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附件1" sheetId="4" r:id="rId1"/>
    <sheet name="附件2" sheetId="3" r:id="rId2"/>
    <sheet name="附件3" sheetId="1" r:id="rId3"/>
    <sheet name="附件4" sheetId="8" r:id="rId4"/>
    <sheet name="附件5" sheetId="7" r:id="rId5"/>
  </sheets>
  <definedNames>
    <definedName name="_xlnm._FilterDatabase" localSheetId="2" hidden="1">附件3!$A$6:$R$12</definedName>
    <definedName name="_xlnm.Print_Area" localSheetId="1">附件2!$A$1:$L$69</definedName>
    <definedName name="_xlnm.Print_Area" localSheetId="2">附件3!$A$1:$R$12</definedName>
    <definedName name="_xlnm.Print_Area" localSheetId="4">附件5!$A$1:$D$26</definedName>
    <definedName name="_xlnm.Print_Titles" localSheetId="1">附件2!$2:$5</definedName>
    <definedName name="_xlnm.Print_Titles" localSheetId="2">附件3!$2:$6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<sst xmlns="http://schemas.openxmlformats.org/spreadsheetml/2006/main" count="302" uniqueCount="203">
  <si>
    <t>附件1</t>
  </si>
  <si>
    <t>昆明市东川区2020年财政涉农资金整合补充方案基本情况表</t>
  </si>
  <si>
    <t>项目</t>
  </si>
  <si>
    <t>单位</t>
  </si>
  <si>
    <t>数量</t>
  </si>
  <si>
    <t>一、基本情况</t>
  </si>
  <si>
    <t>—</t>
  </si>
  <si>
    <t>二、贫困现状</t>
  </si>
  <si>
    <t>乡镇数</t>
  </si>
  <si>
    <t>个</t>
  </si>
  <si>
    <t>贫困人口</t>
  </si>
  <si>
    <t>建档立卡户数</t>
  </si>
  <si>
    <t>户</t>
  </si>
  <si>
    <t>行政村数</t>
  </si>
  <si>
    <t>建档立卡人口数</t>
  </si>
  <si>
    <t>人</t>
  </si>
  <si>
    <t>总户数</t>
  </si>
  <si>
    <t>上年底未脱贫户数</t>
  </si>
  <si>
    <t xml:space="preserve">   其中：乡村户籍户数</t>
  </si>
  <si>
    <t>上年度未脱贫人口数</t>
  </si>
  <si>
    <t>总人口数</t>
  </si>
  <si>
    <t>贫困村</t>
  </si>
  <si>
    <t>建档立卡村数</t>
  </si>
  <si>
    <t xml:space="preserve">   其中：乡村户籍人口</t>
  </si>
  <si>
    <t>上年底未退出村数</t>
  </si>
  <si>
    <t>农村居民人均可支配收入</t>
  </si>
  <si>
    <t>元</t>
  </si>
  <si>
    <t>贫困县</t>
  </si>
  <si>
    <t>上年底贫困发生率</t>
  </si>
  <si>
    <t>%</t>
  </si>
  <si>
    <t>上年度财政总收入</t>
  </si>
  <si>
    <t>万元</t>
  </si>
  <si>
    <t>三、本年度脱贫目标任务</t>
  </si>
  <si>
    <t xml:space="preserve">    其中：整合财政涉农资金范围预算收入</t>
  </si>
  <si>
    <t>减贫户数</t>
  </si>
  <si>
    <t>上年度地方财政支出</t>
  </si>
  <si>
    <t>减贫人口</t>
  </si>
  <si>
    <t xml:space="preserve">    其中：农林水支出</t>
  </si>
  <si>
    <t>贫困村退出</t>
  </si>
  <si>
    <t>上年度实际整合财政涉农资金</t>
  </si>
  <si>
    <t>贫困县摘帽</t>
  </si>
  <si>
    <t>附件2</t>
  </si>
  <si>
    <t>昆明市东川区2020年统筹整合财政涉农资金来源情况表</t>
  </si>
  <si>
    <t xml:space="preserve"> 单位：万元</t>
  </si>
  <si>
    <t>序号</t>
  </si>
  <si>
    <t>统筹整合财政涉农资金名称</t>
  </si>
  <si>
    <t>资金管理部门</t>
  </si>
  <si>
    <t>上年度涉农资金投入规模</t>
  </si>
  <si>
    <t>本年度涉农资金投入规模</t>
  </si>
  <si>
    <t>总规模</t>
  </si>
  <si>
    <t>其中实际纳入整合使用金额</t>
  </si>
  <si>
    <t>年初预计总规模</t>
  </si>
  <si>
    <t>年初计划整合规模</t>
  </si>
  <si>
    <t>实际收到资金规模（截至调整方案编报时间）</t>
  </si>
  <si>
    <t>计划整合资金规模调整数</t>
  </si>
  <si>
    <t>合计</t>
  </si>
  <si>
    <t>一</t>
  </si>
  <si>
    <t>中央财政合计</t>
  </si>
  <si>
    <t>中央财政专项扶贫资金</t>
  </si>
  <si>
    <t>区扶贫办</t>
  </si>
  <si>
    <t>水利发展资金</t>
  </si>
  <si>
    <t>区水务局</t>
  </si>
  <si>
    <t>农业生产发展资金</t>
  </si>
  <si>
    <t>总规模(A,包含该项资金的全部支出方向)</t>
  </si>
  <si>
    <t>其中（B）:</t>
  </si>
  <si>
    <t>★耕地地力保护补贴(B1)</t>
  </si>
  <si>
    <t>★农机购置补贴(B2)</t>
  </si>
  <si>
    <t>★支持适度规模经营(B3)</t>
  </si>
  <si>
    <t>★有机肥替代(B4)</t>
  </si>
  <si>
    <t>★农机深耕深松(B5)</t>
  </si>
  <si>
    <t>★产业兴村强县示范行动(B6)</t>
  </si>
  <si>
    <t>★畜禽粪污综合利用(B7)</t>
  </si>
  <si>
    <t>★现代农业产业园(B8)</t>
  </si>
  <si>
    <t>★耕地休耕(B9)</t>
  </si>
  <si>
    <t>扣除B后的资金规模（C=A-B）</t>
  </si>
  <si>
    <t>区农业农村局</t>
  </si>
  <si>
    <t>林业改革发展资金</t>
  </si>
  <si>
    <t>其中（B）：★天然林保护管理（天保工程区管护、天然林停伐管护）</t>
  </si>
  <si>
    <t>区林业和草原局</t>
  </si>
  <si>
    <t>农田建设补助资金</t>
  </si>
  <si>
    <t>农村综合改革转移支付</t>
  </si>
  <si>
    <t>区财政局</t>
  </si>
  <si>
    <t>林业生态保护恢复资金（草原生态修复治理补助资金部分）</t>
  </si>
  <si>
    <t>农村环境整治资金</t>
  </si>
  <si>
    <t>车辆购置税收入补助地方用于一般公路建设项目资金（支持农村公路部分）</t>
  </si>
  <si>
    <t>区交通运输局</t>
  </si>
  <si>
    <t>农村危房改造补助资金（农村危房改造部分）</t>
  </si>
  <si>
    <t>区住建局</t>
  </si>
  <si>
    <t>中央专项彩票公益金支持扶贫资金</t>
  </si>
  <si>
    <t>产粮大县奖励资金</t>
  </si>
  <si>
    <t>生猪（牛羊）调出大县奖励资金（省级统筹部分）</t>
  </si>
  <si>
    <t>农业资源及生态保护补助资金（对农民的直接补贴除外）</t>
  </si>
  <si>
    <t>服务业发展专项资金（支持新农村现代流通服务网络工程部分）</t>
  </si>
  <si>
    <t>旅游发展基金</t>
  </si>
  <si>
    <t>区文化和旅游局</t>
  </si>
  <si>
    <t>中央预算内投资用于“三农”建设部分（不包括重大引调水工程、重点水源工程、江河湖泊治理骨干重大工程、跨界河流开发治理工程、新建大型灌区、大中型灌区续建配套和节水改造、大中型病险水库水闸除险加固、生态建设方面的支出）</t>
  </si>
  <si>
    <t>小  计</t>
  </si>
  <si>
    <t>⑴农村扶贫公路中央基建投资</t>
  </si>
  <si>
    <t>⑵重大水利工程专项中央基建投资</t>
  </si>
  <si>
    <t>⑶农村电网改造升级工程中央基建投资</t>
  </si>
  <si>
    <t>⑷以工代赈示范工程中央基建投资</t>
  </si>
  <si>
    <t>⑸农村饮水安全巩固提升工程中央基建投资</t>
  </si>
  <si>
    <t>⑹动植物保护能力提升工程林业有害生物防治能力建设项目中央基建投资</t>
  </si>
  <si>
    <t>⑺农业可持续发展专项（畜禽粪污资源化利用整县推进项目）中央基建投资</t>
  </si>
  <si>
    <t>⑻农业生产发展专项中央基建投资</t>
  </si>
  <si>
    <t>⑼农村人居环境整治专项中央基建投资</t>
  </si>
  <si>
    <t>⑽水生态治理、中小河流治理等其他水利工程中央基建投资</t>
  </si>
  <si>
    <t>⑾现代农业支撑体系专项中央基建投资</t>
  </si>
  <si>
    <t>⑿中小河流治理工程中央基投资</t>
  </si>
  <si>
    <t>⒀全国新增千亿斤粮食生产能力规划田间工程中央基建投资</t>
  </si>
  <si>
    <t>⒁规模化大型沼气工程中央基建投资</t>
  </si>
  <si>
    <t>⒂退牧还草中央基建投资</t>
  </si>
  <si>
    <t>⒃水文基础设施中央基建投资</t>
  </si>
  <si>
    <t>⒄种养业循环一体化项目中央基建投资</t>
  </si>
  <si>
    <t>⒅重点区域排涝能力建设中央基建投资</t>
  </si>
  <si>
    <t>⒆中央预算内投资用于“三农”建设的其他资金（属于整合范围但未在⑴-⒅列明的资金）</t>
  </si>
  <si>
    <t>二</t>
  </si>
  <si>
    <t>省级财政资金小计</t>
  </si>
  <si>
    <t>省级专项扶贫资金</t>
  </si>
  <si>
    <t>除专项扶贫资金外省级统筹整合涉农资金</t>
  </si>
  <si>
    <t>其他（其他项主要填列结余资金。请详细说明其他项来源构成。例如：以前年度中央和省级结余整合涉农资金xxx万元，省级###资金xxx万元等。）</t>
  </si>
  <si>
    <t>三</t>
  </si>
  <si>
    <t>州（市）级统筹整合财政涉农资金小计</t>
  </si>
  <si>
    <t>市级专项扶贫资金</t>
  </si>
  <si>
    <t>农业综合开发补助资金</t>
  </si>
  <si>
    <t>农村综合改革专项资金</t>
  </si>
  <si>
    <t>一事一议财政奖补普惠制项目资金</t>
  </si>
  <si>
    <t>以前年度结余资金统筹后重新安排</t>
  </si>
  <si>
    <t>四</t>
  </si>
  <si>
    <t>县级统筹整合财政涉农资金小计</t>
  </si>
  <si>
    <t>其他（农村饮水安全巩固提升工程省水投筹资省级补助资金）</t>
  </si>
  <si>
    <t>填表说明：1.“本年度涉农资金投入规模”中“年初预计总规模”为本年度该项资金总量预计数。“年初计划整合规模”为其中计划纳入整合资金规模合季     度报表中“年初数”一致。2.“计划整合资金规模调整数”要与整合季度报表“计划整合资金规模”中“调整数”一致。3.贫困县填报州市、县级涉农资金投入情况需填报明细项目。州市汇总报表时市县级投入只需汇总小计数。4.州市级、县级资金列“其他”项的需详细说明资金来源构成。</t>
  </si>
  <si>
    <t xml:space="preserve">          </t>
  </si>
  <si>
    <t>附件3</t>
  </si>
  <si>
    <t>昆明市东川区2020年统筹整合财政涉农资金脱贫攻坚项目增加计划表</t>
  </si>
  <si>
    <t>填报单位：</t>
  </si>
  <si>
    <t>项目类别
和项目名称</t>
  </si>
  <si>
    <t>项目建设地点</t>
  </si>
  <si>
    <t>项目建设内容</t>
  </si>
  <si>
    <t>补助标准</t>
  </si>
  <si>
    <t>计划总投资（万元）</t>
  </si>
  <si>
    <t>其中整合财政涉农资金直接用于扶贫对象情况</t>
  </si>
  <si>
    <t>项目建设
起止时间</t>
  </si>
  <si>
    <t>绩效目标</t>
  </si>
  <si>
    <t>项目实
施部门</t>
  </si>
  <si>
    <t>行业主
管部门</t>
  </si>
  <si>
    <t>备注</t>
  </si>
  <si>
    <t>整合财政涉农资金投入情况（万元）</t>
  </si>
  <si>
    <t>金融资金投入</t>
  </si>
  <si>
    <t>社会资金投入</t>
  </si>
  <si>
    <t>农户自筹</t>
  </si>
  <si>
    <t>个数</t>
  </si>
  <si>
    <t>金额
（万元）</t>
  </si>
  <si>
    <t>户数</t>
  </si>
  <si>
    <t>人数</t>
  </si>
  <si>
    <t>农业生产发展</t>
  </si>
  <si>
    <t>（一）</t>
  </si>
  <si>
    <t>农、牧、渔</t>
  </si>
  <si>
    <t>铜都街道箐口生态猪养殖（二期）</t>
  </si>
  <si>
    <t>铜都街道梅子村公所下段大塘子</t>
  </si>
  <si>
    <t>消毒车道117.15平方米，室外围栏589.45米、档土墙11454平方米、料塔基础38.88立方米、地磅、道路5751.54平方米），仓库960.97平方米，发酵间1248.1平方米，发电机房27.45平方米，消毒室27.71平方米，干湿分离机房32.2平方米，配电室37.59平方米，猪舍耳房308.55平方米等。</t>
  </si>
  <si>
    <t>2020年7月至2020年11月</t>
  </si>
  <si>
    <t>资产年收益率≥3%，带动增加贫困人口全年总收入≥30万元 。</t>
  </si>
  <si>
    <t>铜都街道</t>
  </si>
  <si>
    <t>填表说明：1.综合类项目归类以资金投入占比较大的项目类型填列。</t>
  </si>
  <si>
    <t xml:space="preserve">          2.“项目类别和项目名称”要分类填列，每类项目类型后涉及到可汇总的数据如“计划总投资”、“其中整合财政涉农资金直接用于扶贫对象情况”中的数据需填报汇总数据。</t>
  </si>
  <si>
    <t>附件4</t>
  </si>
  <si>
    <t>昆明市东川区2020年统筹整合财政涉农资金8月份调整项目补充完善统计表</t>
  </si>
  <si>
    <t>农村基础设施</t>
  </si>
  <si>
    <t>改水、改厕、垃圾处理</t>
  </si>
  <si>
    <t>东川区乡村振兴战略暨农村人居环境整治示范点建设项目</t>
  </si>
  <si>
    <t>碧谷街道、拖布卡镇、阿旺镇、乌龙镇、红土地镇、汤丹镇</t>
  </si>
  <si>
    <t xml:space="preserve">采购20升分类垃圾桶3022个；3立方垃圾集装箱20个；240升镀锌垃圾桶126个；建设人畜分离示范点6个，其中：建设牲畜集中养殖圈舍5123平方米及每个养殖点水、电、路、档墙、围墙等附属设施建设，配套建设50立方米沼气池8个。  </t>
  </si>
  <si>
    <t>2020年4月至2020年12月</t>
  </si>
  <si>
    <t>贫困村生活垃圾定点存放8个，贫困村畜禽粪便综合利用点6个，受益建档立卡贫困人口数≥1400人</t>
  </si>
  <si>
    <t>附件5</t>
  </si>
  <si>
    <t xml:space="preserve"> 昆明市东川区2020年涉农资金整合使用补充方案项目类型投入情况统计表</t>
  </si>
  <si>
    <t>项目类别</t>
  </si>
  <si>
    <t>整合财政涉农资金投入（万元）</t>
  </si>
  <si>
    <t>一、</t>
  </si>
  <si>
    <t>交通</t>
  </si>
  <si>
    <t>（二）</t>
  </si>
  <si>
    <t>水利</t>
  </si>
  <si>
    <t>（三）</t>
  </si>
  <si>
    <t>农危改</t>
  </si>
  <si>
    <t>（四）</t>
  </si>
  <si>
    <t>改水、改厕、垃圾处理。</t>
  </si>
  <si>
    <t>（五）</t>
  </si>
  <si>
    <t>土地整治</t>
  </si>
  <si>
    <t>（六）</t>
  </si>
  <si>
    <t>少数民族发展类项目</t>
  </si>
  <si>
    <t>（七）</t>
  </si>
  <si>
    <t>其他</t>
  </si>
  <si>
    <t>二、</t>
  </si>
  <si>
    <t>林业产业</t>
  </si>
  <si>
    <t>旅游业（主要包括A级以上旅游景区基础设施、公共服务设施及带动农民脱贫致富的旅游项目，以及旅游厕所）</t>
  </si>
  <si>
    <t>扶贫小额信贷</t>
  </si>
  <si>
    <t>农业技能培训</t>
  </si>
  <si>
    <t>村集体经济</t>
  </si>
  <si>
    <t>三、</t>
  </si>
  <si>
    <t>其他（仅填雨露计划项目，项目管理费跟随项目据实列支，不再填列在此部分）</t>
  </si>
  <si>
    <t>雨露计划</t>
  </si>
  <si>
    <t>填表说明：州市根据各贫困县填报的附表3中整合资金分类投入情况，汇总统计各类项目投入数，不需统计具体项目。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</si>
</sst>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2"/>
      <name val="宋体"/>
      <charset val="134"/>
    </font>
    <font>
      <sz val="12"/>
      <color indexed="8"/>
      <name val="宋体"/>
      <charset val="134"/>
    </font>
    <font>
      <b/>
      <sz val="20"/>
      <color indexed="8"/>
      <name val="华文中宋"/>
      <charset val="134"/>
    </font>
    <font>
      <sz val="10"/>
      <color indexed="8"/>
      <name val="宋体"/>
      <charset val="134"/>
    </font>
    <font>
      <b/>
      <sz val="12"/>
      <color indexed="8"/>
      <name val="宋体"/>
      <charset val="134"/>
    </font>
    <font>
      <sz val="16"/>
      <color indexed="8"/>
      <name val="黑体"/>
      <family val="3"/>
      <charset val="134"/>
    </font>
    <font>
      <sz val="16"/>
      <color indexed="8"/>
      <name val="方正小标宋_GBK"/>
      <charset val="134"/>
    </font>
    <font>
      <b/>
      <sz val="10"/>
      <color indexed="8"/>
      <name val="方正仿宋_GBK"/>
      <charset val="134"/>
    </font>
    <font>
      <sz val="10"/>
      <color indexed="8"/>
      <name val="方正仿宋_GBK"/>
      <charset val="134"/>
    </font>
    <font>
      <sz val="10"/>
      <color indexed="8"/>
      <name val="仿宋_GB2312"/>
      <family val="3"/>
      <charset val="134"/>
    </font>
    <font>
      <sz val="10"/>
      <color indexed="8"/>
      <name val="黑体"/>
      <family val="3"/>
      <charset val="134"/>
    </font>
    <font>
      <b/>
      <sz val="10"/>
      <color indexed="8"/>
      <name val="仿宋_GB2312"/>
      <family val="3"/>
      <charset val="134"/>
    </font>
    <font>
      <sz val="11"/>
      <color indexed="8"/>
      <name val="楷体_GB2312"/>
      <family val="3"/>
      <charset val="134"/>
    </font>
    <font>
      <sz val="10"/>
      <name val="仿宋_GB2312"/>
      <family val="3"/>
      <charset val="134"/>
    </font>
    <font>
      <sz val="12"/>
      <color indexed="8"/>
      <name val="仿宋_GB2312"/>
      <family val="3"/>
      <charset val="134"/>
    </font>
    <font>
      <b/>
      <sz val="16"/>
      <color indexed="8"/>
      <name val="黑体"/>
      <family val="3"/>
      <charset val="134"/>
    </font>
    <font>
      <sz val="20"/>
      <color indexed="8"/>
      <name val="方正小标宋_GBK"/>
      <charset val="134"/>
    </font>
    <font>
      <sz val="10"/>
      <color indexed="8"/>
      <name val="楷体_GB2312"/>
      <family val="3"/>
      <charset val="134"/>
    </font>
    <font>
      <sz val="12"/>
      <color indexed="8"/>
      <name val="楷体_GB2312"/>
      <family val="3"/>
      <charset val="134"/>
    </font>
    <font>
      <b/>
      <sz val="12"/>
      <color indexed="8"/>
      <name val="仿宋_GB2312"/>
      <family val="3"/>
      <charset val="134"/>
    </font>
    <font>
      <sz val="11"/>
      <name val="宋体"/>
      <charset val="134"/>
    </font>
    <font>
      <b/>
      <sz val="12"/>
      <name val="华文中宋"/>
      <charset val="134"/>
    </font>
    <font>
      <b/>
      <sz val="12"/>
      <name val="宋体"/>
      <charset val="134"/>
    </font>
    <font>
      <b/>
      <sz val="14"/>
      <color indexed="8"/>
      <name val="黑体"/>
      <family val="3"/>
      <charset val="134"/>
    </font>
    <font>
      <sz val="11"/>
      <color indexed="8"/>
      <name val="宋体"/>
      <charset val="134"/>
    </font>
    <font>
      <sz val="12"/>
      <name val="黑体"/>
      <family val="3"/>
      <charset val="134"/>
    </font>
    <font>
      <b/>
      <sz val="11"/>
      <color indexed="8"/>
      <name val="仿宋_GB2312"/>
      <family val="3"/>
      <charset val="134"/>
    </font>
    <font>
      <b/>
      <sz val="11"/>
      <name val="仿宋_GB2312"/>
      <family val="3"/>
      <charset val="134"/>
    </font>
    <font>
      <b/>
      <sz val="10"/>
      <name val="宋体"/>
      <charset val="134"/>
    </font>
    <font>
      <b/>
      <sz val="10"/>
      <name val="仿宋_GB2312"/>
      <family val="3"/>
      <charset val="134"/>
    </font>
    <font>
      <sz val="11"/>
      <name val="仿宋_GB2312"/>
      <family val="3"/>
      <charset val="134"/>
    </font>
    <font>
      <sz val="10"/>
      <name val="宋体"/>
      <charset val="134"/>
    </font>
    <font>
      <sz val="11"/>
      <color indexed="8"/>
      <name val="仿宋_GB2312"/>
      <family val="3"/>
      <charset val="134"/>
    </font>
    <font>
      <sz val="12"/>
      <name val="仿宋_GB2312"/>
      <family val="3"/>
      <charset val="134"/>
    </font>
    <font>
      <sz val="12"/>
      <name val="楷体_GB2312"/>
      <family val="3"/>
      <charset val="134"/>
    </font>
    <font>
      <sz val="16"/>
      <name val="黑体"/>
      <family val="3"/>
      <charset val="134"/>
    </font>
    <font>
      <sz val="20"/>
      <name val="方正小标宋_GBK"/>
      <charset val="134"/>
    </font>
    <font>
      <sz val="10"/>
      <name val="黑体"/>
      <family val="3"/>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family val="2"/>
      <charset val="0"/>
    </font>
  </fonts>
  <fills count="19">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4" fillId="3" borderId="14"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5" applyNumberFormat="0" applyFill="0" applyAlignment="0" applyProtection="0">
      <alignment vertical="center"/>
    </xf>
    <xf numFmtId="0" fontId="44" fillId="0" borderId="15" applyNumberFormat="0" applyFill="0" applyAlignment="0" applyProtection="0">
      <alignment vertical="center"/>
    </xf>
    <xf numFmtId="0" fontId="45" fillId="0" borderId="16" applyNumberFormat="0" applyFill="0" applyAlignment="0" applyProtection="0">
      <alignment vertical="center"/>
    </xf>
    <xf numFmtId="0" fontId="45" fillId="0" borderId="0" applyNumberFormat="0" applyFill="0" applyBorder="0" applyAlignment="0" applyProtection="0">
      <alignment vertical="center"/>
    </xf>
    <xf numFmtId="0" fontId="46" fillId="4" borderId="17" applyNumberFormat="0" applyAlignment="0" applyProtection="0">
      <alignment vertical="center"/>
    </xf>
    <xf numFmtId="0" fontId="47" fillId="2" borderId="18" applyNumberFormat="0" applyAlignment="0" applyProtection="0">
      <alignment vertical="center"/>
    </xf>
    <xf numFmtId="0" fontId="48" fillId="2" borderId="17" applyNumberFormat="0" applyAlignment="0" applyProtection="0">
      <alignment vertical="center"/>
    </xf>
    <xf numFmtId="0" fontId="49" fillId="5" borderId="19" applyNumberFormat="0" applyAlignment="0" applyProtection="0">
      <alignment vertical="center"/>
    </xf>
    <xf numFmtId="0" fontId="50" fillId="0" borderId="20" applyNumberFormat="0" applyFill="0" applyAlignment="0" applyProtection="0">
      <alignment vertical="center"/>
    </xf>
    <xf numFmtId="0" fontId="51" fillId="0" borderId="21" applyNumberFormat="0" applyFill="0" applyAlignment="0" applyProtection="0">
      <alignment vertical="center"/>
    </xf>
    <xf numFmtId="0" fontId="52" fillId="6" borderId="0" applyNumberFormat="0" applyBorder="0" applyAlignment="0" applyProtection="0">
      <alignment vertical="center"/>
    </xf>
    <xf numFmtId="0" fontId="53" fillId="7" borderId="0" applyNumberFormat="0" applyBorder="0" applyAlignment="0" applyProtection="0">
      <alignment vertical="center"/>
    </xf>
    <xf numFmtId="0" fontId="54" fillId="8" borderId="0" applyNumberFormat="0" applyBorder="0" applyAlignment="0" applyProtection="0">
      <alignment vertical="center"/>
    </xf>
    <xf numFmtId="0" fontId="55"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24" fillId="3" borderId="0" applyNumberFormat="0" applyBorder="0" applyAlignment="0" applyProtection="0">
      <alignment vertical="center"/>
    </xf>
    <xf numFmtId="0" fontId="24" fillId="4" borderId="0" applyNumberFormat="0" applyBorder="0" applyAlignment="0" applyProtection="0">
      <alignment vertical="center"/>
    </xf>
    <xf numFmtId="0" fontId="55" fillId="4" borderId="0" applyNumberFormat="0" applyBorder="0" applyAlignment="0" applyProtection="0">
      <alignment vertical="center"/>
    </xf>
    <xf numFmtId="0" fontId="55" fillId="5" borderId="0" applyNumberFormat="0" applyBorder="0" applyAlignment="0" applyProtection="0">
      <alignment vertical="center"/>
    </xf>
    <xf numFmtId="0" fontId="24" fillId="2" borderId="0" applyNumberFormat="0" applyBorder="0" applyAlignment="0" applyProtection="0">
      <alignment vertical="center"/>
    </xf>
    <xf numFmtId="0" fontId="24" fillId="14" borderId="0" applyNumberFormat="0" applyBorder="0" applyAlignment="0" applyProtection="0">
      <alignment vertical="center"/>
    </xf>
    <xf numFmtId="0" fontId="55" fillId="14" borderId="0" applyNumberFormat="0" applyBorder="0" applyAlignment="0" applyProtection="0">
      <alignment vertical="center"/>
    </xf>
    <xf numFmtId="0" fontId="55" fillId="15" borderId="0" applyNumberFormat="0" applyBorder="0" applyAlignment="0" applyProtection="0">
      <alignment vertical="center"/>
    </xf>
    <xf numFmtId="0" fontId="24" fillId="3" borderId="0" applyNumberFormat="0" applyBorder="0" applyAlignment="0" applyProtection="0">
      <alignment vertical="center"/>
    </xf>
    <xf numFmtId="0" fontId="24" fillId="8" borderId="0" applyNumberFormat="0" applyBorder="0" applyAlignment="0" applyProtection="0">
      <alignment vertical="center"/>
    </xf>
    <xf numFmtId="0" fontId="55" fillId="4" borderId="0" applyNumberFormat="0" applyBorder="0" applyAlignment="0" applyProtection="0">
      <alignment vertical="center"/>
    </xf>
    <xf numFmtId="0" fontId="55" fillId="16" borderId="0" applyNumberFormat="0" applyBorder="0" applyAlignment="0" applyProtection="0">
      <alignment vertical="center"/>
    </xf>
    <xf numFmtId="0" fontId="24" fillId="11" borderId="0" applyNumberFormat="0" applyBorder="0" applyAlignment="0" applyProtection="0">
      <alignment vertical="center"/>
    </xf>
    <xf numFmtId="0" fontId="24" fillId="11" borderId="0" applyNumberFormat="0" applyBorder="0" applyAlignment="0" applyProtection="0">
      <alignment vertical="center"/>
    </xf>
    <xf numFmtId="0" fontId="55" fillId="17" borderId="0" applyNumberFormat="0" applyBorder="0" applyAlignment="0" applyProtection="0">
      <alignment vertical="center"/>
    </xf>
    <xf numFmtId="0" fontId="55" fillId="18" borderId="0" applyNumberFormat="0" applyBorder="0" applyAlignment="0" applyProtection="0">
      <alignment vertical="center"/>
    </xf>
    <xf numFmtId="0" fontId="24" fillId="6" borderId="0" applyNumberFormat="0" applyBorder="0" applyAlignment="0" applyProtection="0">
      <alignment vertical="center"/>
    </xf>
    <xf numFmtId="0" fontId="24" fillId="14" borderId="0" applyNumberFormat="0" applyBorder="0" applyAlignment="0" applyProtection="0">
      <alignment vertical="center"/>
    </xf>
    <xf numFmtId="0" fontId="55" fillId="14" borderId="0" applyNumberFormat="0" applyBorder="0" applyAlignment="0" applyProtection="0">
      <alignment vertical="center"/>
    </xf>
    <xf numFmtId="0" fontId="0" fillId="0" borderId="0">
      <alignment vertical="center"/>
    </xf>
    <xf numFmtId="0" fontId="0" fillId="0" borderId="0">
      <alignment vertical="center"/>
    </xf>
    <xf numFmtId="0" fontId="24" fillId="0" borderId="0" applyProtection="0">
      <alignment vertical="center"/>
    </xf>
    <xf numFmtId="0" fontId="24"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xf numFmtId="0" fontId="56" fillId="0" borderId="0"/>
    <xf numFmtId="0" fontId="0" fillId="0" borderId="0">
      <alignment vertical="center"/>
    </xf>
  </cellStyleXfs>
  <cellXfs count="141">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5" fillId="2" borderId="0" xfId="0" applyFont="1" applyFill="1" applyAlignment="1">
      <alignment horizontal="left" vertical="center"/>
    </xf>
    <xf numFmtId="0" fontId="6" fillId="2" borderId="0" xfId="0" applyFont="1" applyFill="1" applyAlignment="1">
      <alignment horizontal="center" vertical="center" wrapText="1"/>
    </xf>
    <xf numFmtId="0" fontId="7" fillId="2" borderId="1" xfId="0" applyFont="1" applyFill="1" applyBorder="1" applyAlignment="1">
      <alignment horizontal="left" vertical="center"/>
    </xf>
    <xf numFmtId="0" fontId="8" fillId="2" borderId="1" xfId="0" applyFont="1" applyFill="1" applyBorder="1" applyAlignment="1">
      <alignment horizontal="left" vertical="center"/>
    </xf>
    <xf numFmtId="0" fontId="8" fillId="2" borderId="0" xfId="0" applyFont="1" applyFill="1" applyAlignment="1">
      <alignment horizontal="center"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2" xfId="0" applyFont="1" applyFill="1" applyBorder="1">
      <alignment vertical="center"/>
    </xf>
    <xf numFmtId="0" fontId="10" fillId="2" borderId="2" xfId="0" applyFont="1" applyFill="1" applyBorder="1" applyAlignment="1">
      <alignment horizontal="center" vertical="center" wrapText="1"/>
    </xf>
    <xf numFmtId="0" fontId="10" fillId="2" borderId="2"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11" fillId="2" borderId="2" xfId="0" applyFont="1" applyFill="1" applyBorder="1" applyAlignment="1">
      <alignment horizontal="justify" vertical="center" wrapText="1"/>
    </xf>
    <xf numFmtId="0" fontId="12" fillId="2" borderId="0" xfId="0" applyNumberFormat="1" applyFont="1" applyFill="1" applyAlignment="1">
      <alignment horizontal="left" vertical="center" wrapText="1"/>
    </xf>
    <xf numFmtId="0" fontId="4" fillId="2" borderId="0" xfId="0" applyFont="1" applyFill="1" applyAlignment="1">
      <alignment vertical="center"/>
    </xf>
    <xf numFmtId="0" fontId="1" fillId="2" borderId="0" xfId="0" applyFont="1" applyFill="1" applyAlignment="1">
      <alignment vertical="center"/>
    </xf>
    <xf numFmtId="0" fontId="9" fillId="2" borderId="0" xfId="0" applyFont="1" applyFill="1">
      <alignment vertical="center"/>
    </xf>
    <xf numFmtId="0" fontId="11" fillId="2" borderId="0" xfId="0" applyFont="1" applyFill="1">
      <alignment vertical="center"/>
    </xf>
    <xf numFmtId="0" fontId="13" fillId="0" borderId="0" xfId="0" applyFont="1" applyFill="1" applyAlignment="1">
      <alignment vertical="center"/>
    </xf>
    <xf numFmtId="0" fontId="14" fillId="2" borderId="0" xfId="0" applyFont="1" applyFill="1">
      <alignment vertical="center"/>
    </xf>
    <xf numFmtId="0" fontId="1" fillId="2" borderId="0" xfId="0" applyFont="1" applyFill="1" applyAlignment="1">
      <alignment horizontal="left" vertical="center"/>
    </xf>
    <xf numFmtId="0" fontId="5" fillId="0" borderId="0" xfId="0" applyFont="1" applyFill="1" applyAlignment="1">
      <alignment horizontal="left" vertical="center"/>
    </xf>
    <xf numFmtId="0" fontId="15" fillId="0" borderId="0" xfId="0" applyFont="1" applyFill="1" applyAlignment="1">
      <alignment horizontal="left" vertical="center"/>
    </xf>
    <xf numFmtId="0" fontId="1" fillId="0" borderId="0" xfId="0" applyFont="1" applyFill="1">
      <alignment vertical="center"/>
    </xf>
    <xf numFmtId="0" fontId="1" fillId="0" borderId="0" xfId="0" applyFont="1" applyFill="1" applyAlignment="1">
      <alignment horizontal="left" vertical="center"/>
    </xf>
    <xf numFmtId="0" fontId="16" fillId="0" borderId="0" xfId="0" applyFont="1" applyFill="1" applyAlignment="1">
      <alignment horizontal="center" vertical="center"/>
    </xf>
    <xf numFmtId="0" fontId="16" fillId="0" borderId="0" xfId="0" applyFont="1" applyFill="1" applyAlignment="1">
      <alignment horizontal="left" vertical="center"/>
    </xf>
    <xf numFmtId="0" fontId="17" fillId="0" borderId="1" xfId="0" applyFont="1" applyFill="1" applyBorder="1" applyAlignment="1">
      <alignment horizontal="left" vertical="center"/>
    </xf>
    <xf numFmtId="0" fontId="8" fillId="0" borderId="0" xfId="0" applyFont="1" applyFill="1" applyBorder="1" applyAlignment="1">
      <alignment horizontal="left" vertical="center"/>
    </xf>
    <xf numFmtId="0" fontId="8" fillId="0" borderId="0" xfId="0" applyFont="1" applyFill="1">
      <alignmen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14" fontId="8" fillId="0" borderId="0" xfId="0" applyNumberFormat="1" applyFont="1" applyFill="1" applyAlignment="1">
      <alignment horizontal="center"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2" xfId="0" applyNumberFormat="1" applyFont="1" applyFill="1" applyBorder="1" applyAlignment="1">
      <alignment horizontal="right" vertical="center" wrapText="1"/>
    </xf>
    <xf numFmtId="0" fontId="11"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NumberFormat="1" applyFont="1" applyFill="1" applyBorder="1" applyAlignment="1">
      <alignment horizontal="right" vertical="center" wrapText="1"/>
    </xf>
    <xf numFmtId="0" fontId="18" fillId="0" borderId="0" xfId="0" applyFont="1" applyFill="1" applyAlignment="1">
      <alignment horizontal="left" vertical="center"/>
    </xf>
    <xf numFmtId="0" fontId="19" fillId="2" borderId="0" xfId="0" applyFont="1" applyFill="1" applyAlignment="1">
      <alignment horizontal="left" vertical="center"/>
    </xf>
    <xf numFmtId="0" fontId="14" fillId="2" borderId="0" xfId="0" applyFont="1" applyFill="1" applyAlignment="1">
      <alignment horizontal="left" vertical="center"/>
    </xf>
    <xf numFmtId="0" fontId="3" fillId="0" borderId="0" xfId="0" applyFont="1" applyFill="1" applyAlignment="1">
      <alignment vertical="center"/>
    </xf>
    <xf numFmtId="0" fontId="11"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4" fillId="2" borderId="0" xfId="0" applyFont="1" applyFill="1" applyAlignment="1">
      <alignment horizontal="lef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0" fillId="0" borderId="0" xfId="0" applyFont="1" applyFill="1">
      <alignment vertical="center"/>
    </xf>
    <xf numFmtId="0" fontId="0" fillId="0" borderId="0" xfId="0" applyAlignment="1">
      <alignment horizontal="center" vertical="center"/>
    </xf>
    <xf numFmtId="0" fontId="0" fillId="0" borderId="0" xfId="0" applyAlignment="1">
      <alignment horizontal="left" vertical="center"/>
    </xf>
    <xf numFmtId="0" fontId="23" fillId="2" borderId="0" xfId="0" applyFont="1" applyFill="1" applyAlignment="1">
      <alignment horizontal="justify" vertical="center"/>
    </xf>
    <xf numFmtId="0" fontId="24" fillId="2" borderId="0" xfId="0" applyFont="1" applyFill="1" applyAlignment="1">
      <alignment horizontal="left" vertical="center"/>
    </xf>
    <xf numFmtId="0" fontId="24" fillId="2" borderId="0" xfId="0" applyFont="1" applyFill="1">
      <alignment vertical="center"/>
    </xf>
    <xf numFmtId="0" fontId="21" fillId="0" borderId="0" xfId="0" applyFont="1" applyAlignment="1">
      <alignment horizontal="center" vertical="center"/>
    </xf>
    <xf numFmtId="0" fontId="16" fillId="2" borderId="0" xfId="0" applyFont="1" applyFill="1" applyAlignment="1">
      <alignment horizontal="center" vertical="center"/>
    </xf>
    <xf numFmtId="0" fontId="16" fillId="2" borderId="0" xfId="0" applyFont="1" applyFill="1" applyAlignment="1">
      <alignment horizontal="left" vertical="center"/>
    </xf>
    <xf numFmtId="0" fontId="3" fillId="2" borderId="0" xfId="0" applyFont="1" applyFill="1" applyAlignment="1">
      <alignment horizontal="right" vertical="center"/>
    </xf>
    <xf numFmtId="0" fontId="25" fillId="0" borderId="2" xfId="0" applyFont="1" applyBorder="1" applyAlignment="1">
      <alignment horizontal="center" vertic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1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26" fillId="0" borderId="2" xfId="52" applyNumberFormat="1" applyFont="1" applyFill="1" applyBorder="1" applyAlignment="1" applyProtection="1">
      <alignment horizontal="center" vertical="center" wrapText="1"/>
    </xf>
    <xf numFmtId="0" fontId="27" fillId="2" borderId="13" xfId="53" applyNumberFormat="1" applyFont="1" applyFill="1" applyBorder="1" applyAlignment="1" applyProtection="1">
      <alignment horizontal="left" vertical="center" wrapText="1"/>
    </xf>
    <xf numFmtId="0" fontId="27" fillId="2" borderId="4" xfId="53" applyNumberFormat="1" applyFont="1" applyFill="1" applyBorder="1" applyAlignment="1" applyProtection="1">
      <alignment horizontal="left" vertical="center" wrapText="1"/>
    </xf>
    <xf numFmtId="0" fontId="27" fillId="2" borderId="5" xfId="53" applyNumberFormat="1" applyFont="1" applyFill="1" applyBorder="1" applyAlignment="1" applyProtection="1">
      <alignment horizontal="left" vertical="center" wrapText="1"/>
    </xf>
    <xf numFmtId="0" fontId="28" fillId="0" borderId="0" xfId="0" applyFont="1" applyFill="1" applyAlignment="1">
      <alignment horizontal="center" vertical="center" wrapText="1"/>
    </xf>
    <xf numFmtId="0" fontId="29" fillId="2" borderId="2" xfId="53" applyNumberFormat="1" applyFont="1" applyFill="1" applyBorder="1" applyAlignment="1" applyProtection="1">
      <alignment horizontal="center" vertical="center" wrapText="1"/>
    </xf>
    <xf numFmtId="0" fontId="30" fillId="2" borderId="2" xfId="53" applyNumberFormat="1" applyFont="1" applyFill="1" applyBorder="1" applyAlignment="1" applyProtection="1">
      <alignment horizontal="left" vertical="center" wrapText="1"/>
    </xf>
    <xf numFmtId="0" fontId="31" fillId="0" borderId="0" xfId="0" applyFont="1" applyFill="1" applyAlignment="1">
      <alignment horizontal="center" vertical="center" wrapText="1"/>
    </xf>
    <xf numFmtId="0" fontId="13" fillId="2" borderId="2" xfId="53" applyNumberFormat="1" applyFont="1" applyFill="1" applyBorder="1" applyAlignment="1" applyProtection="1">
      <alignment horizontal="center" vertical="center" wrapText="1"/>
    </xf>
    <xf numFmtId="0" fontId="13" fillId="2" borderId="2" xfId="53" applyNumberFormat="1" applyFont="1" applyFill="1" applyBorder="1" applyAlignment="1" applyProtection="1">
      <alignment horizontal="left" vertical="center" wrapText="1"/>
    </xf>
    <xf numFmtId="0" fontId="30" fillId="2" borderId="13" xfId="53" applyNumberFormat="1" applyFont="1" applyFill="1" applyBorder="1" applyAlignment="1" applyProtection="1">
      <alignment horizontal="left" vertical="center" wrapText="1"/>
    </xf>
    <xf numFmtId="0" fontId="30" fillId="2" borderId="5" xfId="53" applyNumberFormat="1" applyFont="1" applyFill="1" applyBorder="1" applyAlignment="1" applyProtection="1">
      <alignment horizontal="left" vertical="center" wrapText="1"/>
    </xf>
    <xf numFmtId="0" fontId="13" fillId="2" borderId="13" xfId="53" applyNumberFormat="1" applyFont="1" applyFill="1" applyBorder="1" applyAlignment="1" applyProtection="1">
      <alignment horizontal="left" vertical="center" wrapText="1" shrinkToFit="1"/>
    </xf>
    <xf numFmtId="0" fontId="13" fillId="2" borderId="4" xfId="53" applyNumberFormat="1" applyFont="1" applyFill="1" applyBorder="1" applyAlignment="1" applyProtection="1">
      <alignment horizontal="left" vertical="center" wrapText="1" shrinkToFit="1"/>
    </xf>
    <xf numFmtId="0" fontId="13" fillId="2" borderId="5" xfId="53" applyNumberFormat="1" applyFont="1" applyFill="1" applyBorder="1" applyAlignment="1" applyProtection="1">
      <alignment horizontal="left" vertical="center" wrapText="1" shrinkToFit="1"/>
    </xf>
    <xf numFmtId="0" fontId="9" fillId="0" borderId="2" xfId="55" applyNumberFormat="1" applyFont="1" applyFill="1" applyBorder="1" applyAlignment="1">
      <alignment horizontal="center" vertical="center" wrapText="1"/>
    </xf>
    <xf numFmtId="0" fontId="9" fillId="0" borderId="3" xfId="55" applyNumberFormat="1" applyFont="1" applyFill="1" applyBorder="1" applyAlignment="1">
      <alignment horizontal="center" vertical="center" wrapText="1"/>
    </xf>
    <xf numFmtId="0" fontId="29" fillId="0" borderId="2" xfId="53" applyNumberFormat="1" applyFont="1" applyFill="1" applyBorder="1" applyAlignment="1" applyProtection="1">
      <alignment horizontal="center" vertical="center" wrapText="1"/>
    </xf>
    <xf numFmtId="0" fontId="30" fillId="0" borderId="2" xfId="53" applyNumberFormat="1" applyFont="1" applyFill="1" applyBorder="1" applyAlignment="1" applyProtection="1">
      <alignment horizontal="left" vertical="center" wrapText="1"/>
    </xf>
    <xf numFmtId="0" fontId="30" fillId="2" borderId="2" xfId="53" applyNumberFormat="1" applyFont="1" applyFill="1" applyBorder="1" applyAlignment="1" applyProtection="1">
      <alignment horizontal="center" vertical="center" wrapText="1"/>
    </xf>
    <xf numFmtId="31" fontId="32" fillId="0" borderId="2" xfId="0" applyNumberFormat="1" applyFont="1" applyBorder="1" applyAlignment="1" applyProtection="1">
      <alignment vertical="center" wrapText="1"/>
    </xf>
    <xf numFmtId="0" fontId="32" fillId="2" borderId="2" xfId="0" applyFont="1" applyFill="1" applyBorder="1" applyAlignment="1" applyProtection="1">
      <alignment vertical="center" wrapText="1"/>
    </xf>
    <xf numFmtId="0" fontId="26" fillId="0" borderId="13" xfId="52" applyNumberFormat="1" applyFont="1" applyFill="1" applyBorder="1" applyAlignment="1" applyProtection="1">
      <alignment horizontal="left" vertical="center" wrapText="1"/>
    </xf>
    <xf numFmtId="0" fontId="26" fillId="0" borderId="4" xfId="52" applyNumberFormat="1" applyFont="1" applyFill="1" applyBorder="1" applyAlignment="1" applyProtection="1">
      <alignment horizontal="left" vertical="center" wrapText="1"/>
    </xf>
    <xf numFmtId="0" fontId="26" fillId="0" borderId="5" xfId="52" applyNumberFormat="1" applyFont="1" applyFill="1" applyBorder="1" applyAlignment="1" applyProtection="1">
      <alignment horizontal="left" vertical="center" wrapText="1"/>
    </xf>
    <xf numFmtId="0" fontId="32" fillId="0" borderId="13" xfId="52" applyNumberFormat="1" applyFont="1" applyFill="1" applyBorder="1" applyAlignment="1" applyProtection="1">
      <alignment horizontal="left" vertical="center" wrapText="1"/>
    </xf>
    <xf numFmtId="0" fontId="32" fillId="0" borderId="4" xfId="52" applyNumberFormat="1" applyFont="1" applyFill="1" applyBorder="1" applyAlignment="1" applyProtection="1">
      <alignment horizontal="left" vertical="center" wrapText="1"/>
    </xf>
    <xf numFmtId="0" fontId="32" fillId="0" borderId="5" xfId="52" applyNumberFormat="1" applyFont="1" applyFill="1" applyBorder="1" applyAlignment="1" applyProtection="1">
      <alignment horizontal="left" vertical="center" wrapText="1"/>
    </xf>
    <xf numFmtId="0" fontId="26" fillId="0" borderId="13" xfId="52" applyNumberFormat="1" applyFont="1" applyFill="1" applyBorder="1" applyAlignment="1" applyProtection="1">
      <alignment horizontal="center" vertical="center" wrapText="1"/>
    </xf>
    <xf numFmtId="0" fontId="11" fillId="2" borderId="1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0" borderId="2" xfId="0" applyFont="1" applyFill="1" applyBorder="1" applyAlignment="1">
      <alignment horizontal="center" vertical="center"/>
    </xf>
    <xf numFmtId="0" fontId="33" fillId="0" borderId="2" xfId="0" applyFont="1" applyFill="1" applyBorder="1" applyAlignment="1">
      <alignment horizontal="center" vertical="center"/>
    </xf>
    <xf numFmtId="0" fontId="13" fillId="0" borderId="2" xfId="0" applyFont="1" applyFill="1" applyBorder="1" applyAlignment="1">
      <alignment horizontal="center" vertical="center"/>
    </xf>
    <xf numFmtId="0" fontId="34" fillId="0" borderId="0" xfId="0" applyNumberFormat="1" applyFont="1" applyFill="1" applyAlignment="1">
      <alignment horizontal="justify" vertical="center" wrapText="1"/>
    </xf>
    <xf numFmtId="0" fontId="0" fillId="0" borderId="0" xfId="0" applyFont="1" applyFill="1" applyAlignment="1">
      <alignment horizontal="left" vertical="center"/>
    </xf>
    <xf numFmtId="0" fontId="0" fillId="0" borderId="0" xfId="0" applyFont="1" applyFill="1" applyAlignment="1">
      <alignment horizontal="center" vertical="center"/>
    </xf>
    <xf numFmtId="0" fontId="35" fillId="2" borderId="0" xfId="0" applyFont="1" applyFill="1">
      <alignment vertical="center"/>
    </xf>
    <xf numFmtId="0" fontId="0" fillId="2" borderId="0" xfId="0" applyFill="1">
      <alignment vertical="center"/>
    </xf>
    <xf numFmtId="0" fontId="36" fillId="2" borderId="0" xfId="0" applyFont="1" applyFill="1" applyAlignment="1">
      <alignment horizontal="center" vertical="center"/>
    </xf>
    <xf numFmtId="0" fontId="37" fillId="2" borderId="2" xfId="0" applyFont="1" applyFill="1" applyBorder="1" applyAlignment="1">
      <alignment horizontal="center" vertical="center"/>
    </xf>
    <xf numFmtId="0" fontId="13" fillId="2" borderId="2" xfId="0" applyFont="1" applyFill="1" applyBorder="1" applyAlignment="1">
      <alignment horizontal="left" vertical="center"/>
    </xf>
    <xf numFmtId="0" fontId="13" fillId="2" borderId="2" xfId="0" applyFont="1" applyFill="1" applyBorder="1" applyAlignment="1">
      <alignment horizontal="center" vertical="center"/>
    </xf>
    <xf numFmtId="0" fontId="13" fillId="2" borderId="8" xfId="0" applyFont="1" applyFill="1" applyBorder="1" applyAlignment="1">
      <alignment horizontal="left" vertical="center"/>
    </xf>
    <xf numFmtId="0" fontId="13" fillId="2" borderId="8"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2" xfId="0" applyFont="1" applyFill="1" applyBorder="1" applyAlignment="1">
      <alignment vertical="center"/>
    </xf>
    <xf numFmtId="0" fontId="13" fillId="2" borderId="13" xfId="0" applyFont="1" applyFill="1" applyBorder="1" applyAlignment="1">
      <alignment horizontal="center" vertical="center"/>
    </xf>
    <xf numFmtId="0" fontId="13" fillId="2" borderId="5" xfId="0" applyFont="1" applyFill="1" applyBorder="1" applyAlignment="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4" xfId="49"/>
    <cellStyle name="常规 6" xfId="50"/>
    <cellStyle name="常规 10_2016年计划减贫人员花名小贾" xfId="51"/>
    <cellStyle name="常规 2_2-1统计表_1" xfId="52"/>
    <cellStyle name="常规 2 2" xfId="53"/>
    <cellStyle name="常规 13" xfId="54"/>
    <cellStyle name="常规 2" xfId="55"/>
    <cellStyle name="常规 2 2 3 2 2 2 3" xfId="56"/>
    <cellStyle name="常规 3" xfId="57"/>
    <cellStyle name="常规 81 2" xfId="58"/>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view="pageBreakPreview" zoomScaleNormal="100" workbookViewId="0">
      <selection activeCell="D12" sqref="D12"/>
    </sheetView>
  </sheetViews>
  <sheetFormatPr defaultColWidth="9" defaultRowHeight="14.25" outlineLevelCol="6"/>
  <cols>
    <col min="1" max="1" width="35.625" customWidth="1"/>
    <col min="2" max="2" width="5.25" customWidth="1"/>
    <col min="3" max="3" width="9.125" customWidth="1"/>
    <col min="4" max="4" width="21.25" customWidth="1"/>
    <col min="5" max="5" width="28.125" customWidth="1"/>
    <col min="7" max="7" width="8.125" customWidth="1"/>
  </cols>
  <sheetData>
    <row r="1" ht="20.25" spans="1:7">
      <c r="A1" s="128" t="s">
        <v>0</v>
      </c>
      <c r="B1" s="129"/>
      <c r="C1" s="129"/>
      <c r="D1" s="129"/>
      <c r="E1" s="129"/>
      <c r="F1" s="129"/>
      <c r="G1" s="129"/>
    </row>
    <row r="2" s="63" customFormat="1" ht="25.5" spans="1:7">
      <c r="A2" s="130" t="s">
        <v>1</v>
      </c>
      <c r="B2" s="130"/>
      <c r="C2" s="130"/>
      <c r="D2" s="130"/>
      <c r="E2" s="130"/>
      <c r="F2" s="130"/>
      <c r="G2" s="130"/>
    </row>
    <row r="3" ht="26.1" customHeight="1" spans="1:7">
      <c r="A3" s="131" t="s">
        <v>2</v>
      </c>
      <c r="B3" s="131" t="s">
        <v>3</v>
      </c>
      <c r="C3" s="131" t="s">
        <v>4</v>
      </c>
      <c r="D3" s="131" t="s">
        <v>2</v>
      </c>
      <c r="E3" s="131"/>
      <c r="F3" s="131" t="s">
        <v>3</v>
      </c>
      <c r="G3" s="131" t="s">
        <v>4</v>
      </c>
    </row>
    <row r="4" ht="26.1" customHeight="1" spans="1:7">
      <c r="A4" s="132" t="s">
        <v>5</v>
      </c>
      <c r="B4" s="133" t="s">
        <v>6</v>
      </c>
      <c r="C4" s="133" t="s">
        <v>6</v>
      </c>
      <c r="D4" s="134" t="s">
        <v>7</v>
      </c>
      <c r="E4" s="135" t="s">
        <v>6</v>
      </c>
      <c r="F4" s="133" t="s">
        <v>6</v>
      </c>
      <c r="G4" s="133" t="s">
        <v>6</v>
      </c>
    </row>
    <row r="5" ht="26.1" customHeight="1" spans="1:7">
      <c r="A5" s="132" t="s">
        <v>8</v>
      </c>
      <c r="B5" s="133" t="s">
        <v>9</v>
      </c>
      <c r="C5" s="133">
        <v>9</v>
      </c>
      <c r="D5" s="136" t="s">
        <v>10</v>
      </c>
      <c r="E5" s="132" t="s">
        <v>11</v>
      </c>
      <c r="F5" s="133" t="s">
        <v>12</v>
      </c>
      <c r="G5" s="133">
        <v>28731</v>
      </c>
    </row>
    <row r="6" ht="26.1" customHeight="1" spans="1:7">
      <c r="A6" s="132" t="s">
        <v>13</v>
      </c>
      <c r="B6" s="133" t="s">
        <v>9</v>
      </c>
      <c r="C6" s="133">
        <v>165</v>
      </c>
      <c r="D6" s="137"/>
      <c r="E6" s="132" t="s">
        <v>14</v>
      </c>
      <c r="F6" s="133" t="s">
        <v>15</v>
      </c>
      <c r="G6" s="133">
        <v>104271</v>
      </c>
    </row>
    <row r="7" ht="26.1" customHeight="1" spans="1:7">
      <c r="A7" s="132" t="s">
        <v>16</v>
      </c>
      <c r="B7" s="133" t="s">
        <v>12</v>
      </c>
      <c r="C7" s="124">
        <v>103993</v>
      </c>
      <c r="D7" s="137"/>
      <c r="E7" s="132" t="s">
        <v>17</v>
      </c>
      <c r="F7" s="133" t="s">
        <v>12</v>
      </c>
      <c r="G7" s="133">
        <v>0</v>
      </c>
    </row>
    <row r="8" ht="26.1" customHeight="1" spans="1:7">
      <c r="A8" s="132" t="s">
        <v>18</v>
      </c>
      <c r="B8" s="133" t="s">
        <v>12</v>
      </c>
      <c r="C8" s="124"/>
      <c r="D8" s="135"/>
      <c r="E8" s="132" t="s">
        <v>19</v>
      </c>
      <c r="F8" s="133" t="s">
        <v>15</v>
      </c>
      <c r="G8" s="133">
        <v>0</v>
      </c>
    </row>
    <row r="9" ht="26.1" customHeight="1" spans="1:7">
      <c r="A9" s="132" t="s">
        <v>20</v>
      </c>
      <c r="B9" s="133" t="s">
        <v>15</v>
      </c>
      <c r="C9" s="124">
        <v>316484</v>
      </c>
      <c r="D9" s="136" t="s">
        <v>21</v>
      </c>
      <c r="E9" s="132" t="s">
        <v>22</v>
      </c>
      <c r="F9" s="133" t="s">
        <v>9</v>
      </c>
      <c r="G9" s="133">
        <v>129</v>
      </c>
    </row>
    <row r="10" ht="26.1" customHeight="1" spans="1:7">
      <c r="A10" s="132" t="s">
        <v>23</v>
      </c>
      <c r="B10" s="133" t="s">
        <v>15</v>
      </c>
      <c r="C10" s="124">
        <v>183102</v>
      </c>
      <c r="D10" s="135"/>
      <c r="E10" s="132" t="s">
        <v>24</v>
      </c>
      <c r="F10" s="133" t="s">
        <v>9</v>
      </c>
      <c r="G10" s="133">
        <v>0</v>
      </c>
    </row>
    <row r="11" ht="26.1" customHeight="1" spans="1:7">
      <c r="A11" s="132" t="s">
        <v>25</v>
      </c>
      <c r="B11" s="133" t="s">
        <v>26</v>
      </c>
      <c r="C11" s="124">
        <v>9414</v>
      </c>
      <c r="D11" s="133" t="s">
        <v>27</v>
      </c>
      <c r="E11" s="138" t="s">
        <v>28</v>
      </c>
      <c r="F11" s="133" t="s">
        <v>29</v>
      </c>
      <c r="G11" s="133">
        <v>0</v>
      </c>
    </row>
    <row r="12" ht="26.1" customHeight="1" spans="1:7">
      <c r="A12" s="132" t="s">
        <v>30</v>
      </c>
      <c r="B12" s="133" t="s">
        <v>31</v>
      </c>
      <c r="C12" s="133">
        <v>89875</v>
      </c>
      <c r="D12" s="132" t="s">
        <v>32</v>
      </c>
      <c r="E12" s="133" t="s">
        <v>6</v>
      </c>
      <c r="F12" s="133" t="s">
        <v>6</v>
      </c>
      <c r="G12" s="133" t="s">
        <v>6</v>
      </c>
    </row>
    <row r="13" ht="26.1" customHeight="1" spans="1:7">
      <c r="A13" s="132" t="s">
        <v>33</v>
      </c>
      <c r="B13" s="133" t="s">
        <v>31</v>
      </c>
      <c r="C13" s="133"/>
      <c r="D13" s="136" t="s">
        <v>10</v>
      </c>
      <c r="E13" s="132" t="s">
        <v>34</v>
      </c>
      <c r="F13" s="133" t="s">
        <v>12</v>
      </c>
      <c r="G13" s="133">
        <v>0</v>
      </c>
    </row>
    <row r="14" ht="26.1" customHeight="1" spans="1:7">
      <c r="A14" s="132" t="s">
        <v>35</v>
      </c>
      <c r="B14" s="133" t="s">
        <v>31</v>
      </c>
      <c r="C14" s="133">
        <v>366545</v>
      </c>
      <c r="D14" s="135"/>
      <c r="E14" s="132" t="s">
        <v>36</v>
      </c>
      <c r="F14" s="133" t="s">
        <v>15</v>
      </c>
      <c r="G14" s="133">
        <v>0</v>
      </c>
    </row>
    <row r="15" ht="26.1" customHeight="1" spans="1:7">
      <c r="A15" s="132" t="s">
        <v>37</v>
      </c>
      <c r="B15" s="133" t="s">
        <v>31</v>
      </c>
      <c r="C15" s="133">
        <v>83696</v>
      </c>
      <c r="D15" s="139" t="s">
        <v>38</v>
      </c>
      <c r="E15" s="140"/>
      <c r="F15" s="133" t="s">
        <v>9</v>
      </c>
      <c r="G15" s="133">
        <v>129</v>
      </c>
    </row>
    <row r="16" ht="26.1" customHeight="1" spans="1:7">
      <c r="A16" s="132" t="s">
        <v>39</v>
      </c>
      <c r="B16" s="133" t="s">
        <v>31</v>
      </c>
      <c r="C16" s="133">
        <v>65721</v>
      </c>
      <c r="D16" s="139" t="s">
        <v>40</v>
      </c>
      <c r="E16" s="140"/>
      <c r="F16" s="133" t="s">
        <v>9</v>
      </c>
      <c r="G16" s="133">
        <v>1</v>
      </c>
    </row>
  </sheetData>
  <mergeCells count="7">
    <mergeCell ref="A2:G2"/>
    <mergeCell ref="D3:E3"/>
    <mergeCell ref="D15:E15"/>
    <mergeCell ref="D16:E16"/>
    <mergeCell ref="D5:D8"/>
    <mergeCell ref="D9:D10"/>
    <mergeCell ref="D13:D14"/>
  </mergeCells>
  <pageMargins left="0.98" right="0.98" top="0.79" bottom="0.79" header="0.51" footer="0.71"/>
  <pageSetup paperSize="9" firstPageNumber="18" orientation="landscape" useFirstPageNumber="1"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47"/>
  <sheetViews>
    <sheetView tabSelected="1" view="pageBreakPreview" zoomScaleNormal="100" topLeftCell="A23" workbookViewId="0">
      <selection activeCell="F23" sqref="F23"/>
    </sheetView>
  </sheetViews>
  <sheetFormatPr defaultColWidth="9" defaultRowHeight="14.25"/>
  <cols>
    <col min="1" max="1" width="3.875" style="66" customWidth="1"/>
    <col min="2" max="2" width="9.125" customWidth="1"/>
    <col min="3" max="3" width="9.5" customWidth="1"/>
    <col min="4" max="4" width="5.5" customWidth="1"/>
    <col min="5" max="5" width="29.75" customWidth="1"/>
    <col min="6" max="6" width="12.875" style="67" customWidth="1"/>
    <col min="7" max="7" width="11.125" customWidth="1"/>
    <col min="8" max="8" width="10" customWidth="1"/>
    <col min="9" max="10" width="10.125" customWidth="1"/>
    <col min="11" max="11" width="13.375" customWidth="1"/>
    <col min="12" max="12" width="14.875" customWidth="1"/>
    <col min="13" max="13" width="11.5"/>
    <col min="14" max="14" width="12.625"/>
  </cols>
  <sheetData>
    <row r="1" s="62" customFormat="1" ht="20.25" spans="1:14">
      <c r="A1" s="5" t="s">
        <v>41</v>
      </c>
      <c r="B1" s="5"/>
      <c r="C1" s="68"/>
      <c r="D1" s="68"/>
      <c r="E1" s="68"/>
      <c r="F1" s="69"/>
      <c r="G1" s="70"/>
      <c r="H1" s="70"/>
      <c r="I1" s="70"/>
      <c r="J1" s="70"/>
      <c r="K1" s="70"/>
      <c r="L1" s="70"/>
    </row>
    <row r="2" s="63" customFormat="1" ht="24" customHeight="1" spans="1:14">
      <c r="A2" s="71"/>
      <c r="B2" s="72" t="s">
        <v>42</v>
      </c>
      <c r="C2" s="72"/>
      <c r="D2" s="72"/>
      <c r="E2" s="72"/>
      <c r="F2" s="73"/>
      <c r="G2" s="72"/>
      <c r="H2" s="72"/>
      <c r="I2" s="72"/>
      <c r="J2" s="72"/>
      <c r="K2" s="72"/>
      <c r="L2" s="72"/>
    </row>
    <row r="3" ht="18" customHeight="1" spans="1:14">
      <c r="A3" s="74" t="s">
        <v>43</v>
      </c>
      <c r="B3" s="74"/>
      <c r="C3" s="74"/>
      <c r="D3" s="74"/>
      <c r="E3" s="74"/>
      <c r="F3" s="74"/>
      <c r="G3" s="74"/>
      <c r="H3" s="74"/>
      <c r="I3" s="74"/>
      <c r="J3" s="74"/>
      <c r="K3" s="74"/>
      <c r="L3" s="74"/>
    </row>
    <row r="4" ht="26.25" customHeight="1" spans="1:14">
      <c r="A4" s="75" t="s">
        <v>44</v>
      </c>
      <c r="B4" s="76" t="s">
        <v>45</v>
      </c>
      <c r="C4" s="77"/>
      <c r="D4" s="77"/>
      <c r="E4" s="78"/>
      <c r="F4" s="79" t="s">
        <v>46</v>
      </c>
      <c r="G4" s="14" t="s">
        <v>47</v>
      </c>
      <c r="H4" s="14"/>
      <c r="I4" s="14" t="s">
        <v>48</v>
      </c>
      <c r="J4" s="14"/>
      <c r="K4" s="14"/>
      <c r="L4" s="14"/>
    </row>
    <row r="5" ht="36.75" customHeight="1" spans="1:14">
      <c r="A5" s="75"/>
      <c r="B5" s="80"/>
      <c r="C5" s="81"/>
      <c r="D5" s="81"/>
      <c r="E5" s="82"/>
      <c r="F5" s="79"/>
      <c r="G5" s="14" t="s">
        <v>49</v>
      </c>
      <c r="H5" s="14" t="s">
        <v>50</v>
      </c>
      <c r="I5" s="14" t="s">
        <v>51</v>
      </c>
      <c r="J5" s="14" t="s">
        <v>52</v>
      </c>
      <c r="K5" s="14" t="s">
        <v>53</v>
      </c>
      <c r="L5" s="14" t="s">
        <v>54</v>
      </c>
    </row>
    <row r="6" ht="27" customHeight="1" spans="1:14">
      <c r="A6" s="83" t="s">
        <v>55</v>
      </c>
      <c r="B6" s="84"/>
      <c r="C6" s="84"/>
      <c r="D6" s="84"/>
      <c r="E6" s="85"/>
      <c r="F6" s="12" t="s">
        <v>6</v>
      </c>
      <c r="G6" s="86">
        <f t="shared" ref="G6:L6" si="0">SUM(G7,G56,G60,G66)</f>
        <v>75868.21</v>
      </c>
      <c r="H6" s="86">
        <f t="shared" si="0"/>
        <v>65721.69</v>
      </c>
      <c r="I6" s="86">
        <f t="shared" si="0"/>
        <v>30195.96</v>
      </c>
      <c r="J6" s="86">
        <f t="shared" si="0"/>
        <v>30195.96</v>
      </c>
      <c r="K6" s="86">
        <f t="shared" si="0"/>
        <v>39908.18</v>
      </c>
      <c r="L6" s="86">
        <f t="shared" si="0"/>
        <v>38551.71605</v>
      </c>
    </row>
    <row r="7" s="64" customFormat="1" ht="27" customHeight="1" spans="1:14">
      <c r="A7" s="87" t="s">
        <v>56</v>
      </c>
      <c r="B7" s="88" t="s">
        <v>57</v>
      </c>
      <c r="C7" s="89"/>
      <c r="D7" s="89"/>
      <c r="E7" s="90"/>
      <c r="F7" s="86"/>
      <c r="G7" s="86">
        <f t="shared" ref="G7:L7" si="1">SUM(G8,G9,G20,G23,G24,G25,G26,G27,G28,G29,G30,G31,G32,G33,G34,G35,G36,)</f>
        <v>45805.4</v>
      </c>
      <c r="H7" s="86">
        <f t="shared" si="1"/>
        <v>38056.88</v>
      </c>
      <c r="I7" s="86">
        <f t="shared" si="1"/>
        <v>15875.77</v>
      </c>
      <c r="J7" s="86">
        <f t="shared" si="1"/>
        <v>15875.77</v>
      </c>
      <c r="K7" s="86">
        <f t="shared" si="1"/>
        <v>23422.29</v>
      </c>
      <c r="L7" s="86">
        <f t="shared" si="1"/>
        <v>22434.86</v>
      </c>
      <c r="M7"/>
      <c r="N7" s="91"/>
    </row>
    <row r="8" ht="27" customHeight="1" spans="1:14">
      <c r="A8" s="92">
        <v>1</v>
      </c>
      <c r="B8" s="93" t="s">
        <v>58</v>
      </c>
      <c r="C8" s="93"/>
      <c r="D8" s="93"/>
      <c r="E8" s="93"/>
      <c r="F8" s="12" t="s">
        <v>59</v>
      </c>
      <c r="G8" s="12">
        <v>14825</v>
      </c>
      <c r="H8" s="12">
        <v>14825</v>
      </c>
      <c r="I8" s="12">
        <v>11276</v>
      </c>
      <c r="J8" s="12">
        <v>11276</v>
      </c>
      <c r="K8" s="12">
        <v>15479</v>
      </c>
      <c r="L8" s="12">
        <v>15479</v>
      </c>
      <c r="N8" s="94"/>
    </row>
    <row r="9" ht="27" customHeight="1" spans="1:14">
      <c r="A9" s="92">
        <v>2</v>
      </c>
      <c r="B9" s="93" t="s">
        <v>60</v>
      </c>
      <c r="C9" s="93"/>
      <c r="D9" s="93"/>
      <c r="E9" s="93"/>
      <c r="F9" s="12" t="s">
        <v>61</v>
      </c>
      <c r="G9" s="12">
        <v>117</v>
      </c>
      <c r="H9" s="12">
        <v>117</v>
      </c>
      <c r="I9" s="12">
        <v>703</v>
      </c>
      <c r="J9" s="12">
        <v>703</v>
      </c>
      <c r="K9" s="12">
        <v>758</v>
      </c>
      <c r="L9" s="12">
        <v>758</v>
      </c>
      <c r="N9" s="94"/>
    </row>
    <row r="10" ht="27" customHeight="1" spans="1:14">
      <c r="A10" s="92">
        <v>3</v>
      </c>
      <c r="B10" s="95" t="s">
        <v>62</v>
      </c>
      <c r="C10" s="93" t="s">
        <v>63</v>
      </c>
      <c r="D10" s="93"/>
      <c r="E10" s="93"/>
      <c r="F10" s="12"/>
      <c r="G10" s="12">
        <v>2846</v>
      </c>
      <c r="H10" s="12">
        <v>2846</v>
      </c>
      <c r="I10" s="48">
        <f>I11+I12+I20</f>
        <v>1827</v>
      </c>
      <c r="J10" s="48">
        <f>J11+J12+J20</f>
        <v>1827</v>
      </c>
      <c r="K10" s="12">
        <v>3906</v>
      </c>
      <c r="L10" s="12">
        <v>3906</v>
      </c>
      <c r="N10" s="94"/>
    </row>
    <row r="11" ht="27" customHeight="1" spans="1:14">
      <c r="A11" s="92"/>
      <c r="B11" s="95"/>
      <c r="C11" s="95" t="s">
        <v>64</v>
      </c>
      <c r="D11" s="93" t="s">
        <v>65</v>
      </c>
      <c r="E11" s="93"/>
      <c r="F11" s="12"/>
      <c r="G11" s="12">
        <v>1679</v>
      </c>
      <c r="H11" s="12">
        <v>1679</v>
      </c>
      <c r="I11" s="48">
        <v>1659</v>
      </c>
      <c r="J11" s="48">
        <v>1659</v>
      </c>
      <c r="K11" s="12">
        <v>1613</v>
      </c>
      <c r="L11" s="12">
        <v>1613</v>
      </c>
      <c r="N11" s="94"/>
    </row>
    <row r="12" ht="27" customHeight="1" spans="1:14">
      <c r="A12" s="92"/>
      <c r="B12" s="95"/>
      <c r="C12" s="95"/>
      <c r="D12" s="93" t="s">
        <v>66</v>
      </c>
      <c r="E12" s="93"/>
      <c r="F12" s="12"/>
      <c r="G12" s="12">
        <v>35</v>
      </c>
      <c r="H12" s="12">
        <v>35</v>
      </c>
      <c r="I12" s="48">
        <v>27</v>
      </c>
      <c r="J12" s="48">
        <v>27</v>
      </c>
      <c r="K12" s="12">
        <v>27</v>
      </c>
      <c r="L12" s="12">
        <v>27</v>
      </c>
      <c r="N12" s="94"/>
    </row>
    <row r="13" ht="27" customHeight="1" spans="1:14">
      <c r="A13" s="92"/>
      <c r="B13" s="95"/>
      <c r="C13" s="95"/>
      <c r="D13" s="96" t="s">
        <v>67</v>
      </c>
      <c r="E13" s="96"/>
      <c r="F13" s="12"/>
      <c r="G13" s="12"/>
      <c r="H13" s="12"/>
      <c r="I13" s="48"/>
      <c r="J13" s="48"/>
      <c r="K13" s="12"/>
      <c r="L13" s="12"/>
      <c r="N13" s="94"/>
    </row>
    <row r="14" ht="27" customHeight="1" spans="1:14">
      <c r="A14" s="92"/>
      <c r="B14" s="95"/>
      <c r="C14" s="95"/>
      <c r="D14" s="93" t="s">
        <v>68</v>
      </c>
      <c r="E14" s="93"/>
      <c r="F14" s="12"/>
      <c r="G14" s="12"/>
      <c r="H14" s="12"/>
      <c r="I14" s="48"/>
      <c r="J14" s="48"/>
      <c r="K14" s="12"/>
      <c r="L14" s="12"/>
      <c r="N14" s="94"/>
    </row>
    <row r="15" ht="27" customHeight="1" spans="1:14">
      <c r="A15" s="92"/>
      <c r="B15" s="95"/>
      <c r="C15" s="95"/>
      <c r="D15" s="93" t="s">
        <v>69</v>
      </c>
      <c r="E15" s="93"/>
      <c r="F15" s="12"/>
      <c r="G15" s="12"/>
      <c r="H15" s="12"/>
      <c r="I15" s="48"/>
      <c r="J15" s="48"/>
      <c r="K15" s="12"/>
      <c r="L15" s="12"/>
      <c r="N15" s="94"/>
    </row>
    <row r="16" ht="27" customHeight="1" spans="1:14">
      <c r="A16" s="92"/>
      <c r="B16" s="95"/>
      <c r="C16" s="95"/>
      <c r="D16" s="97" t="s">
        <v>70</v>
      </c>
      <c r="E16" s="98"/>
      <c r="F16" s="12"/>
      <c r="G16" s="12"/>
      <c r="H16" s="12"/>
      <c r="I16" s="48"/>
      <c r="J16" s="48"/>
      <c r="K16" s="12"/>
      <c r="L16" s="12"/>
      <c r="N16" s="94"/>
    </row>
    <row r="17" ht="27" customHeight="1" spans="1:14">
      <c r="A17" s="92"/>
      <c r="B17" s="95"/>
      <c r="C17" s="95"/>
      <c r="D17" s="97" t="s">
        <v>71</v>
      </c>
      <c r="E17" s="98"/>
      <c r="F17" s="12"/>
      <c r="G17" s="12"/>
      <c r="H17" s="12"/>
      <c r="I17" s="48"/>
      <c r="J17" s="48"/>
      <c r="K17" s="12"/>
      <c r="L17" s="12"/>
      <c r="N17" s="94"/>
    </row>
    <row r="18" ht="27" customHeight="1" spans="1:14">
      <c r="A18" s="92"/>
      <c r="B18" s="95"/>
      <c r="C18" s="95"/>
      <c r="D18" s="97" t="s">
        <v>72</v>
      </c>
      <c r="E18" s="98"/>
      <c r="F18" s="12"/>
      <c r="G18" s="12"/>
      <c r="H18" s="12"/>
      <c r="I18" s="48"/>
      <c r="J18" s="48"/>
      <c r="K18" s="12"/>
      <c r="L18" s="12"/>
      <c r="N18" s="94"/>
    </row>
    <row r="19" ht="27" customHeight="1" spans="1:14">
      <c r="A19" s="92"/>
      <c r="B19" s="95"/>
      <c r="C19" s="95"/>
      <c r="D19" s="93" t="s">
        <v>73</v>
      </c>
      <c r="E19" s="93"/>
      <c r="F19" s="12"/>
      <c r="G19" s="12"/>
      <c r="H19" s="12"/>
      <c r="I19" s="48"/>
      <c r="J19" s="48"/>
      <c r="K19" s="12"/>
      <c r="L19" s="12"/>
      <c r="N19" s="94"/>
    </row>
    <row r="20" ht="27" customHeight="1" spans="1:14">
      <c r="A20" s="92"/>
      <c r="B20" s="95"/>
      <c r="C20" s="96" t="s">
        <v>74</v>
      </c>
      <c r="D20" s="96"/>
      <c r="E20" s="96"/>
      <c r="F20" s="12" t="s">
        <v>75</v>
      </c>
      <c r="G20" s="12">
        <f>G10-G11-G12</f>
        <v>1132</v>
      </c>
      <c r="H20" s="12">
        <f>H10-H11-H12</f>
        <v>1132</v>
      </c>
      <c r="I20" s="48">
        <v>141</v>
      </c>
      <c r="J20" s="48">
        <v>141</v>
      </c>
      <c r="K20" s="12">
        <v>2266</v>
      </c>
      <c r="L20" s="12">
        <v>2266</v>
      </c>
      <c r="N20" s="94"/>
    </row>
    <row r="21" ht="27" customHeight="1" spans="1:14">
      <c r="A21" s="92">
        <v>4</v>
      </c>
      <c r="B21" s="95" t="s">
        <v>76</v>
      </c>
      <c r="C21" s="93" t="s">
        <v>63</v>
      </c>
      <c r="D21" s="93"/>
      <c r="E21" s="93"/>
      <c r="F21" s="12"/>
      <c r="G21" s="12">
        <v>1831.62</v>
      </c>
      <c r="H21" s="12">
        <v>412.1</v>
      </c>
      <c r="I21" s="48">
        <f>I23+I22</f>
        <v>391.45</v>
      </c>
      <c r="J21" s="48">
        <f>J23+J22</f>
        <v>391.45</v>
      </c>
      <c r="K21" s="48">
        <f>K22+K23</f>
        <v>1535.97</v>
      </c>
      <c r="L21" s="48">
        <v>333.54</v>
      </c>
      <c r="N21" s="94"/>
    </row>
    <row r="22" ht="27" customHeight="1" spans="1:14">
      <c r="A22" s="92"/>
      <c r="B22" s="95"/>
      <c r="C22" s="99" t="s">
        <v>77</v>
      </c>
      <c r="D22" s="100"/>
      <c r="E22" s="101"/>
      <c r="F22" s="12"/>
      <c r="G22" s="12">
        <v>215</v>
      </c>
      <c r="H22" s="12"/>
      <c r="I22" s="48">
        <v>215</v>
      </c>
      <c r="J22" s="48">
        <v>215</v>
      </c>
      <c r="K22" s="48">
        <v>215</v>
      </c>
      <c r="L22" s="48">
        <v>0</v>
      </c>
      <c r="N22" s="94"/>
    </row>
    <row r="23" ht="27" customHeight="1" spans="1:14">
      <c r="A23" s="92"/>
      <c r="B23" s="95"/>
      <c r="C23" s="93" t="s">
        <v>74</v>
      </c>
      <c r="D23" s="93"/>
      <c r="E23" s="93"/>
      <c r="F23" s="12" t="s">
        <v>78</v>
      </c>
      <c r="G23" s="12">
        <f>G21-G22</f>
        <v>1616.62</v>
      </c>
      <c r="H23" s="12">
        <f>H21-H22</f>
        <v>412.1</v>
      </c>
      <c r="I23" s="12">
        <v>176.45</v>
      </c>
      <c r="J23" s="12">
        <v>176.45</v>
      </c>
      <c r="K23" s="102">
        <v>1320.97</v>
      </c>
      <c r="L23" s="102">
        <v>333.54</v>
      </c>
      <c r="N23" s="94"/>
    </row>
    <row r="24" ht="27" customHeight="1" spans="1:14">
      <c r="A24" s="92">
        <v>5</v>
      </c>
      <c r="B24" s="93" t="s">
        <v>79</v>
      </c>
      <c r="C24" s="93"/>
      <c r="D24" s="93"/>
      <c r="E24" s="93"/>
      <c r="F24" s="12" t="s">
        <v>75</v>
      </c>
      <c r="G24" s="12">
        <v>2157.95</v>
      </c>
      <c r="H24" s="12">
        <v>2157.95</v>
      </c>
      <c r="I24" s="12">
        <v>1740.19</v>
      </c>
      <c r="J24" s="12">
        <v>1740.19</v>
      </c>
      <c r="K24" s="103">
        <v>1740.19</v>
      </c>
      <c r="L24" s="103">
        <v>1740.19</v>
      </c>
      <c r="N24" s="94"/>
    </row>
    <row r="25" ht="27" customHeight="1" spans="1:14">
      <c r="A25" s="92">
        <v>6</v>
      </c>
      <c r="B25" s="93" t="s">
        <v>80</v>
      </c>
      <c r="C25" s="93"/>
      <c r="D25" s="93"/>
      <c r="E25" s="93"/>
      <c r="F25" s="12" t="s">
        <v>81</v>
      </c>
      <c r="G25" s="12">
        <v>378</v>
      </c>
      <c r="H25" s="12">
        <v>378</v>
      </c>
      <c r="I25" s="12">
        <v>1682</v>
      </c>
      <c r="J25" s="12">
        <v>1682</v>
      </c>
      <c r="K25" s="48">
        <f>1682-44</f>
        <v>1638</v>
      </c>
      <c r="L25" s="48">
        <f>1682-44</f>
        <v>1638</v>
      </c>
      <c r="N25" s="94"/>
    </row>
    <row r="26" ht="27" customHeight="1" spans="1:14">
      <c r="A26" s="92">
        <v>7</v>
      </c>
      <c r="B26" s="93" t="s">
        <v>82</v>
      </c>
      <c r="C26" s="93"/>
      <c r="D26" s="93"/>
      <c r="E26" s="93"/>
      <c r="F26" s="12" t="s">
        <v>78</v>
      </c>
      <c r="G26" s="12">
        <v>29</v>
      </c>
      <c r="H26" s="12"/>
      <c r="I26" s="12">
        <v>117.13</v>
      </c>
      <c r="J26" s="12">
        <v>117.13</v>
      </c>
      <c r="K26" s="12">
        <v>117.13</v>
      </c>
      <c r="L26" s="12">
        <v>117.13</v>
      </c>
      <c r="N26" s="94"/>
    </row>
    <row r="27" ht="27" customHeight="1" spans="1:14">
      <c r="A27" s="92">
        <v>8</v>
      </c>
      <c r="B27" s="93" t="s">
        <v>83</v>
      </c>
      <c r="C27" s="93"/>
      <c r="D27" s="93"/>
      <c r="E27" s="93"/>
      <c r="F27" s="12"/>
      <c r="G27" s="12"/>
      <c r="H27" s="12"/>
      <c r="I27" s="12"/>
      <c r="J27" s="12"/>
      <c r="K27" s="12"/>
      <c r="L27" s="12"/>
      <c r="N27" s="94"/>
    </row>
    <row r="28" ht="27" customHeight="1" spans="1:14">
      <c r="A28" s="92">
        <v>9</v>
      </c>
      <c r="B28" s="96" t="s">
        <v>84</v>
      </c>
      <c r="C28" s="96"/>
      <c r="D28" s="96"/>
      <c r="E28" s="96"/>
      <c r="F28" s="12" t="s">
        <v>85</v>
      </c>
      <c r="G28" s="12">
        <v>2292</v>
      </c>
      <c r="H28" s="12">
        <v>2292</v>
      </c>
      <c r="I28" s="12">
        <v>22</v>
      </c>
      <c r="J28" s="12">
        <v>22</v>
      </c>
      <c r="K28" s="12">
        <v>22</v>
      </c>
      <c r="L28" s="12">
        <v>22</v>
      </c>
      <c r="N28" s="94"/>
    </row>
    <row r="29" ht="27" customHeight="1" spans="1:14">
      <c r="A29" s="92">
        <v>10</v>
      </c>
      <c r="B29" s="93" t="s">
        <v>86</v>
      </c>
      <c r="C29" s="93"/>
      <c r="D29" s="93"/>
      <c r="E29" s="93"/>
      <c r="F29" s="12" t="s">
        <v>87</v>
      </c>
      <c r="G29" s="12">
        <v>16640.83</v>
      </c>
      <c r="H29" s="12">
        <v>16640.83</v>
      </c>
      <c r="I29" s="12"/>
      <c r="J29" s="12"/>
      <c r="K29" s="12"/>
      <c r="L29" s="12"/>
    </row>
    <row r="30" ht="27" customHeight="1" spans="1:14">
      <c r="A30" s="92">
        <v>11</v>
      </c>
      <c r="B30" s="93" t="s">
        <v>88</v>
      </c>
      <c r="C30" s="93"/>
      <c r="D30" s="93"/>
      <c r="E30" s="93"/>
      <c r="F30" s="12"/>
      <c r="G30" s="12"/>
      <c r="H30" s="12"/>
      <c r="I30" s="12"/>
      <c r="J30" s="12"/>
      <c r="K30" s="12"/>
      <c r="L30" s="12"/>
    </row>
    <row r="31" ht="36.75" customHeight="1" spans="1:14">
      <c r="A31" s="92">
        <v>12</v>
      </c>
      <c r="B31" s="93" t="s">
        <v>89</v>
      </c>
      <c r="C31" s="93"/>
      <c r="D31" s="93"/>
      <c r="E31" s="93"/>
      <c r="F31" s="12"/>
      <c r="G31" s="12"/>
      <c r="H31" s="12"/>
      <c r="I31" s="12"/>
      <c r="J31" s="12"/>
      <c r="K31" s="12"/>
      <c r="L31" s="12"/>
    </row>
    <row r="32" ht="27" customHeight="1" spans="1:14">
      <c r="A32" s="92">
        <v>13</v>
      </c>
      <c r="B32" s="93" t="s">
        <v>90</v>
      </c>
      <c r="C32" s="93"/>
      <c r="D32" s="93"/>
      <c r="E32" s="93"/>
      <c r="F32" s="12"/>
      <c r="G32" s="12"/>
      <c r="H32" s="12"/>
      <c r="I32" s="12"/>
      <c r="J32" s="12"/>
      <c r="K32" s="12"/>
      <c r="L32" s="12"/>
    </row>
    <row r="33" ht="27" customHeight="1" spans="1:12">
      <c r="A33" s="92">
        <v>14</v>
      </c>
      <c r="B33" s="93" t="s">
        <v>91</v>
      </c>
      <c r="C33" s="93"/>
      <c r="D33" s="93"/>
      <c r="E33" s="93"/>
      <c r="F33" s="12" t="s">
        <v>78</v>
      </c>
      <c r="G33" s="12">
        <v>87</v>
      </c>
      <c r="H33" s="12">
        <v>72</v>
      </c>
      <c r="I33" s="12">
        <v>18</v>
      </c>
      <c r="J33" s="12">
        <v>18</v>
      </c>
      <c r="K33" s="12">
        <v>81</v>
      </c>
      <c r="L33" s="12">
        <v>81</v>
      </c>
    </row>
    <row r="34" ht="27" customHeight="1" spans="1:12">
      <c r="A34" s="104">
        <v>15</v>
      </c>
      <c r="B34" s="105" t="s">
        <v>92</v>
      </c>
      <c r="C34" s="105"/>
      <c r="D34" s="105"/>
      <c r="E34" s="105"/>
      <c r="F34" s="12"/>
      <c r="G34" s="12"/>
      <c r="H34" s="12"/>
      <c r="I34" s="12"/>
      <c r="J34" s="12"/>
      <c r="K34" s="12"/>
      <c r="L34" s="12"/>
    </row>
    <row r="35" ht="27" customHeight="1" spans="1:12">
      <c r="A35" s="92">
        <v>16</v>
      </c>
      <c r="B35" s="93" t="s">
        <v>93</v>
      </c>
      <c r="C35" s="93"/>
      <c r="D35" s="93"/>
      <c r="E35" s="93"/>
      <c r="F35" s="12" t="s">
        <v>94</v>
      </c>
      <c r="G35" s="12">
        <v>30</v>
      </c>
      <c r="H35" s="12">
        <v>30</v>
      </c>
      <c r="I35" s="12"/>
      <c r="J35" s="12"/>
      <c r="K35" s="12"/>
      <c r="L35" s="12"/>
    </row>
    <row r="36" ht="24.95" customHeight="1" spans="1:12">
      <c r="A36" s="92">
        <v>17</v>
      </c>
      <c r="B36" s="106" t="s">
        <v>95</v>
      </c>
      <c r="C36" s="106"/>
      <c r="D36" s="106"/>
      <c r="E36" s="106" t="s">
        <v>96</v>
      </c>
      <c r="F36" s="12"/>
      <c r="G36" s="12">
        <v>6500</v>
      </c>
      <c r="H36" s="12"/>
      <c r="I36" s="12"/>
      <c r="J36" s="12"/>
      <c r="K36" s="12"/>
      <c r="L36" s="12"/>
    </row>
    <row r="37" ht="27" customHeight="1" spans="1:12">
      <c r="A37" s="92"/>
      <c r="B37" s="106"/>
      <c r="C37" s="106"/>
      <c r="D37" s="106"/>
      <c r="E37" s="107" t="s">
        <v>97</v>
      </c>
      <c r="F37" s="12"/>
      <c r="G37" s="12"/>
      <c r="H37" s="12"/>
      <c r="I37" s="12"/>
      <c r="J37" s="12"/>
      <c r="K37" s="12"/>
      <c r="L37" s="12"/>
    </row>
    <row r="38" ht="27" customHeight="1" spans="1:12">
      <c r="A38" s="92"/>
      <c r="B38" s="106"/>
      <c r="C38" s="106"/>
      <c r="D38" s="106"/>
      <c r="E38" s="107" t="s">
        <v>98</v>
      </c>
      <c r="F38" s="12"/>
      <c r="G38" s="12"/>
      <c r="H38" s="12"/>
      <c r="I38" s="12"/>
      <c r="J38" s="12"/>
      <c r="K38" s="12"/>
      <c r="L38" s="12"/>
    </row>
    <row r="39" ht="27" customHeight="1" spans="1:12">
      <c r="A39" s="92"/>
      <c r="B39" s="106"/>
      <c r="C39" s="106"/>
      <c r="D39" s="106"/>
      <c r="E39" s="108" t="s">
        <v>99</v>
      </c>
      <c r="F39" s="12"/>
      <c r="G39" s="12"/>
      <c r="H39" s="12"/>
      <c r="I39" s="12"/>
      <c r="J39" s="12"/>
      <c r="K39" s="12"/>
      <c r="L39" s="12"/>
    </row>
    <row r="40" ht="27" customHeight="1" spans="1:12">
      <c r="A40" s="92"/>
      <c r="B40" s="106"/>
      <c r="C40" s="106"/>
      <c r="D40" s="106"/>
      <c r="E40" s="108" t="s">
        <v>100</v>
      </c>
      <c r="F40" s="12"/>
      <c r="G40" s="12"/>
      <c r="H40" s="12"/>
      <c r="I40" s="12"/>
      <c r="J40" s="12"/>
      <c r="K40" s="12"/>
      <c r="L40" s="12"/>
    </row>
    <row r="41" ht="37.5" customHeight="1" spans="1:12">
      <c r="A41" s="92"/>
      <c r="B41" s="106"/>
      <c r="C41" s="106"/>
      <c r="D41" s="106"/>
      <c r="E41" s="108" t="s">
        <v>101</v>
      </c>
      <c r="F41" s="12" t="s">
        <v>61</v>
      </c>
      <c r="G41" s="12">
        <v>500</v>
      </c>
      <c r="H41" s="12"/>
      <c r="I41" s="12"/>
      <c r="J41" s="12"/>
      <c r="K41" s="12"/>
      <c r="L41" s="12"/>
    </row>
    <row r="42" ht="42.75" customHeight="1" spans="1:12">
      <c r="A42" s="92"/>
      <c r="B42" s="106"/>
      <c r="C42" s="106"/>
      <c r="D42" s="106"/>
      <c r="E42" s="107" t="s">
        <v>102</v>
      </c>
      <c r="F42" s="12"/>
      <c r="G42" s="12"/>
      <c r="H42" s="12"/>
      <c r="I42" s="12"/>
      <c r="J42" s="12"/>
      <c r="K42" s="12"/>
      <c r="L42" s="12"/>
    </row>
    <row r="43" ht="27" customHeight="1" spans="1:12">
      <c r="A43" s="92"/>
      <c r="B43" s="106"/>
      <c r="C43" s="106"/>
      <c r="D43" s="106"/>
      <c r="E43" s="107" t="s">
        <v>103</v>
      </c>
      <c r="F43" s="12"/>
      <c r="G43" s="12"/>
      <c r="H43" s="12"/>
      <c r="I43" s="12"/>
      <c r="J43" s="12"/>
      <c r="K43" s="12"/>
      <c r="L43" s="12"/>
    </row>
    <row r="44" ht="27" customHeight="1" spans="1:12">
      <c r="A44" s="92"/>
      <c r="B44" s="106"/>
      <c r="C44" s="106"/>
      <c r="D44" s="106"/>
      <c r="E44" s="107" t="s">
        <v>104</v>
      </c>
      <c r="F44" s="12"/>
      <c r="G44" s="12"/>
      <c r="H44" s="12"/>
      <c r="I44" s="12"/>
      <c r="J44" s="12"/>
      <c r="K44" s="12"/>
      <c r="L44" s="12"/>
    </row>
    <row r="45" ht="27" customHeight="1" spans="1:12">
      <c r="A45" s="92"/>
      <c r="B45" s="106"/>
      <c r="C45" s="106"/>
      <c r="D45" s="106"/>
      <c r="E45" s="107" t="s">
        <v>105</v>
      </c>
      <c r="F45" s="12"/>
      <c r="G45" s="12"/>
      <c r="H45" s="12"/>
      <c r="I45" s="12"/>
      <c r="J45" s="12"/>
      <c r="K45" s="12"/>
      <c r="L45" s="12"/>
    </row>
    <row r="46" ht="34.5" customHeight="1" spans="1:12">
      <c r="A46" s="92"/>
      <c r="B46" s="106"/>
      <c r="C46" s="106"/>
      <c r="D46" s="106"/>
      <c r="E46" s="107" t="s">
        <v>106</v>
      </c>
      <c r="F46" s="12" t="s">
        <v>61</v>
      </c>
      <c r="G46" s="12">
        <v>6000</v>
      </c>
      <c r="H46" s="12"/>
      <c r="I46" s="12"/>
      <c r="J46" s="12"/>
      <c r="K46" s="12"/>
      <c r="L46" s="12"/>
    </row>
    <row r="47" ht="27" customHeight="1" spans="1:12">
      <c r="A47" s="92"/>
      <c r="B47" s="106"/>
      <c r="C47" s="106"/>
      <c r="D47" s="106"/>
      <c r="E47" s="107" t="s">
        <v>107</v>
      </c>
      <c r="F47" s="12"/>
      <c r="G47" s="12"/>
      <c r="H47" s="12"/>
      <c r="I47" s="12"/>
      <c r="J47" s="12"/>
      <c r="K47" s="12"/>
      <c r="L47" s="12"/>
    </row>
    <row r="48" ht="27" customHeight="1" spans="1:12">
      <c r="A48" s="92"/>
      <c r="B48" s="106"/>
      <c r="C48" s="106"/>
      <c r="D48" s="106"/>
      <c r="E48" s="107" t="s">
        <v>108</v>
      </c>
      <c r="F48" s="12"/>
      <c r="G48" s="12"/>
      <c r="H48" s="12"/>
      <c r="I48" s="12"/>
      <c r="J48" s="12"/>
      <c r="K48" s="12"/>
      <c r="L48" s="12"/>
    </row>
    <row r="49" ht="27" customHeight="1" spans="1:12">
      <c r="A49" s="92"/>
      <c r="B49" s="106"/>
      <c r="C49" s="106"/>
      <c r="D49" s="106"/>
      <c r="E49" s="107" t="s">
        <v>109</v>
      </c>
      <c r="F49" s="12"/>
      <c r="G49" s="12"/>
      <c r="H49" s="12"/>
      <c r="I49" s="12"/>
      <c r="J49" s="12"/>
      <c r="K49" s="12"/>
      <c r="L49" s="12"/>
    </row>
    <row r="50" ht="27" customHeight="1" spans="1:12">
      <c r="A50" s="92"/>
      <c r="B50" s="106"/>
      <c r="C50" s="106"/>
      <c r="D50" s="106"/>
      <c r="E50" s="108" t="s">
        <v>110</v>
      </c>
      <c r="F50" s="12"/>
      <c r="G50" s="12"/>
      <c r="H50" s="12"/>
      <c r="I50" s="12"/>
      <c r="J50" s="12"/>
      <c r="K50" s="12"/>
      <c r="L50" s="12"/>
    </row>
    <row r="51" ht="27" customHeight="1" spans="1:12">
      <c r="A51" s="92"/>
      <c r="B51" s="106"/>
      <c r="C51" s="106"/>
      <c r="D51" s="106"/>
      <c r="E51" s="108" t="s">
        <v>111</v>
      </c>
      <c r="F51" s="12"/>
      <c r="G51" s="12"/>
      <c r="H51" s="12"/>
      <c r="I51" s="12"/>
      <c r="J51" s="12"/>
      <c r="K51" s="12"/>
      <c r="L51" s="12"/>
    </row>
    <row r="52" ht="27" customHeight="1" spans="1:12">
      <c r="A52" s="92"/>
      <c r="B52" s="106"/>
      <c r="C52" s="106"/>
      <c r="D52" s="106"/>
      <c r="E52" s="108" t="s">
        <v>112</v>
      </c>
      <c r="F52" s="12"/>
      <c r="G52" s="12"/>
      <c r="H52" s="12"/>
      <c r="I52" s="12"/>
      <c r="J52" s="12"/>
      <c r="K52" s="12"/>
      <c r="L52" s="12"/>
    </row>
    <row r="53" ht="27" customHeight="1" spans="1:12">
      <c r="A53" s="92"/>
      <c r="B53" s="106"/>
      <c r="C53" s="106"/>
      <c r="D53" s="106"/>
      <c r="E53" s="108" t="s">
        <v>113</v>
      </c>
      <c r="F53" s="12"/>
      <c r="G53" s="12"/>
      <c r="H53" s="12"/>
      <c r="I53" s="12"/>
      <c r="J53" s="12"/>
      <c r="K53" s="12"/>
      <c r="L53" s="12"/>
    </row>
    <row r="54" ht="27" customHeight="1" spans="1:12">
      <c r="A54" s="92"/>
      <c r="B54" s="106"/>
      <c r="C54" s="106"/>
      <c r="D54" s="106"/>
      <c r="E54" s="108" t="s">
        <v>114</v>
      </c>
      <c r="F54" s="12"/>
      <c r="G54" s="12"/>
      <c r="H54" s="12"/>
      <c r="I54" s="12"/>
      <c r="J54" s="12"/>
      <c r="K54" s="12"/>
      <c r="L54" s="12"/>
    </row>
    <row r="55" ht="27" customHeight="1" spans="1:12">
      <c r="A55" s="92"/>
      <c r="B55" s="106"/>
      <c r="C55" s="106"/>
      <c r="D55" s="106"/>
      <c r="E55" s="108" t="s">
        <v>115</v>
      </c>
      <c r="F55" s="12"/>
      <c r="G55" s="12"/>
      <c r="H55" s="12"/>
      <c r="I55" s="12"/>
      <c r="J55" s="12"/>
      <c r="K55" s="12"/>
      <c r="L55" s="12"/>
    </row>
    <row r="56" ht="27" customHeight="1" spans="1:12">
      <c r="A56" s="87" t="s">
        <v>116</v>
      </c>
      <c r="B56" s="109" t="s">
        <v>117</v>
      </c>
      <c r="C56" s="110"/>
      <c r="D56" s="110"/>
      <c r="E56" s="111"/>
      <c r="F56" s="86"/>
      <c r="G56" s="86">
        <f t="shared" ref="G56:L56" si="2">SUM(G57,G58,G59)</f>
        <v>16238.66</v>
      </c>
      <c r="H56" s="86">
        <f t="shared" si="2"/>
        <v>16138.66</v>
      </c>
      <c r="I56" s="86">
        <f t="shared" si="2"/>
        <v>9114.04</v>
      </c>
      <c r="J56" s="86">
        <f t="shared" si="2"/>
        <v>9114.04</v>
      </c>
      <c r="K56" s="86">
        <f t="shared" si="2"/>
        <v>6230.13</v>
      </c>
      <c r="L56" s="86">
        <f t="shared" si="2"/>
        <v>6230.13</v>
      </c>
    </row>
    <row r="57" ht="27" customHeight="1" spans="1:12">
      <c r="A57" s="87">
        <v>1</v>
      </c>
      <c r="B57" s="112" t="s">
        <v>118</v>
      </c>
      <c r="C57" s="113"/>
      <c r="D57" s="113"/>
      <c r="E57" s="114"/>
      <c r="F57" s="12" t="s">
        <v>59</v>
      </c>
      <c r="G57" s="12">
        <v>8336</v>
      </c>
      <c r="H57" s="12">
        <v>8336</v>
      </c>
      <c r="I57" s="12">
        <v>6636</v>
      </c>
      <c r="J57" s="12">
        <v>6636</v>
      </c>
      <c r="K57" s="12">
        <v>5628.5</v>
      </c>
      <c r="L57" s="12">
        <v>5628.5</v>
      </c>
    </row>
    <row r="58" ht="27" customHeight="1" spans="1:12">
      <c r="A58" s="87">
        <v>2</v>
      </c>
      <c r="B58" s="112" t="s">
        <v>119</v>
      </c>
      <c r="C58" s="113"/>
      <c r="D58" s="113"/>
      <c r="E58" s="114"/>
      <c r="F58" s="12" t="s">
        <v>59</v>
      </c>
      <c r="G58" s="12">
        <v>7902.66</v>
      </c>
      <c r="H58" s="12">
        <v>7802.66</v>
      </c>
      <c r="I58" s="12">
        <v>2478.04</v>
      </c>
      <c r="J58" s="12">
        <v>2478.04</v>
      </c>
      <c r="K58" s="12">
        <f>316.16+285.47</f>
        <v>601.63</v>
      </c>
      <c r="L58" s="12">
        <f>316.16+285.47</f>
        <v>601.63</v>
      </c>
    </row>
    <row r="59" ht="45.95" customHeight="1" spans="1:12">
      <c r="A59" s="115">
        <v>3</v>
      </c>
      <c r="B59" s="112" t="s">
        <v>120</v>
      </c>
      <c r="C59" s="113"/>
      <c r="D59" s="113"/>
      <c r="E59" s="114"/>
      <c r="F59" s="12"/>
      <c r="G59" s="12"/>
      <c r="H59" s="12"/>
      <c r="I59" s="12"/>
      <c r="J59" s="12"/>
      <c r="K59" s="12"/>
      <c r="L59" s="48"/>
    </row>
    <row r="60" spans="1:12">
      <c r="A60" s="86" t="s">
        <v>121</v>
      </c>
      <c r="B60" s="116" t="s">
        <v>122</v>
      </c>
      <c r="C60" s="117"/>
      <c r="D60" s="117"/>
      <c r="E60" s="118"/>
      <c r="F60" s="12"/>
      <c r="G60" s="86">
        <f t="shared" ref="G60:L60" si="3">SUM(G61:G65)</f>
        <v>12528.9</v>
      </c>
      <c r="H60" s="86">
        <f t="shared" si="3"/>
        <v>10230.9</v>
      </c>
      <c r="I60" s="86">
        <f t="shared" si="3"/>
        <v>5191.15</v>
      </c>
      <c r="J60" s="86">
        <f t="shared" si="3"/>
        <v>5191.15</v>
      </c>
      <c r="K60" s="86">
        <f t="shared" si="3"/>
        <v>7621</v>
      </c>
      <c r="L60" s="86">
        <f t="shared" si="3"/>
        <v>7251.96605</v>
      </c>
    </row>
    <row r="61" ht="27" customHeight="1" spans="1:12">
      <c r="A61" s="12">
        <v>1</v>
      </c>
      <c r="B61" s="112" t="s">
        <v>123</v>
      </c>
      <c r="C61" s="113"/>
      <c r="D61" s="113"/>
      <c r="E61" s="114"/>
      <c r="F61" s="12" t="s">
        <v>59</v>
      </c>
      <c r="G61" s="12">
        <v>10743</v>
      </c>
      <c r="H61" s="12">
        <v>8743</v>
      </c>
      <c r="I61" s="12">
        <v>4893.15</v>
      </c>
      <c r="J61" s="12">
        <v>4893.15</v>
      </c>
      <c r="K61" s="12">
        <v>6289</v>
      </c>
      <c r="L61" s="48">
        <v>5919.96605</v>
      </c>
    </row>
    <row r="62" ht="27" customHeight="1" spans="1:12">
      <c r="A62" s="12">
        <v>2</v>
      </c>
      <c r="B62" s="119" t="s">
        <v>124</v>
      </c>
      <c r="C62" s="120"/>
      <c r="D62" s="120"/>
      <c r="E62" s="121"/>
      <c r="F62" s="12" t="s">
        <v>81</v>
      </c>
      <c r="G62" s="12">
        <v>284.9</v>
      </c>
      <c r="H62" s="12">
        <v>284.9</v>
      </c>
      <c r="I62" s="12"/>
      <c r="J62" s="12"/>
      <c r="K62" s="12"/>
      <c r="L62" s="48"/>
    </row>
    <row r="63" ht="27" customHeight="1" spans="1:12">
      <c r="A63" s="12">
        <v>3</v>
      </c>
      <c r="B63" s="119" t="s">
        <v>125</v>
      </c>
      <c r="C63" s="120"/>
      <c r="D63" s="120"/>
      <c r="E63" s="121"/>
      <c r="F63" s="12" t="s">
        <v>81</v>
      </c>
      <c r="G63" s="12"/>
      <c r="H63" s="12"/>
      <c r="I63" s="12"/>
      <c r="J63" s="12"/>
      <c r="K63" s="12">
        <v>1034</v>
      </c>
      <c r="L63" s="48">
        <v>1034</v>
      </c>
    </row>
    <row r="64" ht="24.95" customHeight="1" spans="1:12">
      <c r="A64" s="12">
        <v>4</v>
      </c>
      <c r="B64" s="119" t="s">
        <v>126</v>
      </c>
      <c r="C64" s="120"/>
      <c r="D64" s="120"/>
      <c r="E64" s="121"/>
      <c r="F64" s="12" t="s">
        <v>81</v>
      </c>
      <c r="G64" s="12">
        <f>1203+298</f>
        <v>1501</v>
      </c>
      <c r="H64" s="12">
        <v>1203</v>
      </c>
      <c r="I64" s="12"/>
      <c r="J64" s="12"/>
      <c r="K64" s="12"/>
      <c r="L64" s="48"/>
    </row>
    <row r="65" ht="24.95" customHeight="1" spans="1:13">
      <c r="A65" s="12">
        <v>5</v>
      </c>
      <c r="B65" s="119" t="s">
        <v>127</v>
      </c>
      <c r="C65" s="120"/>
      <c r="D65" s="120"/>
      <c r="E65" s="121"/>
      <c r="F65" s="12" t="s">
        <v>81</v>
      </c>
      <c r="G65" s="12"/>
      <c r="H65" s="12"/>
      <c r="I65" s="12">
        <v>298</v>
      </c>
      <c r="J65" s="12">
        <v>298</v>
      </c>
      <c r="K65" s="122">
        <v>298</v>
      </c>
      <c r="L65" s="122">
        <v>298</v>
      </c>
    </row>
    <row r="66" ht="27" customHeight="1" spans="1:13">
      <c r="A66" s="86" t="s">
        <v>128</v>
      </c>
      <c r="B66" s="116" t="s">
        <v>129</v>
      </c>
      <c r="C66" s="117"/>
      <c r="D66" s="117"/>
      <c r="E66" s="118"/>
      <c r="F66" s="12"/>
      <c r="G66" s="86">
        <f t="shared" ref="G66:L66" si="4">SUM(G67:G68)</f>
        <v>1295.25</v>
      </c>
      <c r="H66" s="86">
        <f t="shared" si="4"/>
        <v>1295.25</v>
      </c>
      <c r="I66" s="86">
        <f t="shared" si="4"/>
        <v>15</v>
      </c>
      <c r="J66" s="86">
        <f t="shared" si="4"/>
        <v>15</v>
      </c>
      <c r="K66" s="86">
        <f t="shared" si="4"/>
        <v>2634.76</v>
      </c>
      <c r="L66" s="86">
        <f t="shared" si="4"/>
        <v>2634.76</v>
      </c>
    </row>
    <row r="67" ht="27" customHeight="1" spans="1:13">
      <c r="A67" s="123">
        <v>1</v>
      </c>
      <c r="B67" s="119" t="s">
        <v>127</v>
      </c>
      <c r="C67" s="120"/>
      <c r="D67" s="120"/>
      <c r="E67" s="121"/>
      <c r="F67" s="12" t="s">
        <v>81</v>
      </c>
      <c r="G67" s="12">
        <v>1295.25</v>
      </c>
      <c r="H67" s="12">
        <v>1295.25</v>
      </c>
      <c r="I67" s="12">
        <v>15</v>
      </c>
      <c r="J67" s="12">
        <v>15</v>
      </c>
      <c r="K67" s="124">
        <f>15+1819.76</f>
        <v>1834.76</v>
      </c>
      <c r="L67" s="124">
        <f>15+1819.76</f>
        <v>1834.76</v>
      </c>
    </row>
    <row r="68" s="65" customFormat="1" ht="39" customHeight="1" spans="1:13">
      <c r="A68" s="123">
        <v>2</v>
      </c>
      <c r="B68" s="119" t="s">
        <v>130</v>
      </c>
      <c r="C68" s="120"/>
      <c r="D68" s="120"/>
      <c r="E68" s="121"/>
      <c r="F68" s="12" t="s">
        <v>61</v>
      </c>
      <c r="G68" s="12"/>
      <c r="H68" s="12"/>
      <c r="I68" s="12"/>
      <c r="J68" s="12"/>
      <c r="K68" s="124">
        <v>800</v>
      </c>
      <c r="L68" s="124">
        <v>800</v>
      </c>
      <c r="M68"/>
    </row>
    <row r="69" s="65" customFormat="1" ht="63" customHeight="1" spans="1:13">
      <c r="A69" s="125" t="s">
        <v>131</v>
      </c>
      <c r="B69" s="125"/>
      <c r="C69" s="125"/>
      <c r="D69" s="125"/>
      <c r="E69" s="125"/>
      <c r="F69" s="125"/>
      <c r="G69" s="125"/>
      <c r="H69" s="125"/>
      <c r="I69" s="125"/>
      <c r="J69" s="125"/>
      <c r="K69" s="125"/>
      <c r="L69" s="125"/>
    </row>
    <row r="70" s="65" customFormat="1" spans="1:13">
      <c r="A70" s="126" t="s">
        <v>132</v>
      </c>
      <c r="B70" s="126"/>
      <c r="C70" s="126"/>
      <c r="D70" s="126"/>
      <c r="E70" s="126"/>
      <c r="F70" s="126"/>
      <c r="G70" s="126"/>
      <c r="H70" s="126"/>
      <c r="I70" s="126"/>
      <c r="J70" s="126"/>
      <c r="K70" s="126"/>
      <c r="L70" s="126"/>
    </row>
    <row r="71" s="65" customFormat="1" ht="15.95" customHeight="1" spans="1:13">
      <c r="A71" s="126" t="s">
        <v>132</v>
      </c>
      <c r="B71" s="126"/>
      <c r="C71" s="126"/>
      <c r="D71" s="126"/>
      <c r="E71" s="126"/>
      <c r="F71" s="126"/>
      <c r="G71" s="126"/>
      <c r="H71" s="126"/>
      <c r="I71" s="126"/>
      <c r="J71" s="126"/>
      <c r="K71" s="126"/>
      <c r="L71" s="126"/>
    </row>
    <row r="72" s="65" customFormat="1" spans="1:13">
      <c r="A72" s="126" t="s">
        <v>132</v>
      </c>
      <c r="B72" s="126"/>
      <c r="C72" s="126"/>
      <c r="D72" s="126"/>
      <c r="E72" s="126"/>
      <c r="F72" s="126"/>
      <c r="G72" s="126"/>
      <c r="H72" s="126"/>
      <c r="I72" s="126"/>
      <c r="J72" s="126"/>
      <c r="K72" s="126"/>
      <c r="L72" s="126"/>
    </row>
    <row r="73" s="65" customFormat="1" spans="1:13">
      <c r="A73" s="127"/>
      <c r="F73" s="126"/>
    </row>
    <row r="74" s="65" customFormat="1" spans="1:13">
      <c r="A74" s="127"/>
      <c r="F74" s="126"/>
    </row>
    <row r="75" s="65" customFormat="1" spans="1:13">
      <c r="A75" s="127"/>
      <c r="F75" s="126"/>
    </row>
    <row r="76" s="65" customFormat="1" spans="1:13">
      <c r="A76" s="127"/>
      <c r="F76" s="126"/>
    </row>
    <row r="77" s="65" customFormat="1" spans="1:13">
      <c r="A77" s="127"/>
      <c r="F77" s="126"/>
    </row>
    <row r="78" s="65" customFormat="1" spans="1:13">
      <c r="A78" s="127"/>
      <c r="F78" s="126"/>
    </row>
    <row r="79" s="65" customFormat="1" spans="1:13">
      <c r="A79" s="127"/>
      <c r="F79" s="126"/>
    </row>
    <row r="80" s="65" customFormat="1" spans="1:13">
      <c r="A80" s="127"/>
      <c r="F80" s="126"/>
    </row>
    <row r="81" s="65" customFormat="1" spans="1:6">
      <c r="A81" s="127"/>
      <c r="F81" s="126"/>
    </row>
    <row r="82" s="65" customFormat="1" spans="1:6">
      <c r="A82" s="127"/>
      <c r="F82" s="126"/>
    </row>
    <row r="83" s="65" customFormat="1" spans="1:6">
      <c r="A83" s="127"/>
      <c r="F83" s="126"/>
    </row>
    <row r="84" s="65" customFormat="1" spans="1:6">
      <c r="A84" s="127"/>
      <c r="F84" s="126"/>
    </row>
    <row r="85" s="65" customFormat="1" spans="1:6">
      <c r="A85" s="127"/>
      <c r="F85" s="126"/>
    </row>
    <row r="86" s="65" customFormat="1" spans="1:6">
      <c r="A86" s="127"/>
      <c r="F86" s="126"/>
    </row>
    <row r="87" s="65" customFormat="1" spans="1:6">
      <c r="A87" s="127"/>
      <c r="F87" s="126"/>
    </row>
    <row r="88" s="65" customFormat="1" spans="1:6">
      <c r="A88" s="127"/>
      <c r="F88" s="126"/>
    </row>
    <row r="89" s="65" customFormat="1" spans="1:6">
      <c r="A89" s="127"/>
      <c r="F89" s="126"/>
    </row>
    <row r="90" s="65" customFormat="1" spans="1:6">
      <c r="A90" s="127"/>
      <c r="F90" s="126"/>
    </row>
    <row r="91" s="65" customFormat="1" spans="1:6">
      <c r="A91" s="127"/>
      <c r="F91" s="126"/>
    </row>
    <row r="92" s="65" customFormat="1" spans="1:6">
      <c r="A92" s="127"/>
      <c r="F92" s="126"/>
    </row>
    <row r="93" s="65" customFormat="1" spans="1:6">
      <c r="A93" s="127"/>
      <c r="F93" s="126"/>
    </row>
    <row r="94" s="65" customFormat="1" spans="1:6">
      <c r="A94" s="127"/>
      <c r="F94" s="126"/>
    </row>
    <row r="95" s="65" customFormat="1" spans="1:6">
      <c r="A95" s="127"/>
      <c r="F95" s="126"/>
    </row>
    <row r="96" s="65" customFormat="1" spans="1:6">
      <c r="A96" s="127"/>
      <c r="F96" s="126"/>
    </row>
    <row r="97" s="65" customFormat="1" spans="1:6">
      <c r="A97" s="127"/>
      <c r="F97" s="126"/>
    </row>
    <row r="98" s="65" customFormat="1" spans="1:6">
      <c r="A98" s="127"/>
      <c r="F98" s="126"/>
    </row>
    <row r="99" s="65" customFormat="1" spans="1:6">
      <c r="A99" s="127"/>
      <c r="F99" s="126"/>
    </row>
    <row r="100" s="65" customFormat="1" spans="1:6">
      <c r="A100" s="127"/>
      <c r="F100" s="126"/>
    </row>
    <row r="101" s="65" customFormat="1" spans="1:6">
      <c r="A101" s="127"/>
      <c r="F101" s="126"/>
    </row>
    <row r="102" s="65" customFormat="1" spans="1:6">
      <c r="A102" s="127"/>
      <c r="F102" s="126"/>
    </row>
    <row r="103" s="65" customFormat="1" spans="1:6">
      <c r="A103" s="127"/>
      <c r="F103" s="126"/>
    </row>
    <row r="104" s="65" customFormat="1" spans="1:6">
      <c r="A104" s="127"/>
      <c r="F104" s="126"/>
    </row>
    <row r="105" s="65" customFormat="1" spans="1:6">
      <c r="A105" s="127"/>
      <c r="F105" s="126"/>
    </row>
    <row r="106" s="65" customFormat="1" spans="1:6">
      <c r="A106" s="127"/>
      <c r="F106" s="126"/>
    </row>
    <row r="107" s="65" customFormat="1" spans="1:6">
      <c r="A107" s="127"/>
      <c r="F107" s="126"/>
    </row>
    <row r="108" s="65" customFormat="1" spans="1:6">
      <c r="A108" s="127"/>
      <c r="F108" s="126"/>
    </row>
    <row r="109" s="65" customFormat="1" spans="1:6">
      <c r="A109" s="127"/>
      <c r="F109" s="126"/>
    </row>
    <row r="110" s="65" customFormat="1" spans="1:6">
      <c r="A110" s="127"/>
      <c r="F110" s="126"/>
    </row>
    <row r="111" s="65" customFormat="1" spans="1:6">
      <c r="A111" s="127"/>
      <c r="F111" s="126"/>
    </row>
    <row r="112" s="65" customFormat="1" spans="1:6">
      <c r="A112" s="127"/>
      <c r="F112" s="126"/>
    </row>
    <row r="113" s="65" customFormat="1" spans="1:6">
      <c r="A113" s="127"/>
      <c r="F113" s="126"/>
    </row>
    <row r="114" s="65" customFormat="1" spans="1:6">
      <c r="A114" s="127"/>
      <c r="F114" s="126"/>
    </row>
    <row r="115" s="65" customFormat="1" spans="1:6">
      <c r="A115" s="127"/>
      <c r="F115" s="126"/>
    </row>
    <row r="116" s="65" customFormat="1" spans="1:6">
      <c r="A116" s="127"/>
      <c r="F116" s="126"/>
    </row>
    <row r="117" s="65" customFormat="1" spans="1:6">
      <c r="A117" s="127"/>
      <c r="F117" s="126"/>
    </row>
    <row r="118" s="65" customFormat="1" spans="1:6">
      <c r="A118" s="127"/>
      <c r="F118" s="126"/>
    </row>
    <row r="119" s="65" customFormat="1" spans="1:6">
      <c r="A119" s="127"/>
      <c r="F119" s="126"/>
    </row>
    <row r="120" s="65" customFormat="1" spans="1:6">
      <c r="A120" s="127"/>
      <c r="F120" s="126"/>
    </row>
    <row r="121" s="65" customFormat="1" spans="1:6">
      <c r="A121" s="127"/>
      <c r="F121" s="126"/>
    </row>
    <row r="122" s="65" customFormat="1" spans="1:6">
      <c r="A122" s="127"/>
      <c r="F122" s="126"/>
    </row>
    <row r="123" s="65" customFormat="1" spans="1:6">
      <c r="A123" s="127"/>
      <c r="F123" s="126"/>
    </row>
    <row r="124" s="65" customFormat="1" spans="1:6">
      <c r="A124" s="127"/>
      <c r="F124" s="126"/>
    </row>
    <row r="125" s="65" customFormat="1" spans="1:6">
      <c r="A125" s="127"/>
      <c r="F125" s="126"/>
    </row>
    <row r="126" s="65" customFormat="1" spans="1:6">
      <c r="A126" s="127"/>
      <c r="F126" s="126"/>
    </row>
    <row r="127" s="65" customFormat="1" spans="1:6">
      <c r="A127" s="127"/>
      <c r="F127" s="126"/>
    </row>
    <row r="128" s="65" customFormat="1" spans="1:6">
      <c r="A128" s="127"/>
      <c r="F128" s="126"/>
    </row>
    <row r="129" s="65" customFormat="1" spans="1:6">
      <c r="A129" s="127"/>
      <c r="F129" s="126"/>
    </row>
    <row r="130" s="65" customFormat="1" spans="1:6">
      <c r="A130" s="127"/>
      <c r="F130" s="126"/>
    </row>
    <row r="131" s="65" customFormat="1" spans="1:6">
      <c r="A131" s="127"/>
      <c r="F131" s="126"/>
    </row>
    <row r="132" s="65" customFormat="1" spans="1:6">
      <c r="A132" s="127"/>
      <c r="F132" s="126"/>
    </row>
    <row r="133" s="65" customFormat="1" spans="1:6">
      <c r="A133" s="127"/>
      <c r="F133" s="126"/>
    </row>
    <row r="134" s="65" customFormat="1" spans="1:6">
      <c r="A134" s="127"/>
      <c r="F134" s="126"/>
    </row>
    <row r="135" s="65" customFormat="1" spans="1:6">
      <c r="A135" s="127"/>
      <c r="F135" s="126"/>
    </row>
    <row r="136" s="65" customFormat="1" spans="1:6">
      <c r="A136" s="127"/>
      <c r="F136" s="126"/>
    </row>
    <row r="137" s="65" customFormat="1" spans="1:6">
      <c r="A137" s="127"/>
      <c r="F137" s="126"/>
    </row>
    <row r="138" s="65" customFormat="1" spans="1:6">
      <c r="A138" s="127"/>
      <c r="F138" s="126"/>
    </row>
    <row r="139" s="65" customFormat="1" spans="1:6">
      <c r="A139" s="127"/>
      <c r="F139" s="126"/>
    </row>
    <row r="140" s="65" customFormat="1" spans="1:6">
      <c r="A140" s="127"/>
      <c r="F140" s="126"/>
    </row>
    <row r="141" s="65" customFormat="1" spans="1:6">
      <c r="A141" s="127"/>
      <c r="F141" s="126"/>
    </row>
    <row r="142" s="65" customFormat="1" spans="1:6">
      <c r="A142" s="127"/>
      <c r="F142" s="126"/>
    </row>
    <row r="143" s="65" customFormat="1" spans="1:6">
      <c r="A143" s="127"/>
      <c r="F143" s="126"/>
    </row>
    <row r="144" s="65" customFormat="1" spans="1:6">
      <c r="A144" s="127"/>
      <c r="F144" s="126"/>
    </row>
    <row r="145" s="65" customFormat="1" spans="1:6">
      <c r="A145" s="127"/>
      <c r="F145" s="126"/>
    </row>
    <row r="146" s="65" customFormat="1" spans="1:6">
      <c r="A146" s="127"/>
      <c r="F146" s="126"/>
    </row>
    <row r="147" s="65" customFormat="1" spans="1:6">
      <c r="A147" s="127"/>
      <c r="F147" s="126"/>
    </row>
    <row r="148" s="65" customFormat="1" spans="1:6">
      <c r="A148" s="127"/>
      <c r="F148" s="126"/>
    </row>
    <row r="149" s="65" customFormat="1" spans="1:6">
      <c r="A149" s="127"/>
      <c r="F149" s="126"/>
    </row>
    <row r="150" s="65" customFormat="1" spans="1:6">
      <c r="A150" s="127"/>
      <c r="F150" s="126"/>
    </row>
    <row r="151" s="65" customFormat="1" spans="1:6">
      <c r="A151" s="127"/>
      <c r="F151" s="126"/>
    </row>
    <row r="152" s="65" customFormat="1" spans="1:6">
      <c r="A152" s="127"/>
      <c r="F152" s="126"/>
    </row>
    <row r="153" s="65" customFormat="1" spans="1:6">
      <c r="A153" s="127"/>
      <c r="F153" s="126"/>
    </row>
    <row r="154" s="65" customFormat="1" spans="1:6">
      <c r="A154" s="127"/>
      <c r="F154" s="126"/>
    </row>
    <row r="155" s="65" customFormat="1" spans="1:6">
      <c r="A155" s="127"/>
      <c r="F155" s="126"/>
    </row>
    <row r="156" s="65" customFormat="1" spans="1:6">
      <c r="A156" s="127"/>
      <c r="F156" s="126"/>
    </row>
    <row r="157" s="65" customFormat="1" spans="1:6">
      <c r="A157" s="127"/>
      <c r="F157" s="126"/>
    </row>
    <row r="158" s="65" customFormat="1" spans="1:6">
      <c r="A158" s="127"/>
      <c r="F158" s="126"/>
    </row>
    <row r="159" s="65" customFormat="1" spans="1:6">
      <c r="A159" s="127"/>
      <c r="F159" s="126"/>
    </row>
    <row r="160" s="65" customFormat="1" spans="1:6">
      <c r="A160" s="127"/>
      <c r="F160" s="126"/>
    </row>
    <row r="161" s="65" customFormat="1" spans="1:6">
      <c r="A161" s="127"/>
      <c r="F161" s="126"/>
    </row>
    <row r="162" s="65" customFormat="1" spans="1:6">
      <c r="A162" s="127"/>
      <c r="F162" s="126"/>
    </row>
    <row r="163" s="65" customFormat="1" spans="1:6">
      <c r="A163" s="127"/>
      <c r="F163" s="126"/>
    </row>
    <row r="164" s="65" customFormat="1" spans="1:6">
      <c r="A164" s="127"/>
      <c r="F164" s="126"/>
    </row>
    <row r="165" s="65" customFormat="1" spans="1:6">
      <c r="A165" s="127"/>
      <c r="F165" s="126"/>
    </row>
    <row r="166" s="65" customFormat="1" spans="1:6">
      <c r="A166" s="127"/>
      <c r="F166" s="126"/>
    </row>
    <row r="167" s="65" customFormat="1" spans="1:6">
      <c r="A167" s="127"/>
      <c r="F167" s="126"/>
    </row>
    <row r="168" s="65" customFormat="1" spans="1:6">
      <c r="A168" s="127"/>
      <c r="F168" s="126"/>
    </row>
    <row r="169" s="65" customFormat="1" spans="1:6">
      <c r="A169" s="127"/>
      <c r="F169" s="126"/>
    </row>
    <row r="170" s="65" customFormat="1" spans="1:6">
      <c r="A170" s="127"/>
      <c r="F170" s="126"/>
    </row>
    <row r="171" s="65" customFormat="1" spans="1:6">
      <c r="A171" s="127"/>
      <c r="F171" s="126"/>
    </row>
    <row r="172" s="65" customFormat="1" spans="1:6">
      <c r="A172" s="127"/>
      <c r="F172" s="126"/>
    </row>
    <row r="173" s="65" customFormat="1" spans="1:6">
      <c r="A173" s="127"/>
      <c r="F173" s="126"/>
    </row>
    <row r="174" s="65" customFormat="1" spans="1:6">
      <c r="A174" s="127"/>
      <c r="F174" s="126"/>
    </row>
    <row r="175" s="65" customFormat="1" spans="1:6">
      <c r="A175" s="127"/>
      <c r="F175" s="126"/>
    </row>
    <row r="176" s="65" customFormat="1" spans="1:6">
      <c r="A176" s="127"/>
      <c r="F176" s="126"/>
    </row>
    <row r="177" s="65" customFormat="1" spans="1:6">
      <c r="A177" s="127"/>
      <c r="F177" s="126"/>
    </row>
    <row r="178" s="65" customFormat="1" spans="1:6">
      <c r="A178" s="127"/>
      <c r="F178" s="126"/>
    </row>
    <row r="179" s="65" customFormat="1" spans="1:6">
      <c r="A179" s="127"/>
      <c r="F179" s="126"/>
    </row>
    <row r="180" s="65" customFormat="1" spans="1:6">
      <c r="A180" s="127"/>
      <c r="F180" s="126"/>
    </row>
    <row r="181" s="65" customFormat="1" spans="1:6">
      <c r="A181" s="127"/>
      <c r="F181" s="126"/>
    </row>
    <row r="182" s="65" customFormat="1" spans="1:6">
      <c r="A182" s="127"/>
      <c r="F182" s="126"/>
    </row>
    <row r="183" s="65" customFormat="1" spans="1:6">
      <c r="A183" s="127"/>
      <c r="F183" s="126"/>
    </row>
    <row r="184" s="65" customFormat="1" spans="1:6">
      <c r="A184" s="127"/>
      <c r="F184" s="126"/>
    </row>
    <row r="185" s="65" customFormat="1" spans="1:6">
      <c r="A185" s="127"/>
      <c r="F185" s="126"/>
    </row>
    <row r="186" s="65" customFormat="1" spans="1:6">
      <c r="A186" s="127"/>
      <c r="F186" s="126"/>
    </row>
    <row r="187" s="65" customFormat="1" spans="1:6">
      <c r="A187" s="127"/>
      <c r="F187" s="126"/>
    </row>
    <row r="188" s="65" customFormat="1" spans="1:6">
      <c r="A188" s="127"/>
      <c r="F188" s="126"/>
    </row>
    <row r="189" s="65" customFormat="1" spans="1:6">
      <c r="A189" s="127"/>
      <c r="F189" s="126"/>
    </row>
    <row r="190" s="65" customFormat="1" spans="1:6">
      <c r="A190" s="127"/>
      <c r="F190" s="126"/>
    </row>
    <row r="191" s="65" customFormat="1" spans="1:6">
      <c r="A191" s="127"/>
      <c r="F191" s="126"/>
    </row>
    <row r="192" s="65" customFormat="1" spans="1:6">
      <c r="A192" s="127"/>
      <c r="F192" s="126"/>
    </row>
    <row r="193" s="65" customFormat="1" spans="1:6">
      <c r="A193" s="127"/>
      <c r="F193" s="126"/>
    </row>
    <row r="194" s="65" customFormat="1" spans="1:6">
      <c r="A194" s="127"/>
      <c r="F194" s="126"/>
    </row>
    <row r="195" s="65" customFormat="1" spans="1:6">
      <c r="A195" s="127"/>
      <c r="F195" s="126"/>
    </row>
    <row r="196" s="65" customFormat="1" spans="1:6">
      <c r="A196" s="127"/>
      <c r="F196" s="126"/>
    </row>
    <row r="197" s="65" customFormat="1" spans="1:6">
      <c r="A197" s="127"/>
      <c r="F197" s="126"/>
    </row>
    <row r="198" s="65" customFormat="1" spans="1:6">
      <c r="A198" s="127"/>
      <c r="F198" s="126"/>
    </row>
    <row r="199" s="65" customFormat="1" spans="1:6">
      <c r="A199" s="127"/>
      <c r="F199" s="126"/>
    </row>
    <row r="200" s="65" customFormat="1" spans="1:6">
      <c r="A200" s="127"/>
      <c r="F200" s="126"/>
    </row>
    <row r="201" s="65" customFormat="1" spans="1:6">
      <c r="A201" s="127"/>
      <c r="F201" s="126"/>
    </row>
    <row r="202" s="65" customFormat="1" spans="1:6">
      <c r="A202" s="127"/>
      <c r="F202" s="126"/>
    </row>
    <row r="203" s="65" customFormat="1" spans="1:6">
      <c r="A203" s="127"/>
      <c r="F203" s="126"/>
    </row>
    <row r="204" s="65" customFormat="1" spans="1:6">
      <c r="A204" s="127"/>
      <c r="F204" s="126"/>
    </row>
    <row r="205" s="65" customFormat="1" spans="1:6">
      <c r="A205" s="127"/>
      <c r="F205" s="126"/>
    </row>
    <row r="206" s="65" customFormat="1" spans="1:6">
      <c r="A206" s="127"/>
      <c r="F206" s="126"/>
    </row>
    <row r="207" s="65" customFormat="1" spans="1:6">
      <c r="A207" s="127"/>
      <c r="F207" s="126"/>
    </row>
    <row r="208" s="65" customFormat="1" spans="1:6">
      <c r="A208" s="127"/>
      <c r="F208" s="126"/>
    </row>
    <row r="209" s="65" customFormat="1" spans="1:6">
      <c r="A209" s="127"/>
      <c r="F209" s="126"/>
    </row>
    <row r="210" s="65" customFormat="1" spans="1:6">
      <c r="A210" s="127"/>
      <c r="F210" s="126"/>
    </row>
    <row r="211" s="65" customFormat="1" spans="1:6">
      <c r="A211" s="127"/>
      <c r="F211" s="126"/>
    </row>
    <row r="212" s="65" customFormat="1" spans="1:6">
      <c r="A212" s="127"/>
      <c r="F212" s="126"/>
    </row>
    <row r="213" s="65" customFormat="1" spans="1:6">
      <c r="A213" s="127"/>
      <c r="F213" s="126"/>
    </row>
    <row r="214" s="65" customFormat="1" spans="1:6">
      <c r="A214" s="127"/>
      <c r="F214" s="126"/>
    </row>
    <row r="215" s="65" customFormat="1" spans="1:6">
      <c r="A215" s="127"/>
      <c r="F215" s="126"/>
    </row>
    <row r="216" s="65" customFormat="1" spans="1:6">
      <c r="A216" s="127"/>
      <c r="F216" s="126"/>
    </row>
    <row r="217" s="65" customFormat="1" spans="1:6">
      <c r="A217" s="127"/>
      <c r="F217" s="126"/>
    </row>
    <row r="218" s="65" customFormat="1" spans="1:6">
      <c r="A218" s="127"/>
      <c r="F218" s="126"/>
    </row>
    <row r="219" s="65" customFormat="1" spans="1:6">
      <c r="A219" s="127"/>
      <c r="F219" s="126"/>
    </row>
    <row r="220" s="65" customFormat="1" spans="1:6">
      <c r="A220" s="127"/>
      <c r="F220" s="126"/>
    </row>
    <row r="221" s="65" customFormat="1" spans="1:6">
      <c r="A221" s="127"/>
      <c r="F221" s="126"/>
    </row>
    <row r="222" s="65" customFormat="1" spans="1:6">
      <c r="A222" s="127"/>
      <c r="F222" s="126"/>
    </row>
    <row r="223" s="65" customFormat="1" spans="1:6">
      <c r="A223" s="127"/>
      <c r="F223" s="126"/>
    </row>
    <row r="224" s="65" customFormat="1" spans="1:6">
      <c r="A224" s="127"/>
      <c r="F224" s="126"/>
    </row>
    <row r="225" s="65" customFormat="1" spans="1:6">
      <c r="A225" s="127"/>
      <c r="F225" s="126"/>
    </row>
    <row r="226" s="65" customFormat="1" spans="1:6">
      <c r="A226" s="127"/>
      <c r="F226" s="126"/>
    </row>
    <row r="227" s="65" customFormat="1" spans="1:6">
      <c r="A227" s="127"/>
      <c r="F227" s="126"/>
    </row>
    <row r="228" s="65" customFormat="1" spans="1:6">
      <c r="A228" s="127"/>
      <c r="F228" s="126"/>
    </row>
    <row r="229" s="65" customFormat="1" spans="1:6">
      <c r="A229" s="127"/>
      <c r="F229" s="126"/>
    </row>
    <row r="230" s="65" customFormat="1" spans="1:6">
      <c r="A230" s="127"/>
      <c r="F230" s="126"/>
    </row>
    <row r="231" s="65" customFormat="1" spans="1:6">
      <c r="A231" s="127"/>
      <c r="F231" s="126"/>
    </row>
    <row r="232" s="65" customFormat="1" spans="1:6">
      <c r="A232" s="127"/>
      <c r="F232" s="126"/>
    </row>
    <row r="233" s="65" customFormat="1" spans="1:6">
      <c r="A233" s="127"/>
      <c r="F233" s="126"/>
    </row>
    <row r="234" s="65" customFormat="1" spans="1:6">
      <c r="A234" s="127"/>
      <c r="F234" s="126"/>
    </row>
    <row r="235" s="65" customFormat="1" spans="1:6">
      <c r="A235" s="127"/>
      <c r="F235" s="126"/>
    </row>
    <row r="236" s="65" customFormat="1" spans="1:6">
      <c r="A236" s="127"/>
      <c r="F236" s="126"/>
    </row>
    <row r="237" s="65" customFormat="1" spans="1:6">
      <c r="A237" s="127"/>
      <c r="F237" s="126"/>
    </row>
    <row r="238" s="65" customFormat="1" spans="1:6">
      <c r="A238" s="127"/>
      <c r="F238" s="126"/>
    </row>
    <row r="239" s="65" customFormat="1" spans="1:6">
      <c r="A239" s="127"/>
      <c r="F239" s="126"/>
    </row>
    <row r="240" s="65" customFormat="1" spans="1:6">
      <c r="A240" s="127"/>
      <c r="F240" s="126"/>
    </row>
    <row r="241" s="65" customFormat="1" spans="1:6">
      <c r="A241" s="127"/>
      <c r="F241" s="126"/>
    </row>
    <row r="242" s="65" customFormat="1" spans="1:6">
      <c r="A242" s="127"/>
      <c r="F242" s="126"/>
    </row>
    <row r="243" s="65" customFormat="1" spans="1:6">
      <c r="A243" s="127"/>
      <c r="F243" s="126"/>
    </row>
    <row r="244" s="65" customFormat="1" spans="1:6">
      <c r="A244" s="127"/>
      <c r="F244" s="126"/>
    </row>
    <row r="245" s="65" customFormat="1" spans="1:6">
      <c r="A245" s="127"/>
      <c r="F245" s="126"/>
    </row>
    <row r="246" s="65" customFormat="1" spans="1:6">
      <c r="A246" s="127"/>
      <c r="F246" s="126"/>
    </row>
    <row r="247" s="65" customFormat="1" spans="1:6">
      <c r="A247" s="127"/>
      <c r="F247" s="126"/>
    </row>
    <row r="248" s="65" customFormat="1" spans="1:6">
      <c r="A248" s="127"/>
      <c r="F248" s="126"/>
    </row>
    <row r="249" s="65" customFormat="1" spans="1:6">
      <c r="A249" s="127"/>
      <c r="F249" s="126"/>
    </row>
    <row r="250" s="65" customFormat="1" spans="1:6">
      <c r="A250" s="127"/>
      <c r="F250" s="126"/>
    </row>
    <row r="251" s="65" customFormat="1" spans="1:6">
      <c r="A251" s="127"/>
      <c r="F251" s="126"/>
    </row>
    <row r="252" s="65" customFormat="1" spans="1:6">
      <c r="A252" s="127"/>
      <c r="F252" s="126"/>
    </row>
    <row r="253" s="65" customFormat="1" spans="1:6">
      <c r="A253" s="127"/>
      <c r="F253" s="126"/>
    </row>
    <row r="254" s="65" customFormat="1" spans="1:6">
      <c r="A254" s="127"/>
      <c r="F254" s="126"/>
    </row>
    <row r="255" s="65" customFormat="1" spans="1:6">
      <c r="A255" s="127"/>
      <c r="F255" s="126"/>
    </row>
    <row r="256" s="65" customFormat="1" spans="1:6">
      <c r="A256" s="127"/>
      <c r="F256" s="126"/>
    </row>
    <row r="257" s="65" customFormat="1" spans="1:6">
      <c r="A257" s="127"/>
      <c r="F257" s="126"/>
    </row>
    <row r="258" s="65" customFormat="1" spans="1:6">
      <c r="A258" s="127"/>
      <c r="F258" s="126"/>
    </row>
    <row r="259" s="65" customFormat="1" spans="1:6">
      <c r="A259" s="127"/>
      <c r="F259" s="126"/>
    </row>
    <row r="260" s="65" customFormat="1" spans="1:6">
      <c r="A260" s="127"/>
      <c r="F260" s="126"/>
    </row>
    <row r="261" s="65" customFormat="1" spans="1:6">
      <c r="A261" s="127"/>
      <c r="F261" s="126"/>
    </row>
    <row r="262" s="65" customFormat="1" spans="1:6">
      <c r="A262" s="127"/>
      <c r="F262" s="126"/>
    </row>
    <row r="263" s="65" customFormat="1" spans="1:6">
      <c r="A263" s="127"/>
      <c r="F263" s="126"/>
    </row>
    <row r="264" s="65" customFormat="1" spans="1:6">
      <c r="A264" s="127"/>
      <c r="F264" s="126"/>
    </row>
    <row r="265" s="65" customFormat="1" spans="1:6">
      <c r="A265" s="127"/>
      <c r="F265" s="126"/>
    </row>
    <row r="266" s="65" customFormat="1" spans="1:6">
      <c r="A266" s="127"/>
      <c r="F266" s="126"/>
    </row>
    <row r="267" s="65" customFormat="1" spans="1:6">
      <c r="A267" s="127"/>
      <c r="F267" s="126"/>
    </row>
    <row r="268" s="65" customFormat="1" spans="1:6">
      <c r="A268" s="127"/>
      <c r="F268" s="126"/>
    </row>
    <row r="269" s="65" customFormat="1" spans="1:6">
      <c r="A269" s="127"/>
      <c r="F269" s="126"/>
    </row>
    <row r="270" s="65" customFormat="1" spans="1:6">
      <c r="A270" s="127"/>
      <c r="F270" s="126"/>
    </row>
    <row r="271" s="65" customFormat="1" spans="1:6">
      <c r="A271" s="127"/>
      <c r="F271" s="126"/>
    </row>
    <row r="272" s="65" customFormat="1" spans="1:6">
      <c r="A272" s="127"/>
      <c r="F272" s="126"/>
    </row>
    <row r="273" s="65" customFormat="1" spans="1:6">
      <c r="A273" s="127"/>
      <c r="F273" s="126"/>
    </row>
    <row r="274" s="65" customFormat="1" spans="1:6">
      <c r="A274" s="127"/>
      <c r="F274" s="126"/>
    </row>
    <row r="275" s="65" customFormat="1" spans="1:6">
      <c r="A275" s="127"/>
      <c r="F275" s="126"/>
    </row>
    <row r="276" s="65" customFormat="1" spans="1:6">
      <c r="A276" s="127"/>
      <c r="F276" s="126"/>
    </row>
    <row r="277" s="65" customFormat="1" spans="1:6">
      <c r="A277" s="127"/>
      <c r="F277" s="126"/>
    </row>
    <row r="278" s="65" customFormat="1" spans="1:6">
      <c r="A278" s="127"/>
      <c r="F278" s="126"/>
    </row>
    <row r="279" s="65" customFormat="1" spans="1:6">
      <c r="A279" s="127"/>
      <c r="F279" s="126"/>
    </row>
    <row r="280" s="65" customFormat="1" spans="1:6">
      <c r="A280" s="127"/>
      <c r="F280" s="126"/>
    </row>
    <row r="281" s="65" customFormat="1" spans="1:6">
      <c r="A281" s="127"/>
      <c r="F281" s="126"/>
    </row>
    <row r="282" s="65" customFormat="1" spans="1:6">
      <c r="A282" s="127"/>
      <c r="F282" s="126"/>
    </row>
    <row r="283" s="65" customFormat="1" spans="1:6">
      <c r="A283" s="127"/>
      <c r="F283" s="126"/>
    </row>
    <row r="284" s="65" customFormat="1" spans="1:6">
      <c r="A284" s="127"/>
      <c r="F284" s="126"/>
    </row>
    <row r="285" s="65" customFormat="1" spans="1:6">
      <c r="A285" s="127"/>
      <c r="F285" s="126"/>
    </row>
    <row r="286" s="65" customFormat="1" spans="1:6">
      <c r="A286" s="127"/>
      <c r="F286" s="126"/>
    </row>
    <row r="287" s="65" customFormat="1" spans="1:6">
      <c r="A287" s="127"/>
      <c r="F287" s="126"/>
    </row>
    <row r="288" s="65" customFormat="1" spans="1:6">
      <c r="A288" s="127"/>
      <c r="F288" s="126"/>
    </row>
    <row r="289" s="65" customFormat="1" spans="1:6">
      <c r="A289" s="127"/>
      <c r="F289" s="126"/>
    </row>
    <row r="290" s="65" customFormat="1" spans="1:6">
      <c r="A290" s="127"/>
      <c r="F290" s="126"/>
    </row>
    <row r="291" s="65" customFormat="1" spans="1:6">
      <c r="A291" s="127"/>
      <c r="F291" s="126"/>
    </row>
    <row r="292" s="65" customFormat="1" spans="1:6">
      <c r="A292" s="127"/>
      <c r="F292" s="126"/>
    </row>
    <row r="293" s="65" customFormat="1" spans="1:6">
      <c r="A293" s="127"/>
      <c r="F293" s="126"/>
    </row>
    <row r="294" s="65" customFormat="1" spans="1:6">
      <c r="A294" s="127"/>
      <c r="F294" s="126"/>
    </row>
    <row r="295" s="65" customFormat="1" spans="1:6">
      <c r="A295" s="127"/>
      <c r="F295" s="126"/>
    </row>
    <row r="296" s="65" customFormat="1" spans="1:6">
      <c r="A296" s="127"/>
      <c r="F296" s="126"/>
    </row>
    <row r="297" s="65" customFormat="1" spans="1:6">
      <c r="A297" s="127"/>
      <c r="F297" s="126"/>
    </row>
    <row r="298" s="65" customFormat="1" spans="1:6">
      <c r="A298" s="127"/>
      <c r="F298" s="126"/>
    </row>
    <row r="299" s="65" customFormat="1" spans="1:6">
      <c r="A299" s="127"/>
      <c r="F299" s="126"/>
    </row>
    <row r="300" s="65" customFormat="1" spans="1:6">
      <c r="A300" s="127"/>
      <c r="F300" s="126"/>
    </row>
    <row r="301" s="65" customFormat="1" spans="1:6">
      <c r="A301" s="127"/>
      <c r="F301" s="126"/>
    </row>
    <row r="302" s="65" customFormat="1" spans="1:6">
      <c r="A302" s="127"/>
      <c r="F302" s="126"/>
    </row>
    <row r="303" s="65" customFormat="1" spans="1:6">
      <c r="A303" s="127"/>
      <c r="F303" s="126"/>
    </row>
    <row r="304" s="65" customFormat="1" spans="1:6">
      <c r="A304" s="127"/>
      <c r="F304" s="126"/>
    </row>
    <row r="305" s="65" customFormat="1" spans="1:6">
      <c r="A305" s="127"/>
      <c r="F305" s="126"/>
    </row>
    <row r="306" s="65" customFormat="1" spans="1:6">
      <c r="A306" s="127"/>
      <c r="F306" s="126"/>
    </row>
    <row r="307" s="65" customFormat="1" spans="1:6">
      <c r="A307" s="127"/>
      <c r="F307" s="126"/>
    </row>
    <row r="308" s="65" customFormat="1" spans="1:6">
      <c r="A308" s="127"/>
      <c r="F308" s="126"/>
    </row>
    <row r="309" s="65" customFormat="1" spans="1:6">
      <c r="A309" s="127"/>
      <c r="F309" s="126"/>
    </row>
    <row r="310" s="65" customFormat="1" spans="1:6">
      <c r="A310" s="127"/>
      <c r="F310" s="126"/>
    </row>
    <row r="311" s="65" customFormat="1" spans="1:6">
      <c r="A311" s="127"/>
      <c r="F311" s="126"/>
    </row>
    <row r="312" s="65" customFormat="1" spans="1:6">
      <c r="A312" s="127"/>
      <c r="F312" s="126"/>
    </row>
    <row r="313" s="65" customFormat="1" spans="1:6">
      <c r="A313" s="127"/>
      <c r="F313" s="126"/>
    </row>
    <row r="314" s="65" customFormat="1" spans="1:6">
      <c r="A314" s="127"/>
      <c r="F314" s="126"/>
    </row>
    <row r="315" s="65" customFormat="1" spans="1:6">
      <c r="A315" s="127"/>
      <c r="F315" s="126"/>
    </row>
    <row r="316" s="65" customFormat="1" spans="1:6">
      <c r="A316" s="127"/>
      <c r="F316" s="126"/>
    </row>
    <row r="317" s="65" customFormat="1" spans="1:6">
      <c r="A317" s="127"/>
      <c r="F317" s="126"/>
    </row>
    <row r="318" s="65" customFormat="1" spans="1:6">
      <c r="A318" s="127"/>
      <c r="F318" s="126"/>
    </row>
    <row r="319" s="65" customFormat="1" spans="1:6">
      <c r="A319" s="127"/>
      <c r="F319" s="126"/>
    </row>
    <row r="320" s="65" customFormat="1" spans="1:6">
      <c r="A320" s="127"/>
      <c r="F320" s="126"/>
    </row>
    <row r="321" s="65" customFormat="1" spans="1:6">
      <c r="A321" s="127"/>
      <c r="F321" s="126"/>
    </row>
    <row r="322" s="65" customFormat="1" spans="1:6">
      <c r="A322" s="127"/>
      <c r="F322" s="126"/>
    </row>
    <row r="323" s="65" customFormat="1" spans="1:6">
      <c r="A323" s="127"/>
      <c r="F323" s="126"/>
    </row>
    <row r="324" s="65" customFormat="1" spans="1:6">
      <c r="A324" s="127"/>
      <c r="F324" s="126"/>
    </row>
    <row r="325" s="65" customFormat="1" spans="1:6">
      <c r="A325" s="127"/>
      <c r="F325" s="126"/>
    </row>
    <row r="326" s="65" customFormat="1" spans="1:6">
      <c r="A326" s="127"/>
      <c r="F326" s="126"/>
    </row>
    <row r="327" s="65" customFormat="1" spans="1:6">
      <c r="A327" s="127"/>
      <c r="F327" s="126"/>
    </row>
    <row r="328" s="65" customFormat="1" spans="1:6">
      <c r="A328" s="127"/>
      <c r="F328" s="126"/>
    </row>
    <row r="329" s="65" customFormat="1" spans="1:6">
      <c r="A329" s="127"/>
      <c r="F329" s="126"/>
    </row>
    <row r="330" s="65" customFormat="1" spans="1:6">
      <c r="A330" s="127"/>
      <c r="F330" s="126"/>
    </row>
    <row r="331" s="65" customFormat="1" spans="1:6">
      <c r="A331" s="127"/>
      <c r="F331" s="126"/>
    </row>
    <row r="332" s="65" customFormat="1" spans="1:6">
      <c r="A332" s="127"/>
      <c r="F332" s="126"/>
    </row>
    <row r="333" s="65" customFormat="1" spans="1:6">
      <c r="A333" s="127"/>
      <c r="F333" s="126"/>
    </row>
    <row r="334" s="65" customFormat="1" spans="1:6">
      <c r="A334" s="127"/>
      <c r="F334" s="126"/>
    </row>
    <row r="335" s="65" customFormat="1" spans="1:6">
      <c r="A335" s="127"/>
      <c r="F335" s="126"/>
    </row>
    <row r="336" s="65" customFormat="1" spans="1:6">
      <c r="A336" s="127"/>
      <c r="F336" s="126"/>
    </row>
    <row r="337" s="65" customFormat="1" spans="1:6">
      <c r="A337" s="127"/>
      <c r="F337" s="126"/>
    </row>
    <row r="338" s="65" customFormat="1" spans="1:6">
      <c r="A338" s="127"/>
      <c r="F338" s="126"/>
    </row>
    <row r="339" s="65" customFormat="1" spans="1:6">
      <c r="A339" s="127"/>
      <c r="F339" s="126"/>
    </row>
    <row r="340" s="65" customFormat="1" spans="1:6">
      <c r="A340" s="127"/>
      <c r="F340" s="126"/>
    </row>
    <row r="341" s="65" customFormat="1" spans="1:6">
      <c r="A341" s="127"/>
      <c r="F341" s="126"/>
    </row>
    <row r="342" s="65" customFormat="1" spans="1:6">
      <c r="A342" s="127"/>
      <c r="F342" s="126"/>
    </row>
    <row r="343" s="65" customFormat="1" spans="1:6">
      <c r="A343" s="127"/>
      <c r="F343" s="126"/>
    </row>
    <row r="344" s="65" customFormat="1" spans="1:6">
      <c r="A344" s="127"/>
      <c r="F344" s="126"/>
    </row>
    <row r="345" s="65" customFormat="1" spans="1:6">
      <c r="A345" s="127"/>
      <c r="F345" s="126"/>
    </row>
    <row r="346" s="65" customFormat="1" spans="1:6">
      <c r="A346" s="127"/>
      <c r="F346" s="126"/>
    </row>
    <row r="347" s="65" customFormat="1" spans="1:6">
      <c r="A347" s="127"/>
      <c r="F347" s="126"/>
    </row>
    <row r="348" s="65" customFormat="1" spans="1:6">
      <c r="A348" s="127"/>
      <c r="F348" s="126"/>
    </row>
    <row r="349" s="65" customFormat="1" spans="1:6">
      <c r="A349" s="127"/>
      <c r="F349" s="126"/>
    </row>
    <row r="350" s="65" customFormat="1" spans="1:6">
      <c r="A350" s="127"/>
      <c r="F350" s="126"/>
    </row>
    <row r="351" s="65" customFormat="1" spans="1:6">
      <c r="A351" s="127"/>
      <c r="F351" s="126"/>
    </row>
    <row r="352" s="65" customFormat="1" spans="1:6">
      <c r="A352" s="127"/>
      <c r="F352" s="126"/>
    </row>
    <row r="353" s="65" customFormat="1" spans="1:6">
      <c r="A353" s="127"/>
      <c r="F353" s="126"/>
    </row>
    <row r="354" s="65" customFormat="1" spans="1:6">
      <c r="A354" s="127"/>
      <c r="F354" s="126"/>
    </row>
    <row r="355" s="65" customFormat="1" spans="1:6">
      <c r="A355" s="127"/>
      <c r="F355" s="126"/>
    </row>
    <row r="356" s="65" customFormat="1" spans="1:6">
      <c r="A356" s="127"/>
      <c r="F356" s="126"/>
    </row>
    <row r="357" s="65" customFormat="1" spans="1:6">
      <c r="A357" s="127"/>
      <c r="F357" s="126"/>
    </row>
    <row r="358" s="65" customFormat="1" spans="1:6">
      <c r="A358" s="127"/>
      <c r="F358" s="126"/>
    </row>
    <row r="359" s="65" customFormat="1" spans="1:6">
      <c r="A359" s="127"/>
      <c r="F359" s="126"/>
    </row>
    <row r="360" s="65" customFormat="1" spans="1:6">
      <c r="A360" s="127"/>
      <c r="F360" s="126"/>
    </row>
    <row r="361" s="65" customFormat="1" spans="1:6">
      <c r="A361" s="127"/>
      <c r="F361" s="126"/>
    </row>
    <row r="362" s="65" customFormat="1" spans="1:6">
      <c r="A362" s="127"/>
      <c r="F362" s="126"/>
    </row>
    <row r="363" s="65" customFormat="1" spans="1:6">
      <c r="A363" s="127"/>
      <c r="F363" s="126"/>
    </row>
    <row r="364" s="65" customFormat="1" spans="1:6">
      <c r="A364" s="127"/>
      <c r="F364" s="126"/>
    </row>
    <row r="365" s="65" customFormat="1" spans="1:6">
      <c r="A365" s="127"/>
      <c r="F365" s="126"/>
    </row>
    <row r="366" s="65" customFormat="1" spans="1:6">
      <c r="A366" s="127"/>
      <c r="F366" s="126"/>
    </row>
    <row r="367" s="65" customFormat="1" spans="1:6">
      <c r="A367" s="127"/>
      <c r="F367" s="126"/>
    </row>
    <row r="368" s="65" customFormat="1" spans="1:6">
      <c r="A368" s="127"/>
      <c r="F368" s="126"/>
    </row>
    <row r="369" s="65" customFormat="1" spans="1:6">
      <c r="A369" s="127"/>
      <c r="F369" s="126"/>
    </row>
    <row r="370" s="65" customFormat="1" spans="1:6">
      <c r="A370" s="127"/>
      <c r="F370" s="126"/>
    </row>
    <row r="371" s="65" customFormat="1" spans="1:6">
      <c r="A371" s="127"/>
      <c r="F371" s="126"/>
    </row>
    <row r="372" s="65" customFormat="1" spans="1:6">
      <c r="A372" s="127"/>
      <c r="F372" s="126"/>
    </row>
    <row r="373" s="65" customFormat="1" spans="1:6">
      <c r="A373" s="127"/>
      <c r="F373" s="126"/>
    </row>
    <row r="374" s="65" customFormat="1" spans="1:6">
      <c r="A374" s="127"/>
      <c r="F374" s="126"/>
    </row>
    <row r="375" s="65" customFormat="1" spans="1:6">
      <c r="A375" s="127"/>
      <c r="F375" s="126"/>
    </row>
    <row r="376" s="65" customFormat="1" spans="1:6">
      <c r="A376" s="127"/>
      <c r="F376" s="126"/>
    </row>
    <row r="377" s="65" customFormat="1" spans="1:6">
      <c r="A377" s="127"/>
      <c r="F377" s="126"/>
    </row>
    <row r="378" s="65" customFormat="1" spans="1:6">
      <c r="A378" s="127"/>
      <c r="F378" s="126"/>
    </row>
    <row r="379" s="65" customFormat="1" spans="1:6">
      <c r="A379" s="127"/>
      <c r="F379" s="126"/>
    </row>
    <row r="380" s="65" customFormat="1" spans="1:6">
      <c r="A380" s="127"/>
      <c r="F380" s="126"/>
    </row>
    <row r="381" s="65" customFormat="1" spans="1:6">
      <c r="A381" s="127"/>
      <c r="F381" s="126"/>
    </row>
    <row r="382" s="65" customFormat="1" spans="1:6">
      <c r="A382" s="127"/>
      <c r="F382" s="126"/>
    </row>
    <row r="383" s="65" customFormat="1" spans="1:6">
      <c r="A383" s="127"/>
      <c r="F383" s="126"/>
    </row>
    <row r="384" s="65" customFormat="1" spans="1:6">
      <c r="A384" s="127"/>
      <c r="F384" s="126"/>
    </row>
    <row r="385" s="65" customFormat="1" spans="1:6">
      <c r="A385" s="127"/>
      <c r="F385" s="126"/>
    </row>
    <row r="386" s="65" customFormat="1" spans="1:6">
      <c r="A386" s="127"/>
      <c r="F386" s="126"/>
    </row>
    <row r="387" s="65" customFormat="1" spans="1:6">
      <c r="A387" s="127"/>
      <c r="F387" s="126"/>
    </row>
    <row r="388" s="65" customFormat="1" spans="1:6">
      <c r="A388" s="127"/>
      <c r="F388" s="126"/>
    </row>
    <row r="389" s="65" customFormat="1" spans="1:6">
      <c r="A389" s="127"/>
      <c r="F389" s="126"/>
    </row>
    <row r="390" s="65" customFormat="1" spans="1:6">
      <c r="A390" s="127"/>
      <c r="F390" s="126"/>
    </row>
    <row r="391" s="65" customFormat="1" spans="1:6">
      <c r="A391" s="127"/>
      <c r="F391" s="126"/>
    </row>
    <row r="392" s="65" customFormat="1" spans="1:6">
      <c r="A392" s="127"/>
      <c r="F392" s="126"/>
    </row>
    <row r="393" s="65" customFormat="1" spans="1:6">
      <c r="A393" s="127"/>
      <c r="F393" s="126"/>
    </row>
    <row r="394" s="65" customFormat="1" spans="1:6">
      <c r="A394" s="127"/>
      <c r="F394" s="126"/>
    </row>
    <row r="395" s="65" customFormat="1" spans="1:6">
      <c r="A395" s="127"/>
      <c r="F395" s="126"/>
    </row>
    <row r="396" s="65" customFormat="1" spans="1:6">
      <c r="A396" s="127"/>
      <c r="F396" s="126"/>
    </row>
    <row r="397" s="65" customFormat="1" spans="1:6">
      <c r="A397" s="127"/>
      <c r="F397" s="126"/>
    </row>
    <row r="398" s="65" customFormat="1" spans="1:6">
      <c r="A398" s="127"/>
      <c r="F398" s="126"/>
    </row>
    <row r="399" s="65" customFormat="1" spans="1:6">
      <c r="A399" s="127"/>
      <c r="F399" s="126"/>
    </row>
    <row r="400" s="65" customFormat="1" spans="1:6">
      <c r="A400" s="127"/>
      <c r="F400" s="126"/>
    </row>
    <row r="401" s="65" customFormat="1" spans="1:6">
      <c r="A401" s="127"/>
      <c r="F401" s="126"/>
    </row>
    <row r="402" s="65" customFormat="1" spans="1:6">
      <c r="A402" s="127"/>
      <c r="F402" s="126"/>
    </row>
    <row r="403" s="65" customFormat="1" spans="1:6">
      <c r="A403" s="127"/>
      <c r="F403" s="126"/>
    </row>
    <row r="404" s="65" customFormat="1" spans="1:6">
      <c r="A404" s="127"/>
      <c r="F404" s="126"/>
    </row>
    <row r="405" s="65" customFormat="1" spans="1:6">
      <c r="A405" s="127"/>
      <c r="F405" s="126"/>
    </row>
    <row r="406" s="65" customFormat="1" spans="1:6">
      <c r="A406" s="127"/>
      <c r="F406" s="126"/>
    </row>
    <row r="407" s="65" customFormat="1" spans="1:6">
      <c r="A407" s="127"/>
      <c r="F407" s="126"/>
    </row>
    <row r="408" s="65" customFormat="1" spans="1:6">
      <c r="A408" s="127"/>
      <c r="F408" s="126"/>
    </row>
    <row r="409" s="65" customFormat="1" spans="1:6">
      <c r="A409" s="127"/>
      <c r="F409" s="126"/>
    </row>
    <row r="410" s="65" customFormat="1" spans="1:6">
      <c r="A410" s="127"/>
      <c r="F410" s="126"/>
    </row>
    <row r="411" s="65" customFormat="1" spans="1:6">
      <c r="A411" s="127"/>
      <c r="F411" s="126"/>
    </row>
    <row r="412" s="65" customFormat="1" spans="1:6">
      <c r="A412" s="127"/>
      <c r="F412" s="126"/>
    </row>
    <row r="413" s="65" customFormat="1" spans="1:6">
      <c r="A413" s="127"/>
      <c r="F413" s="126"/>
    </row>
    <row r="414" s="65" customFormat="1" spans="1:6">
      <c r="A414" s="127"/>
      <c r="F414" s="126"/>
    </row>
    <row r="415" s="65" customFormat="1" spans="1:6">
      <c r="A415" s="127"/>
      <c r="F415" s="126"/>
    </row>
    <row r="416" s="65" customFormat="1" spans="1:6">
      <c r="A416" s="127"/>
      <c r="F416" s="126"/>
    </row>
    <row r="417" s="65" customFormat="1" spans="1:6">
      <c r="A417" s="127"/>
      <c r="F417" s="126"/>
    </row>
    <row r="418" s="65" customFormat="1" spans="1:6">
      <c r="A418" s="127"/>
      <c r="F418" s="126"/>
    </row>
    <row r="419" s="65" customFormat="1" spans="1:6">
      <c r="A419" s="127"/>
      <c r="F419" s="126"/>
    </row>
    <row r="420" s="65" customFormat="1" spans="1:6">
      <c r="A420" s="127"/>
      <c r="F420" s="126"/>
    </row>
    <row r="421" s="65" customFormat="1" spans="1:6">
      <c r="A421" s="127"/>
      <c r="F421" s="126"/>
    </row>
    <row r="422" s="65" customFormat="1" spans="1:6">
      <c r="A422" s="127"/>
      <c r="F422" s="126"/>
    </row>
    <row r="423" s="65" customFormat="1" spans="1:6">
      <c r="A423" s="127"/>
      <c r="F423" s="126"/>
    </row>
    <row r="424" s="65" customFormat="1" spans="1:6">
      <c r="A424" s="127"/>
      <c r="F424" s="126"/>
    </row>
    <row r="425" s="65" customFormat="1" spans="1:6">
      <c r="A425" s="127"/>
      <c r="F425" s="126"/>
    </row>
    <row r="426" s="65" customFormat="1" spans="1:6">
      <c r="A426" s="127"/>
      <c r="F426" s="126"/>
    </row>
    <row r="427" s="65" customFormat="1" spans="1:6">
      <c r="A427" s="127"/>
      <c r="F427" s="126"/>
    </row>
    <row r="428" s="65" customFormat="1" spans="1:6">
      <c r="A428" s="127"/>
      <c r="F428" s="126"/>
    </row>
    <row r="429" s="65" customFormat="1" spans="1:6">
      <c r="A429" s="127"/>
      <c r="F429" s="126"/>
    </row>
    <row r="430" s="65" customFormat="1" spans="1:6">
      <c r="A430" s="127"/>
      <c r="F430" s="126"/>
    </row>
    <row r="431" s="65" customFormat="1" spans="1:6">
      <c r="A431" s="127"/>
      <c r="F431" s="126"/>
    </row>
    <row r="432" s="65" customFormat="1" spans="1:6">
      <c r="A432" s="127"/>
      <c r="F432" s="126"/>
    </row>
    <row r="433" s="65" customFormat="1" spans="1:6">
      <c r="A433" s="127"/>
      <c r="F433" s="126"/>
    </row>
    <row r="434" s="65" customFormat="1" spans="1:6">
      <c r="A434" s="127"/>
      <c r="F434" s="126"/>
    </row>
    <row r="435" s="65" customFormat="1" spans="1:6">
      <c r="A435" s="127"/>
      <c r="F435" s="126"/>
    </row>
    <row r="436" s="65" customFormat="1" spans="1:6">
      <c r="A436" s="127"/>
      <c r="F436" s="126"/>
    </row>
    <row r="437" s="65" customFormat="1" spans="1:6">
      <c r="A437" s="127"/>
      <c r="F437" s="126"/>
    </row>
    <row r="438" s="65" customFormat="1" spans="1:6">
      <c r="A438" s="127"/>
      <c r="F438" s="126"/>
    </row>
    <row r="439" s="65" customFormat="1" spans="1:6">
      <c r="A439" s="127"/>
      <c r="F439" s="126"/>
    </row>
    <row r="440" s="65" customFormat="1" spans="1:6">
      <c r="A440" s="127"/>
      <c r="F440" s="126"/>
    </row>
    <row r="441" s="65" customFormat="1" spans="1:6">
      <c r="A441" s="127"/>
      <c r="F441" s="126"/>
    </row>
    <row r="442" s="65" customFormat="1" spans="1:6">
      <c r="A442" s="127"/>
      <c r="F442" s="126"/>
    </row>
    <row r="443" s="65" customFormat="1" spans="1:6">
      <c r="A443" s="127"/>
      <c r="F443" s="126"/>
    </row>
    <row r="444" s="65" customFormat="1" spans="1:6">
      <c r="A444" s="127"/>
      <c r="F444" s="126"/>
    </row>
    <row r="445" s="65" customFormat="1" spans="1:6">
      <c r="A445" s="127"/>
      <c r="F445" s="126"/>
    </row>
    <row r="446" s="65" customFormat="1" spans="1:6">
      <c r="A446" s="127"/>
      <c r="F446" s="126"/>
    </row>
    <row r="447" s="65" customFormat="1" spans="1:6">
      <c r="A447" s="127"/>
      <c r="F447" s="126"/>
    </row>
  </sheetData>
  <mergeCells count="62">
    <mergeCell ref="A1:B1"/>
    <mergeCell ref="B2:L2"/>
    <mergeCell ref="A3:L3"/>
    <mergeCell ref="G4:H4"/>
    <mergeCell ref="I4:L4"/>
    <mergeCell ref="A6:E6"/>
    <mergeCell ref="B7:E7"/>
    <mergeCell ref="B8:E8"/>
    <mergeCell ref="B9:E9"/>
    <mergeCell ref="C10:E10"/>
    <mergeCell ref="D11:E11"/>
    <mergeCell ref="D12:E12"/>
    <mergeCell ref="D13:E13"/>
    <mergeCell ref="D14:E14"/>
    <mergeCell ref="D15:E15"/>
    <mergeCell ref="D16:E16"/>
    <mergeCell ref="D17:E17"/>
    <mergeCell ref="D18:E18"/>
    <mergeCell ref="D19:E19"/>
    <mergeCell ref="C20:E20"/>
    <mergeCell ref="C21:E21"/>
    <mergeCell ref="C22:E22"/>
    <mergeCell ref="C23:E23"/>
    <mergeCell ref="B24:E24"/>
    <mergeCell ref="B25:E25"/>
    <mergeCell ref="B26:E26"/>
    <mergeCell ref="B27:E27"/>
    <mergeCell ref="B28:E28"/>
    <mergeCell ref="B29:E29"/>
    <mergeCell ref="B30:E30"/>
    <mergeCell ref="B31:E31"/>
    <mergeCell ref="B32:E32"/>
    <mergeCell ref="B33:E33"/>
    <mergeCell ref="B34:E34"/>
    <mergeCell ref="B35:E35"/>
    <mergeCell ref="B56:E56"/>
    <mergeCell ref="B57:E57"/>
    <mergeCell ref="B58:E58"/>
    <mergeCell ref="B59:E59"/>
    <mergeCell ref="B60:E60"/>
    <mergeCell ref="B61:E61"/>
    <mergeCell ref="B62:E62"/>
    <mergeCell ref="B63:E63"/>
    <mergeCell ref="B64:E64"/>
    <mergeCell ref="B65:E65"/>
    <mergeCell ref="B66:E66"/>
    <mergeCell ref="B67:E67"/>
    <mergeCell ref="B68:E68"/>
    <mergeCell ref="A69:L69"/>
    <mergeCell ref="A70:L70"/>
    <mergeCell ref="A71:L71"/>
    <mergeCell ref="A72:L72"/>
    <mergeCell ref="A4:A5"/>
    <mergeCell ref="A10:A20"/>
    <mergeCell ref="A21:A23"/>
    <mergeCell ref="A36:A55"/>
    <mergeCell ref="B10:B20"/>
    <mergeCell ref="B21:B23"/>
    <mergeCell ref="C11:C19"/>
    <mergeCell ref="F4:F5"/>
    <mergeCell ref="B4:E5"/>
    <mergeCell ref="B36:D55"/>
  </mergeCells>
  <pageMargins left="0.790972222222222" right="0.790972222222222" top="0.511805555555556" bottom="0.432638888888889" header="0.511805555555556" footer="0.468055555555556"/>
  <pageSetup paperSize="9" scale="86" firstPageNumber="19" fitToHeight="0" orientation="landscape" useFirstPageNumber="1"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
  <sheetViews>
    <sheetView view="pageBreakPreview" zoomScaleNormal="100" workbookViewId="0">
      <pane xSplit="2" ySplit="6" topLeftCell="C7" activePane="bottomRight" state="frozen"/>
      <selection/>
      <selection pane="topRight"/>
      <selection pane="bottomLeft"/>
      <selection pane="bottomRight" activeCell="A2" sqref="A2:R2"/>
    </sheetView>
  </sheetViews>
  <sheetFormatPr defaultColWidth="9" defaultRowHeight="14.25"/>
  <cols>
    <col min="1" max="1" width="6.375" style="4" customWidth="1"/>
    <col min="2" max="2" width="17.5" style="1" customWidth="1"/>
    <col min="3" max="3" width="11.875" style="1" customWidth="1"/>
    <col min="4" max="4" width="23.625" style="1" customWidth="1"/>
    <col min="5" max="5" width="9.875" style="1" customWidth="1"/>
    <col min="6" max="6" width="12.5" style="1" customWidth="1"/>
    <col min="7" max="9" width="9.875" style="1" customWidth="1"/>
    <col min="10" max="10" width="7" style="1" customWidth="1"/>
    <col min="11" max="11" width="9.625" style="1" customWidth="1"/>
    <col min="12" max="12" width="9.25" style="1" customWidth="1"/>
    <col min="13" max="13" width="10.125" style="1" customWidth="1"/>
    <col min="14" max="14" width="10.125" style="26" customWidth="1"/>
    <col min="15" max="15" width="18.25" style="1" customWidth="1"/>
    <col min="16" max="16" width="8.125" style="1" customWidth="1"/>
    <col min="17" max="17" width="7.75" style="1" customWidth="1"/>
    <col min="18" max="18" width="5.375" style="1" customWidth="1"/>
    <col min="19" max="19" width="9" style="1"/>
    <col min="20" max="20" width="9.25" style="1"/>
    <col min="21" max="16384" width="9" style="1"/>
  </cols>
  <sheetData>
    <row r="1" ht="21" customHeight="1" spans="1:18">
      <c r="A1" s="27" t="s">
        <v>133</v>
      </c>
      <c r="B1" s="27"/>
      <c r="C1" s="28"/>
      <c r="D1" s="29"/>
      <c r="E1" s="29"/>
      <c r="F1" s="29"/>
      <c r="G1" s="29"/>
      <c r="H1" s="29"/>
      <c r="I1" s="29"/>
      <c r="J1" s="29"/>
      <c r="K1" s="29"/>
      <c r="L1" s="29"/>
      <c r="M1" s="29"/>
      <c r="N1" s="30"/>
      <c r="O1" s="29"/>
      <c r="P1" s="29"/>
      <c r="Q1" s="29"/>
      <c r="R1" s="29"/>
    </row>
    <row r="2" s="2" customFormat="1" ht="21.95" customHeight="1" spans="1:18">
      <c r="A2" s="31" t="s">
        <v>134</v>
      </c>
      <c r="B2" s="31"/>
      <c r="C2" s="31"/>
      <c r="D2" s="31"/>
      <c r="E2" s="31"/>
      <c r="F2" s="31"/>
      <c r="G2" s="31"/>
      <c r="H2" s="31"/>
      <c r="I2" s="31"/>
      <c r="J2" s="31"/>
      <c r="K2" s="31"/>
      <c r="L2" s="31"/>
      <c r="M2" s="31"/>
      <c r="N2" s="32"/>
      <c r="O2" s="31"/>
      <c r="P2" s="31"/>
      <c r="Q2" s="31"/>
      <c r="R2" s="31"/>
    </row>
    <row r="3" s="3" customFormat="1" ht="17.1" customHeight="1" spans="1:18">
      <c r="A3" s="33" t="s">
        <v>135</v>
      </c>
      <c r="B3" s="33"/>
      <c r="C3" s="34"/>
      <c r="D3" s="35"/>
      <c r="E3" s="35"/>
      <c r="F3" s="36"/>
      <c r="G3" s="36"/>
      <c r="H3" s="36"/>
      <c r="I3" s="36"/>
      <c r="J3" s="36"/>
      <c r="K3" s="36"/>
      <c r="L3" s="36"/>
      <c r="M3" s="36"/>
      <c r="N3" s="37"/>
      <c r="O3" s="36"/>
      <c r="P3" s="36"/>
      <c r="Q3" s="36"/>
      <c r="R3" s="38"/>
    </row>
    <row r="4" s="3" customFormat="1" ht="21" customHeight="1" spans="1:18">
      <c r="A4" s="39" t="s">
        <v>44</v>
      </c>
      <c r="B4" s="39" t="s">
        <v>136</v>
      </c>
      <c r="C4" s="40" t="s">
        <v>137</v>
      </c>
      <c r="D4" s="39" t="s">
        <v>138</v>
      </c>
      <c r="E4" s="39" t="s">
        <v>139</v>
      </c>
      <c r="F4" s="41" t="s">
        <v>140</v>
      </c>
      <c r="G4" s="41"/>
      <c r="H4" s="41"/>
      <c r="I4" s="42"/>
      <c r="J4" s="39" t="s">
        <v>141</v>
      </c>
      <c r="K4" s="39"/>
      <c r="L4" s="39"/>
      <c r="M4" s="39"/>
      <c r="N4" s="40" t="s">
        <v>142</v>
      </c>
      <c r="O4" s="40" t="s">
        <v>143</v>
      </c>
      <c r="P4" s="39" t="s">
        <v>144</v>
      </c>
      <c r="Q4" s="39" t="s">
        <v>145</v>
      </c>
      <c r="R4" s="39" t="s">
        <v>146</v>
      </c>
    </row>
    <row r="5" s="3" customFormat="1" ht="15" customHeight="1" spans="1:18">
      <c r="A5" s="39"/>
      <c r="B5" s="39"/>
      <c r="C5" s="43"/>
      <c r="D5" s="39"/>
      <c r="E5" s="39"/>
      <c r="F5" s="44" t="s">
        <v>147</v>
      </c>
      <c r="G5" s="40" t="s">
        <v>148</v>
      </c>
      <c r="H5" s="40" t="s">
        <v>149</v>
      </c>
      <c r="I5" s="40" t="s">
        <v>150</v>
      </c>
      <c r="J5" s="39" t="s">
        <v>21</v>
      </c>
      <c r="K5" s="39"/>
      <c r="L5" s="39" t="s">
        <v>10</v>
      </c>
      <c r="M5" s="39"/>
      <c r="N5" s="43"/>
      <c r="O5" s="43"/>
      <c r="P5" s="39"/>
      <c r="Q5" s="39"/>
      <c r="R5" s="39"/>
    </row>
    <row r="6" s="3" customFormat="1" ht="24.95" customHeight="1" spans="1:18">
      <c r="A6" s="39"/>
      <c r="B6" s="39"/>
      <c r="C6" s="45"/>
      <c r="D6" s="39"/>
      <c r="E6" s="39"/>
      <c r="F6" s="46"/>
      <c r="G6" s="45"/>
      <c r="H6" s="45"/>
      <c r="I6" s="45"/>
      <c r="J6" s="39" t="s">
        <v>151</v>
      </c>
      <c r="K6" s="39" t="s">
        <v>152</v>
      </c>
      <c r="L6" s="39" t="s">
        <v>153</v>
      </c>
      <c r="M6" s="39" t="s">
        <v>154</v>
      </c>
      <c r="N6" s="45"/>
      <c r="O6" s="45"/>
      <c r="P6" s="39"/>
      <c r="Q6" s="39"/>
      <c r="R6" s="39"/>
    </row>
    <row r="7" s="3" customFormat="1" ht="18" customHeight="1" spans="1:18">
      <c r="A7" s="47"/>
      <c r="B7" s="47" t="s">
        <v>55</v>
      </c>
      <c r="C7" s="47"/>
      <c r="D7" s="48"/>
      <c r="E7" s="48"/>
      <c r="F7" s="59">
        <f>SUM(F10)</f>
        <v>285.47</v>
      </c>
      <c r="G7" s="59"/>
      <c r="H7" s="59"/>
      <c r="I7" s="59"/>
      <c r="J7" s="59">
        <f>SUM(J10)</f>
        <v>1</v>
      </c>
      <c r="K7" s="59">
        <f>SUM(K10)</f>
        <v>285.47</v>
      </c>
      <c r="L7" s="59">
        <f>SUM(L10)</f>
        <v>258</v>
      </c>
      <c r="M7" s="59">
        <f>SUM(M10)</f>
        <v>997</v>
      </c>
      <c r="N7" s="50"/>
      <c r="O7" s="47"/>
      <c r="P7" s="51"/>
      <c r="Q7" s="51"/>
      <c r="R7" s="48"/>
    </row>
    <row r="8" s="3" customFormat="1" ht="18" customHeight="1" spans="1:18">
      <c r="A8" s="47" t="s">
        <v>56</v>
      </c>
      <c r="B8" s="47" t="s">
        <v>155</v>
      </c>
      <c r="C8" s="47"/>
      <c r="D8" s="48"/>
      <c r="E8" s="48"/>
      <c r="F8" s="59">
        <f t="shared" ref="F8:M8" si="0">SUM(F9,F21,F34,F37,F40)</f>
        <v>285.47</v>
      </c>
      <c r="G8" s="59">
        <f t="shared" si="0"/>
        <v>0</v>
      </c>
      <c r="H8" s="59">
        <f t="shared" si="0"/>
        <v>0</v>
      </c>
      <c r="I8" s="59">
        <f t="shared" si="0"/>
        <v>0</v>
      </c>
      <c r="J8" s="59">
        <f t="shared" si="0"/>
        <v>1</v>
      </c>
      <c r="K8" s="59">
        <f t="shared" si="0"/>
        <v>285.47</v>
      </c>
      <c r="L8" s="59">
        <f t="shared" si="0"/>
        <v>258</v>
      </c>
      <c r="M8" s="59">
        <f t="shared" si="0"/>
        <v>997</v>
      </c>
      <c r="N8" s="50"/>
      <c r="O8" s="47"/>
      <c r="P8" s="51"/>
      <c r="Q8" s="51"/>
      <c r="R8" s="48"/>
    </row>
    <row r="9" s="3" customFormat="1" ht="18" customHeight="1" spans="1:18">
      <c r="A9" s="47" t="s">
        <v>156</v>
      </c>
      <c r="B9" s="47" t="s">
        <v>157</v>
      </c>
      <c r="C9" s="47"/>
      <c r="D9" s="48"/>
      <c r="E9" s="48"/>
      <c r="F9" s="59">
        <f t="shared" ref="F9:M9" si="1">SUM(F10:F20)</f>
        <v>285.47</v>
      </c>
      <c r="G9" s="59">
        <f t="shared" si="1"/>
        <v>0</v>
      </c>
      <c r="H9" s="59">
        <f t="shared" si="1"/>
        <v>0</v>
      </c>
      <c r="I9" s="59">
        <f t="shared" si="1"/>
        <v>0</v>
      </c>
      <c r="J9" s="59">
        <f t="shared" si="1"/>
        <v>1</v>
      </c>
      <c r="K9" s="59">
        <f t="shared" si="1"/>
        <v>285.47</v>
      </c>
      <c r="L9" s="59">
        <f t="shared" si="1"/>
        <v>258</v>
      </c>
      <c r="M9" s="59">
        <f t="shared" si="1"/>
        <v>997</v>
      </c>
      <c r="N9" s="50"/>
      <c r="O9" s="47"/>
      <c r="P9" s="51"/>
      <c r="Q9" s="51"/>
      <c r="R9" s="48"/>
    </row>
    <row r="10" s="58" customFormat="1" ht="123" customHeight="1" spans="1:18">
      <c r="A10" s="52">
        <v>1</v>
      </c>
      <c r="B10" s="53" t="s">
        <v>158</v>
      </c>
      <c r="C10" s="53" t="s">
        <v>159</v>
      </c>
      <c r="D10" s="53" t="s">
        <v>160</v>
      </c>
      <c r="E10" s="53"/>
      <c r="F10" s="60">
        <v>285.47</v>
      </c>
      <c r="G10" s="60"/>
      <c r="H10" s="60"/>
      <c r="I10" s="60"/>
      <c r="J10" s="60">
        <v>1</v>
      </c>
      <c r="K10" s="60">
        <v>285.47</v>
      </c>
      <c r="L10" s="60">
        <v>258</v>
      </c>
      <c r="M10" s="60">
        <v>997</v>
      </c>
      <c r="N10" s="53" t="s">
        <v>161</v>
      </c>
      <c r="O10" s="53" t="s">
        <v>162</v>
      </c>
      <c r="P10" s="53" t="s">
        <v>163</v>
      </c>
      <c r="Q10" s="53" t="s">
        <v>75</v>
      </c>
      <c r="R10" s="52"/>
    </row>
    <row r="11" spans="1:18">
      <c r="A11" s="55" t="s">
        <v>164</v>
      </c>
      <c r="B11" s="55"/>
      <c r="C11" s="55"/>
      <c r="D11" s="55"/>
      <c r="E11" s="55"/>
      <c r="F11" s="55"/>
      <c r="G11" s="55"/>
      <c r="H11" s="55"/>
      <c r="I11" s="55"/>
      <c r="J11" s="55"/>
      <c r="K11" s="55"/>
      <c r="L11" s="55"/>
      <c r="M11" s="55"/>
      <c r="N11" s="55"/>
      <c r="O11" s="55"/>
      <c r="P11" s="55"/>
      <c r="Q11" s="55"/>
      <c r="R11" s="55"/>
    </row>
    <row r="12" spans="1:18">
      <c r="A12" s="55" t="s">
        <v>165</v>
      </c>
      <c r="B12" s="55"/>
      <c r="C12" s="55"/>
      <c r="D12" s="55"/>
      <c r="E12" s="55"/>
      <c r="F12" s="55"/>
      <c r="G12" s="55"/>
      <c r="H12" s="55"/>
      <c r="I12" s="55"/>
      <c r="J12" s="55"/>
      <c r="K12" s="55"/>
      <c r="L12" s="55"/>
      <c r="M12" s="55"/>
      <c r="N12" s="55"/>
      <c r="O12" s="55"/>
      <c r="P12" s="55"/>
      <c r="Q12" s="55"/>
      <c r="R12" s="55"/>
    </row>
    <row r="13" spans="1:18">
      <c r="A13" s="61"/>
      <c r="B13" s="26"/>
      <c r="C13" s="26"/>
      <c r="D13" s="26"/>
      <c r="E13" s="26"/>
      <c r="F13" s="26"/>
      <c r="G13" s="26"/>
      <c r="H13" s="26"/>
      <c r="I13" s="26"/>
      <c r="J13" s="26"/>
      <c r="K13" s="26"/>
      <c r="L13" s="26"/>
      <c r="M13" s="26"/>
      <c r="O13" s="26"/>
      <c r="P13" s="26"/>
      <c r="Q13" s="26"/>
      <c r="R13" s="26"/>
    </row>
  </sheetData>
  <autoFilter xmlns:etc="http://www.wps.cn/officeDocument/2017/etCustomData" ref="A6:R12" etc:filterBottomFollowUsedRange="0">
    <extLst/>
  </autoFilter>
  <mergeCells count="25">
    <mergeCell ref="A1:B1"/>
    <mergeCell ref="A2:R2"/>
    <mergeCell ref="A3:B3"/>
    <mergeCell ref="J3:K3"/>
    <mergeCell ref="F4:I4"/>
    <mergeCell ref="J4:M4"/>
    <mergeCell ref="J5:K5"/>
    <mergeCell ref="L5:M5"/>
    <mergeCell ref="A11:R11"/>
    <mergeCell ref="A12:R12"/>
    <mergeCell ref="A13:R13"/>
    <mergeCell ref="A4:A6"/>
    <mergeCell ref="B4:B6"/>
    <mergeCell ref="C4:C6"/>
    <mergeCell ref="D4:D6"/>
    <mergeCell ref="E4:E6"/>
    <mergeCell ref="F5:F6"/>
    <mergeCell ref="G5:G6"/>
    <mergeCell ref="H5:H6"/>
    <mergeCell ref="I5:I6"/>
    <mergeCell ref="N4:N6"/>
    <mergeCell ref="O4:O6"/>
    <mergeCell ref="P4:P6"/>
    <mergeCell ref="Q4:Q6"/>
    <mergeCell ref="R4:R6"/>
  </mergeCells>
  <printOptions horizontalCentered="1"/>
  <pageMargins left="0" right="0" top="0.708333333333333" bottom="0" header="0.511805555555556" footer="0.310416666666667"/>
  <pageSetup paperSize="9" scale="69" firstPageNumber="23" fitToHeight="0" orientation="landscape" useFirstPageNumber="1"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
  <sheetViews>
    <sheetView workbookViewId="0">
      <selection activeCell="C15" sqref="C15"/>
    </sheetView>
  </sheetViews>
  <sheetFormatPr defaultColWidth="9" defaultRowHeight="14.25"/>
  <cols>
    <col min="1" max="1" width="6.375" style="4" customWidth="1"/>
    <col min="2" max="2" width="17.5" style="1" customWidth="1"/>
    <col min="3" max="3" width="14.125" style="1" customWidth="1"/>
    <col min="4" max="4" width="23.625" style="1" customWidth="1"/>
    <col min="5" max="5" width="11" style="1" customWidth="1"/>
    <col min="6" max="6" width="12.5" style="1" customWidth="1"/>
    <col min="7" max="9" width="9.875" style="1" customWidth="1"/>
    <col min="10" max="10" width="7" style="1" customWidth="1"/>
    <col min="11" max="11" width="9.625" style="1" customWidth="1"/>
    <col min="12" max="12" width="9.25" style="1" customWidth="1"/>
    <col min="13" max="13" width="10.125" style="1" customWidth="1"/>
    <col min="14" max="14" width="10.125" style="26" customWidth="1"/>
    <col min="15" max="15" width="18.25" style="1" customWidth="1"/>
    <col min="16" max="16" width="8.125" style="1" customWidth="1"/>
    <col min="17" max="17" width="7.75" style="1" customWidth="1"/>
    <col min="18" max="18" width="14.2083333333333" style="1" customWidth="1"/>
    <col min="19" max="19" width="9" style="1"/>
    <col min="20" max="20" width="9.25" style="1"/>
    <col min="21" max="16384" width="9" style="1"/>
  </cols>
  <sheetData>
    <row r="1" ht="21" customHeight="1" spans="1:18">
      <c r="A1" s="27" t="s">
        <v>166</v>
      </c>
      <c r="B1" s="27"/>
      <c r="C1" s="28"/>
      <c r="D1" s="29"/>
      <c r="E1" s="29"/>
      <c r="F1" s="29"/>
      <c r="G1" s="29"/>
      <c r="H1" s="29"/>
      <c r="I1" s="29"/>
      <c r="J1" s="29"/>
      <c r="K1" s="29"/>
      <c r="L1" s="29"/>
      <c r="M1" s="29"/>
      <c r="N1" s="30"/>
      <c r="O1" s="29"/>
      <c r="P1" s="29"/>
      <c r="Q1" s="29"/>
      <c r="R1" s="29"/>
    </row>
    <row r="2" s="2" customFormat="1" ht="21.95" customHeight="1" spans="1:18">
      <c r="A2" s="31" t="s">
        <v>167</v>
      </c>
      <c r="B2" s="31"/>
      <c r="C2" s="31"/>
      <c r="D2" s="31"/>
      <c r="E2" s="31"/>
      <c r="F2" s="31"/>
      <c r="G2" s="31"/>
      <c r="H2" s="31"/>
      <c r="I2" s="31"/>
      <c r="J2" s="31"/>
      <c r="K2" s="31"/>
      <c r="L2" s="31"/>
      <c r="M2" s="31"/>
      <c r="N2" s="32"/>
      <c r="O2" s="31"/>
      <c r="P2" s="31"/>
      <c r="Q2" s="31"/>
      <c r="R2" s="31"/>
    </row>
    <row r="3" s="3" customFormat="1" ht="17.1" customHeight="1" spans="1:18">
      <c r="A3" s="33" t="s">
        <v>135</v>
      </c>
      <c r="B3" s="33"/>
      <c r="C3" s="34"/>
      <c r="D3" s="35"/>
      <c r="E3" s="35"/>
      <c r="F3" s="36"/>
      <c r="G3" s="36"/>
      <c r="H3" s="36"/>
      <c r="I3" s="36"/>
      <c r="J3" s="36"/>
      <c r="K3" s="36"/>
      <c r="L3" s="36"/>
      <c r="M3" s="36"/>
      <c r="N3" s="37"/>
      <c r="O3" s="36"/>
      <c r="P3" s="36"/>
      <c r="Q3" s="36"/>
      <c r="R3" s="38"/>
    </row>
    <row r="4" s="3" customFormat="1" ht="21" customHeight="1" spans="1:18">
      <c r="A4" s="39" t="s">
        <v>44</v>
      </c>
      <c r="B4" s="39" t="s">
        <v>136</v>
      </c>
      <c r="C4" s="40" t="s">
        <v>137</v>
      </c>
      <c r="D4" s="39" t="s">
        <v>138</v>
      </c>
      <c r="E4" s="39" t="s">
        <v>139</v>
      </c>
      <c r="F4" s="41" t="s">
        <v>140</v>
      </c>
      <c r="G4" s="41"/>
      <c r="H4" s="41"/>
      <c r="I4" s="42"/>
      <c r="J4" s="39" t="s">
        <v>141</v>
      </c>
      <c r="K4" s="39"/>
      <c r="L4" s="39"/>
      <c r="M4" s="39"/>
      <c r="N4" s="40" t="s">
        <v>142</v>
      </c>
      <c r="O4" s="40" t="s">
        <v>143</v>
      </c>
      <c r="P4" s="39" t="s">
        <v>144</v>
      </c>
      <c r="Q4" s="39" t="s">
        <v>145</v>
      </c>
      <c r="R4" s="39" t="s">
        <v>146</v>
      </c>
    </row>
    <row r="5" s="3" customFormat="1" ht="15" customHeight="1" spans="1:18">
      <c r="A5" s="39"/>
      <c r="B5" s="39"/>
      <c r="C5" s="43"/>
      <c r="D5" s="39"/>
      <c r="E5" s="39"/>
      <c r="F5" s="44" t="s">
        <v>147</v>
      </c>
      <c r="G5" s="40" t="s">
        <v>148</v>
      </c>
      <c r="H5" s="40" t="s">
        <v>149</v>
      </c>
      <c r="I5" s="40" t="s">
        <v>150</v>
      </c>
      <c r="J5" s="39" t="s">
        <v>21</v>
      </c>
      <c r="K5" s="39"/>
      <c r="L5" s="39" t="s">
        <v>10</v>
      </c>
      <c r="M5" s="39"/>
      <c r="N5" s="43"/>
      <c r="O5" s="43"/>
      <c r="P5" s="39"/>
      <c r="Q5" s="39"/>
      <c r="R5" s="39"/>
    </row>
    <row r="6" s="3" customFormat="1" ht="23.1" customHeight="1" spans="1:18">
      <c r="A6" s="39"/>
      <c r="B6" s="39"/>
      <c r="C6" s="45"/>
      <c r="D6" s="39"/>
      <c r="E6" s="39"/>
      <c r="F6" s="46"/>
      <c r="G6" s="45"/>
      <c r="H6" s="45"/>
      <c r="I6" s="45"/>
      <c r="J6" s="39" t="s">
        <v>151</v>
      </c>
      <c r="K6" s="39" t="s">
        <v>152</v>
      </c>
      <c r="L6" s="39" t="s">
        <v>153</v>
      </c>
      <c r="M6" s="39" t="s">
        <v>154</v>
      </c>
      <c r="N6" s="45"/>
      <c r="O6" s="45"/>
      <c r="P6" s="39"/>
      <c r="Q6" s="39"/>
      <c r="R6" s="39"/>
    </row>
    <row r="7" s="22" customFormat="1" ht="18" customHeight="1" spans="1:18">
      <c r="A7" s="47"/>
      <c r="B7" s="47" t="s">
        <v>55</v>
      </c>
      <c r="C7" s="47"/>
      <c r="D7" s="48"/>
      <c r="E7" s="48"/>
      <c r="F7" s="49">
        <f t="shared" ref="F7:M7" si="0">SUM(F8)</f>
        <v>704</v>
      </c>
      <c r="G7" s="49">
        <f t="shared" si="0"/>
        <v>0</v>
      </c>
      <c r="H7" s="49">
        <f t="shared" si="0"/>
        <v>0</v>
      </c>
      <c r="I7" s="49">
        <f t="shared" si="0"/>
        <v>240</v>
      </c>
      <c r="J7" s="49">
        <f t="shared" si="0"/>
        <v>8</v>
      </c>
      <c r="K7" s="49">
        <f t="shared" si="0"/>
        <v>704</v>
      </c>
      <c r="L7" s="49">
        <f t="shared" si="0"/>
        <v>466</v>
      </c>
      <c r="M7" s="49">
        <f t="shared" si="0"/>
        <v>1400</v>
      </c>
      <c r="N7" s="50"/>
      <c r="O7" s="47"/>
      <c r="P7" s="51"/>
      <c r="Q7" s="51"/>
      <c r="R7" s="48"/>
    </row>
    <row r="8" s="23" customFormat="1" ht="21.75" customHeight="1" spans="1:18">
      <c r="A8" s="47" t="s">
        <v>56</v>
      </c>
      <c r="B8" s="50" t="s">
        <v>168</v>
      </c>
      <c r="C8" s="50"/>
      <c r="D8" s="50"/>
      <c r="E8" s="50"/>
      <c r="F8" s="49">
        <f t="shared" ref="F8:M8" si="1">SUM(F9)</f>
        <v>704</v>
      </c>
      <c r="G8" s="49">
        <f t="shared" si="1"/>
        <v>0</v>
      </c>
      <c r="H8" s="49">
        <f t="shared" si="1"/>
        <v>0</v>
      </c>
      <c r="I8" s="49">
        <f t="shared" si="1"/>
        <v>240</v>
      </c>
      <c r="J8" s="49">
        <f t="shared" si="1"/>
        <v>8</v>
      </c>
      <c r="K8" s="49">
        <f t="shared" si="1"/>
        <v>704</v>
      </c>
      <c r="L8" s="49">
        <f t="shared" si="1"/>
        <v>466</v>
      </c>
      <c r="M8" s="49">
        <f t="shared" si="1"/>
        <v>1400</v>
      </c>
      <c r="N8" s="50"/>
      <c r="O8" s="47"/>
      <c r="P8" s="50"/>
      <c r="Q8" s="50"/>
      <c r="R8" s="47"/>
    </row>
    <row r="9" s="23" customFormat="1" ht="24" spans="1:18">
      <c r="A9" s="47" t="s">
        <v>156</v>
      </c>
      <c r="B9" s="50" t="s">
        <v>169</v>
      </c>
      <c r="C9" s="50"/>
      <c r="D9" s="50"/>
      <c r="E9" s="50"/>
      <c r="F9" s="49">
        <f t="shared" ref="F9:M9" si="2">SUM(F10:F10)</f>
        <v>704</v>
      </c>
      <c r="G9" s="49">
        <f t="shared" si="2"/>
        <v>0</v>
      </c>
      <c r="H9" s="49">
        <f t="shared" si="2"/>
        <v>0</v>
      </c>
      <c r="I9" s="49">
        <f t="shared" si="2"/>
        <v>240</v>
      </c>
      <c r="J9" s="49">
        <f t="shared" si="2"/>
        <v>8</v>
      </c>
      <c r="K9" s="49">
        <f t="shared" si="2"/>
        <v>704</v>
      </c>
      <c r="L9" s="49">
        <f t="shared" si="2"/>
        <v>466</v>
      </c>
      <c r="M9" s="49">
        <f t="shared" si="2"/>
        <v>1400</v>
      </c>
      <c r="N9" s="50"/>
      <c r="O9" s="50"/>
      <c r="P9" s="50"/>
      <c r="Q9" s="50"/>
      <c r="R9" s="47"/>
    </row>
    <row r="10" s="24" customFormat="1" ht="101.1" customHeight="1" spans="1:18">
      <c r="A10" s="52">
        <v>1</v>
      </c>
      <c r="B10" s="53" t="s">
        <v>170</v>
      </c>
      <c r="C10" s="53" t="s">
        <v>171</v>
      </c>
      <c r="D10" s="53" t="s">
        <v>172</v>
      </c>
      <c r="E10" s="53"/>
      <c r="F10" s="54">
        <v>704</v>
      </c>
      <c r="G10" s="54">
        <v>0</v>
      </c>
      <c r="H10" s="54">
        <v>0</v>
      </c>
      <c r="I10" s="54">
        <v>240</v>
      </c>
      <c r="J10" s="54">
        <v>8</v>
      </c>
      <c r="K10" s="54">
        <v>704</v>
      </c>
      <c r="L10" s="54">
        <v>466</v>
      </c>
      <c r="M10" s="54">
        <v>1400</v>
      </c>
      <c r="N10" s="53" t="s">
        <v>173</v>
      </c>
      <c r="O10" s="53" t="s">
        <v>174</v>
      </c>
      <c r="P10" s="53" t="s">
        <v>75</v>
      </c>
      <c r="Q10" s="53" t="s">
        <v>75</v>
      </c>
      <c r="R10" s="52"/>
    </row>
    <row r="11" s="25" customFormat="1" spans="1:18">
      <c r="A11" s="55" t="s">
        <v>164</v>
      </c>
      <c r="B11" s="55"/>
      <c r="C11" s="55"/>
      <c r="D11" s="55"/>
      <c r="E11" s="55"/>
      <c r="F11" s="55"/>
      <c r="G11" s="55"/>
      <c r="H11" s="55"/>
      <c r="I11" s="55"/>
      <c r="J11" s="55"/>
      <c r="K11" s="55"/>
      <c r="L11" s="55"/>
      <c r="M11" s="55"/>
      <c r="N11" s="55"/>
      <c r="O11" s="55"/>
      <c r="P11" s="55"/>
      <c r="Q11" s="55"/>
      <c r="R11" s="55"/>
    </row>
    <row r="12" s="25" customFormat="1" spans="1:18">
      <c r="A12" s="55" t="s">
        <v>165</v>
      </c>
      <c r="B12" s="55"/>
      <c r="C12" s="55"/>
      <c r="D12" s="55"/>
      <c r="E12" s="55"/>
      <c r="F12" s="55"/>
      <c r="G12" s="55"/>
      <c r="H12" s="55"/>
      <c r="I12" s="55"/>
      <c r="J12" s="55"/>
      <c r="K12" s="55"/>
      <c r="L12" s="55"/>
      <c r="M12" s="55"/>
      <c r="N12" s="55"/>
      <c r="O12" s="55"/>
      <c r="P12" s="55"/>
      <c r="Q12" s="55"/>
      <c r="R12" s="55"/>
    </row>
    <row r="13" s="25" customFormat="1" spans="1:18">
      <c r="A13" s="56"/>
      <c r="B13" s="57"/>
      <c r="C13" s="57"/>
      <c r="D13" s="57"/>
      <c r="E13" s="57"/>
      <c r="F13" s="57"/>
      <c r="G13" s="57"/>
      <c r="H13" s="57"/>
      <c r="I13" s="57"/>
      <c r="J13" s="57"/>
      <c r="K13" s="57"/>
      <c r="L13" s="57"/>
      <c r="M13" s="57"/>
      <c r="N13" s="57"/>
      <c r="O13" s="57"/>
      <c r="P13" s="57"/>
      <c r="Q13" s="57"/>
      <c r="R13" s="57"/>
    </row>
  </sheetData>
  <mergeCells count="25">
    <mergeCell ref="A1:B1"/>
    <mergeCell ref="A2:R2"/>
    <mergeCell ref="A3:B3"/>
    <mergeCell ref="J3:K3"/>
    <mergeCell ref="F4:I4"/>
    <mergeCell ref="J4:M4"/>
    <mergeCell ref="J5:K5"/>
    <mergeCell ref="L5:M5"/>
    <mergeCell ref="A11:R11"/>
    <mergeCell ref="A12:R12"/>
    <mergeCell ref="A13:R13"/>
    <mergeCell ref="A4:A6"/>
    <mergeCell ref="B4:B6"/>
    <mergeCell ref="C4:C6"/>
    <mergeCell ref="D4:D6"/>
    <mergeCell ref="E4:E6"/>
    <mergeCell ref="F5:F6"/>
    <mergeCell ref="G5:G6"/>
    <mergeCell ref="H5:H6"/>
    <mergeCell ref="I5:I6"/>
    <mergeCell ref="N4:N6"/>
    <mergeCell ref="O4:O6"/>
    <mergeCell ref="P4:P6"/>
    <mergeCell ref="Q4:Q6"/>
    <mergeCell ref="R4:R6"/>
  </mergeCells>
  <pageMargins left="0.393055555555556" right="0.432638888888889" top="1" bottom="1" header="0.5" footer="0.5"/>
  <pageSetup paperSize="9" scale="6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view="pageBreakPreview" zoomScaleNormal="100" workbookViewId="0">
      <selection activeCell="A1" sqref="A1:B1"/>
    </sheetView>
  </sheetViews>
  <sheetFormatPr defaultColWidth="9" defaultRowHeight="14.25" outlineLevelCol="3"/>
  <cols>
    <col min="1" max="1" width="6.5" style="4" customWidth="1"/>
    <col min="2" max="2" width="26.125" style="1" customWidth="1"/>
    <col min="3" max="3" width="33" style="1" customWidth="1"/>
    <col min="4" max="4" width="14.5" style="1" customWidth="1"/>
    <col min="5" max="241" width="9" style="4"/>
  </cols>
  <sheetData>
    <row r="1" s="1" customFormat="1" ht="20.25" spans="1:4">
      <c r="A1" s="5" t="s">
        <v>175</v>
      </c>
      <c r="B1" s="5"/>
    </row>
    <row r="2" s="2" customFormat="1" ht="45" customHeight="1" spans="1:4">
      <c r="A2" s="6" t="s">
        <v>176</v>
      </c>
      <c r="B2" s="6"/>
      <c r="C2" s="6"/>
      <c r="D2" s="6"/>
    </row>
    <row r="3" s="3" customFormat="1" ht="27" customHeight="1" spans="1:4">
      <c r="A3" s="7"/>
      <c r="B3" s="8"/>
      <c r="C3" s="9"/>
    </row>
    <row r="4" s="3" customFormat="1" ht="51" customHeight="1" spans="1:4">
      <c r="A4" s="10" t="s">
        <v>44</v>
      </c>
      <c r="B4" s="10" t="s">
        <v>177</v>
      </c>
      <c r="C4" s="10" t="s">
        <v>178</v>
      </c>
      <c r="D4" s="11" t="s">
        <v>146</v>
      </c>
    </row>
    <row r="5" s="3" customFormat="1" ht="18" customHeight="1" spans="1:4">
      <c r="A5" s="12"/>
      <c r="B5" s="12" t="s">
        <v>55</v>
      </c>
      <c r="C5" s="12">
        <f>SUM(C6,C14,C22)</f>
        <v>285.47</v>
      </c>
      <c r="D5" s="13"/>
    </row>
    <row r="6" s="3" customFormat="1" ht="21.75" customHeight="1" spans="1:4">
      <c r="A6" s="14" t="s">
        <v>179</v>
      </c>
      <c r="B6" s="15" t="s">
        <v>168</v>
      </c>
      <c r="C6" s="12">
        <f>SUM(C7:C13)</f>
        <v>0</v>
      </c>
      <c r="D6" s="13"/>
    </row>
    <row r="7" s="3" customFormat="1" ht="21.75" customHeight="1" spans="1:4">
      <c r="A7" s="12" t="s">
        <v>156</v>
      </c>
      <c r="B7" s="16" t="s">
        <v>180</v>
      </c>
      <c r="C7" s="12"/>
      <c r="D7" s="13"/>
    </row>
    <row r="8" s="3" customFormat="1" ht="21.75" customHeight="1" spans="1:4">
      <c r="A8" s="12" t="s">
        <v>181</v>
      </c>
      <c r="B8" s="16" t="s">
        <v>182</v>
      </c>
      <c r="C8" s="12"/>
      <c r="D8" s="13"/>
    </row>
    <row r="9" s="3" customFormat="1" ht="21.75" customHeight="1" spans="1:4">
      <c r="A9" s="12" t="s">
        <v>183</v>
      </c>
      <c r="B9" s="16" t="s">
        <v>184</v>
      </c>
      <c r="C9" s="12"/>
      <c r="D9" s="13"/>
    </row>
    <row r="10" s="3" customFormat="1" ht="21" customHeight="1" spans="1:4">
      <c r="A10" s="12" t="s">
        <v>185</v>
      </c>
      <c r="B10" s="16" t="s">
        <v>186</v>
      </c>
      <c r="C10" s="12"/>
      <c r="D10" s="13"/>
    </row>
    <row r="11" s="3" customFormat="1" ht="21.75" customHeight="1" spans="1:4">
      <c r="A11" s="12" t="s">
        <v>187</v>
      </c>
      <c r="B11" s="16" t="s">
        <v>188</v>
      </c>
      <c r="C11" s="12"/>
      <c r="D11" s="13"/>
    </row>
    <row r="12" s="3" customFormat="1" ht="21.75" customHeight="1" spans="1:4">
      <c r="A12" s="12" t="s">
        <v>189</v>
      </c>
      <c r="B12" s="16" t="s">
        <v>190</v>
      </c>
      <c r="C12" s="12"/>
      <c r="D12" s="13"/>
    </row>
    <row r="13" s="3" customFormat="1" ht="18" customHeight="1" spans="1:4">
      <c r="A13" s="12" t="s">
        <v>191</v>
      </c>
      <c r="B13" s="16" t="s">
        <v>192</v>
      </c>
      <c r="C13" s="12"/>
      <c r="D13" s="13"/>
    </row>
    <row r="14" s="3" customFormat="1" ht="18" customHeight="1" spans="1:4">
      <c r="A14" s="15" t="s">
        <v>193</v>
      </c>
      <c r="B14" s="15" t="s">
        <v>155</v>
      </c>
      <c r="C14" s="12">
        <f>SUM(C15:C21)</f>
        <v>285.47</v>
      </c>
      <c r="D14" s="13"/>
    </row>
    <row r="15" s="3" customFormat="1" ht="18.95" customHeight="1" spans="1:4">
      <c r="A15" s="12" t="s">
        <v>156</v>
      </c>
      <c r="B15" s="16" t="s">
        <v>157</v>
      </c>
      <c r="C15" s="12">
        <v>285.47</v>
      </c>
      <c r="D15" s="13"/>
    </row>
    <row r="16" s="3" customFormat="1" ht="18" customHeight="1" spans="1:4">
      <c r="A16" s="12" t="s">
        <v>181</v>
      </c>
      <c r="B16" s="16" t="s">
        <v>194</v>
      </c>
      <c r="C16" s="12"/>
      <c r="D16" s="13"/>
    </row>
    <row r="17" s="3" customFormat="1" ht="48" spans="1:4">
      <c r="A17" s="12" t="s">
        <v>183</v>
      </c>
      <c r="B17" s="16" t="s">
        <v>195</v>
      </c>
      <c r="C17" s="12"/>
      <c r="D17" s="13"/>
    </row>
    <row r="18" s="3" customFormat="1" ht="18" customHeight="1" spans="1:4">
      <c r="A18" s="12" t="s">
        <v>185</v>
      </c>
      <c r="B18" s="16" t="s">
        <v>196</v>
      </c>
      <c r="C18" s="12"/>
      <c r="D18" s="13"/>
    </row>
    <row r="19" s="3" customFormat="1" ht="18" customHeight="1" spans="1:4">
      <c r="A19" s="12" t="s">
        <v>187</v>
      </c>
      <c r="B19" s="16" t="s">
        <v>197</v>
      </c>
      <c r="C19" s="12"/>
      <c r="D19" s="13"/>
    </row>
    <row r="20" s="3" customFormat="1" ht="18" customHeight="1" spans="1:4">
      <c r="A20" s="12" t="s">
        <v>189</v>
      </c>
      <c r="B20" s="16" t="s">
        <v>198</v>
      </c>
      <c r="C20" s="12"/>
      <c r="D20" s="13"/>
    </row>
    <row r="21" s="3" customFormat="1" ht="18" customHeight="1" spans="1:4">
      <c r="A21" s="12" t="s">
        <v>191</v>
      </c>
      <c r="B21" s="16" t="s">
        <v>192</v>
      </c>
      <c r="C21" s="12"/>
      <c r="D21" s="13"/>
    </row>
    <row r="22" s="3" customFormat="1" ht="69" customHeight="1" spans="1:4">
      <c r="A22" s="14" t="s">
        <v>199</v>
      </c>
      <c r="B22" s="17" t="s">
        <v>200</v>
      </c>
      <c r="C22" s="12">
        <f>C23</f>
        <v>0</v>
      </c>
      <c r="D22" s="13"/>
    </row>
    <row r="23" s="3" customFormat="1" ht="18" customHeight="1" spans="1:4">
      <c r="A23" s="16"/>
      <c r="B23" s="16" t="s">
        <v>201</v>
      </c>
      <c r="C23" s="12"/>
      <c r="D23" s="13"/>
    </row>
    <row r="24" s="3" customFormat="1" ht="18" customHeight="1" spans="1:4">
      <c r="A24" s="16"/>
      <c r="B24" s="16"/>
      <c r="C24" s="12"/>
      <c r="D24" s="13"/>
    </row>
    <row r="25" s="3" customFormat="1" ht="18" customHeight="1" spans="1:4">
      <c r="A25" s="18"/>
      <c r="B25" s="16"/>
      <c r="C25" s="12"/>
      <c r="D25" s="13"/>
    </row>
    <row r="26" ht="38.1" customHeight="1" spans="1:4">
      <c r="A26" s="19" t="s">
        <v>202</v>
      </c>
      <c r="B26" s="19"/>
      <c r="C26" s="19"/>
      <c r="D26" s="19"/>
    </row>
    <row r="27" spans="1:4">
      <c r="A27" s="20"/>
      <c r="B27" s="21"/>
      <c r="C27" s="21"/>
      <c r="D27" s="21"/>
    </row>
  </sheetData>
  <mergeCells count="4">
    <mergeCell ref="A1:B1"/>
    <mergeCell ref="A2:D2"/>
    <mergeCell ref="A3:B3"/>
    <mergeCell ref="A26:D26"/>
  </mergeCells>
  <pageMargins left="0.904861111111111" right="0.314583333333333" top="1" bottom="1" header="0.51" footer="0.51"/>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附件1</vt:lpstr>
      <vt:lpstr>附件2</vt:lpstr>
      <vt:lpstr>附件3</vt:lpstr>
      <vt:lpstr>附件4</vt:lpstr>
      <vt:lpstr>附件5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符号</cp:lastModifiedBy>
  <cp:revision>1</cp:revision>
  <dcterms:created xsi:type="dcterms:W3CDTF">2016-09-03T03:25:32Z</dcterms:created>
  <cp:lastPrinted>2020-11-18T09:35:14Z</cp:lastPrinted>
  <dcterms:modified xsi:type="dcterms:W3CDTF">2026-07-20T06:56:52Z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9E7DE576615342ACAC2E48D341298EBB_13</vt:lpwstr>
  </property>
  <property fmtid="{D5CDD505-2E9C-101B-9397-08002B2CF9AE}" pid="4" name="CalculationRule">
    <vt:i4>0</vt:i4>
  </property>
</Properties>
</file>