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tabRatio="865" firstSheet="8" activeTab="8"/>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对下转移支付预算表09-1" sheetId="13" r:id="rId13"/>
    <sheet name="对下转移支付绩效目标表09-2" sheetId="14" r:id="rId14"/>
    <sheet name="新增资产配置表10" sheetId="15" r:id="rId15"/>
    <sheet name="上级补助项目支出预算表11" sheetId="16" r:id="rId16"/>
    <sheet name="部门项目中期规划预算表12" sheetId="17" r:id="rId17"/>
    <sheet name="部门整体支出绩效目标表13" sheetId="18" r:id="rId18"/>
  </sheets>
  <definedNames>
    <definedName name="_xlnm._FilterDatabase" localSheetId="2" hidden="1">'部门支出预算表01-3'!$A$5:$O$64</definedName>
    <definedName name="_xlnm._FilterDatabase" localSheetId="6" hidden="1">部门基本支出预算表04!$A$7:$Y$151</definedName>
    <definedName name="_xlnm._FilterDatabase" localSheetId="7" hidden="1">'部门项目支出预算表05-1'!$A$7:$W$34</definedName>
    <definedName name="_xlnm.Print_Titles" localSheetId="0">'部门财务收支预算总表01-1'!$A:$A,'部门财务收支预算总表01-1'!$1:$1</definedName>
    <definedName name="_xlnm.Print_Titles" localSheetId="1">'部门收入预算表01-2'!$A:$A,'部门收入预算表01-2'!$1:$1</definedName>
    <definedName name="_xlnm.Print_Titles" localSheetId="2">'部门支出预算表01-3'!$A:$A,'部门支出预算表01-3'!$1:$1</definedName>
    <definedName name="_xlnm.Print_Titles" localSheetId="3">'部门财政拨款收支预算总表02-1'!$A:$A,'部门财政拨款收支预算总表02-1'!$1:$1</definedName>
    <definedName name="_xlnm.Print_Titles" localSheetId="4">'一般公共预算支出预算表02-2'!$A:$A,'一般公共预算支出预算表02-2'!$1:$5</definedName>
    <definedName name="_xlnm.Print_Titles" localSheetId="5">一般公共预算“三公”经费支出预算表03!$A:$A,一般公共预算“三公”经费支出预算表03!$1:$1</definedName>
    <definedName name="_xlnm.Print_Titles" localSheetId="6">部门基本支出预算表04!$A:$A,部门基本支出预算表04!$1:$1</definedName>
    <definedName name="_xlnm.Print_Titles" localSheetId="7">'部门项目支出预算表05-1'!$A:$A,'部门项目支出预算表05-1'!$1:$1</definedName>
    <definedName name="_xlnm.Print_Titles" localSheetId="8">'部门项目支出绩效目标表05-2'!$A:$A,'部门项目支出绩效目标表05-2'!$1:$1</definedName>
    <definedName name="_xlnm.Print_Titles" localSheetId="9">部门政府性基金预算支出预算表06!$A:$A,部门政府性基金预算支出预算表06!$1:$6</definedName>
    <definedName name="_xlnm.Print_Titles" localSheetId="10">部门政府采购预算表07!$A:$A,部门政府采购预算表07!$1:$1</definedName>
    <definedName name="_xlnm.Print_Titles" localSheetId="11">部门政府购买服务预算表08!$A:$A,部门政府购买服务预算表08!$1:$1</definedName>
    <definedName name="_xlnm.Print_Titles" localSheetId="12">'对下转移支付预算表09-1'!$A:$A,'对下转移支付预算表09-1'!$1:$1</definedName>
    <definedName name="_xlnm.Print_Titles" localSheetId="13">'对下转移支付绩效目标表09-2'!$A:$A,'对下转移支付绩效目标表09-2'!$1:$1</definedName>
    <definedName name="_xlnm.Print_Titles" localSheetId="14">新增资产配置表10!$A:$A,新增资产配置表10!$1:$1</definedName>
    <definedName name="_xlnm.Print_Titles" localSheetId="15">上级补助项目支出预算表11!$A:$A,上级补助项目支出预算表11!$1:$1</definedName>
    <definedName name="_xlnm.Print_Titles" localSheetId="16">部门项目中期规划预算表12!$A:$A,部门项目中期规划预算表12!$1:$1</definedName>
    <definedName name="_xlnm.Print_Titles" localSheetId="17">部门整体支出绩效目标表13!$A:$A,部门整体支出绩效目标表13!$1:$1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<sst xmlns="http://schemas.openxmlformats.org/spreadsheetml/2006/main" count="2819" uniqueCount="664">
  <si>
    <t>预算01-1表</t>
  </si>
  <si>
    <t>单位：元</t>
  </si>
  <si>
    <t>收　　　　　　　　入</t>
  </si>
  <si>
    <t>支　　　　　　　　出</t>
  </si>
  <si>
    <t>项      目</t>
  </si>
  <si>
    <t>预算数</t>
  </si>
  <si>
    <t>项目(按功能分类)</t>
  </si>
  <si>
    <t>一、一般公共预算拨款收入</t>
  </si>
  <si>
    <t xml:space="preserve"> 一、一般公共服务支出</t>
  </si>
  <si>
    <t>二、政府性基金预算拨款收入</t>
  </si>
  <si>
    <t xml:space="preserve"> 二、外交支出</t>
  </si>
  <si>
    <t>三、国有资本经营预算拨款收入</t>
  </si>
  <si>
    <t xml:space="preserve"> 三、国防支出</t>
  </si>
  <si>
    <t>四、财政专户管理资金收入</t>
  </si>
  <si>
    <t xml:space="preserve"> 四、公共安全支出</t>
  </si>
  <si>
    <t>五、单位资金</t>
  </si>
  <si>
    <t xml:space="preserve"> 五、教育支出</t>
  </si>
  <si>
    <t>1、事业收入</t>
  </si>
  <si>
    <t xml:space="preserve"> 六、科学技术支出 </t>
  </si>
  <si>
    <t>2、事业单位经营收入</t>
  </si>
  <si>
    <t xml:space="preserve"> 七、文化旅游体育与传媒支出</t>
  </si>
  <si>
    <t>3、上级补助收入</t>
  </si>
  <si>
    <t xml:space="preserve"> 八、社会保障和就业支出</t>
  </si>
  <si>
    <t>4、附属单位上缴收入</t>
  </si>
  <si>
    <t xml:space="preserve"> 九、卫生健康支出</t>
  </si>
  <si>
    <t>5、其他收入</t>
  </si>
  <si>
    <t xml:space="preserve"> 十、节能环保支出</t>
  </si>
  <si>
    <t xml:space="preserve"> 十一、城乡社区支出</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</si>
  <si>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</si>
  <si>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</si>
  <si>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</si>
  <si>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</si>
  <si>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</si>
  <si>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</si>
  <si>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</si>
  <si>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</si>
  <si>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</si>
  <si>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</si>
  <si>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</si>
  <si>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二十三、预备费</t>
  </si>
  <si>
    <t xml:space="preserve"> 二十四、其他支出</t>
  </si>
  <si>
    <t xml:space="preserve"> 二十五、转移性支出</t>
  </si>
  <si>
    <t xml:space="preserve"> 二十六、债务付息支出</t>
  </si>
  <si>
    <t>本年收入合计</t>
  </si>
  <si>
    <t>本年支出合计</t>
  </si>
  <si>
    <t>上年结转结余</t>
  </si>
  <si>
    <t>年终结转结余</t>
  </si>
  <si>
    <t>1、财政拨款结转结余</t>
  </si>
  <si>
    <t>2、使用非财政拨款结余</t>
  </si>
  <si>
    <t>2、非财政拨款结余</t>
  </si>
  <si>
    <t>收  入  总  计</t>
  </si>
  <si>
    <t>支  出  总  计</t>
  </si>
  <si>
    <t>2025年</t>
  </si>
  <si>
    <t>预算01-2表</t>
  </si>
  <si>
    <t>部门（单位）代码</t>
  </si>
  <si>
    <t>部门（单位）名称</t>
  </si>
  <si>
    <t>合计</t>
  </si>
  <si>
    <t>本年收入</t>
  </si>
  <si>
    <t>小计</t>
  </si>
  <si>
    <t>一般公共预算</t>
  </si>
  <si>
    <t>政府性基金预算</t>
  </si>
  <si>
    <t>国有资本经营预算</t>
  </si>
  <si>
    <t>财政专户管理资金</t>
  </si>
  <si>
    <t>单位资金</t>
  </si>
  <si>
    <t>使用非财政拨款结余</t>
  </si>
  <si>
    <t>事业收入</t>
  </si>
  <si>
    <t>事业单位经营收入</t>
  </si>
  <si>
    <t>上级补助收入</t>
  </si>
  <si>
    <t>附属单位上缴收入</t>
  </si>
  <si>
    <t>其他收入</t>
  </si>
  <si>
    <t>577001</t>
  </si>
  <si>
    <t>昆明市东川区因民镇人民政府</t>
  </si>
  <si>
    <t>预算01-3表</t>
  </si>
  <si>
    <t>科目编码</t>
  </si>
  <si>
    <t>科目名称</t>
  </si>
  <si>
    <t>财政专户管理的支出</t>
  </si>
  <si>
    <t>基本支出</t>
  </si>
  <si>
    <t>项目支出</t>
  </si>
  <si>
    <t>事业支出</t>
  </si>
  <si>
    <t>事业单位经营支出</t>
  </si>
  <si>
    <t>上级补助支出</t>
  </si>
  <si>
    <t>附属单位补助支出</t>
  </si>
  <si>
    <t>其他支出</t>
  </si>
  <si>
    <t>1</t>
  </si>
  <si>
    <t>2</t>
  </si>
  <si>
    <t>3</t>
  </si>
  <si>
    <t>4</t>
  </si>
  <si>
    <t>5</t>
  </si>
  <si>
    <t>6</t>
  </si>
  <si>
    <t>7</t>
  </si>
  <si>
    <t>8</t>
  </si>
  <si>
    <t>9</t>
  </si>
  <si>
    <t>10</t>
  </si>
  <si>
    <t>11</t>
  </si>
  <si>
    <t>12</t>
  </si>
  <si>
    <t>13</t>
  </si>
  <si>
    <t>14</t>
  </si>
  <si>
    <t>15</t>
  </si>
  <si>
    <t>201</t>
  </si>
  <si>
    <t>一般公共服务支出</t>
  </si>
  <si>
    <t>20101</t>
  </si>
  <si>
    <t>人大事务</t>
  </si>
  <si>
    <t>2010101</t>
  </si>
  <si>
    <t>行政运行</t>
  </si>
  <si>
    <t>2010104</t>
  </si>
  <si>
    <t>人大会议</t>
  </si>
  <si>
    <t>2010108</t>
  </si>
  <si>
    <t>代表工作</t>
  </si>
  <si>
    <t>2010199</t>
  </si>
  <si>
    <t>其他人大事务支出</t>
  </si>
  <si>
    <t>20103</t>
  </si>
  <si>
    <t>政府办公厅（室）及相关机构事务</t>
  </si>
  <si>
    <t>2010301</t>
  </si>
  <si>
    <t>2010350</t>
  </si>
  <si>
    <t>事业运行</t>
  </si>
  <si>
    <t>2010399</t>
  </si>
  <si>
    <t>其他政府办公厅（室）及相关机构事务支出</t>
  </si>
  <si>
    <t>20111</t>
  </si>
  <si>
    <t>纪检监察事务</t>
  </si>
  <si>
    <t>2011101</t>
  </si>
  <si>
    <t>20129</t>
  </si>
  <si>
    <t>群众团体事务</t>
  </si>
  <si>
    <t>2012901</t>
  </si>
  <si>
    <t>20131</t>
  </si>
  <si>
    <t>党委办公厅（室）及相关机构事务</t>
  </si>
  <si>
    <t>2013101</t>
  </si>
  <si>
    <t>2013199</t>
  </si>
  <si>
    <t>其他党委办公厅（室）及相关机构事务支出</t>
  </si>
  <si>
    <t>20139</t>
  </si>
  <si>
    <t>社会工作事务</t>
  </si>
  <si>
    <t>2013904</t>
  </si>
  <si>
    <t>专项业务</t>
  </si>
  <si>
    <t>208</t>
  </si>
  <si>
    <t>社会保障和就业支出</t>
  </si>
  <si>
    <t>20805</t>
  </si>
  <si>
    <t>行政事业单位养老支出</t>
  </si>
  <si>
    <t>2080501</t>
  </si>
  <si>
    <t>行政单位离退休</t>
  </si>
  <si>
    <t>2080502</t>
  </si>
  <si>
    <t>事业单位离退休</t>
  </si>
  <si>
    <t>2080505</t>
  </si>
  <si>
    <t>机关事业单位基本养老保险缴费支出</t>
  </si>
  <si>
    <t>20808</t>
  </si>
  <si>
    <t>抚恤</t>
  </si>
  <si>
    <t>2080801</t>
  </si>
  <si>
    <t>死亡抚恤</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</si>
  <si>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</si>
  <si>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</si>
  <si>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</si>
  <si>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</si>
  <si>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</si>
  <si>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</si>
  <si>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</si>
  <si>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</si>
  <si>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</si>
  <si>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</si>
  <si>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</si>
  <si>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</si>
  <si>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211</t>
  </si>
  <si>
    <t>节能环保支出</t>
  </si>
  <si>
    <t>21101</t>
  </si>
  <si>
    <t>环境保护管理事务</t>
  </si>
  <si>
    <t>2110199</t>
  </si>
  <si>
    <t>其他环境保护管理事务支出</t>
  </si>
  <si>
    <t>212</t>
  </si>
  <si>
    <t>城乡社区支出</t>
  </si>
  <si>
    <t>21208</t>
  </si>
  <si>
    <t>国有土地使用权出让收入安排的支出</t>
  </si>
  <si>
    <t>2120811</t>
  </si>
  <si>
    <t>公共租赁住房支出</t>
  </si>
  <si>
    <t>213</t>
  </si>
  <si>
    <t>农林水支出</t>
  </si>
  <si>
    <t>21301</t>
  </si>
  <si>
    <t>农业农村</t>
  </si>
  <si>
    <t>2130110</t>
  </si>
  <si>
    <t>执法监管</t>
  </si>
  <si>
    <t>21307</t>
  </si>
  <si>
    <t>农村综合改革</t>
  </si>
  <si>
    <t>2130705</t>
  </si>
  <si>
    <t>对村民委员会和村党支部的补助</t>
  </si>
  <si>
    <t>217</t>
  </si>
  <si>
    <t>金融支出</t>
  </si>
  <si>
    <t>21799</t>
  </si>
  <si>
    <t>其他金融支出</t>
  </si>
  <si>
    <t>2179999</t>
  </si>
  <si>
    <t>221</t>
  </si>
  <si>
    <t>住房保障支出</t>
  </si>
  <si>
    <t>22102</t>
  </si>
  <si>
    <t>住房改革支出</t>
  </si>
  <si>
    <t>2210201</t>
  </si>
  <si>
    <t>住房公积金</t>
  </si>
  <si>
    <t>224</t>
  </si>
  <si>
    <t>灾害防治及应急管理支出</t>
  </si>
  <si>
    <t>22401</t>
  </si>
  <si>
    <t>应急管理事务</t>
  </si>
  <si>
    <t>2240106</t>
  </si>
  <si>
    <t>安全监管</t>
  </si>
  <si>
    <t>预算02-1表</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</si>
  <si>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</si>
  <si>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</si>
  <si>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</si>
  <si>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</si>
  <si>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</si>
  <si>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</si>
  <si>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</si>
  <si>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</si>
  <si>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</si>
  <si>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</si>
  <si>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</si>
  <si>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</si>
  <si>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</si>
  <si>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</si>
  <si>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</si>
  <si>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</si>
  <si>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</si>
  <si>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</si>
  <si>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</si>
  <si>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</si>
  <si>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</si>
  <si>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</si>
  <si>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</si>
  <si>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</si>
  <si>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</si>
  <si>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</si>
  <si>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</si>
  <si>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</si>
  <si>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（二十三）预备费</t>
  </si>
  <si>
    <t>（二十四）其他支出</t>
  </si>
  <si>
    <t>（二十五）转移性支出</t>
  </si>
  <si>
    <t>（二十六）债务付息支出</t>
  </si>
  <si>
    <t>二、年终结转结余</t>
  </si>
  <si>
    <t>预算02-2表</t>
  </si>
  <si>
    <t>部门预算支出功能分类科目</t>
  </si>
  <si>
    <t>人员经费</t>
  </si>
  <si>
    <t>公用经费</t>
  </si>
  <si>
    <t>合  计</t>
  </si>
  <si>
    <t>预算03表</t>
  </si>
  <si>
    <t>“三公”经费合计</t>
  </si>
  <si>
    <t>因公出国（境）费</t>
  </si>
  <si>
    <t>公务用车购置及运行费</t>
  </si>
  <si>
    <t>公务接待费</t>
  </si>
  <si>
    <t>公务用车购置费</t>
  </si>
  <si>
    <t>公务用车运行费</t>
  </si>
  <si>
    <t>预算04表</t>
  </si>
  <si>
    <t>主管部门</t>
  </si>
  <si>
    <t>单位名称</t>
  </si>
  <si>
    <t>项目代码</t>
  </si>
  <si>
    <t>项目名称</t>
  </si>
  <si>
    <t>功能科目编码</t>
  </si>
  <si>
    <t>功能科目名称</t>
  </si>
  <si>
    <t>部门经济科目编码</t>
  </si>
  <si>
    <t>部门经济科目名称</t>
  </si>
  <si>
    <t>资金来源</t>
  </si>
  <si>
    <t>总计</t>
  </si>
  <si>
    <t>财政拨款结转结余</t>
  </si>
  <si>
    <t>全年数</t>
  </si>
  <si>
    <t>已提前安排</t>
  </si>
  <si>
    <t>抵扣上年垫付资金</t>
  </si>
  <si>
    <t>本次下达</t>
  </si>
  <si>
    <t>另文下达</t>
  </si>
  <si>
    <t>事业单位
经营收入</t>
  </si>
  <si>
    <t>其中：转隶人员公用经费</t>
  </si>
  <si>
    <t>已预拨</t>
  </si>
  <si>
    <t>530113210000000005142</t>
  </si>
  <si>
    <t>30113</t>
  </si>
  <si>
    <t>530113210000000005147</t>
  </si>
  <si>
    <t>公车购置及运维费</t>
  </si>
  <si>
    <t>30231</t>
  </si>
  <si>
    <t>公务用车运行维护费</t>
  </si>
  <si>
    <t>530113210000000005148</t>
  </si>
  <si>
    <t>30217</t>
  </si>
  <si>
    <t>530113210000000005149</t>
  </si>
  <si>
    <t>公务交通补贴</t>
  </si>
  <si>
    <t>30239</t>
  </si>
  <si>
    <t>其他交通费用</t>
  </si>
  <si>
    <t>530113210000000005150</t>
  </si>
  <si>
    <t>工会经费</t>
  </si>
  <si>
    <t>30228</t>
  </si>
  <si>
    <t>530113210000000005153</t>
  </si>
  <si>
    <t>离退休公用经费</t>
  </si>
  <si>
    <t>30299</t>
  </si>
  <si>
    <t>其他商品和服务支出</t>
  </si>
  <si>
    <t>530113210000000005155</t>
  </si>
  <si>
    <t>乡镇人大活动经费</t>
  </si>
  <si>
    <t>30201</t>
  </si>
  <si>
    <t>办公费</t>
  </si>
  <si>
    <t>530113210000000005156</t>
  </si>
  <si>
    <t>一般公用支出</t>
  </si>
  <si>
    <t>30205</t>
  </si>
  <si>
    <t>水费</t>
  </si>
  <si>
    <t>30206</t>
  </si>
  <si>
    <t>电费</t>
  </si>
  <si>
    <t>30207</t>
  </si>
  <si>
    <t>邮电费</t>
  </si>
  <si>
    <t>30211</t>
  </si>
  <si>
    <t>差旅费</t>
  </si>
  <si>
    <t>30213</t>
  </si>
  <si>
    <t>维修（护）费</t>
  </si>
  <si>
    <t>30215</t>
  </si>
  <si>
    <t>会议费</t>
  </si>
  <si>
    <t>30216</t>
  </si>
  <si>
    <t>培训费</t>
  </si>
  <si>
    <t>530113210000000005157</t>
  </si>
  <si>
    <t>租车经费</t>
  </si>
  <si>
    <t>530113210000000005208</t>
  </si>
  <si>
    <t>社会保障缴费</t>
  </si>
  <si>
    <t>30108</t>
  </si>
  <si>
    <t>机关事业单位基本养老保险缴费</t>
  </si>
  <si>
    <t>30110</t>
  </si>
  <si>
    <t>职工基本医疗保险缴费</t>
  </si>
  <si>
    <t>30111</t>
  </si>
  <si>
    <t>公务员医疗补助缴费</t>
  </si>
  <si>
    <t>30112</t>
  </si>
  <si>
    <t>其他社会保障缴费</t>
  </si>
  <si>
    <t>530113210000000005209</t>
  </si>
  <si>
    <t>行政人员工资支出</t>
  </si>
  <si>
    <t>30101</t>
  </si>
  <si>
    <t>基本工资</t>
  </si>
  <si>
    <t>30102</t>
  </si>
  <si>
    <t>津贴补贴</t>
  </si>
  <si>
    <t>30103</t>
  </si>
  <si>
    <t>奖金</t>
  </si>
  <si>
    <t>530113210000000005210</t>
  </si>
  <si>
    <t>事业人员工资支出</t>
  </si>
  <si>
    <t>30107</t>
  </si>
  <si>
    <t>绩效工资</t>
  </si>
  <si>
    <t>530113221100000317742</t>
  </si>
  <si>
    <t>离退休生活补助</t>
  </si>
  <si>
    <t>30305</t>
  </si>
  <si>
    <t>生活补助</t>
  </si>
  <si>
    <t>530113231100001524578</t>
  </si>
  <si>
    <t>行政人员绩效奖励</t>
  </si>
  <si>
    <t>530113231100001524580</t>
  </si>
  <si>
    <t>事业人员绩效奖励</t>
  </si>
  <si>
    <t>预算05-1表</t>
  </si>
  <si>
    <t>项目分类</t>
  </si>
  <si>
    <t>项目单位</t>
  </si>
  <si>
    <t>经济科目编码</t>
  </si>
  <si>
    <t>经济科目名称</t>
  </si>
  <si>
    <t>本年拨款</t>
  </si>
  <si>
    <t>其中：本次下达</t>
  </si>
  <si>
    <t>对个人和家庭的补助</t>
  </si>
  <si>
    <t>530113261100004991313</t>
  </si>
  <si>
    <t>遗属补助资金</t>
  </si>
  <si>
    <t>专项业务类</t>
  </si>
  <si>
    <t>530113210000000001412</t>
  </si>
  <si>
    <t>因民镇公（廉）租住房专项资金</t>
  </si>
  <si>
    <t>530113231100001261604</t>
  </si>
  <si>
    <t>会议费专项资金</t>
  </si>
  <si>
    <t>530113231100001263682</t>
  </si>
  <si>
    <t>基层环境保护专项经费</t>
  </si>
  <si>
    <t>30218</t>
  </si>
  <si>
    <t>专用材料费</t>
  </si>
  <si>
    <t>30226</t>
  </si>
  <si>
    <t>劳务费</t>
  </si>
  <si>
    <t>530113231100001263695</t>
  </si>
  <si>
    <t>基层安全生产专项经费</t>
  </si>
  <si>
    <t>530113231100001523672</t>
  </si>
  <si>
    <t>乡镇党建及共青团专项资金</t>
  </si>
  <si>
    <t>530113261100005105612</t>
  </si>
  <si>
    <t>村（社区）运转经费</t>
  </si>
  <si>
    <t>530113261100005117421</t>
  </si>
  <si>
    <t>村（社区）生活补贴经费</t>
  </si>
  <si>
    <t>530113261100005117414</t>
  </si>
  <si>
    <t>昆明市村干部岗位补贴经费</t>
  </si>
  <si>
    <t>530113261100005248657</t>
  </si>
  <si>
    <t>乡镇机动金及维稳专项资金</t>
  </si>
  <si>
    <t>事业发展类</t>
  </si>
  <si>
    <t>530113241100002294636</t>
  </si>
  <si>
    <t>单位资金收支专户利息资金</t>
  </si>
  <si>
    <t>39999</t>
  </si>
  <si>
    <t>预算05-2表</t>
  </si>
  <si>
    <t>项目年度绩效目标</t>
  </si>
  <si>
    <t>一级指标</t>
  </si>
  <si>
    <t>二级指标</t>
  </si>
  <si>
    <t>三级指标</t>
  </si>
  <si>
    <t>指标性质</t>
  </si>
  <si>
    <t>指标值</t>
  </si>
  <si>
    <t>度量单位</t>
  </si>
  <si>
    <t>指标属性</t>
  </si>
  <si>
    <t>指标内容</t>
  </si>
  <si>
    <t>保障乡镇党建工作开展好共青团工作开展。增强乡镇党建和共青团工作能力，增强党和共青团员的凝聚力。</t>
  </si>
  <si>
    <t>产出指标</t>
  </si>
  <si>
    <t>数量指标</t>
  </si>
  <si>
    <t>会议次数</t>
  </si>
  <si>
    <t>&gt;=</t>
  </si>
  <si>
    <t>次</t>
  </si>
  <si>
    <t>定量指标</t>
  </si>
  <si>
    <t>质量指标</t>
  </si>
  <si>
    <t>按时按量完成</t>
  </si>
  <si>
    <t>=</t>
  </si>
  <si>
    <t>是</t>
  </si>
  <si>
    <t>是/否</t>
  </si>
  <si>
    <t>定性指标</t>
  </si>
  <si>
    <t>时效指标</t>
  </si>
  <si>
    <t>完成时效</t>
  </si>
  <si>
    <t>本年完成</t>
  </si>
  <si>
    <t>年</t>
  </si>
  <si>
    <t>半年完成50%，当年完成100%。
反映乡镇党建经费及共青团经费使用年度</t>
  </si>
  <si>
    <t>效益指标</t>
  </si>
  <si>
    <t>社会效益</t>
  </si>
  <si>
    <t>增强乡镇党建工作能力</t>
  </si>
  <si>
    <t>反映乡镇党建工作能力提升</t>
  </si>
  <si>
    <t>增强乡镇共青团能力</t>
  </si>
  <si>
    <t>反映乡镇工作能力提升</t>
  </si>
  <si>
    <t>满意度指标</t>
  </si>
  <si>
    <t>服务对象满意度</t>
  </si>
  <si>
    <t>辖区党员团员满意度</t>
  </si>
  <si>
    <t>90</t>
  </si>
  <si>
    <t>%</t>
  </si>
  <si>
    <t>反映反映辖区党员团员满意度</t>
  </si>
  <si>
    <t>成本指标</t>
  </si>
  <si>
    <t>经济成本指标</t>
  </si>
  <si>
    <t>经费使用合规率</t>
  </si>
  <si>
    <t>100%</t>
  </si>
  <si>
    <t>专款专用</t>
  </si>
  <si>
    <t>规范高效保障单位必须召开的各类工作会议，确保会议内容落实，严格控制会议成本。
2026年召开人代会1次4.2万，4次主席团会议1000*4=4000元，4次视察座谈会1000*4=4000元。保障会议的次数、人数、天数、及参会人员的满意度。</t>
  </si>
  <si>
    <t>反映预算部门（单位）组织开展各类会议的总次数。</t>
  </si>
  <si>
    <t>会议人次</t>
  </si>
  <si>
    <t>120</t>
  </si>
  <si>
    <t>人次</t>
  </si>
  <si>
    <t>反映预算部门（单位）组织开展各类会议的参与人次。</t>
  </si>
  <si>
    <t>会议天数</t>
  </si>
  <si>
    <t>天</t>
  </si>
  <si>
    <t>反映预算部门（单位）组织开展各类会议的总天数。</t>
  </si>
  <si>
    <t>会议完成率</t>
  </si>
  <si>
    <t>80</t>
  </si>
  <si>
    <t>反映会议是否纳入部门的年度计划。</t>
  </si>
  <si>
    <t>是否在规定年度内</t>
  </si>
  <si>
    <t>当年</t>
  </si>
  <si>
    <t>半年完成50%，当年完成100%，</t>
  </si>
  <si>
    <t>是否保证工作顺利完成</t>
  </si>
  <si>
    <t>是否有会议记录资料</t>
  </si>
  <si>
    <t>参会人员满意度</t>
  </si>
  <si>
    <t>反映参会人员对会议开展的满意度。参会人员满意度=（参会满意人数/问卷调查人数）*100%</t>
  </si>
  <si>
    <t>会议费预算控制率</t>
  </si>
  <si>
    <t>&lt;=</t>
  </si>
  <si>
    <t>≤100%</t>
  </si>
  <si>
    <t>总额不超预算</t>
  </si>
  <si>
    <t>单位资金收支专户利息资金。每季度及时上缴，节约成本，保障群众满意。</t>
  </si>
  <si>
    <t>每季度上缴</t>
  </si>
  <si>
    <t>上缴利息</t>
  </si>
  <si>
    <t>资金收款率</t>
  </si>
  <si>
    <t>及时上缴</t>
  </si>
  <si>
    <t>按时上缴</t>
  </si>
  <si>
    <t>经济效益</t>
  </si>
  <si>
    <t>是否完成预算利息收入</t>
  </si>
  <si>
    <t>完成预算利息收入</t>
  </si>
  <si>
    <t>支持产业发展</t>
  </si>
  <si>
    <t>是否</t>
  </si>
  <si>
    <t>群众满意</t>
  </si>
  <si>
    <t>80%</t>
  </si>
  <si>
    <t>群众是否满意</t>
  </si>
  <si>
    <t>因民镇保障房预算申报项目依据以前年度公（廉）租房养护、维修支付合同来进行2025年以及三年滚动预算的预测，维修维护按照政府采购要求，资金支出范围：1、保障房维修费，2、物业管理费。该项目实施后，因民镇周边弱势群体住房得以保障，为完成因民镇“十四五”规划提供了有力的稳定保障，同时解决了低收入群体住房难的社会性难题，东川区住房和城乡建设局对因民镇的公（廉）租房小区维修与管理。保障务工人员的住宿问题。保障太阳能路灯、部分卫生间、厨房漏水问题进行处理，户厨房下水道堵塞、卫生间堵塞、阳台漏水进行维修</t>
  </si>
  <si>
    <t>物业管理单位</t>
  </si>
  <si>
    <t>家</t>
  </si>
  <si>
    <t>按签订的物业管理合同预估</t>
  </si>
  <si>
    <t>太阳能路灯、部分卫生间、厨房漏水问题进行处理，户厨房下水道堵塞、卫生间堵塞、阳台漏水进行维修次数</t>
  </si>
  <si>
    <t>按实际维修为准</t>
  </si>
  <si>
    <t>维修质量合格率</t>
  </si>
  <si>
    <t>100</t>
  </si>
  <si>
    <t>达到维修标准</t>
  </si>
  <si>
    <t>完成时间</t>
  </si>
  <si>
    <t>因民镇保障房维修管理实施方案</t>
  </si>
  <si>
    <t>解决辖区内务工人员住房问题</t>
  </si>
  <si>
    <t>东川区廉租房共有6197户弱势群体住房得以保障，为完成东川区十三五规划提供了有力的稳定保障，同时解决了低收入群体住房难的社会性难题</t>
  </si>
  <si>
    <t>服务受益人员满意度</t>
  </si>
  <si>
    <t>95</t>
  </si>
  <si>
    <t>通过问卷调查及访谈</t>
  </si>
  <si>
    <t>保障实际在岗村（社区）组干部基本报酬和生活补贴按时足额发放。
为符合条件的村（社区）人员提供生活补贴，保障其基本生活，体现组织关怀，促进基层和谐稳定。</t>
  </si>
  <si>
    <t>保障实际在岗村（社区）组干部基本报酬和生活补贴</t>
  </si>
  <si>
    <t xml:space="preserve">保障实际在岗村（社区）干部和村（居）民小组长基本报酬和生活补贴
</t>
  </si>
  <si>
    <t>补贴发放人员覆盖率</t>
  </si>
  <si>
    <t>对审核通过的符合条件的应发人员全覆盖</t>
  </si>
  <si>
    <t>补贴发放及时率</t>
  </si>
  <si>
    <t>每月按规定时间节点及时发放</t>
  </si>
  <si>
    <t>保障村（社区）稳定运转</t>
  </si>
  <si>
    <t>有效运转</t>
  </si>
  <si>
    <t>村（社区）组干部满意度</t>
  </si>
  <si>
    <t>反映村（社区）组干部对基本报酬和生活补贴的满意程度。</t>
  </si>
  <si>
    <t>发放金额</t>
  </si>
  <si>
    <t>263</t>
  </si>
  <si>
    <t>万元</t>
  </si>
  <si>
    <t>每年区级配套乡镇机动金30.4万元，根据当年区政府工作重点及安排主要用于补助镇政府业务经费不足及乡镇其他业务工作支出。用于保障日常办公的办公费、工作进行的差旅费、日常零星办公用品的采购、维稳工作经费。满足乡村振兴工作入户、外出学习及日常零星办公用品采购等。确保日常办公工作顺利进行。</t>
  </si>
  <si>
    <t>购置设备数量</t>
  </si>
  <si>
    <t>台（套）</t>
  </si>
  <si>
    <t>反映购置数量完成情况。</t>
  </si>
  <si>
    <t>验收通过率</t>
  </si>
  <si>
    <t>反映设备购置的产品质量情况。
验收通过率=（通过验收的购置数量/购置总数量）*100%。</t>
  </si>
  <si>
    <t>购置设备利用率</t>
  </si>
  <si>
    <t>反映设备利用情况。
设备利用率=（投入使用设备数/购置设备总数）*100%。</t>
  </si>
  <si>
    <t>设备采购经济性</t>
  </si>
  <si>
    <t>30.4</t>
  </si>
  <si>
    <t>反映设备采购成本低于计划数所获得的经济效益。</t>
  </si>
  <si>
    <t>每年都要采购相当数量的设备仪器，满足工作的需求、提高环保效益、逐年提升工作人员满意度。
1.办公场所要求：有独立的办公场所，配齐办公桌椅、档案柜4组、固定电话一部、电脑2台并有打印机和传真机等办公设施，安全生产、环境保护的监管监察资料台账应分开管理，做到规范化、标准化。2.基本装备配备要求：镇（街道）要在五年内达到国家安全监管总局规定的标准要求以及全国环境监察标准化建设标准；配备必要的数码相机一台、录音笔一个，有条件的镇要配备摄像机和执法专用车；原则上要求监管人员应按规定配备防静电工作服、执法服、安全帽、防护鞋、防毒面具等安全防护用品和各类监测、检测仪器，改善安全生产、环境保护监管的工作条件。3.基层基础性工作要求：有一套管理制度、一套监管台帐、一张辖区企业分布平面图、一套企业基本情况数据库、一份重点危险源调查摸底统计表、一套辖区内安全生产和环境保护应急救援预案。　</t>
  </si>
  <si>
    <t>车辆·</t>
  </si>
  <si>
    <t>=1</t>
  </si>
  <si>
    <t>辆</t>
  </si>
  <si>
    <t>因民镇2026年环境保护工作计划</t>
  </si>
  <si>
    <t>培训次数</t>
  </si>
  <si>
    <t>A4纸</t>
  </si>
  <si>
    <t>件</t>
  </si>
  <si>
    <t>政策宣传</t>
  </si>
  <si>
    <t>监管覆盖企业面</t>
  </si>
  <si>
    <t>34</t>
  </si>
  <si>
    <t>户</t>
  </si>
  <si>
    <t>当年完成</t>
  </si>
  <si>
    <t>半年完成50%，当年完成100%。</t>
  </si>
  <si>
    <t>提高办公效率和质量</t>
  </si>
  <si>
    <t>加强对企业的监管,减少环境事故</t>
  </si>
  <si>
    <t>生态效益</t>
  </si>
  <si>
    <t>提高辖区生态环境</t>
  </si>
  <si>
    <t>降低辖区“三废”排放率</t>
  </si>
  <si>
    <t>辖区群众满意度</t>
  </si>
  <si>
    <t>治理项目投资预算控制率</t>
  </si>
  <si>
    <t>治理项目投资预算控制率≤100%</t>
  </si>
  <si>
    <t>做好本部门人员、公用经费保障，按规定落实干部职工各项待遇，支持部门正常履职。</t>
  </si>
  <si>
    <t>发放人数</t>
  </si>
  <si>
    <t>人</t>
  </si>
  <si>
    <t>30</t>
  </si>
  <si>
    <t>部门运转</t>
  </si>
  <si>
    <t>正常运转</t>
  </si>
  <si>
    <t>社会公众满意度</t>
  </si>
  <si>
    <t>40</t>
  </si>
  <si>
    <t>根据《中华人民共和国安全生产法》、国务院《关于进一步加强企业安全生产工作的通知》（国发〔2010〕23号）等法律、文件精神和省、市有关工作要求，为进一步加强基层安全生产监管工作，强化安全生产的基层基础工作，促进镇（街道）有效履行安全生产的工作职责。由于因民镇镇非煤矿山企业34家（含尾矿库、选厂），繁重的监管任务与人员配备不足的矛盾越来越突出，进一步提高对抓好安全生产，满足处理安全生产的需要，特配备4名专职安全监管人员。</t>
  </si>
  <si>
    <t>专职安全监管人员</t>
  </si>
  <si>
    <t>聘用人员4名</t>
  </si>
  <si>
    <t>服务非煤矿山企业（含尾矿库、选厂）</t>
  </si>
  <si>
    <t>反映企业的数量情况，服务对象等形式的。</t>
  </si>
  <si>
    <t>兑现准确率</t>
  </si>
  <si>
    <t>反映补助准确发放的情况。
补助兑现准确率=补助兑付额/应付额*100%</t>
  </si>
  <si>
    <t>对企业的安全监督的覆盖率</t>
  </si>
  <si>
    <t>覆盖辖区企业数</t>
  </si>
  <si>
    <t>发放及时率</t>
  </si>
  <si>
    <t>每月15日之前发放工资
半年完成50%，当年完成100%。
反映发放单位及时发放补助资金的情况。
发放及时率=在时限内发放资金/应发放资金*100%</t>
  </si>
  <si>
    <t>加强监管，服务企业，降低成本</t>
  </si>
  <si>
    <t>有效降低受助企业平均成本的情况。</t>
  </si>
  <si>
    <t>提高企业生产安全，有利于持续健康发展，带动就业</t>
  </si>
  <si>
    <t>受益对象满意度</t>
  </si>
  <si>
    <t>提高职工生活水平和质量</t>
  </si>
  <si>
    <t>隐患整改资金到位率</t>
  </si>
  <si>
    <t>及时足额</t>
  </si>
  <si>
    <t>保障整改需要</t>
  </si>
  <si>
    <t xml:space="preserve">保障村（社区）组织正常办公、提供基本公共服务、维持日常管理运行，夯实基层治理基础。
做好村社区公用经费保障，支持村社区正常运转。			</t>
  </si>
  <si>
    <t>保障村（社区）运转个数</t>
  </si>
  <si>
    <t>个</t>
  </si>
  <si>
    <t>办公场所及设施正常运转率</t>
  </si>
  <si>
    <t>90%</t>
  </si>
  <si>
    <t>水电、网络、办公设备等正常</t>
  </si>
  <si>
    <t>基本公共服务提供次数/时长</t>
  </si>
  <si>
    <t>每月开放≥21天/月</t>
  </si>
  <si>
    <t>天/月</t>
  </si>
  <si>
    <t>保障村（社区）维持运转</t>
  </si>
  <si>
    <t>每月保障村（社区）维持运转</t>
  </si>
  <si>
    <t>预算06表</t>
  </si>
  <si>
    <t>政府性基金预算支出预算表</t>
  </si>
  <si>
    <t>单位名称：昆明市发展和改革委员会</t>
  </si>
  <si>
    <t>政府性基金预算支出</t>
  </si>
  <si>
    <t>预算07表</t>
  </si>
  <si>
    <t>预算项目</t>
  </si>
  <si>
    <t>采购项目</t>
  </si>
  <si>
    <t>采购品目</t>
  </si>
  <si>
    <t>计量
单位</t>
  </si>
  <si>
    <t>数量</t>
  </si>
  <si>
    <t>面向中小企业预留资金</t>
  </si>
  <si>
    <t>政府性基金</t>
  </si>
  <si>
    <t>国有资本经营收益</t>
  </si>
  <si>
    <t>财政专户管理的收入</t>
  </si>
  <si>
    <t>单位自筹</t>
  </si>
  <si>
    <t>2026年因民镇公车车辆加油费</t>
  </si>
  <si>
    <t>车辆加油、添加燃料服务</t>
  </si>
  <si>
    <t>元</t>
  </si>
  <si>
    <t>2026年因民镇公车车辆维修保养费</t>
  </si>
  <si>
    <t>车辆维修和保养服务</t>
  </si>
  <si>
    <t>2026年因民镇公车车辆保险费</t>
  </si>
  <si>
    <t>机动车保险服务</t>
  </si>
  <si>
    <t>备注：当面向中小企业预留资金大于合计时，面向中小企业预留资金为三年预计数。</t>
  </si>
  <si>
    <t>预算08表</t>
  </si>
  <si>
    <t>政府购买服务项目</t>
  </si>
  <si>
    <t>政府购买服务指导性目录代码</t>
  </si>
  <si>
    <t>基本支出/项目支出</t>
  </si>
  <si>
    <t>所属服务类别</t>
  </si>
  <si>
    <t>所属服务领域</t>
  </si>
  <si>
    <t>购买内容简述</t>
  </si>
  <si>
    <t>2026年因民镇公车车辆维修保养</t>
  </si>
  <si>
    <t>B1101 维修保养服务</t>
  </si>
  <si>
    <t>B 政府履职辅助性服务</t>
  </si>
  <si>
    <t>维修保养</t>
  </si>
  <si>
    <t>2026年因民镇公车车辆险</t>
  </si>
  <si>
    <t>车辆险</t>
  </si>
  <si>
    <t>2026年因民镇公车车辆油</t>
  </si>
  <si>
    <t>油</t>
  </si>
  <si>
    <t>预算09-1表</t>
  </si>
  <si>
    <t>单位名称（项目）</t>
  </si>
  <si>
    <t>地区</t>
  </si>
  <si>
    <t>备注：昆明市东川区因民镇人民政府2026年度无对下转移支付预算表支出情况，此表无数据。</t>
  </si>
  <si>
    <t>预算09-2表</t>
  </si>
  <si>
    <t xml:space="preserve">预算10表
</t>
  </si>
  <si>
    <t>资产类别</t>
  </si>
  <si>
    <t>资产分类代码.名称</t>
  </si>
  <si>
    <t>资产名称</t>
  </si>
  <si>
    <t>计量单位</t>
  </si>
  <si>
    <t>财政部门批复数（元）</t>
  </si>
  <si>
    <t>单价</t>
  </si>
  <si>
    <t>金额</t>
  </si>
  <si>
    <t>备注：昆明市东川区因民镇人民政府2026年度无新增资产配置预算表支出情况，此表无数据。</t>
  </si>
  <si>
    <t>预算11表</t>
  </si>
  <si>
    <t>上级补助</t>
  </si>
  <si>
    <t>预算12表</t>
  </si>
  <si>
    <t>项目级次</t>
  </si>
  <si>
    <t>114 对个人和家庭的补助</t>
  </si>
  <si>
    <t>本级</t>
  </si>
  <si>
    <t>311 专项业务类</t>
  </si>
  <si>
    <t>313 事业发展类</t>
  </si>
  <si>
    <t/>
  </si>
  <si>
    <t>预算6表</t>
  </si>
  <si>
    <t>部门编码</t>
  </si>
  <si>
    <t>部门名称</t>
  </si>
  <si>
    <t>内容</t>
  </si>
  <si>
    <t>说明</t>
  </si>
  <si>
    <t>部门总体目标</t>
  </si>
  <si>
    <t>部门职责</t>
  </si>
  <si>
    <t>因民镇政府的职能主要是承担机关日常工作的运转协调，具体履行机关日常党务政务、纪检监察、组织人事、宣传、统战、民族宗教、机构编制、文秘、督办、电子政务、保密、财务、国有资产监管、后勤保障等职责，负责乡镇人大、人民武装及工会、共青团、妇联等日常工作；.贯彻执行中央和省、市、区政府方针政策，统筹规划和政策措施并组织实施。</t>
  </si>
  <si>
    <t>根据三定方案归纳</t>
  </si>
  <si>
    <t>高举中国特色社会主义伟大旗帜，深入贯彻党的十九大和十九届二中、三中、四中、五中、六中全会精神，以习近平新时代中国特色社会主义思想为指导，认真贯彻习近平总书记考察云南重要讲话精神，按照省委十届十三次全会、市委十一届十二次全会、区委第五次党代会和镇第五次党代会安排部署，增强“四个意识”、坚定“四个自信”、做到“两个维护”，统筹推进“五位一体”总体布局，协调推进“四个全面”战略布局，坚定不移贯彻新发展理念，坚持稳中求进工作总基调，以推动高质量发展为主题，以改革创新为根本动力，以满足人民日益增长的美好生活需要为根本目的，主动融入和服务东川“两示范一枢纽一中心”发展定位，落实区委“11133”工作思路和镇“1625678”发展思路，立足新发展阶段，贯彻新发展理念，全面构建金沙江畔具有亚热带山水田园风光特色的工贸第一镇新发展格局。</t>
  </si>
  <si>
    <t>根据部门职责，中长期规划，各级党委，各级政府要求归纳</t>
  </si>
  <si>
    <t>部门年度目标</t>
  </si>
  <si>
    <t>2026年，因民镇经济社会发展的主要目标为：第一产业增加值增长6%；工业固定资产投资增长10%；非工业固定资产投资增长10%；规模以上工业总产值增长10%；农村经济总收入增长10%；农村常住居民人均可支配收入增长10%；适龄儿童入学率100%，森林覆盖率提高1%。</t>
  </si>
  <si>
    <t>部门年度重点工作任务对应的目标或措施预计的产出和效果，每项工作任务都有明确的一项或几项目标。</t>
  </si>
  <si>
    <t>二、部门年度重点工作任务</t>
  </si>
  <si>
    <t>部门职能职责</t>
  </si>
  <si>
    <t>主要内容</t>
  </si>
  <si>
    <t>对应项目</t>
  </si>
  <si>
    <t>纳入预算金额（元）</t>
  </si>
  <si>
    <t>总额</t>
  </si>
  <si>
    <t>财政拨款</t>
  </si>
  <si>
    <t>其他资金</t>
  </si>
  <si>
    <t>严格落实安全生产责任制，持续巩固脱贫成果，在巩固提升上再发力，实现乡村振兴新成效</t>
  </si>
  <si>
    <t>保障镇机关工作正常运行，加强和完善全镇基础设施的建设，促进招商引资工作的开展，团结相关部门切实保障因民镇正常运转</t>
  </si>
  <si>
    <t>三、部门整体支出绩效指标</t>
  </si>
  <si>
    <t>绩效指标</t>
  </si>
  <si>
    <t>评（扣）分标准</t>
  </si>
  <si>
    <t>绩效指标设定依据及指标值数据来源</t>
  </si>
  <si>
    <t xml:space="preserve">二级指标 </t>
  </si>
  <si>
    <t>机关事业职工</t>
  </si>
  <si>
    <t>完成得5分，未完成根据实际完成权重计算得分</t>
  </si>
  <si>
    <t>因民镇2026年1月职工人数</t>
  </si>
  <si>
    <t>根据  昆明市东川区财政局关于征求《东川区2025—2027年部门中期财政规划和2026年部门预算编制方案（征求意见稿）》意见的函  编制</t>
  </si>
  <si>
    <t>村社区数量</t>
  </si>
  <si>
    <t>因民镇村社区数量</t>
  </si>
  <si>
    <t>机关事业单位工资发放完成率</t>
  </si>
  <si>
    <t>完成得10分，未完成根据实际完成权重计算得分</t>
  </si>
  <si>
    <t>保障职工工资按时发放</t>
  </si>
  <si>
    <t>村（社区）干部工资发放完成率</t>
  </si>
  <si>
    <t>保障村（社区）干部工资按时发放</t>
  </si>
  <si>
    <t>固定资产投资增长</t>
  </si>
  <si>
    <t>增长</t>
  </si>
  <si>
    <t>根据《因民镇2026年政府工作报告》编制</t>
  </si>
  <si>
    <t>城镇居民人均可支配收入增长</t>
  </si>
  <si>
    <t>农村常驻人口人均可支配收入增长</t>
  </si>
  <si>
    <t>适龄儿童入学率</t>
  </si>
  <si>
    <t>严格按照年初下达预算执行，实现预期目标</t>
  </si>
  <si>
    <t>森林覆盖率提高</t>
  </si>
  <si>
    <t>群众对政府工作满意度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</si>
</sst>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s>
  <fonts count="40">
    <font>
      <sz val="11"/>
      <color theme="1"/>
      <name val="宋体"/>
      <charset val="134"/>
      <scheme val="minor"/>
    </font>
    <font>
      <b/>
      <sz val="24"/>
      <color rgb="FF000000"/>
      <name val="宋体"/>
      <charset val="134"/>
    </font>
    <font>
      <sz val="9"/>
      <color rgb="FF000000"/>
      <name val="宋体"/>
      <charset val="134"/>
    </font>
    <font>
      <sz val="10"/>
      <color rgb="FF000000"/>
      <name val="宋体"/>
      <charset val="134"/>
    </font>
    <font>
      <b/>
      <sz val="10"/>
      <color rgb="FF000000"/>
      <name val="宋体"/>
      <charset val="134"/>
    </font>
    <font>
      <sz val="11"/>
      <color rgb="FF000000"/>
      <name val="宋体"/>
      <charset val="134"/>
    </font>
    <font>
      <b/>
      <sz val="11"/>
      <color rgb="FF000000"/>
      <name val="宋体"/>
      <charset val="134"/>
    </font>
    <font>
      <sz val="12"/>
      <color rgb="FF000000"/>
      <name val="宋体"/>
      <charset val="134"/>
    </font>
    <font>
      <b/>
      <sz val="23"/>
      <color rgb="FF000000"/>
      <name val="宋体"/>
      <charset val="134"/>
    </font>
    <font>
      <sz val="9"/>
      <color theme="1"/>
      <name val="宋体"/>
      <charset val="134"/>
    </font>
    <font>
      <sz val="10"/>
      <color rgb="FF000000"/>
      <name val="Arial"/>
      <charset val="134"/>
    </font>
    <font>
      <b/>
      <sz val="23.95"/>
      <color rgb="FF000000"/>
      <name val="宋体"/>
      <charset val="134"/>
    </font>
    <font>
      <b/>
      <sz val="22"/>
      <color rgb="FF000000"/>
      <name val="宋体"/>
      <charset val="134"/>
    </font>
    <font>
      <sz val="10"/>
      <name val="宋体"/>
      <charset val="134"/>
    </font>
    <font>
      <sz val="9"/>
      <name val="宋体"/>
      <charset val="134"/>
    </font>
    <font>
      <sz val="10"/>
      <color rgb="FFFFFFFF"/>
      <name val="宋体"/>
      <charset val="134"/>
    </font>
    <font>
      <b/>
      <sz val="21"/>
      <color rgb="FF000000"/>
      <name val="宋体"/>
      <charset val="134"/>
    </font>
    <font>
      <b/>
      <sz val="18"/>
      <color rgb="FF000000"/>
      <name val="宋体"/>
      <charset val="134"/>
    </font>
    <font>
      <sz val="9.75"/>
      <color rgb="FF000000"/>
      <name val="SimSun"/>
      <charset val="134"/>
    </font>
    <font>
      <b/>
      <sz val="9"/>
      <color rgb="FF000000"/>
      <name val="宋体"/>
      <charset val="134"/>
    </font>
    <font>
      <b/>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rgb="FF92D05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4" borderId="14"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5" applyNumberFormat="0" applyFill="0" applyAlignment="0" applyProtection="0">
      <alignment vertical="center"/>
    </xf>
    <xf numFmtId="0" fontId="27" fillId="0" borderId="15" applyNumberFormat="0" applyFill="0" applyAlignment="0" applyProtection="0">
      <alignment vertical="center"/>
    </xf>
    <xf numFmtId="0" fontId="28" fillId="0" borderId="16" applyNumberFormat="0" applyFill="0" applyAlignment="0" applyProtection="0">
      <alignment vertical="center"/>
    </xf>
    <xf numFmtId="0" fontId="28" fillId="0" borderId="0" applyNumberFormat="0" applyFill="0" applyBorder="0" applyAlignment="0" applyProtection="0">
      <alignment vertical="center"/>
    </xf>
    <xf numFmtId="0" fontId="29" fillId="5" borderId="17" applyNumberFormat="0" applyAlignment="0" applyProtection="0">
      <alignment vertical="center"/>
    </xf>
    <xf numFmtId="0" fontId="30" fillId="6" borderId="18" applyNumberFormat="0" applyAlignment="0" applyProtection="0">
      <alignment vertical="center"/>
    </xf>
    <xf numFmtId="0" fontId="31" fillId="6" borderId="17" applyNumberFormat="0" applyAlignment="0" applyProtection="0">
      <alignment vertical="center"/>
    </xf>
    <xf numFmtId="0" fontId="32" fillId="7" borderId="19" applyNumberFormat="0" applyAlignment="0" applyProtection="0">
      <alignment vertical="center"/>
    </xf>
    <xf numFmtId="0" fontId="33" fillId="0" borderId="20" applyNumberFormat="0" applyFill="0" applyAlignment="0" applyProtection="0">
      <alignment vertical="center"/>
    </xf>
    <xf numFmtId="0" fontId="34" fillId="0" borderId="21" applyNumberFormat="0" applyFill="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9" fillId="32" borderId="0" applyNumberFormat="0" applyBorder="0" applyAlignment="0" applyProtection="0">
      <alignment vertical="center"/>
    </xf>
    <xf numFmtId="0" fontId="39" fillId="33" borderId="0" applyNumberFormat="0" applyBorder="0" applyAlignment="0" applyProtection="0">
      <alignment vertical="center"/>
    </xf>
    <xf numFmtId="0" fontId="38" fillId="34" borderId="0" applyNumberFormat="0" applyBorder="0" applyAlignment="0" applyProtection="0">
      <alignment vertical="center"/>
    </xf>
    <xf numFmtId="176" fontId="14" fillId="0" borderId="1">
      <alignment horizontal="right" vertical="center"/>
    </xf>
    <xf numFmtId="49" fontId="14" fillId="0" borderId="1">
      <alignment horizontal="left" vertical="center" wrapText="1"/>
    </xf>
    <xf numFmtId="176" fontId="14" fillId="0" borderId="1">
      <alignment horizontal="right" vertical="center"/>
    </xf>
    <xf numFmtId="177" fontId="14" fillId="0" borderId="1">
      <alignment horizontal="right" vertical="center"/>
    </xf>
    <xf numFmtId="178" fontId="14" fillId="0" borderId="1">
      <alignment horizontal="right" vertical="center"/>
    </xf>
    <xf numFmtId="179" fontId="14" fillId="0" borderId="1">
      <alignment horizontal="right" vertical="center"/>
    </xf>
    <xf numFmtId="10" fontId="14" fillId="0" borderId="1">
      <alignment horizontal="right" vertical="center"/>
    </xf>
    <xf numFmtId="180" fontId="14" fillId="0" borderId="1">
      <alignment horizontal="right" vertical="center"/>
    </xf>
    <xf numFmtId="0" fontId="14" fillId="0" borderId="0">
      <alignment vertical="top"/>
      <protection locked="0"/>
    </xf>
  </cellStyleXfs>
  <cellXfs count="245">
    <xf numFmtId="0" fontId="0" fillId="0" borderId="0" xfId="0" applyFont="1" applyBorder="1"/>
    <xf numFmtId="0" fontId="0" fillId="0" borderId="0" xfId="0" applyFont="1" applyFill="1" applyBorder="1"/>
    <xf numFmtId="0" fontId="1" fillId="0" borderId="0" xfId="0" applyFont="1" applyFill="1" applyBorder="1" applyAlignment="1">
      <alignment horizontal="center" vertical="center"/>
    </xf>
    <xf numFmtId="0" fontId="2" fillId="0" borderId="0" xfId="0" applyFont="1" applyFill="1" applyBorder="1" applyAlignment="1">
      <alignment horizontal="right" vertical="center" wrapText="1"/>
    </xf>
    <xf numFmtId="0" fontId="2" fillId="0" borderId="0"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0" borderId="0" xfId="0" applyFont="1" applyFill="1" applyBorder="1" applyAlignment="1">
      <alignment horizontal="left" vertical="center"/>
    </xf>
    <xf numFmtId="0" fontId="3" fillId="0" borderId="1" xfId="0" applyFont="1" applyFill="1" applyBorder="1" applyAlignment="1">
      <alignment horizontal="center" vertical="center"/>
    </xf>
    <xf numFmtId="0" fontId="3" fillId="0" borderId="2" xfId="0" applyFont="1" applyFill="1" applyBorder="1" applyAlignment="1">
      <alignment horizontal="left" vertical="center"/>
    </xf>
    <xf numFmtId="0" fontId="4" fillId="0" borderId="3" xfId="0" applyFont="1" applyFill="1" applyBorder="1" applyAlignment="1">
      <alignment horizontal="left" vertical="center"/>
    </xf>
    <xf numFmtId="0" fontId="4" fillId="0" borderId="4" xfId="0" applyFont="1" applyFill="1" applyBorder="1" applyAlignment="1">
      <alignment horizontal="left" vertical="center"/>
    </xf>
    <xf numFmtId="0" fontId="3" fillId="0" borderId="2" xfId="0" applyFont="1" applyFill="1" applyBorder="1" applyAlignment="1">
      <alignment horizontal="center" vertical="center"/>
    </xf>
    <xf numFmtId="0" fontId="3" fillId="0" borderId="3" xfId="0" applyFont="1" applyFill="1" applyBorder="1" applyAlignment="1">
      <alignment horizontal="left" vertical="center" wrapText="1"/>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1" xfId="0" applyFont="1" applyFill="1" applyBorder="1" applyAlignment="1">
      <alignment horizontal="center" vertical="center"/>
    </xf>
    <xf numFmtId="49" fontId="5"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left" vertical="center" wrapText="1"/>
    </xf>
    <xf numFmtId="49" fontId="5" fillId="0" borderId="1" xfId="0" applyNumberFormat="1" applyFont="1" applyFill="1" applyBorder="1" applyAlignment="1">
      <alignment vertical="center" wrapText="1"/>
    </xf>
    <xf numFmtId="0" fontId="5"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6" fillId="0" borderId="1" xfId="0" applyFont="1" applyFill="1" applyBorder="1" applyAlignment="1">
      <alignment horizontal="left" vertical="center"/>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xf>
    <xf numFmtId="4" fontId="2" fillId="0" borderId="1" xfId="0" applyNumberFormat="1" applyFont="1" applyFill="1" applyBorder="1" applyAlignment="1" applyProtection="1">
      <alignment horizontal="right" vertical="center"/>
      <protection locked="0"/>
    </xf>
    <xf numFmtId="0" fontId="5" fillId="0" borderId="1" xfId="0" applyFont="1" applyFill="1" applyBorder="1"/>
    <xf numFmtId="4" fontId="2" fillId="0" borderId="1" xfId="0" applyNumberFormat="1" applyFont="1" applyFill="1" applyBorder="1" applyAlignment="1">
      <alignment horizontal="right" vertical="center"/>
    </xf>
    <xf numFmtId="0" fontId="6" fillId="0" borderId="1" xfId="0" applyFont="1" applyFill="1" applyBorder="1" applyAlignment="1">
      <alignment horizontal="center" vertical="center"/>
    </xf>
    <xf numFmtId="49"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xf>
    <xf numFmtId="49" fontId="7" fillId="0" borderId="1" xfId="0" applyNumberFormat="1" applyFont="1" applyFill="1" applyBorder="1" applyAlignment="1" applyProtection="1">
      <alignment horizontal="center" vertical="center"/>
      <protection locked="0"/>
    </xf>
    <xf numFmtId="49" fontId="7" fillId="0" borderId="1" xfId="0" applyNumberFormat="1"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xf>
    <xf numFmtId="0" fontId="2"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left" vertical="center" wrapText="1"/>
      <protection locked="0"/>
    </xf>
    <xf numFmtId="0" fontId="2"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49" fontId="3" fillId="0" borderId="0" xfId="0" applyNumberFormat="1" applyFont="1" applyFill="1" applyBorder="1"/>
    <xf numFmtId="0" fontId="2" fillId="0" borderId="0" xfId="0" applyFont="1" applyFill="1" applyBorder="1" applyAlignment="1" applyProtection="1">
      <alignment horizontal="right" vertical="center"/>
      <protection locked="0"/>
    </xf>
    <xf numFmtId="0" fontId="8" fillId="0" borderId="0" xfId="0" applyFont="1" applyFill="1" applyBorder="1" applyAlignment="1">
      <alignment horizontal="center" vertical="center"/>
    </xf>
    <xf numFmtId="0" fontId="2" fillId="0" borderId="0" xfId="0" applyFont="1" applyFill="1" applyBorder="1" applyAlignment="1" applyProtection="1">
      <alignment horizontal="left" vertical="center"/>
      <protection locked="0"/>
    </xf>
    <xf numFmtId="0" fontId="5" fillId="0" borderId="0" xfId="0" applyFont="1" applyFill="1" applyBorder="1" applyAlignment="1">
      <alignment horizontal="left" vertical="center"/>
    </xf>
    <xf numFmtId="0" fontId="5" fillId="0" borderId="0" xfId="0" applyFont="1" applyFill="1" applyBorder="1"/>
    <xf numFmtId="0" fontId="2" fillId="0" borderId="0" xfId="0" applyFont="1" applyFill="1" applyBorder="1" applyAlignment="1" applyProtection="1">
      <alignment horizontal="right"/>
      <protection locked="0"/>
    </xf>
    <xf numFmtId="0" fontId="5" fillId="0" borderId="5" xfId="0" applyFont="1" applyFill="1" applyBorder="1" applyAlignment="1" applyProtection="1">
      <alignment horizontal="center" vertical="center" wrapText="1"/>
      <protection locked="0"/>
    </xf>
    <xf numFmtId="0" fontId="5" fillId="0" borderId="5" xfId="0" applyFont="1" applyFill="1" applyBorder="1" applyAlignment="1">
      <alignment horizontal="center" vertical="center" wrapText="1"/>
    </xf>
    <xf numFmtId="0" fontId="5" fillId="0" borderId="6" xfId="0" applyFont="1" applyFill="1" applyBorder="1" applyAlignment="1" applyProtection="1">
      <alignment horizontal="center" vertical="center" wrapText="1"/>
      <protection locked="0"/>
    </xf>
    <xf numFmtId="0" fontId="5" fillId="0" borderId="6" xfId="0" applyFont="1" applyFill="1" applyBorder="1" applyAlignment="1">
      <alignment horizontal="center" vertical="center" wrapText="1"/>
    </xf>
    <xf numFmtId="0" fontId="5" fillId="0" borderId="5" xfId="0" applyFont="1" applyFill="1" applyBorder="1" applyAlignment="1">
      <alignment horizontal="center" vertical="center"/>
    </xf>
    <xf numFmtId="0" fontId="5" fillId="0" borderId="7" xfId="0" applyFont="1" applyFill="1" applyBorder="1" applyAlignment="1" applyProtection="1">
      <alignment horizontal="center" vertical="center" wrapText="1"/>
      <protection locked="0"/>
    </xf>
    <xf numFmtId="0" fontId="5" fillId="0" borderId="7" xfId="0" applyFont="1" applyFill="1" applyBorder="1" applyAlignment="1">
      <alignment horizontal="center" vertical="center" wrapText="1"/>
    </xf>
    <xf numFmtId="0" fontId="5" fillId="0" borderId="7" xfId="0" applyFont="1" applyFill="1" applyBorder="1" applyAlignment="1">
      <alignment horizontal="center" vertical="center"/>
    </xf>
    <xf numFmtId="0" fontId="2" fillId="0" borderId="1" xfId="0" applyFont="1" applyFill="1" applyBorder="1" applyAlignment="1" applyProtection="1">
      <alignment horizontal="left" vertical="center"/>
      <protection locked="0"/>
    </xf>
    <xf numFmtId="4" fontId="2" fillId="0" borderId="1" xfId="0" applyNumberFormat="1" applyFont="1" applyFill="1" applyBorder="1" applyAlignment="1" applyProtection="1">
      <alignment horizontal="right" vertical="center" wrapText="1"/>
      <protection locked="0"/>
    </xf>
    <xf numFmtId="49" fontId="9" fillId="0" borderId="1" xfId="50" applyNumberFormat="1" applyFont="1" applyFill="1" applyBorder="1">
      <alignment horizontal="left" vertical="center" wrapText="1"/>
    </xf>
    <xf numFmtId="0" fontId="2" fillId="0" borderId="2" xfId="0" applyFont="1" applyFill="1" applyBorder="1" applyAlignment="1" applyProtection="1">
      <alignment horizontal="center" vertical="center" wrapText="1"/>
      <protection locked="0"/>
    </xf>
    <xf numFmtId="0" fontId="2" fillId="0" borderId="3" xfId="0" applyFont="1" applyFill="1" applyBorder="1" applyAlignment="1" applyProtection="1">
      <alignment horizontal="left" vertical="center" wrapText="1"/>
      <protection locked="0"/>
    </xf>
    <xf numFmtId="0" fontId="2" fillId="0" borderId="4" xfId="0" applyFont="1" applyFill="1" applyBorder="1" applyAlignment="1" applyProtection="1">
      <alignment horizontal="left" vertical="center" wrapText="1"/>
      <protection locked="0"/>
    </xf>
    <xf numFmtId="43" fontId="0" fillId="0" borderId="0" xfId="0" applyNumberFormat="1" applyFont="1" applyFill="1" applyBorder="1"/>
    <xf numFmtId="0" fontId="5" fillId="0" borderId="6" xfId="0" applyFont="1" applyFill="1" applyBorder="1" applyAlignment="1">
      <alignment horizontal="center" vertical="center"/>
    </xf>
    <xf numFmtId="0" fontId="3" fillId="0" borderId="1" xfId="0" applyFont="1" applyFill="1" applyBorder="1" applyAlignment="1" applyProtection="1">
      <alignment horizontal="center" vertical="center"/>
      <protection locked="0"/>
    </xf>
    <xf numFmtId="4" fontId="2" fillId="0" borderId="1" xfId="0" applyNumberFormat="1" applyFont="1" applyFill="1" applyBorder="1" applyAlignment="1">
      <alignment horizontal="right" vertical="center" wrapText="1"/>
    </xf>
    <xf numFmtId="4" fontId="9" fillId="0" borderId="1" xfId="51" applyNumberFormat="1" applyFont="1" applyFill="1" applyBorder="1">
      <alignment horizontal="right" vertical="center"/>
    </xf>
    <xf numFmtId="0" fontId="3" fillId="0" borderId="2" xfId="0" applyFont="1" applyFill="1" applyBorder="1" applyAlignment="1" applyProtection="1">
      <alignment horizontal="center" vertical="center" wrapText="1"/>
      <protection locked="0"/>
    </xf>
    <xf numFmtId="0" fontId="2" fillId="0" borderId="3" xfId="0" applyFont="1" applyFill="1" applyBorder="1" applyAlignment="1">
      <alignment horizontal="left" vertical="center"/>
    </xf>
    <xf numFmtId="0" fontId="2" fillId="0" borderId="4" xfId="0" applyFont="1" applyFill="1" applyBorder="1" applyAlignment="1">
      <alignment horizontal="left" vertical="center"/>
    </xf>
    <xf numFmtId="0" fontId="2" fillId="0" borderId="0" xfId="0" applyFont="1" applyFill="1" applyBorder="1" applyAlignment="1" applyProtection="1">
      <alignment horizontal="right" vertical="top" wrapText="1"/>
      <protection locked="0"/>
    </xf>
    <xf numFmtId="0" fontId="10" fillId="0" borderId="0" xfId="0" applyFont="1" applyFill="1" applyBorder="1" applyAlignment="1" applyProtection="1">
      <alignment vertical="top"/>
      <protection locked="0"/>
    </xf>
    <xf numFmtId="0" fontId="10" fillId="0" borderId="0" xfId="0" applyFont="1" applyFill="1" applyBorder="1" applyAlignment="1">
      <alignment vertical="top"/>
    </xf>
    <xf numFmtId="0" fontId="11" fillId="0" borderId="0" xfId="0" applyFont="1" applyFill="1" applyBorder="1" applyAlignment="1" applyProtection="1">
      <alignment horizontal="center" vertical="center" wrapText="1"/>
      <protection locked="0"/>
    </xf>
    <xf numFmtId="0" fontId="10" fillId="0" borderId="0" xfId="0" applyFont="1" applyFill="1" applyBorder="1" applyProtection="1">
      <protection locked="0"/>
    </xf>
    <xf numFmtId="0" fontId="10" fillId="0" borderId="0" xfId="0" applyFont="1" applyFill="1" applyBorder="1"/>
    <xf numFmtId="0" fontId="2" fillId="0" borderId="0" xfId="0" applyFont="1" applyFill="1" applyBorder="1" applyAlignment="1" applyProtection="1">
      <alignment horizontal="left" vertical="center" wrapText="1"/>
      <protection locked="0"/>
    </xf>
    <xf numFmtId="0" fontId="3" fillId="0" borderId="0" xfId="0" applyFont="1" applyFill="1" applyBorder="1" applyAlignment="1" applyProtection="1">
      <alignment horizontal="right" vertical="center"/>
      <protection locked="0"/>
    </xf>
    <xf numFmtId="0" fontId="3" fillId="0" borderId="0" xfId="0" applyFont="1" applyFill="1" applyBorder="1" applyAlignment="1" applyProtection="1">
      <alignment horizontal="right" vertical="center" wrapText="1"/>
      <protection locked="0"/>
    </xf>
    <xf numFmtId="0" fontId="2" fillId="0" borderId="0" xfId="0" applyFont="1" applyFill="1" applyBorder="1" applyAlignment="1" applyProtection="1">
      <alignment horizontal="right" vertical="center" wrapText="1"/>
      <protection locked="0"/>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right" vertical="center"/>
      <protection locked="0"/>
    </xf>
    <xf numFmtId="0" fontId="3" fillId="0" borderId="1" xfId="0" applyFont="1" applyFill="1" applyBorder="1" applyAlignment="1" applyProtection="1">
      <alignment horizontal="right" vertical="center" wrapText="1"/>
      <protection locked="0"/>
    </xf>
    <xf numFmtId="0" fontId="2" fillId="0" borderId="1" xfId="0" applyFont="1" applyFill="1" applyBorder="1" applyAlignment="1">
      <alignment horizontal="center" vertical="center" wrapText="1"/>
    </xf>
    <xf numFmtId="3" fontId="2" fillId="0" borderId="1" xfId="0" applyNumberFormat="1" applyFont="1" applyFill="1" applyBorder="1" applyAlignment="1" applyProtection="1">
      <alignment horizontal="right" vertical="center"/>
      <protection locked="0"/>
    </xf>
    <xf numFmtId="0" fontId="2" fillId="0" borderId="1" xfId="0" applyFont="1" applyFill="1" applyBorder="1" applyAlignment="1" applyProtection="1">
      <alignment horizontal="left"/>
      <protection locked="0"/>
    </xf>
    <xf numFmtId="0" fontId="2" fillId="0" borderId="1" xfId="0" applyFont="1" applyFill="1" applyBorder="1" applyAlignment="1">
      <alignment horizontal="left"/>
    </xf>
    <xf numFmtId="0" fontId="2" fillId="0" borderId="1" xfId="0" applyFont="1" applyFill="1" applyBorder="1" applyAlignment="1">
      <alignment horizontal="right" vertical="center"/>
    </xf>
    <xf numFmtId="0" fontId="12" fillId="0" borderId="0" xfId="0" applyFont="1" applyFill="1" applyBorder="1" applyAlignment="1">
      <alignment horizontal="center" vertical="center"/>
    </xf>
    <xf numFmtId="0" fontId="8" fillId="0" borderId="0" xfId="0" applyFont="1" applyFill="1" applyBorder="1" applyAlignment="1" applyProtection="1">
      <alignment horizontal="center" vertical="center"/>
      <protection locked="0"/>
    </xf>
    <xf numFmtId="0" fontId="5" fillId="0" borderId="1" xfId="0" applyFont="1" applyFill="1" applyBorder="1" applyAlignment="1" applyProtection="1">
      <alignment horizontal="center" vertical="center"/>
      <protection locked="0"/>
    </xf>
    <xf numFmtId="0" fontId="2" fillId="0" borderId="1" xfId="0" applyFont="1" applyFill="1" applyBorder="1" applyAlignment="1">
      <alignment vertical="center" wrapText="1"/>
    </xf>
    <xf numFmtId="0" fontId="2" fillId="0" borderId="1" xfId="0" applyFont="1" applyFill="1" applyBorder="1" applyAlignment="1" applyProtection="1">
      <alignment horizontal="center" vertical="center"/>
      <protection locked="0"/>
    </xf>
    <xf numFmtId="0" fontId="13" fillId="0" borderId="0" xfId="57" applyFont="1" applyFill="1" applyBorder="1" applyAlignment="1" applyProtection="1">
      <alignment vertical="center"/>
    </xf>
    <xf numFmtId="0" fontId="3" fillId="0" borderId="0" xfId="0" applyFont="1" applyFill="1" applyBorder="1" applyAlignment="1">
      <alignment horizontal="right" vertical="center"/>
    </xf>
    <xf numFmtId="0" fontId="12" fillId="0" borderId="0" xfId="0" applyFont="1" applyFill="1" applyBorder="1" applyAlignment="1">
      <alignment horizontal="center" vertical="center" wrapText="1"/>
    </xf>
    <xf numFmtId="0" fontId="5" fillId="0" borderId="0" xfId="0" applyFont="1" applyFill="1" applyBorder="1" applyAlignment="1">
      <alignment wrapText="1"/>
    </xf>
    <xf numFmtId="0" fontId="3" fillId="0" borderId="0" xfId="0" applyFont="1" applyFill="1" applyBorder="1" applyAlignment="1">
      <alignment horizontal="right" wrapText="1"/>
    </xf>
    <xf numFmtId="0" fontId="3" fillId="0" borderId="0" xfId="0" applyFont="1" applyFill="1" applyBorder="1" applyAlignment="1">
      <alignment wrapText="1"/>
    </xf>
    <xf numFmtId="0" fontId="5" fillId="0" borderId="4" xfId="0" applyFont="1" applyFill="1" applyBorder="1" applyAlignment="1" applyProtection="1">
      <alignment horizontal="center" vertical="center"/>
      <protection locked="0"/>
    </xf>
    <xf numFmtId="0" fontId="5" fillId="0" borderId="8" xfId="0" applyFont="1" applyFill="1" applyBorder="1" applyAlignment="1">
      <alignment horizontal="center" vertical="center" wrapText="1"/>
    </xf>
    <xf numFmtId="0" fontId="3" fillId="0" borderId="7" xfId="0" applyFont="1" applyFill="1" applyBorder="1" applyAlignment="1" applyProtection="1">
      <alignment horizontal="center" vertical="center"/>
      <protection locked="0"/>
    </xf>
    <xf numFmtId="176" fontId="9" fillId="0" borderId="1" xfId="0" applyNumberFormat="1" applyFont="1" applyFill="1" applyBorder="1" applyAlignment="1">
      <alignment horizontal="right" vertical="center"/>
    </xf>
    <xf numFmtId="0" fontId="14" fillId="0" borderId="0" xfId="57" applyFont="1" applyFill="1" applyBorder="1" applyAlignment="1" applyProtection="1"/>
    <xf numFmtId="0" fontId="3" fillId="0" borderId="0" xfId="0" applyFont="1" applyBorder="1" applyAlignment="1">
      <alignment wrapText="1"/>
    </xf>
    <xf numFmtId="0" fontId="3" fillId="0" borderId="0" xfId="0" applyFont="1" applyBorder="1" applyProtection="1">
      <protection locked="0"/>
    </xf>
    <xf numFmtId="0" fontId="2" fillId="0" borderId="0" xfId="0" applyFont="1" applyBorder="1" applyAlignment="1" applyProtection="1">
      <alignment vertical="top" wrapText="1"/>
      <protection locked="0"/>
    </xf>
    <xf numFmtId="0" fontId="2" fillId="0" borderId="0" xfId="0" applyFont="1" applyBorder="1" applyAlignment="1" applyProtection="1">
      <alignment horizontal="right" vertical="center" wrapText="1"/>
      <protection locked="0"/>
    </xf>
    <xf numFmtId="0" fontId="12" fillId="0" borderId="0" xfId="0" applyFont="1" applyBorder="1" applyAlignment="1">
      <alignment horizontal="center" vertical="center" wrapText="1"/>
    </xf>
    <xf numFmtId="0" fontId="8" fillId="0" borderId="0" xfId="0" applyFont="1" applyBorder="1" applyAlignment="1" applyProtection="1">
      <alignment horizontal="center" vertical="center"/>
      <protection locked="0"/>
    </xf>
    <xf numFmtId="0" fontId="8" fillId="0" borderId="0" xfId="0" applyFont="1" applyBorder="1" applyAlignment="1">
      <alignment horizontal="center" vertical="center" wrapText="1"/>
    </xf>
    <xf numFmtId="0" fontId="8" fillId="0" borderId="0" xfId="0" applyFont="1" applyBorder="1" applyAlignment="1" applyProtection="1">
      <alignment horizontal="center" vertical="center" wrapText="1"/>
      <protection locked="0"/>
    </xf>
    <xf numFmtId="0" fontId="2" fillId="0" borderId="0" xfId="0" applyFont="1" applyBorder="1" applyAlignment="1">
      <alignment horizontal="left" vertical="center" wrapText="1"/>
    </xf>
    <xf numFmtId="0" fontId="5" fillId="0" borderId="0" xfId="0" applyFont="1" applyBorder="1" applyProtection="1">
      <protection locked="0"/>
    </xf>
    <xf numFmtId="0" fontId="5" fillId="0" borderId="0" xfId="0" applyFont="1" applyBorder="1" applyAlignment="1">
      <alignment wrapText="1"/>
    </xf>
    <xf numFmtId="0" fontId="2" fillId="0" borderId="0" xfId="0" applyFont="1" applyBorder="1" applyAlignment="1" applyProtection="1">
      <alignment horizontal="right" wrapText="1"/>
      <protection locked="0"/>
    </xf>
    <xf numFmtId="0" fontId="5" fillId="0" borderId="5" xfId="0" applyFont="1" applyBorder="1" applyAlignment="1">
      <alignment horizontal="center" vertical="center" wrapText="1"/>
    </xf>
    <xf numFmtId="0" fontId="5" fillId="0" borderId="9" xfId="0" applyFont="1" applyBorder="1" applyAlignment="1" applyProtection="1">
      <alignment horizontal="center" vertical="center"/>
      <protection locked="0"/>
    </xf>
    <xf numFmtId="0" fontId="5" fillId="0" borderId="9"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5" fillId="0" borderId="6" xfId="0" applyFont="1" applyBorder="1" applyAlignment="1">
      <alignment horizontal="center" vertical="center" wrapText="1"/>
    </xf>
    <xf numFmtId="0" fontId="5" fillId="0" borderId="10" xfId="0" applyFont="1" applyBorder="1" applyAlignment="1" applyProtection="1">
      <alignment horizontal="center" vertical="center"/>
      <protection locked="0"/>
    </xf>
    <xf numFmtId="0" fontId="5" fillId="0" borderId="10" xfId="0" applyFont="1" applyBorder="1" applyAlignment="1">
      <alignment horizontal="center" vertical="center" wrapText="1"/>
    </xf>
    <xf numFmtId="0" fontId="5" fillId="0" borderId="10" xfId="0" applyFont="1" applyBorder="1" applyAlignment="1" applyProtection="1">
      <alignment horizontal="center" vertical="center" wrapText="1"/>
      <protection locked="0"/>
    </xf>
    <xf numFmtId="0" fontId="5" fillId="0" borderId="11" xfId="0" applyFont="1" applyBorder="1" applyAlignment="1">
      <alignment horizontal="center" vertical="center" wrapText="1"/>
    </xf>
    <xf numFmtId="0" fontId="5" fillId="0" borderId="11" xfId="0" applyFont="1" applyBorder="1" applyAlignment="1" applyProtection="1">
      <alignment horizontal="center" vertical="center"/>
      <protection locked="0"/>
    </xf>
    <xf numFmtId="0" fontId="5" fillId="0" borderId="11" xfId="0" applyFont="1" applyBorder="1" applyAlignment="1" applyProtection="1">
      <alignment horizontal="center" vertical="center" wrapText="1"/>
      <protection locked="0"/>
    </xf>
    <xf numFmtId="0" fontId="5" fillId="0" borderId="12" xfId="0" applyFont="1" applyBorder="1" applyAlignment="1" applyProtection="1">
      <alignment horizontal="center" vertical="center"/>
      <protection locked="0"/>
    </xf>
    <xf numFmtId="0" fontId="5" fillId="0" borderId="7"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2" xfId="0" applyFont="1" applyBorder="1" applyAlignment="1" applyProtection="1">
      <alignment horizontal="center" vertical="center" wrapText="1"/>
      <protection locked="0"/>
    </xf>
    <xf numFmtId="0" fontId="5" fillId="0" borderId="7" xfId="0" applyFont="1" applyBorder="1" applyAlignment="1">
      <alignment horizontal="center" vertical="center"/>
    </xf>
    <xf numFmtId="0" fontId="2" fillId="0" borderId="7" xfId="0" applyFont="1" applyBorder="1" applyAlignment="1">
      <alignment horizontal="left" vertical="center" wrapText="1"/>
    </xf>
    <xf numFmtId="0" fontId="2" fillId="0" borderId="12" xfId="0" applyFont="1" applyBorder="1" applyAlignment="1" applyProtection="1">
      <alignment horizontal="left" vertical="center"/>
      <protection locked="0"/>
    </xf>
    <xf numFmtId="0" fontId="2" fillId="0" borderId="12" xfId="0" applyFont="1" applyBorder="1" applyAlignment="1">
      <alignment horizontal="left" vertical="center" wrapText="1"/>
    </xf>
    <xf numFmtId="176" fontId="9" fillId="0" borderId="1" xfId="0" applyNumberFormat="1" applyFont="1" applyBorder="1" applyAlignment="1">
      <alignment horizontal="right" vertical="center"/>
    </xf>
    <xf numFmtId="0" fontId="2" fillId="0" borderId="13" xfId="0" applyFont="1" applyBorder="1" applyAlignment="1">
      <alignment horizontal="center" vertical="center"/>
    </xf>
    <xf numFmtId="0" fontId="2" fillId="0" borderId="11" xfId="0" applyFont="1" applyBorder="1" applyAlignment="1" applyProtection="1">
      <alignment horizontal="left" vertical="center"/>
      <protection locked="0"/>
    </xf>
    <xf numFmtId="0" fontId="2" fillId="0" borderId="11" xfId="0" applyFont="1" applyBorder="1" applyAlignment="1">
      <alignment horizontal="left" vertical="center"/>
    </xf>
    <xf numFmtId="0" fontId="2" fillId="2" borderId="12" xfId="0" applyFont="1" applyFill="1" applyBorder="1" applyAlignment="1">
      <alignment horizontal="left" vertical="center"/>
    </xf>
    <xf numFmtId="0" fontId="2" fillId="0" borderId="0" xfId="0" applyFont="1" applyBorder="1" applyAlignment="1" applyProtection="1">
      <alignment horizontal="right" vertical="center"/>
      <protection locked="0"/>
    </xf>
    <xf numFmtId="0" fontId="8" fillId="0" borderId="0" xfId="0" applyFont="1" applyBorder="1" applyAlignment="1">
      <alignment horizontal="center" vertical="center"/>
    </xf>
    <xf numFmtId="0" fontId="2" fillId="0" borderId="0" xfId="0" applyFont="1" applyBorder="1" applyAlignment="1">
      <alignment horizontal="left" vertical="center"/>
    </xf>
    <xf numFmtId="0" fontId="5" fillId="0" borderId="0" xfId="0" applyFont="1" applyBorder="1"/>
    <xf numFmtId="0" fontId="2" fillId="0" borderId="0" xfId="0" applyFont="1" applyBorder="1" applyAlignment="1" applyProtection="1">
      <alignment horizontal="right"/>
      <protection locked="0"/>
    </xf>
    <xf numFmtId="0" fontId="2" fillId="0" borderId="0" xfId="0" applyFont="1" applyBorder="1" applyAlignment="1">
      <alignment horizontal="right"/>
    </xf>
    <xf numFmtId="180" fontId="9" fillId="0" borderId="1" xfId="56" applyNumberFormat="1" applyFont="1" applyBorder="1" applyAlignment="1">
      <alignment horizontal="center" vertical="center"/>
    </xf>
    <xf numFmtId="180" fontId="9" fillId="0" borderId="1" xfId="0" applyNumberFormat="1" applyFont="1" applyBorder="1" applyAlignment="1">
      <alignment horizontal="center" vertical="center"/>
    </xf>
    <xf numFmtId="3" fontId="2" fillId="0" borderId="12" xfId="0" applyNumberFormat="1" applyFont="1" applyBorder="1" applyAlignment="1">
      <alignment horizontal="right" vertical="center"/>
    </xf>
    <xf numFmtId="0" fontId="2" fillId="2" borderId="12" xfId="0" applyFont="1" applyFill="1" applyBorder="1" applyAlignment="1">
      <alignment horizontal="right" vertical="center"/>
    </xf>
    <xf numFmtId="0" fontId="2" fillId="0" borderId="0" xfId="0" applyFont="1" applyBorder="1" applyAlignment="1" applyProtection="1">
      <alignment horizontal="left" vertical="center"/>
      <protection locked="0"/>
    </xf>
    <xf numFmtId="0" fontId="2" fillId="2" borderId="0" xfId="0" applyFont="1" applyFill="1" applyBorder="1" applyAlignment="1">
      <alignment horizontal="left" vertical="center"/>
    </xf>
    <xf numFmtId="176" fontId="9" fillId="0" borderId="0" xfId="0" applyNumberFormat="1" applyFont="1" applyBorder="1" applyAlignment="1">
      <alignment horizontal="left" vertical="center"/>
    </xf>
    <xf numFmtId="0" fontId="15" fillId="0" borderId="0" xfId="0" applyFont="1" applyFill="1" applyBorder="1" applyAlignment="1" applyProtection="1">
      <alignment horizontal="right"/>
      <protection locked="0"/>
    </xf>
    <xf numFmtId="49" fontId="15" fillId="0" borderId="0" xfId="0" applyNumberFormat="1" applyFont="1" applyFill="1" applyBorder="1" applyProtection="1">
      <protection locked="0"/>
    </xf>
    <xf numFmtId="0" fontId="3" fillId="0" borderId="0" xfId="0" applyFont="1" applyFill="1" applyBorder="1" applyAlignment="1">
      <alignment horizontal="right"/>
    </xf>
    <xf numFmtId="0" fontId="2" fillId="0" borderId="0" xfId="0" applyFont="1" applyFill="1" applyBorder="1" applyAlignment="1">
      <alignment horizontal="right"/>
    </xf>
    <xf numFmtId="0" fontId="16" fillId="0" borderId="0" xfId="0" applyFont="1" applyFill="1" applyBorder="1" applyAlignment="1" applyProtection="1">
      <alignment horizontal="center" vertical="center" wrapText="1"/>
      <protection locked="0"/>
    </xf>
    <xf numFmtId="0" fontId="16" fillId="0" borderId="0" xfId="0" applyFont="1" applyFill="1" applyBorder="1" applyAlignment="1" applyProtection="1">
      <alignment horizontal="center" vertical="center"/>
      <protection locked="0"/>
    </xf>
    <xf numFmtId="0" fontId="16" fillId="0" borderId="0" xfId="0" applyFont="1" applyFill="1" applyBorder="1" applyAlignment="1">
      <alignment horizontal="center" vertical="center"/>
    </xf>
    <xf numFmtId="0" fontId="5" fillId="0" borderId="5" xfId="0" applyFont="1" applyFill="1" applyBorder="1" applyAlignment="1" applyProtection="1">
      <alignment horizontal="center" vertical="center"/>
      <protection locked="0"/>
    </xf>
    <xf numFmtId="49" fontId="5" fillId="0" borderId="5" xfId="0" applyNumberFormat="1" applyFont="1" applyFill="1" applyBorder="1" applyAlignment="1" applyProtection="1">
      <alignment horizontal="center" vertical="center" wrapText="1"/>
      <protection locked="0"/>
    </xf>
    <xf numFmtId="0" fontId="5" fillId="0" borderId="6" xfId="0" applyFont="1" applyFill="1" applyBorder="1" applyAlignment="1" applyProtection="1">
      <alignment horizontal="center" vertical="center"/>
      <protection locked="0"/>
    </xf>
    <xf numFmtId="49" fontId="5" fillId="0" borderId="6" xfId="0" applyNumberFormat="1" applyFont="1" applyFill="1" applyBorder="1" applyAlignment="1" applyProtection="1">
      <alignment horizontal="center" vertical="center" wrapText="1"/>
      <protection locked="0"/>
    </xf>
    <xf numFmtId="49" fontId="5" fillId="0" borderId="1" xfId="0" applyNumberFormat="1" applyFont="1" applyFill="1" applyBorder="1" applyAlignment="1" applyProtection="1">
      <alignment horizontal="center" vertical="center"/>
      <protection locked="0"/>
    </xf>
    <xf numFmtId="0" fontId="2" fillId="0" borderId="1" xfId="0" applyFont="1" applyFill="1" applyBorder="1" applyAlignment="1" applyProtection="1">
      <alignment horizontal="left" vertical="center" wrapText="1" indent="1"/>
      <protection locked="0"/>
    </xf>
    <xf numFmtId="0" fontId="2" fillId="0" borderId="1" xfId="0" applyFont="1" applyFill="1" applyBorder="1" applyAlignment="1" applyProtection="1">
      <alignment horizontal="left" vertical="center" wrapText="1" indent="2"/>
      <protection locked="0"/>
    </xf>
    <xf numFmtId="0" fontId="3" fillId="0" borderId="3" xfId="0" applyFont="1" applyFill="1" applyBorder="1" applyAlignment="1" applyProtection="1">
      <alignment horizontal="center" vertical="center"/>
      <protection locked="0"/>
    </xf>
    <xf numFmtId="0" fontId="3" fillId="0" borderId="4" xfId="0" applyFont="1" applyFill="1" applyBorder="1" applyAlignment="1" applyProtection="1">
      <alignment horizontal="center" vertical="center"/>
      <protection locked="0"/>
    </xf>
    <xf numFmtId="0" fontId="3" fillId="0" borderId="1" xfId="0" applyFont="1" applyFill="1" applyBorder="1" applyAlignment="1">
      <alignment horizontal="center" vertical="center" wrapText="1"/>
    </xf>
    <xf numFmtId="0" fontId="2" fillId="0" borderId="1" xfId="0" applyFont="1" applyFill="1" applyBorder="1" applyAlignment="1">
      <alignment horizontal="left" vertical="center" wrapText="1" indent="1"/>
    </xf>
    <xf numFmtId="0" fontId="0" fillId="3" borderId="0" xfId="0" applyFont="1" applyFill="1" applyBorder="1"/>
    <xf numFmtId="0" fontId="3" fillId="0" borderId="0" xfId="0" applyFont="1" applyFill="1" applyBorder="1" applyAlignment="1">
      <alignment vertical="top"/>
    </xf>
    <xf numFmtId="0" fontId="2" fillId="0" borderId="0" xfId="0" applyFont="1" applyFill="1" applyBorder="1" applyAlignment="1">
      <alignment horizontal="right" vertical="center"/>
    </xf>
    <xf numFmtId="0" fontId="5" fillId="0" borderId="8"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3" xfId="0" applyFont="1" applyFill="1" applyBorder="1" applyAlignment="1" applyProtection="1">
      <alignment horizontal="center" vertical="center" wrapText="1"/>
      <protection locked="0"/>
    </xf>
    <xf numFmtId="0" fontId="5" fillId="0" borderId="12" xfId="0" applyFont="1" applyFill="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pplyProtection="1">
      <alignment horizontal="center" vertical="center"/>
      <protection locked="0"/>
    </xf>
    <xf numFmtId="0" fontId="2" fillId="0" borderId="1" xfId="0" applyFont="1" applyBorder="1" applyAlignment="1">
      <alignment vertical="center" wrapText="1"/>
    </xf>
    <xf numFmtId="0" fontId="2" fillId="3" borderId="1" xfId="0" applyFont="1" applyFill="1" applyBorder="1" applyAlignment="1">
      <alignment vertical="center" wrapText="1"/>
    </xf>
    <xf numFmtId="176" fontId="9" fillId="3" borderId="1" xfId="0" applyNumberFormat="1" applyFont="1" applyFill="1" applyBorder="1" applyAlignment="1">
      <alignment horizontal="right" vertical="center"/>
    </xf>
    <xf numFmtId="0" fontId="3" fillId="0" borderId="2" xfId="0" applyFont="1" applyBorder="1" applyAlignment="1" applyProtection="1">
      <alignment horizontal="center" vertical="center" wrapText="1"/>
      <protection locked="0"/>
    </xf>
    <xf numFmtId="0" fontId="2" fillId="0" borderId="3" xfId="0" applyFont="1" applyBorder="1" applyAlignment="1">
      <alignment horizontal="left" vertical="center"/>
    </xf>
    <xf numFmtId="0" fontId="2" fillId="2" borderId="4" xfId="0" applyFont="1" applyFill="1" applyBorder="1" applyAlignment="1">
      <alignment horizontal="left" vertical="center"/>
    </xf>
    <xf numFmtId="176" fontId="14" fillId="3" borderId="1" xfId="0" applyNumberFormat="1" applyFont="1" applyFill="1" applyBorder="1" applyAlignment="1">
      <alignment horizontal="right" vertical="center"/>
    </xf>
    <xf numFmtId="4" fontId="0" fillId="0" borderId="0" xfId="0" applyNumberFormat="1" applyFont="1" applyFill="1" applyBorder="1"/>
    <xf numFmtId="0" fontId="3" fillId="0" borderId="0" xfId="0" applyFont="1" applyFill="1" applyBorder="1" applyAlignment="1" applyProtection="1">
      <alignment vertical="top"/>
      <protection locked="0"/>
    </xf>
    <xf numFmtId="49" fontId="3" fillId="0" borderId="0" xfId="0" applyNumberFormat="1" applyFont="1" applyFill="1" applyBorder="1" applyProtection="1">
      <protection locked="0"/>
    </xf>
    <xf numFmtId="0" fontId="3" fillId="0" borderId="0" xfId="0" applyFont="1" applyFill="1" applyBorder="1" applyProtection="1">
      <protection locked="0"/>
    </xf>
    <xf numFmtId="0" fontId="5" fillId="0" borderId="0" xfId="0" applyFont="1" applyFill="1" applyBorder="1" applyAlignment="1" applyProtection="1">
      <alignment horizontal="left" vertical="center"/>
      <protection locked="0"/>
    </xf>
    <xf numFmtId="0" fontId="5" fillId="0" borderId="0" xfId="0" applyFont="1" applyFill="1" applyBorder="1" applyProtection="1">
      <protection locked="0"/>
    </xf>
    <xf numFmtId="0" fontId="5" fillId="0" borderId="2" xfId="0" applyFont="1" applyFill="1" applyBorder="1" applyAlignment="1" applyProtection="1">
      <alignment horizontal="center" vertical="center"/>
      <protection locked="0"/>
    </xf>
    <xf numFmtId="0" fontId="5" fillId="0" borderId="3" xfId="0" applyFont="1" applyFill="1" applyBorder="1" applyAlignment="1" applyProtection="1">
      <alignment horizontal="center" vertical="center"/>
      <protection locked="0"/>
    </xf>
    <xf numFmtId="0" fontId="5" fillId="0" borderId="3" xfId="0" applyFont="1" applyFill="1" applyBorder="1" applyAlignment="1" applyProtection="1">
      <alignment horizontal="center" vertical="center" wrapText="1"/>
      <protection locked="0"/>
    </xf>
    <xf numFmtId="0" fontId="5" fillId="0" borderId="4" xfId="0" applyFont="1" applyFill="1" applyBorder="1" applyAlignment="1" applyProtection="1">
      <alignment horizontal="center" vertical="center" wrapText="1"/>
      <protection locked="0"/>
    </xf>
    <xf numFmtId="0" fontId="5" fillId="0" borderId="2" xfId="0" applyFont="1" applyFill="1" applyBorder="1" applyAlignment="1" applyProtection="1">
      <alignment horizontal="center" vertical="center" wrapText="1"/>
      <protection locked="0"/>
    </xf>
    <xf numFmtId="0" fontId="5" fillId="0" borderId="7" xfId="0" applyFont="1" applyFill="1" applyBorder="1" applyAlignment="1" applyProtection="1">
      <alignment horizontal="center" vertical="center"/>
      <protection locked="0"/>
    </xf>
    <xf numFmtId="0" fontId="5" fillId="0" borderId="1" xfId="0" applyFont="1" applyFill="1" applyBorder="1" applyAlignment="1" applyProtection="1">
      <alignment horizontal="center" vertical="center" wrapText="1"/>
      <protection locked="0"/>
    </xf>
    <xf numFmtId="0" fontId="2" fillId="0" borderId="3" xfId="0" applyFont="1" applyFill="1" applyBorder="1" applyAlignment="1" applyProtection="1">
      <alignment horizontal="left" vertical="center"/>
      <protection locked="0"/>
    </xf>
    <xf numFmtId="0" fontId="2" fillId="0" borderId="4" xfId="0" applyFont="1" applyFill="1" applyBorder="1" applyAlignment="1" applyProtection="1">
      <alignment horizontal="left" vertical="center"/>
      <protection locked="0"/>
    </xf>
    <xf numFmtId="0" fontId="17" fillId="0" borderId="0" xfId="0" applyFont="1" applyFill="1" applyBorder="1" applyAlignment="1">
      <alignment horizontal="center" vertical="center"/>
    </xf>
    <xf numFmtId="0" fontId="2" fillId="0" borderId="0" xfId="0" applyFont="1" applyFill="1" applyBorder="1" applyAlignment="1">
      <alignment horizontal="left" vertical="center"/>
    </xf>
    <xf numFmtId="0" fontId="3" fillId="0" borderId="0" xfId="0" applyFont="1" applyFill="1" applyBorder="1" applyAlignment="1" applyProtection="1">
      <alignment horizontal="left" vertical="center" wrapText="1"/>
      <protection locked="0"/>
    </xf>
    <xf numFmtId="0" fontId="10" fillId="0" borderId="1" xfId="0" applyFont="1" applyFill="1" applyBorder="1" applyAlignment="1" applyProtection="1">
      <alignment vertical="top" wrapText="1"/>
      <protection locked="0"/>
    </xf>
    <xf numFmtId="10" fontId="0" fillId="0" borderId="0" xfId="3" applyNumberFormat="1" applyFont="1" applyFill="1" applyBorder="1" applyAlignment="1"/>
    <xf numFmtId="49" fontId="5" fillId="0" borderId="2" xfId="0" applyNumberFormat="1"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xf>
    <xf numFmtId="0" fontId="2" fillId="0" borderId="1" xfId="0" applyFont="1" applyFill="1" applyBorder="1" applyAlignment="1">
      <alignment horizontal="left" vertical="center" wrapText="1" indent="2"/>
    </xf>
    <xf numFmtId="0" fontId="3" fillId="0" borderId="4" xfId="0" applyFont="1" applyFill="1" applyBorder="1" applyAlignment="1">
      <alignment horizontal="center" vertical="center"/>
    </xf>
    <xf numFmtId="0" fontId="10" fillId="0" borderId="0" xfId="0" applyFont="1" applyFill="1" applyBorder="1" applyAlignment="1">
      <alignment horizontal="left" vertical="center"/>
    </xf>
    <xf numFmtId="0" fontId="18" fillId="0" borderId="1" xfId="0" applyFont="1" applyFill="1" applyBorder="1" applyAlignment="1" applyProtection="1">
      <alignment horizontal="center" vertical="center" wrapText="1"/>
      <protection locked="0"/>
    </xf>
    <xf numFmtId="0" fontId="18" fillId="0" borderId="1" xfId="0" applyFont="1" applyFill="1" applyBorder="1" applyAlignment="1" applyProtection="1">
      <alignment vertical="top" wrapText="1"/>
      <protection locked="0"/>
    </xf>
    <xf numFmtId="0" fontId="2" fillId="0" borderId="1" xfId="0" applyFont="1" applyFill="1" applyBorder="1" applyAlignment="1" applyProtection="1">
      <alignment vertical="center" wrapText="1"/>
      <protection locked="0"/>
    </xf>
    <xf numFmtId="0" fontId="19" fillId="0" borderId="1" xfId="0" applyFont="1" applyFill="1" applyBorder="1" applyAlignment="1">
      <alignment horizontal="center" vertical="center"/>
    </xf>
    <xf numFmtId="0" fontId="19" fillId="0" borderId="1" xfId="0" applyFont="1" applyFill="1" applyBorder="1" applyAlignment="1" applyProtection="1">
      <alignment horizontal="center" vertical="center" wrapText="1"/>
      <protection locked="0"/>
    </xf>
    <xf numFmtId="176" fontId="20" fillId="0" borderId="1" xfId="0" applyNumberFormat="1" applyFont="1" applyFill="1" applyBorder="1" applyAlignment="1">
      <alignment horizontal="right" vertical="center"/>
    </xf>
    <xf numFmtId="0" fontId="18" fillId="0" borderId="5" xfId="0" applyFont="1" applyFill="1" applyBorder="1" applyAlignment="1">
      <alignment horizontal="center" vertical="center"/>
    </xf>
    <xf numFmtId="0" fontId="18" fillId="0" borderId="2" xfId="0" applyFont="1" applyFill="1" applyBorder="1" applyAlignment="1" applyProtection="1">
      <alignment horizontal="center" vertical="center"/>
      <protection locked="0"/>
    </xf>
    <xf numFmtId="0" fontId="18" fillId="0" borderId="3" xfId="0" applyFont="1" applyFill="1" applyBorder="1" applyAlignment="1" applyProtection="1">
      <alignment horizontal="center" vertical="center"/>
      <protection locked="0"/>
    </xf>
    <xf numFmtId="0" fontId="18" fillId="0" borderId="4" xfId="0" applyFont="1" applyFill="1" applyBorder="1" applyAlignment="1" applyProtection="1">
      <alignment horizontal="center" vertical="center"/>
      <protection locked="0"/>
    </xf>
    <xf numFmtId="0" fontId="18" fillId="0" borderId="5" xfId="0" applyFont="1" applyFill="1" applyBorder="1" applyAlignment="1" applyProtection="1">
      <alignment horizontal="center" vertical="center"/>
      <protection locked="0"/>
    </xf>
    <xf numFmtId="0" fontId="18" fillId="0" borderId="3" xfId="0" applyFont="1" applyFill="1" applyBorder="1" applyAlignment="1">
      <alignment horizontal="center" vertical="center"/>
    </xf>
    <xf numFmtId="0" fontId="18" fillId="0" borderId="4" xfId="0" applyFont="1" applyFill="1" applyBorder="1" applyAlignment="1">
      <alignment horizontal="center" vertical="center"/>
    </xf>
    <xf numFmtId="0" fontId="18" fillId="0" borderId="7" xfId="0" applyFont="1" applyFill="1" applyBorder="1" applyAlignment="1" applyProtection="1">
      <alignment horizontal="center" vertical="center" wrapText="1"/>
      <protection locked="0"/>
    </xf>
    <xf numFmtId="0" fontId="18" fillId="0" borderId="7" xfId="0" applyFont="1" applyFill="1" applyBorder="1" applyAlignment="1" applyProtection="1">
      <alignment horizontal="center" vertical="center"/>
      <protection locked="0"/>
    </xf>
    <xf numFmtId="0" fontId="18" fillId="0" borderId="1" xfId="0" applyFont="1" applyFill="1" applyBorder="1" applyAlignment="1" applyProtection="1">
      <alignment horizontal="center" vertical="center"/>
      <protection locked="0"/>
    </xf>
    <xf numFmtId="0" fontId="2" fillId="0" borderId="2" xfId="0" applyFont="1" applyFill="1" applyBorder="1" applyAlignment="1">
      <alignment horizontal="center" vertical="center" wrapText="1"/>
    </xf>
    <xf numFmtId="0" fontId="3" fillId="0" borderId="5" xfId="0" applyFont="1" applyFill="1" applyBorder="1" applyAlignment="1" applyProtection="1">
      <alignment horizontal="center" vertical="center" wrapText="1"/>
      <protection locked="0"/>
    </xf>
    <xf numFmtId="0" fontId="3" fillId="0" borderId="9" xfId="0" applyFont="1" applyFill="1" applyBorder="1" applyAlignment="1" applyProtection="1">
      <alignment horizontal="center" vertical="center" wrapText="1"/>
      <protection locked="0"/>
    </xf>
    <xf numFmtId="0" fontId="3" fillId="0" borderId="3" xfId="0" applyFont="1" applyFill="1" applyBorder="1" applyAlignment="1" applyProtection="1">
      <alignment horizontal="center" vertical="center" wrapText="1"/>
      <protection locked="0"/>
    </xf>
    <xf numFmtId="0" fontId="3" fillId="0" borderId="4" xfId="0" applyFont="1" applyFill="1" applyBorder="1" applyAlignment="1" applyProtection="1">
      <alignment horizontal="center" vertical="center" wrapText="1"/>
      <protection locked="0"/>
    </xf>
    <xf numFmtId="0" fontId="3" fillId="0" borderId="6" xfId="0" applyFont="1" applyFill="1" applyBorder="1" applyAlignment="1" applyProtection="1">
      <alignment horizontal="center" vertical="center" wrapText="1"/>
      <protection locked="0"/>
    </xf>
    <xf numFmtId="0" fontId="3" fillId="0" borderId="10" xfId="0" applyFont="1" applyFill="1" applyBorder="1" applyAlignment="1" applyProtection="1">
      <alignment horizontal="center" vertical="center" wrapText="1"/>
      <protection locked="0"/>
    </xf>
    <xf numFmtId="0" fontId="3" fillId="0" borderId="11" xfId="0" applyFont="1" applyFill="1" applyBorder="1" applyAlignment="1" applyProtection="1">
      <alignment horizontal="center" vertical="center"/>
      <protection locked="0"/>
    </xf>
    <xf numFmtId="0" fontId="3" fillId="0" borderId="11" xfId="0" applyFont="1" applyFill="1" applyBorder="1" applyAlignment="1" applyProtection="1">
      <alignment horizontal="center" vertical="center" wrapText="1"/>
      <protection locked="0"/>
    </xf>
    <xf numFmtId="0" fontId="3" fillId="0" borderId="12" xfId="0" applyFont="1" applyFill="1" applyBorder="1" applyAlignment="1" applyProtection="1">
      <alignment horizontal="center" vertical="center" wrapText="1"/>
      <protection locked="0"/>
    </xf>
    <xf numFmtId="0" fontId="2" fillId="0" borderId="7" xfId="0" applyFont="1" applyFill="1" applyBorder="1" applyAlignment="1">
      <alignment horizontal="left" vertical="center"/>
    </xf>
    <xf numFmtId="0" fontId="2" fillId="0" borderId="12" xfId="0" applyFont="1" applyFill="1" applyBorder="1" applyAlignment="1">
      <alignment horizontal="left" vertical="center"/>
    </xf>
    <xf numFmtId="0" fontId="2" fillId="0" borderId="12" xfId="0" applyFont="1" applyFill="1" applyBorder="1" applyAlignment="1">
      <alignment horizontal="right" vertical="center"/>
    </xf>
    <xf numFmtId="0" fontId="2" fillId="0" borderId="12" xfId="0" applyFont="1" applyFill="1" applyBorder="1" applyAlignment="1" applyProtection="1">
      <alignment horizontal="right" vertical="center"/>
      <protection locked="0"/>
    </xf>
    <xf numFmtId="0" fontId="2" fillId="0" borderId="1" xfId="0" applyFont="1" applyFill="1" applyBorder="1" applyAlignment="1" applyProtection="1">
      <alignment vertical="center"/>
      <protection locked="0"/>
    </xf>
    <xf numFmtId="0" fontId="2" fillId="3" borderId="1" xfId="0" applyFont="1" applyFill="1" applyBorder="1" applyAlignment="1" quotePrefix="1">
      <alignment vertical="center" wrapText="1"/>
    </xf>
    <xf numFmtId="0" fontId="2" fillId="0" borderId="0" xfId="0" applyFont="1" applyFill="1" applyBorder="1" applyAlignment="1" quotePrefix="1">
      <alignment horizontal="right" vertical="center" wrapText="1"/>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 name="Normal" xfId="5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主题​​">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43"/>
  <sheetViews>
    <sheetView showGridLines="0" showZeros="0" topLeftCell="B20" workbookViewId="0">
      <selection activeCell="C46" sqref="C46"/>
    </sheetView>
  </sheetViews>
  <sheetFormatPr defaultColWidth="8.575" defaultRowHeight="12.75" customHeight="1" outlineLevelCol="5"/>
  <cols>
    <col min="1" max="4" width="41" style="1" customWidth="1"/>
    <col min="5" max="5" width="8.575" style="1"/>
    <col min="6" max="6" width="31.625" style="1" customWidth="1"/>
    <col min="7" max="8" width="16" style="60"/>
    <col min="9" max="9" width="13.75" style="60"/>
    <col min="10" max="16384" width="8.575" style="1"/>
  </cols>
  <sheetData>
    <row r="1" ht="15" customHeight="1" spans="1:6">
      <c r="A1" s="76"/>
      <c r="B1" s="76"/>
      <c r="C1" s="76"/>
      <c r="D1" s="77" t="s">
        <v>0</v>
      </c>
    </row>
    <row r="2" ht="41.25" customHeight="1" spans="1:6">
      <c r="A2" s="71" t="str">
        <f>"2026"&amp;"年部门财务收支预算总表"</f>
        <v>2026年部门财务收支预算总表</v>
      </c>
    </row>
    <row r="3" ht="17.25" customHeight="1" spans="1:6">
      <c r="A3" s="74" t="str">
        <f>"单位名称："&amp;"昆明市东川区因民镇人民政府"</f>
        <v>单位名称：昆明市东川区因民镇人民政府</v>
      </c>
      <c r="B3" s="213"/>
      <c r="D3" s="174" t="s">
        <v>1</v>
      </c>
    </row>
    <row r="4" ht="23.25" customHeight="1" spans="1:6">
      <c r="A4" s="214" t="s">
        <v>2</v>
      </c>
      <c r="B4" s="215"/>
      <c r="C4" s="214" t="s">
        <v>3</v>
      </c>
      <c r="D4" s="215"/>
      <c r="F4" s="188"/>
    </row>
    <row r="5" ht="24" customHeight="1" spans="1:6">
      <c r="A5" s="214" t="s">
        <v>4</v>
      </c>
      <c r="B5" s="214" t="s">
        <v>5</v>
      </c>
      <c r="C5" s="214" t="s">
        <v>6</v>
      </c>
      <c r="D5" s="214" t="s">
        <v>5</v>
      </c>
    </row>
    <row r="6" ht="17.25" customHeight="1" spans="1:6">
      <c r="A6" s="216" t="s">
        <v>7</v>
      </c>
      <c r="B6" s="100">
        <v>13436661.96</v>
      </c>
      <c r="C6" s="216" t="s">
        <v>8</v>
      </c>
      <c r="D6" s="100">
        <v>8744022.16</v>
      </c>
    </row>
    <row r="7" ht="17.25" customHeight="1" spans="1:6">
      <c r="A7" s="216" t="s">
        <v>9</v>
      </c>
      <c r="B7" s="100">
        <v>34500</v>
      </c>
      <c r="C7" s="216" t="s">
        <v>10</v>
      </c>
      <c r="D7" s="100"/>
    </row>
    <row r="8" ht="17.25" customHeight="1" spans="1:6">
      <c r="A8" s="216" t="s">
        <v>11</v>
      </c>
      <c r="B8" s="100"/>
      <c r="C8" s="244" t="s">
        <v>12</v>
      </c>
      <c r="D8" s="100"/>
    </row>
    <row r="9" ht="17.25" customHeight="1" spans="1:6">
      <c r="A9" s="216" t="s">
        <v>13</v>
      </c>
      <c r="B9" s="100"/>
      <c r="C9" s="244" t="s">
        <v>14</v>
      </c>
      <c r="D9" s="100"/>
    </row>
    <row r="10" ht="17.25" customHeight="1" spans="1:6">
      <c r="A10" s="216" t="s">
        <v>15</v>
      </c>
      <c r="B10" s="100">
        <v>1000</v>
      </c>
      <c r="C10" s="244" t="s">
        <v>16</v>
      </c>
      <c r="D10" s="100"/>
    </row>
    <row r="11" ht="17.25" customHeight="1" spans="1:6">
      <c r="A11" s="216" t="s">
        <v>17</v>
      </c>
      <c r="B11" s="100"/>
      <c r="C11" s="244" t="s">
        <v>18</v>
      </c>
      <c r="D11" s="100"/>
    </row>
    <row r="12" ht="17.25" customHeight="1" spans="1:6">
      <c r="A12" s="216" t="s">
        <v>19</v>
      </c>
      <c r="B12" s="100"/>
      <c r="C12" s="36" t="s">
        <v>20</v>
      </c>
      <c r="D12" s="100"/>
    </row>
    <row r="13" ht="17.25" customHeight="1" spans="1:6">
      <c r="A13" s="216" t="s">
        <v>21</v>
      </c>
      <c r="B13" s="100"/>
      <c r="C13" s="36" t="s">
        <v>22</v>
      </c>
      <c r="D13" s="100">
        <v>1085423.8</v>
      </c>
    </row>
    <row r="14" ht="17.25" customHeight="1" spans="1:6">
      <c r="A14" s="216" t="s">
        <v>23</v>
      </c>
      <c r="B14" s="100"/>
      <c r="C14" s="36" t="s">
        <v>24</v>
      </c>
      <c r="D14" s="100">
        <v>755424</v>
      </c>
    </row>
    <row r="15" ht="17.25" customHeight="1" spans="1:6">
      <c r="A15" s="216" t="s">
        <v>25</v>
      </c>
      <c r="B15" s="100">
        <v>1000</v>
      </c>
      <c r="C15" s="36" t="s">
        <v>26</v>
      </c>
      <c r="D15" s="100">
        <v>56680</v>
      </c>
    </row>
    <row r="16" ht="17.25" customHeight="1" spans="1:6">
      <c r="A16" s="25"/>
      <c r="B16" s="100"/>
      <c r="C16" s="36" t="s">
        <v>27</v>
      </c>
      <c r="D16" s="100">
        <v>34500</v>
      </c>
    </row>
    <row r="17" ht="17.25" customHeight="1" spans="1:4">
      <c r="A17" s="217"/>
      <c r="B17" s="100"/>
      <c r="C17" s="36" t="s">
        <v>28</v>
      </c>
      <c r="D17" s="100">
        <v>2020471</v>
      </c>
    </row>
    <row r="18" ht="17.25" customHeight="1" spans="1:4">
      <c r="A18" s="217"/>
      <c r="B18" s="100"/>
      <c r="C18" s="36" t="s">
        <v>29</v>
      </c>
      <c r="D18" s="100"/>
    </row>
    <row r="19" ht="17.25" customHeight="1" spans="1:4">
      <c r="A19" s="217"/>
      <c r="B19" s="100"/>
      <c r="C19" s="36" t="s">
        <v>30</v>
      </c>
      <c r="D19" s="100"/>
    </row>
    <row r="20" ht="17.25" customHeight="1" spans="1:4">
      <c r="A20" s="217"/>
      <c r="B20" s="100"/>
      <c r="C20" s="36" t="s">
        <v>31</v>
      </c>
      <c r="D20" s="100"/>
    </row>
    <row r="21" ht="17.25" customHeight="1" spans="1:4">
      <c r="A21" s="217"/>
      <c r="B21" s="100"/>
      <c r="C21" s="36" t="s">
        <v>32</v>
      </c>
      <c r="D21" s="100">
        <v>1000</v>
      </c>
    </row>
    <row r="22" ht="17.25" customHeight="1" spans="1:4">
      <c r="A22" s="217"/>
      <c r="B22" s="100"/>
      <c r="C22" s="36" t="s">
        <v>33</v>
      </c>
      <c r="D22" s="100"/>
    </row>
    <row r="23" ht="17.25" customHeight="1" spans="1:4">
      <c r="A23" s="217"/>
      <c r="B23" s="100"/>
      <c r="C23" s="36" t="s">
        <v>34</v>
      </c>
      <c r="D23" s="100"/>
    </row>
    <row r="24" ht="17.25" customHeight="1" spans="1:4">
      <c r="A24" s="217"/>
      <c r="B24" s="100"/>
      <c r="C24" s="36" t="s">
        <v>35</v>
      </c>
      <c r="D24" s="100">
        <v>654641</v>
      </c>
    </row>
    <row r="25" ht="17.25" customHeight="1" spans="1:4">
      <c r="A25" s="217"/>
      <c r="B25" s="100"/>
      <c r="C25" s="36" t="s">
        <v>36</v>
      </c>
      <c r="D25" s="100"/>
    </row>
    <row r="26" ht="17.25" customHeight="1" spans="1:4">
      <c r="A26" s="217"/>
      <c r="B26" s="100"/>
      <c r="C26" s="25" t="s">
        <v>37</v>
      </c>
      <c r="D26" s="100"/>
    </row>
    <row r="27" ht="17.25" customHeight="1" spans="1:4">
      <c r="A27" s="217"/>
      <c r="B27" s="100"/>
      <c r="C27" s="36" t="s">
        <v>38</v>
      </c>
      <c r="D27" s="100">
        <v>120000</v>
      </c>
    </row>
    <row r="28" ht="16.5" customHeight="1" spans="1:4">
      <c r="A28" s="217"/>
      <c r="B28" s="100"/>
      <c r="C28" s="36" t="s">
        <v>39</v>
      </c>
      <c r="D28" s="100"/>
    </row>
    <row r="29" ht="16.5" customHeight="1" spans="1:4">
      <c r="A29" s="217"/>
      <c r="B29" s="100"/>
      <c r="C29" s="25" t="s">
        <v>40</v>
      </c>
      <c r="D29" s="100"/>
    </row>
    <row r="30" ht="17.25" customHeight="1" spans="1:4">
      <c r="A30" s="217"/>
      <c r="B30" s="100"/>
      <c r="C30" s="25" t="s">
        <v>41</v>
      </c>
      <c r="D30" s="100"/>
    </row>
    <row r="31" ht="17.25" customHeight="1" spans="1:4">
      <c r="A31" s="217"/>
      <c r="B31" s="100"/>
      <c r="C31" s="36" t="s">
        <v>42</v>
      </c>
      <c r="D31" s="100"/>
    </row>
    <row r="32" ht="16.5" customHeight="1" spans="1:4">
      <c r="A32" s="217" t="s">
        <v>43</v>
      </c>
      <c r="B32" s="100">
        <v>13472161.96</v>
      </c>
      <c r="C32" s="217" t="s">
        <v>44</v>
      </c>
      <c r="D32" s="100">
        <f>SUM(D6:D27)</f>
        <v>13472161.96</v>
      </c>
    </row>
    <row r="33" ht="16.5" customHeight="1" spans="1:4">
      <c r="A33" s="25" t="s">
        <v>45</v>
      </c>
      <c r="B33" s="100"/>
      <c r="C33" s="25" t="s">
        <v>46</v>
      </c>
      <c r="D33" s="100"/>
    </row>
    <row r="34" ht="16.5" customHeight="1" spans="1:4">
      <c r="A34" s="36" t="s">
        <v>47</v>
      </c>
      <c r="B34" s="100"/>
      <c r="C34" s="36" t="s">
        <v>47</v>
      </c>
      <c r="D34" s="100"/>
    </row>
    <row r="35" ht="16.5" customHeight="1" spans="1:4">
      <c r="A35" s="36" t="s">
        <v>48</v>
      </c>
      <c r="B35" s="100"/>
      <c r="C35" s="36" t="s">
        <v>49</v>
      </c>
      <c r="D35" s="100"/>
    </row>
    <row r="36" ht="16.5" customHeight="1" spans="1:4">
      <c r="A36" s="218" t="s">
        <v>50</v>
      </c>
      <c r="B36" s="100">
        <v>13472161.96</v>
      </c>
      <c r="C36" s="218" t="s">
        <v>51</v>
      </c>
      <c r="D36" s="100">
        <v>13472161.96</v>
      </c>
    </row>
    <row r="38" customHeight="1" spans="1:4">
      <c r="B38" s="60"/>
    </row>
    <row r="39" customHeight="1" spans="1:4">
      <c r="B39" s="60"/>
    </row>
    <row r="41" customHeight="1" spans="1:4">
      <c r="A41" s="1" t="s">
        <v>52</v>
      </c>
      <c r="B41" s="188"/>
    </row>
    <row r="43" customHeight="1" spans="1:4">
      <c r="B43" s="60"/>
    </row>
  </sheetData>
  <mergeCells count="4">
    <mergeCell ref="A2:D2"/>
    <mergeCell ref="A3:B3"/>
    <mergeCell ref="A4:B4"/>
    <mergeCell ref="C4:D4"/>
  </mergeCells>
  <printOptions horizontalCentered="1"/>
  <pageMargins left="0.96" right="0.96" top="0.72" bottom="0.72" header="0" footer="0"/>
  <pageSetup paperSize="9" orientation="landscape"/>
  <headerFooter>
    <oddFooter>&amp;C第&amp;P页，共&amp;N页&amp;R&amp;N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11"/>
  <sheetViews>
    <sheetView showZeros="0" workbookViewId="0">
      <selection activeCell="A1" sqref="$A1:$XFD1048576"/>
    </sheetView>
  </sheetViews>
  <sheetFormatPr defaultColWidth="9.14166666666667" defaultRowHeight="14.25" customHeight="1" outlineLevelCol="5"/>
  <cols>
    <col min="1" max="1" width="32.1416666666667" style="1" customWidth="1"/>
    <col min="2" max="2" width="20.7083333333333" style="1" customWidth="1"/>
    <col min="3" max="3" width="32.1416666666667" style="1" customWidth="1"/>
    <col min="4" max="4" width="27.7083333333333" style="1" customWidth="1"/>
    <col min="5" max="6" width="36.7083333333333" style="1" customWidth="1"/>
    <col min="7" max="16384" width="9.14166666666667" style="1"/>
  </cols>
  <sheetData>
    <row r="1" ht="12" customHeight="1" spans="1:6">
      <c r="A1" s="154">
        <v>1</v>
      </c>
      <c r="B1" s="155">
        <v>0</v>
      </c>
      <c r="C1" s="154">
        <v>1</v>
      </c>
      <c r="D1" s="156"/>
      <c r="E1" s="156"/>
      <c r="F1" s="157" t="s">
        <v>554</v>
      </c>
    </row>
    <row r="2" ht="42" customHeight="1" spans="1:6">
      <c r="A2" s="158" t="str">
        <f>"2026"&amp;"年部门政府性基金预算支出预算表"</f>
        <v>2026年部门政府性基金预算支出预算表</v>
      </c>
      <c r="B2" s="158" t="s">
        <v>555</v>
      </c>
      <c r="C2" s="159"/>
      <c r="D2" s="160"/>
      <c r="E2" s="160"/>
      <c r="F2" s="160"/>
    </row>
    <row r="3" ht="13.5" customHeight="1" spans="1:6">
      <c r="A3" s="42" t="str">
        <f>"单位名称："&amp;"昆明市东川区因民镇人民政府"</f>
        <v>单位名称：昆明市东川区因民镇人民政府</v>
      </c>
      <c r="B3" s="42" t="s">
        <v>556</v>
      </c>
      <c r="C3" s="154"/>
      <c r="D3" s="156"/>
      <c r="E3" s="156"/>
      <c r="F3" s="157" t="s">
        <v>1</v>
      </c>
    </row>
    <row r="4" ht="19.5" customHeight="1" spans="1:6">
      <c r="A4" s="161" t="s">
        <v>245</v>
      </c>
      <c r="B4" s="162" t="s">
        <v>73</v>
      </c>
      <c r="C4" s="161" t="s">
        <v>74</v>
      </c>
      <c r="D4" s="13" t="s">
        <v>557</v>
      </c>
      <c r="E4" s="14"/>
      <c r="F4" s="15"/>
    </row>
    <row r="5" ht="18.75" customHeight="1" spans="1:6">
      <c r="A5" s="163"/>
      <c r="B5" s="164"/>
      <c r="C5" s="163"/>
      <c r="D5" s="50" t="s">
        <v>56</v>
      </c>
      <c r="E5" s="13" t="s">
        <v>76</v>
      </c>
      <c r="F5" s="50" t="s">
        <v>77</v>
      </c>
    </row>
    <row r="6" ht="18.75" customHeight="1" spans="1:6">
      <c r="A6" s="88">
        <v>1</v>
      </c>
      <c r="B6" s="165" t="s">
        <v>84</v>
      </c>
      <c r="C6" s="88">
        <v>3</v>
      </c>
      <c r="D6" s="16">
        <v>4</v>
      </c>
      <c r="E6" s="16">
        <v>5</v>
      </c>
      <c r="F6" s="16">
        <v>6</v>
      </c>
    </row>
    <row r="7" ht="21" customHeight="1" spans="1:6">
      <c r="A7" s="36" t="s">
        <v>71</v>
      </c>
      <c r="B7" s="36"/>
      <c r="C7" s="36"/>
      <c r="D7" s="100">
        <v>34500</v>
      </c>
      <c r="E7" s="100"/>
      <c r="F7" s="100">
        <v>34500</v>
      </c>
    </row>
    <row r="8" ht="21" customHeight="1" spans="1:6">
      <c r="A8" s="36" t="s">
        <v>71</v>
      </c>
      <c r="B8" s="36" t="s">
        <v>164</v>
      </c>
      <c r="C8" s="36" t="s">
        <v>165</v>
      </c>
      <c r="D8" s="100">
        <v>34500</v>
      </c>
      <c r="E8" s="100"/>
      <c r="F8" s="100">
        <v>34500</v>
      </c>
    </row>
    <row r="9" ht="21" customHeight="1" spans="1:6">
      <c r="A9" s="36" t="s">
        <v>71</v>
      </c>
      <c r="B9" s="166" t="s">
        <v>166</v>
      </c>
      <c r="C9" s="166" t="s">
        <v>167</v>
      </c>
      <c r="D9" s="100">
        <v>34500</v>
      </c>
      <c r="E9" s="100"/>
      <c r="F9" s="100">
        <v>34500</v>
      </c>
    </row>
    <row r="10" ht="21" customHeight="1" spans="1:6">
      <c r="A10" s="36" t="s">
        <v>71</v>
      </c>
      <c r="B10" s="167" t="s">
        <v>168</v>
      </c>
      <c r="C10" s="167" t="s">
        <v>169</v>
      </c>
      <c r="D10" s="100">
        <v>34500</v>
      </c>
      <c r="E10" s="100"/>
      <c r="F10" s="100">
        <v>34500</v>
      </c>
    </row>
    <row r="11" ht="18.75" customHeight="1" spans="1:6">
      <c r="A11" s="168" t="s">
        <v>235</v>
      </c>
      <c r="B11" s="168" t="s">
        <v>235</v>
      </c>
      <c r="C11" s="169" t="s">
        <v>235</v>
      </c>
      <c r="D11" s="100">
        <v>34500</v>
      </c>
      <c r="E11" s="100"/>
      <c r="F11" s="100">
        <v>34500</v>
      </c>
    </row>
  </sheetData>
  <mergeCells count="7">
    <mergeCell ref="A2:F2"/>
    <mergeCell ref="A3:C3"/>
    <mergeCell ref="D4:F4"/>
    <mergeCell ref="A11:C11"/>
    <mergeCell ref="A4:A5"/>
    <mergeCell ref="B4:B5"/>
    <mergeCell ref="C4:C5"/>
  </mergeCells>
  <printOptions horizontalCentered="1"/>
  <pageMargins left="0.37" right="0.37" top="0.56" bottom="0.56" header="0.48" footer="0.48"/>
  <pageSetup paperSize="9" scale="9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13"/>
  <sheetViews>
    <sheetView showZeros="0" topLeftCell="F1" workbookViewId="0">
      <selection activeCell="C19" sqref="C19"/>
    </sheetView>
  </sheetViews>
  <sheetFormatPr defaultColWidth="9.14166666666667" defaultRowHeight="14.25" customHeight="1"/>
  <cols>
    <col min="1" max="2" width="32.575" customWidth="1"/>
    <col min="3" max="3" width="41.1416666666667" customWidth="1"/>
    <col min="4" max="4" width="21.7083333333333" customWidth="1"/>
    <col min="5" max="5" width="35.2833333333333" customWidth="1"/>
    <col min="6" max="6" width="7.70833333333333" customWidth="1"/>
    <col min="7" max="7" width="11.1416666666667" customWidth="1"/>
    <col min="8" max="8" width="13.2833333333333" customWidth="1"/>
    <col min="9" max="18" width="20" customWidth="1"/>
    <col min="19" max="19" width="19.85" customWidth="1"/>
  </cols>
  <sheetData>
    <row r="1" ht="15.75" customHeight="1" spans="1:19">
      <c r="B1" s="103"/>
      <c r="C1" s="103"/>
      <c r="R1" s="141"/>
      <c r="S1" s="141" t="s">
        <v>558</v>
      </c>
    </row>
    <row r="2" ht="41.25" customHeight="1" spans="1:19">
      <c r="A2" s="106" t="str">
        <f>"2026"&amp;"年部门政府采购预算表"</f>
        <v>2026年部门政府采购预算表</v>
      </c>
      <c r="B2" s="107"/>
      <c r="C2" s="107"/>
      <c r="D2" s="142"/>
      <c r="E2" s="142"/>
      <c r="F2" s="142"/>
      <c r="G2" s="142"/>
      <c r="H2" s="142"/>
      <c r="I2" s="142"/>
      <c r="J2" s="142"/>
      <c r="K2" s="142"/>
      <c r="L2" s="142"/>
      <c r="M2" s="107"/>
      <c r="N2" s="142"/>
      <c r="O2" s="142"/>
      <c r="P2" s="107"/>
      <c r="Q2" s="142"/>
      <c r="R2" s="107"/>
      <c r="S2" s="107"/>
    </row>
    <row r="3" ht="18.75" customHeight="1" spans="1:19">
      <c r="A3" s="143" t="str">
        <f>"单位名称："&amp;"昆明市东川区因民镇人民政府"</f>
        <v>单位名称：昆明市东川区因民镇人民政府</v>
      </c>
      <c r="B3" s="111"/>
      <c r="C3" s="111"/>
      <c r="D3" s="144"/>
      <c r="E3" s="144"/>
      <c r="F3" s="144"/>
      <c r="G3" s="144"/>
      <c r="H3" s="144"/>
      <c r="I3" s="144"/>
      <c r="J3" s="144"/>
      <c r="K3" s="144"/>
      <c r="L3" s="144"/>
      <c r="R3" s="145"/>
      <c r="S3" s="146" t="s">
        <v>1</v>
      </c>
    </row>
    <row r="4" ht="15.75" customHeight="1" spans="1:19">
      <c r="A4" s="114" t="s">
        <v>244</v>
      </c>
      <c r="B4" s="115" t="s">
        <v>245</v>
      </c>
      <c r="C4" s="115" t="s">
        <v>559</v>
      </c>
      <c r="D4" s="116" t="s">
        <v>560</v>
      </c>
      <c r="E4" s="116" t="s">
        <v>561</v>
      </c>
      <c r="F4" s="116" t="s">
        <v>562</v>
      </c>
      <c r="G4" s="116" t="s">
        <v>563</v>
      </c>
      <c r="H4" s="116" t="s">
        <v>564</v>
      </c>
      <c r="I4" s="117" t="s">
        <v>252</v>
      </c>
      <c r="J4" s="117"/>
      <c r="K4" s="117"/>
      <c r="L4" s="117"/>
      <c r="M4" s="118"/>
      <c r="N4" s="117"/>
      <c r="O4" s="117"/>
      <c r="P4" s="119"/>
      <c r="Q4" s="117"/>
      <c r="R4" s="118"/>
      <c r="S4" s="120"/>
    </row>
    <row r="5" ht="17.25" customHeight="1" spans="1:19">
      <c r="A5" s="121"/>
      <c r="B5" s="122"/>
      <c r="C5" s="122"/>
      <c r="D5" s="123"/>
      <c r="E5" s="123"/>
      <c r="F5" s="123"/>
      <c r="G5" s="123"/>
      <c r="H5" s="123"/>
      <c r="I5" s="123" t="s">
        <v>56</v>
      </c>
      <c r="J5" s="123" t="s">
        <v>59</v>
      </c>
      <c r="K5" s="123" t="s">
        <v>565</v>
      </c>
      <c r="L5" s="123" t="s">
        <v>566</v>
      </c>
      <c r="M5" s="124" t="s">
        <v>567</v>
      </c>
      <c r="N5" s="125" t="s">
        <v>568</v>
      </c>
      <c r="O5" s="125"/>
      <c r="P5" s="126"/>
      <c r="Q5" s="125"/>
      <c r="R5" s="127"/>
      <c r="S5" s="128"/>
    </row>
    <row r="6" ht="54" customHeight="1" spans="1:19">
      <c r="A6" s="129"/>
      <c r="B6" s="128"/>
      <c r="C6" s="128"/>
      <c r="D6" s="130"/>
      <c r="E6" s="130"/>
      <c r="F6" s="130"/>
      <c r="G6" s="130"/>
      <c r="H6" s="130"/>
      <c r="I6" s="130"/>
      <c r="J6" s="130" t="s">
        <v>58</v>
      </c>
      <c r="K6" s="130"/>
      <c r="L6" s="130"/>
      <c r="M6" s="131"/>
      <c r="N6" s="130" t="s">
        <v>58</v>
      </c>
      <c r="O6" s="130" t="s">
        <v>65</v>
      </c>
      <c r="P6" s="128" t="s">
        <v>66</v>
      </c>
      <c r="Q6" s="130" t="s">
        <v>67</v>
      </c>
      <c r="R6" s="131" t="s">
        <v>68</v>
      </c>
      <c r="S6" s="128" t="s">
        <v>69</v>
      </c>
    </row>
    <row r="7" ht="18" customHeight="1" spans="1:19">
      <c r="A7" s="147">
        <v>1</v>
      </c>
      <c r="B7" s="147" t="s">
        <v>84</v>
      </c>
      <c r="C7" s="148">
        <v>3</v>
      </c>
      <c r="D7" s="148">
        <v>4</v>
      </c>
      <c r="E7" s="147">
        <v>5</v>
      </c>
      <c r="F7" s="147">
        <v>6</v>
      </c>
      <c r="G7" s="147">
        <v>7</v>
      </c>
      <c r="H7" s="147">
        <v>8</v>
      </c>
      <c r="I7" s="147">
        <v>9</v>
      </c>
      <c r="J7" s="147">
        <v>10</v>
      </c>
      <c r="K7" s="147">
        <v>11</v>
      </c>
      <c r="L7" s="147">
        <v>12</v>
      </c>
      <c r="M7" s="147">
        <v>13</v>
      </c>
      <c r="N7" s="147">
        <v>14</v>
      </c>
      <c r="O7" s="147">
        <v>15</v>
      </c>
      <c r="P7" s="147">
        <v>16</v>
      </c>
      <c r="Q7" s="147">
        <v>17</v>
      </c>
      <c r="R7" s="147">
        <v>18</v>
      </c>
      <c r="S7" s="147">
        <v>19</v>
      </c>
    </row>
    <row r="8" ht="21" customHeight="1" spans="1:19">
      <c r="A8" s="133" t="s">
        <v>71</v>
      </c>
      <c r="B8" s="134" t="s">
        <v>71</v>
      </c>
      <c r="C8" s="134" t="s">
        <v>266</v>
      </c>
      <c r="D8" s="135" t="s">
        <v>569</v>
      </c>
      <c r="E8" s="135" t="s">
        <v>570</v>
      </c>
      <c r="F8" s="135" t="s">
        <v>571</v>
      </c>
      <c r="G8" s="149">
        <v>1</v>
      </c>
      <c r="H8" s="136">
        <v>12000</v>
      </c>
      <c r="I8" s="136">
        <v>12000</v>
      </c>
      <c r="J8" s="136">
        <v>12000</v>
      </c>
      <c r="K8" s="136"/>
      <c r="L8" s="136"/>
      <c r="M8" s="136"/>
      <c r="N8" s="136"/>
      <c r="O8" s="136"/>
      <c r="P8" s="136"/>
      <c r="Q8" s="136"/>
      <c r="R8" s="136"/>
      <c r="S8" s="136"/>
    </row>
    <row r="9" ht="21" customHeight="1" spans="1:19">
      <c r="A9" s="133" t="s">
        <v>71</v>
      </c>
      <c r="B9" s="134" t="s">
        <v>71</v>
      </c>
      <c r="C9" s="134" t="s">
        <v>266</v>
      </c>
      <c r="D9" s="135" t="s">
        <v>569</v>
      </c>
      <c r="E9" s="135" t="s">
        <v>570</v>
      </c>
      <c r="F9" s="135" t="s">
        <v>571</v>
      </c>
      <c r="G9" s="149">
        <v>1</v>
      </c>
      <c r="H9" s="136">
        <v>60000</v>
      </c>
      <c r="I9" s="136">
        <v>60000</v>
      </c>
      <c r="J9" s="136">
        <v>60000</v>
      </c>
      <c r="K9" s="136"/>
      <c r="L9" s="136"/>
      <c r="M9" s="136"/>
      <c r="N9" s="136"/>
      <c r="O9" s="136"/>
      <c r="P9" s="136"/>
      <c r="Q9" s="136"/>
      <c r="R9" s="136"/>
      <c r="S9" s="136"/>
    </row>
    <row r="10" ht="21" customHeight="1" spans="1:19">
      <c r="A10" s="133" t="s">
        <v>71</v>
      </c>
      <c r="B10" s="134" t="s">
        <v>71</v>
      </c>
      <c r="C10" s="134" t="s">
        <v>266</v>
      </c>
      <c r="D10" s="135" t="s">
        <v>572</v>
      </c>
      <c r="E10" s="135" t="s">
        <v>573</v>
      </c>
      <c r="F10" s="135" t="s">
        <v>571</v>
      </c>
      <c r="G10" s="149">
        <v>1</v>
      </c>
      <c r="H10" s="136">
        <v>15000</v>
      </c>
      <c r="I10" s="136">
        <v>15000</v>
      </c>
      <c r="J10" s="136">
        <v>15000</v>
      </c>
      <c r="K10" s="136"/>
      <c r="L10" s="136"/>
      <c r="M10" s="136"/>
      <c r="N10" s="136"/>
      <c r="O10" s="136"/>
      <c r="P10" s="136"/>
      <c r="Q10" s="136"/>
      <c r="R10" s="136"/>
      <c r="S10" s="136"/>
    </row>
    <row r="11" ht="21" customHeight="1" spans="1:19">
      <c r="A11" s="133" t="s">
        <v>71</v>
      </c>
      <c r="B11" s="134" t="s">
        <v>71</v>
      </c>
      <c r="C11" s="134" t="s">
        <v>266</v>
      </c>
      <c r="D11" s="135" t="s">
        <v>574</v>
      </c>
      <c r="E11" s="135" t="s">
        <v>575</v>
      </c>
      <c r="F11" s="135" t="s">
        <v>571</v>
      </c>
      <c r="G11" s="149">
        <v>1</v>
      </c>
      <c r="H11" s="136">
        <v>24000</v>
      </c>
      <c r="I11" s="136">
        <v>24000</v>
      </c>
      <c r="J11" s="136">
        <v>24000</v>
      </c>
      <c r="K11" s="136"/>
      <c r="L11" s="136"/>
      <c r="M11" s="136"/>
      <c r="N11" s="136"/>
      <c r="O11" s="136"/>
      <c r="P11" s="136"/>
      <c r="Q11" s="136"/>
      <c r="R11" s="136"/>
      <c r="S11" s="136"/>
    </row>
    <row r="12" ht="21" customHeight="1" spans="1:19">
      <c r="A12" s="137" t="s">
        <v>235</v>
      </c>
      <c r="B12" s="138"/>
      <c r="C12" s="138"/>
      <c r="D12" s="139"/>
      <c r="E12" s="139"/>
      <c r="F12" s="139"/>
      <c r="G12" s="150"/>
      <c r="H12" s="136">
        <v>111000</v>
      </c>
      <c r="I12" s="136">
        <v>111000</v>
      </c>
      <c r="J12" s="136">
        <v>111000</v>
      </c>
      <c r="K12" s="136"/>
      <c r="L12" s="136"/>
      <c r="M12" s="136"/>
      <c r="N12" s="136"/>
      <c r="O12" s="136"/>
      <c r="P12" s="136"/>
      <c r="Q12" s="136"/>
      <c r="R12" s="136"/>
      <c r="S12" s="136"/>
    </row>
    <row r="13" ht="21" customHeight="1" spans="1:19">
      <c r="A13" s="143" t="s">
        <v>576</v>
      </c>
      <c r="B13" s="151"/>
      <c r="C13" s="151"/>
      <c r="D13" s="143"/>
      <c r="E13" s="143"/>
      <c r="F13" s="143"/>
      <c r="G13" s="152"/>
      <c r="H13" s="153"/>
      <c r="I13" s="153"/>
      <c r="J13" s="153"/>
      <c r="K13" s="153"/>
      <c r="L13" s="153"/>
      <c r="M13" s="153"/>
      <c r="N13" s="153"/>
      <c r="O13" s="153"/>
      <c r="P13" s="153"/>
      <c r="Q13" s="153"/>
      <c r="R13" s="153"/>
      <c r="S13" s="153"/>
    </row>
  </sheetData>
  <mergeCells count="19">
    <mergeCell ref="A2:S2"/>
    <mergeCell ref="A3:H3"/>
    <mergeCell ref="I4:S4"/>
    <mergeCell ref="N5:S5"/>
    <mergeCell ref="A12:G12"/>
    <mergeCell ref="A13:S13"/>
    <mergeCell ref="A4:A6"/>
    <mergeCell ref="B4:B6"/>
    <mergeCell ref="C4:C6"/>
    <mergeCell ref="D4:D6"/>
    <mergeCell ref="E4:E6"/>
    <mergeCell ref="F4:F6"/>
    <mergeCell ref="G4:G6"/>
    <mergeCell ref="H4:H6"/>
    <mergeCell ref="I5:I6"/>
    <mergeCell ref="J5:J6"/>
    <mergeCell ref="K5:K6"/>
    <mergeCell ref="L5:L6"/>
    <mergeCell ref="M5:M6"/>
  </mergeCells>
  <printOptions horizontalCentered="1"/>
  <pageMargins left="0.96" right="0.96" top="0.72" bottom="0.72" header="0" footer="0"/>
  <pageSetup paperSize="9" scale="6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T11"/>
  <sheetViews>
    <sheetView showZeros="0" topLeftCell="H1" workbookViewId="0">
      <selection activeCell="I21" sqref="I21"/>
    </sheetView>
  </sheetViews>
  <sheetFormatPr defaultColWidth="9.14166666666667" defaultRowHeight="14.25" customHeight="1"/>
  <cols>
    <col min="1" max="5" width="39.1416666666667" customWidth="1"/>
    <col min="6" max="6" width="27.575" customWidth="1"/>
    <col min="7" max="7" width="28.575" customWidth="1"/>
    <col min="8" max="8" width="28.1416666666667" customWidth="1"/>
    <col min="9" max="9" width="39.1416666666667" customWidth="1"/>
    <col min="10" max="18" width="20.425" customWidth="1"/>
    <col min="19" max="20" width="20.2833333333333" customWidth="1"/>
  </cols>
  <sheetData>
    <row r="1" ht="16.5" customHeight="1" spans="1:20">
      <c r="A1" s="102"/>
      <c r="B1" s="103"/>
      <c r="C1" s="103"/>
      <c r="D1" s="103"/>
      <c r="E1" s="103"/>
      <c r="F1" s="103"/>
      <c r="G1" s="103"/>
      <c r="H1" s="102"/>
      <c r="I1" s="102"/>
      <c r="J1" s="102"/>
      <c r="K1" s="102"/>
      <c r="L1" s="102"/>
      <c r="M1" s="102"/>
      <c r="N1" s="104"/>
      <c r="O1" s="102"/>
      <c r="P1" s="102"/>
      <c r="Q1" s="103"/>
      <c r="R1" s="102"/>
      <c r="S1" s="105"/>
      <c r="T1" s="105" t="s">
        <v>577</v>
      </c>
    </row>
    <row r="2" ht="41.25" customHeight="1" spans="1:20">
      <c r="A2" s="106" t="str">
        <f>"2026"&amp;"年部门政府购买服务预算表"</f>
        <v>2026年部门政府购买服务预算表</v>
      </c>
      <c r="B2" s="107"/>
      <c r="C2" s="107"/>
      <c r="D2" s="107"/>
      <c r="E2" s="107"/>
      <c r="F2" s="107"/>
      <c r="G2" s="107"/>
      <c r="H2" s="108"/>
      <c r="I2" s="108"/>
      <c r="J2" s="108"/>
      <c r="K2" s="108"/>
      <c r="L2" s="108"/>
      <c r="M2" s="108"/>
      <c r="N2" s="109"/>
      <c r="O2" s="108"/>
      <c r="P2" s="108"/>
      <c r="Q2" s="107"/>
      <c r="R2" s="108"/>
      <c r="S2" s="109"/>
      <c r="T2" s="107"/>
    </row>
    <row r="3" ht="22.5" customHeight="1" spans="1:20">
      <c r="A3" s="110" t="str">
        <f>"单位名称："&amp;"昆明市东川区因民镇人民政府"</f>
        <v>单位名称：昆明市东川区因民镇人民政府</v>
      </c>
      <c r="B3" s="111"/>
      <c r="C3" s="111"/>
      <c r="D3" s="111"/>
      <c r="E3" s="111"/>
      <c r="F3" s="111"/>
      <c r="G3" s="111"/>
      <c r="H3" s="112"/>
      <c r="I3" s="112"/>
      <c r="J3" s="112"/>
      <c r="K3" s="112"/>
      <c r="L3" s="112"/>
      <c r="M3" s="112"/>
      <c r="N3" s="104"/>
      <c r="O3" s="102"/>
      <c r="P3" s="102"/>
      <c r="Q3" s="103"/>
      <c r="R3" s="102"/>
      <c r="S3" s="113"/>
      <c r="T3" s="105" t="s">
        <v>1</v>
      </c>
    </row>
    <row r="4" ht="24" customHeight="1" spans="1:20">
      <c r="A4" s="114" t="s">
        <v>244</v>
      </c>
      <c r="B4" s="115" t="s">
        <v>245</v>
      </c>
      <c r="C4" s="115" t="s">
        <v>559</v>
      </c>
      <c r="D4" s="115" t="s">
        <v>578</v>
      </c>
      <c r="E4" s="115" t="s">
        <v>579</v>
      </c>
      <c r="F4" s="115" t="s">
        <v>580</v>
      </c>
      <c r="G4" s="115" t="s">
        <v>581</v>
      </c>
      <c r="H4" s="116" t="s">
        <v>582</v>
      </c>
      <c r="I4" s="116" t="s">
        <v>583</v>
      </c>
      <c r="J4" s="117" t="s">
        <v>252</v>
      </c>
      <c r="K4" s="117"/>
      <c r="L4" s="117"/>
      <c r="M4" s="117"/>
      <c r="N4" s="118"/>
      <c r="O4" s="117"/>
      <c r="P4" s="117"/>
      <c r="Q4" s="119"/>
      <c r="R4" s="117"/>
      <c r="S4" s="118"/>
      <c r="T4" s="120"/>
    </row>
    <row r="5" ht="24" customHeight="1" spans="1:20">
      <c r="A5" s="121"/>
      <c r="B5" s="122"/>
      <c r="C5" s="122"/>
      <c r="D5" s="122"/>
      <c r="E5" s="122"/>
      <c r="F5" s="122"/>
      <c r="G5" s="122"/>
      <c r="H5" s="123"/>
      <c r="I5" s="123"/>
      <c r="J5" s="123" t="s">
        <v>56</v>
      </c>
      <c r="K5" s="123" t="s">
        <v>59</v>
      </c>
      <c r="L5" s="123" t="s">
        <v>565</v>
      </c>
      <c r="M5" s="123" t="s">
        <v>566</v>
      </c>
      <c r="N5" s="124" t="s">
        <v>567</v>
      </c>
      <c r="O5" s="125" t="s">
        <v>568</v>
      </c>
      <c r="P5" s="125"/>
      <c r="Q5" s="126"/>
      <c r="R5" s="125"/>
      <c r="S5" s="127"/>
      <c r="T5" s="128"/>
    </row>
    <row r="6" ht="54" customHeight="1" spans="1:20">
      <c r="A6" s="129"/>
      <c r="B6" s="128"/>
      <c r="C6" s="128"/>
      <c r="D6" s="128"/>
      <c r="E6" s="128"/>
      <c r="F6" s="128"/>
      <c r="G6" s="128"/>
      <c r="H6" s="130"/>
      <c r="I6" s="130"/>
      <c r="J6" s="130"/>
      <c r="K6" s="130" t="s">
        <v>58</v>
      </c>
      <c r="L6" s="130"/>
      <c r="M6" s="130"/>
      <c r="N6" s="131"/>
      <c r="O6" s="130" t="s">
        <v>58</v>
      </c>
      <c r="P6" s="130" t="s">
        <v>65</v>
      </c>
      <c r="Q6" s="128" t="s">
        <v>66</v>
      </c>
      <c r="R6" s="130" t="s">
        <v>67</v>
      </c>
      <c r="S6" s="131" t="s">
        <v>68</v>
      </c>
      <c r="T6" s="128" t="s">
        <v>69</v>
      </c>
    </row>
    <row r="7" ht="17.25" customHeight="1" spans="1:20">
      <c r="A7" s="132">
        <v>1</v>
      </c>
      <c r="B7" s="128">
        <v>2</v>
      </c>
      <c r="C7" s="132">
        <v>3</v>
      </c>
      <c r="D7" s="132">
        <v>4</v>
      </c>
      <c r="E7" s="128">
        <v>5</v>
      </c>
      <c r="F7" s="132">
        <v>6</v>
      </c>
      <c r="G7" s="132">
        <v>7</v>
      </c>
      <c r="H7" s="128">
        <v>8</v>
      </c>
      <c r="I7" s="132">
        <v>9</v>
      </c>
      <c r="J7" s="132">
        <v>10</v>
      </c>
      <c r="K7" s="128">
        <v>11</v>
      </c>
      <c r="L7" s="132">
        <v>12</v>
      </c>
      <c r="M7" s="132">
        <v>13</v>
      </c>
      <c r="N7" s="128">
        <v>14</v>
      </c>
      <c r="O7" s="132">
        <v>15</v>
      </c>
      <c r="P7" s="132">
        <v>16</v>
      </c>
      <c r="Q7" s="128">
        <v>17</v>
      </c>
      <c r="R7" s="132">
        <v>18</v>
      </c>
      <c r="S7" s="132">
        <v>19</v>
      </c>
      <c r="T7" s="132">
        <v>20</v>
      </c>
    </row>
    <row r="8" ht="21" customHeight="1" spans="1:20">
      <c r="A8" s="133" t="s">
        <v>71</v>
      </c>
      <c r="B8" s="134" t="s">
        <v>71</v>
      </c>
      <c r="C8" s="134" t="s">
        <v>266</v>
      </c>
      <c r="D8" s="134" t="s">
        <v>584</v>
      </c>
      <c r="E8" s="134" t="s">
        <v>585</v>
      </c>
      <c r="F8" s="134" t="s">
        <v>76</v>
      </c>
      <c r="G8" s="134" t="s">
        <v>586</v>
      </c>
      <c r="H8" s="135" t="s">
        <v>99</v>
      </c>
      <c r="I8" s="135" t="s">
        <v>587</v>
      </c>
      <c r="J8" s="136">
        <v>15000</v>
      </c>
      <c r="K8" s="136">
        <v>15000</v>
      </c>
      <c r="L8" s="136"/>
      <c r="M8" s="136"/>
      <c r="N8" s="136"/>
      <c r="O8" s="136"/>
      <c r="P8" s="136"/>
      <c r="Q8" s="136"/>
      <c r="R8" s="136"/>
      <c r="S8" s="136"/>
      <c r="T8" s="136"/>
    </row>
    <row r="9" ht="21" customHeight="1" spans="1:20">
      <c r="A9" s="133" t="s">
        <v>71</v>
      </c>
      <c r="B9" s="134" t="s">
        <v>71</v>
      </c>
      <c r="C9" s="134" t="s">
        <v>266</v>
      </c>
      <c r="D9" s="134" t="s">
        <v>588</v>
      </c>
      <c r="E9" s="134" t="s">
        <v>585</v>
      </c>
      <c r="F9" s="134" t="s">
        <v>76</v>
      </c>
      <c r="G9" s="134" t="s">
        <v>586</v>
      </c>
      <c r="H9" s="135" t="s">
        <v>99</v>
      </c>
      <c r="I9" s="135" t="s">
        <v>589</v>
      </c>
      <c r="J9" s="136">
        <v>24000</v>
      </c>
      <c r="K9" s="136">
        <v>24000</v>
      </c>
      <c r="L9" s="136"/>
      <c r="M9" s="136"/>
      <c r="N9" s="136"/>
      <c r="O9" s="136"/>
      <c r="P9" s="136"/>
      <c r="Q9" s="136"/>
      <c r="R9" s="136"/>
      <c r="S9" s="136"/>
      <c r="T9" s="136"/>
    </row>
    <row r="10" ht="21" customHeight="1" spans="1:20">
      <c r="A10" s="133" t="s">
        <v>71</v>
      </c>
      <c r="B10" s="134" t="s">
        <v>71</v>
      </c>
      <c r="C10" s="134" t="s">
        <v>266</v>
      </c>
      <c r="D10" s="134" t="s">
        <v>590</v>
      </c>
      <c r="E10" s="134" t="s">
        <v>585</v>
      </c>
      <c r="F10" s="134" t="s">
        <v>76</v>
      </c>
      <c r="G10" s="134" t="s">
        <v>586</v>
      </c>
      <c r="H10" s="135" t="s">
        <v>99</v>
      </c>
      <c r="I10" s="135" t="s">
        <v>591</v>
      </c>
      <c r="J10" s="136">
        <v>72000</v>
      </c>
      <c r="K10" s="136">
        <v>72000</v>
      </c>
      <c r="L10" s="136"/>
      <c r="M10" s="136"/>
      <c r="N10" s="136"/>
      <c r="O10" s="136"/>
      <c r="P10" s="136"/>
      <c r="Q10" s="136"/>
      <c r="R10" s="136"/>
      <c r="S10" s="136"/>
      <c r="T10" s="136"/>
    </row>
    <row r="11" ht="21" customHeight="1" spans="1:20">
      <c r="A11" s="137" t="s">
        <v>235</v>
      </c>
      <c r="B11" s="138"/>
      <c r="C11" s="138"/>
      <c r="D11" s="138"/>
      <c r="E11" s="138"/>
      <c r="F11" s="138"/>
      <c r="G11" s="138"/>
      <c r="H11" s="139"/>
      <c r="I11" s="140"/>
      <c r="J11" s="136">
        <v>111000</v>
      </c>
      <c r="K11" s="136">
        <v>111000</v>
      </c>
      <c r="L11" s="136"/>
      <c r="M11" s="136"/>
      <c r="N11" s="136"/>
      <c r="O11" s="136"/>
      <c r="P11" s="136"/>
      <c r="Q11" s="136"/>
      <c r="R11" s="136"/>
      <c r="S11" s="136"/>
      <c r="T11" s="136"/>
    </row>
  </sheetData>
  <mergeCells count="19">
    <mergeCell ref="A2:T2"/>
    <mergeCell ref="A3:I3"/>
    <mergeCell ref="J4:T4"/>
    <mergeCell ref="O5:T5"/>
    <mergeCell ref="A11:I11"/>
    <mergeCell ref="A4:A6"/>
    <mergeCell ref="B4:B6"/>
    <mergeCell ref="C4:C6"/>
    <mergeCell ref="D4:D6"/>
    <mergeCell ref="E4:E6"/>
    <mergeCell ref="F4:F6"/>
    <mergeCell ref="G4:G6"/>
    <mergeCell ref="H4:H6"/>
    <mergeCell ref="I4:I6"/>
    <mergeCell ref="J5:J6"/>
    <mergeCell ref="K5:K6"/>
    <mergeCell ref="L5:L6"/>
    <mergeCell ref="M5:M6"/>
    <mergeCell ref="N5:N6"/>
  </mergeCells>
  <printOptions horizontalCentered="1"/>
  <pageMargins left="0.96" right="0.96" top="0.72" bottom="0.72" header="0" footer="0"/>
  <pageSetup paperSize="9" scale="6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M9"/>
  <sheetViews>
    <sheetView showZeros="0" workbookViewId="0">
      <selection activeCell="A1" sqref="$A1:$XFD1048576"/>
    </sheetView>
  </sheetViews>
  <sheetFormatPr defaultColWidth="9.14166666666667" defaultRowHeight="14.25" customHeight="1"/>
  <cols>
    <col min="1" max="1" width="37.7083333333333" style="1" customWidth="1"/>
    <col min="2" max="13" width="20" style="1" customWidth="1"/>
    <col min="14" max="16384" width="9.14166666666667" style="1"/>
  </cols>
  <sheetData>
    <row r="1" ht="17.25" customHeight="1" spans="1:13">
      <c r="D1" s="92"/>
      <c r="M1" s="40" t="s">
        <v>592</v>
      </c>
    </row>
    <row r="2" ht="41.25" customHeight="1" spans="1:13">
      <c r="A2" s="93" t="str">
        <f>"2026"&amp;"年对下转移支付预算表"</f>
        <v>2026年对下转移支付预算表</v>
      </c>
      <c r="B2" s="41"/>
      <c r="C2" s="41"/>
      <c r="D2" s="41"/>
      <c r="E2" s="41"/>
      <c r="F2" s="41"/>
      <c r="G2" s="41"/>
      <c r="H2" s="41"/>
      <c r="I2" s="41"/>
      <c r="J2" s="41"/>
      <c r="K2" s="41"/>
      <c r="L2" s="41"/>
      <c r="M2" s="87"/>
    </row>
    <row r="3" ht="18" customHeight="1" spans="1:13">
      <c r="A3" s="4" t="str">
        <f>"单位名称："&amp;"昆明市东川区因民镇人民政府"</f>
        <v>单位名称：昆明市东川区因民镇人民政府</v>
      </c>
      <c r="B3" s="94"/>
      <c r="C3" s="94"/>
      <c r="D3" s="95"/>
      <c r="E3" s="96"/>
      <c r="F3" s="96"/>
      <c r="G3" s="96"/>
      <c r="H3" s="96"/>
      <c r="I3" s="96"/>
      <c r="M3" s="45" t="s">
        <v>1</v>
      </c>
    </row>
    <row r="4" ht="19.5" customHeight="1" spans="1:13">
      <c r="A4" s="50" t="s">
        <v>593</v>
      </c>
      <c r="B4" s="13" t="s">
        <v>252</v>
      </c>
      <c r="C4" s="14"/>
      <c r="D4" s="14"/>
      <c r="E4" s="13" t="s">
        <v>594</v>
      </c>
      <c r="F4" s="14"/>
      <c r="G4" s="14"/>
      <c r="H4" s="14"/>
      <c r="I4" s="14"/>
      <c r="J4" s="14"/>
      <c r="K4" s="14"/>
      <c r="L4" s="14"/>
      <c r="M4" s="97"/>
    </row>
    <row r="5" ht="40.5" customHeight="1" spans="1:13">
      <c r="A5" s="53"/>
      <c r="B5" s="61" t="s">
        <v>56</v>
      </c>
      <c r="C5" s="47" t="s">
        <v>59</v>
      </c>
      <c r="D5" s="98" t="s">
        <v>565</v>
      </c>
      <c r="E5" s="62"/>
      <c r="F5" s="62"/>
      <c r="G5" s="62"/>
      <c r="H5" s="62"/>
      <c r="I5" s="62"/>
      <c r="J5" s="62"/>
      <c r="K5" s="62"/>
      <c r="L5" s="62"/>
      <c r="M5" s="99"/>
    </row>
    <row r="6" ht="19.5" customHeight="1" spans="1:13">
      <c r="A6" s="7">
        <v>1</v>
      </c>
      <c r="B6" s="7">
        <v>2</v>
      </c>
      <c r="C6" s="7">
        <v>3</v>
      </c>
      <c r="D6" s="11">
        <v>4</v>
      </c>
      <c r="E6" s="62">
        <v>5</v>
      </c>
      <c r="F6" s="7">
        <v>6</v>
      </c>
      <c r="G6" s="7">
        <v>7</v>
      </c>
      <c r="H6" s="11">
        <v>8</v>
      </c>
      <c r="I6" s="7">
        <v>9</v>
      </c>
      <c r="J6" s="7">
        <v>10</v>
      </c>
      <c r="K6" s="7">
        <v>11</v>
      </c>
      <c r="L6" s="7">
        <v>13</v>
      </c>
      <c r="M6" s="62">
        <v>24</v>
      </c>
    </row>
    <row r="7" ht="19.5" customHeight="1" spans="1:13">
      <c r="A7" s="21"/>
      <c r="B7" s="100"/>
      <c r="C7" s="100"/>
      <c r="D7" s="100"/>
      <c r="E7" s="100"/>
      <c r="F7" s="100"/>
      <c r="G7" s="100"/>
      <c r="H7" s="100"/>
      <c r="I7" s="100"/>
      <c r="J7" s="100"/>
      <c r="K7" s="100"/>
      <c r="L7" s="100"/>
      <c r="M7" s="100"/>
    </row>
    <row r="8" ht="19.5" customHeight="1" spans="1:13">
      <c r="A8" s="89"/>
      <c r="B8" s="100"/>
      <c r="C8" s="100"/>
      <c r="D8" s="100"/>
      <c r="E8" s="100"/>
      <c r="F8" s="100"/>
      <c r="G8" s="100"/>
      <c r="H8" s="100"/>
      <c r="I8" s="100"/>
      <c r="J8" s="100"/>
      <c r="K8" s="100"/>
      <c r="L8" s="100"/>
      <c r="M8" s="100"/>
    </row>
    <row r="9" customHeight="1" spans="1:13">
      <c r="A9" s="101" t="s">
        <v>595</v>
      </c>
    </row>
  </sheetData>
  <mergeCells count="5">
    <mergeCell ref="A2:M2"/>
    <mergeCell ref="A3:I3"/>
    <mergeCell ref="B4:D4"/>
    <mergeCell ref="E4:M4"/>
    <mergeCell ref="A4:A5"/>
  </mergeCells>
  <printOptions horizontalCentered="1"/>
  <pageMargins left="0.96" right="0.96" top="0.72" bottom="0.72" header="0" footer="0"/>
  <pageSetup paperSize="9" scale="57"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8"/>
  <sheetViews>
    <sheetView showZeros="0" workbookViewId="0">
      <selection activeCell="A1" sqref="$A1:$XFD1048576"/>
    </sheetView>
  </sheetViews>
  <sheetFormatPr defaultColWidth="9.14166666666667" defaultRowHeight="12" customHeight="1" outlineLevelRow="7"/>
  <cols>
    <col min="1" max="1" width="34.2833333333333" style="1" customWidth="1"/>
    <col min="2" max="2" width="29" style="1" customWidth="1"/>
    <col min="3" max="5" width="23.575" style="1" customWidth="1"/>
    <col min="6" max="6" width="11.2833333333333" style="1" customWidth="1"/>
    <col min="7" max="7" width="25.1416666666667" style="1" customWidth="1"/>
    <col min="8" max="8" width="15.575" style="1" customWidth="1"/>
    <col min="9" max="9" width="13.425" style="1" customWidth="1"/>
    <col min="10" max="10" width="18.85" style="1" customWidth="1"/>
    <col min="11" max="16384" width="9.14166666666667" style="1"/>
  </cols>
  <sheetData>
    <row r="1" ht="16.5" customHeight="1" spans="1:10">
      <c r="J1" s="40" t="s">
        <v>596</v>
      </c>
    </row>
    <row r="2" ht="41.25" customHeight="1" spans="1:10">
      <c r="A2" s="86" t="str">
        <f>"2026"&amp;"年对下转移支付绩效目标表"</f>
        <v>2026年对下转移支付绩效目标表</v>
      </c>
      <c r="B2" s="41"/>
      <c r="C2" s="41"/>
      <c r="D2" s="41"/>
      <c r="E2" s="41"/>
      <c r="F2" s="87"/>
      <c r="G2" s="41"/>
      <c r="H2" s="87"/>
      <c r="I2" s="87"/>
      <c r="J2" s="41"/>
    </row>
    <row r="3" ht="17.25" customHeight="1" spans="1:10">
      <c r="A3" s="42" t="str">
        <f>"单位名称："&amp;"昆明市东川区因民镇人民政府"</f>
        <v>单位名称：昆明市东川区因民镇人民政府</v>
      </c>
    </row>
    <row r="4" ht="44.25" customHeight="1" spans="1:10">
      <c r="A4" s="20" t="s">
        <v>593</v>
      </c>
      <c r="B4" s="20" t="s">
        <v>372</v>
      </c>
      <c r="C4" s="20" t="s">
        <v>373</v>
      </c>
      <c r="D4" s="20" t="s">
        <v>374</v>
      </c>
      <c r="E4" s="20" t="s">
        <v>375</v>
      </c>
      <c r="F4" s="88" t="s">
        <v>376</v>
      </c>
      <c r="G4" s="20" t="s">
        <v>377</v>
      </c>
      <c r="H4" s="88" t="s">
        <v>378</v>
      </c>
      <c r="I4" s="88" t="s">
        <v>379</v>
      </c>
      <c r="J4" s="20" t="s">
        <v>380</v>
      </c>
    </row>
    <row r="5" ht="14.25" customHeight="1" spans="1:10">
      <c r="A5" s="20">
        <v>1</v>
      </c>
      <c r="B5" s="20">
        <v>2</v>
      </c>
      <c r="C5" s="20">
        <v>3</v>
      </c>
      <c r="D5" s="20">
        <v>4</v>
      </c>
      <c r="E5" s="20">
        <v>5</v>
      </c>
      <c r="F5" s="88">
        <v>6</v>
      </c>
      <c r="G5" s="20">
        <v>7</v>
      </c>
      <c r="H5" s="88">
        <v>8</v>
      </c>
      <c r="I5" s="88">
        <v>9</v>
      </c>
      <c r="J5" s="20">
        <v>10</v>
      </c>
    </row>
    <row r="6" ht="42" customHeight="1" spans="1:10">
      <c r="A6" s="21"/>
      <c r="B6" s="89"/>
      <c r="C6" s="89"/>
      <c r="D6" s="89"/>
      <c r="E6" s="81"/>
      <c r="F6" s="90"/>
      <c r="G6" s="81"/>
      <c r="H6" s="90"/>
      <c r="I6" s="90"/>
      <c r="J6" s="81"/>
    </row>
    <row r="7" ht="42" customHeight="1" spans="1:10">
      <c r="A7" s="21"/>
      <c r="B7" s="36"/>
      <c r="C7" s="36"/>
      <c r="D7" s="36"/>
      <c r="E7" s="21"/>
      <c r="F7" s="36"/>
      <c r="G7" s="21"/>
      <c r="H7" s="36"/>
      <c r="I7" s="36"/>
      <c r="J7" s="21"/>
    </row>
    <row r="8" customHeight="1" spans="1:10">
      <c r="A8" s="91" t="s">
        <v>595</v>
      </c>
    </row>
  </sheetData>
  <mergeCells count="2">
    <mergeCell ref="A2:J2"/>
    <mergeCell ref="A3:H3"/>
  </mergeCells>
  <printOptions horizontalCentered="1"/>
  <pageMargins left="0.96" right="0.96" top="0.72" bottom="0.72" header="0" footer="0"/>
  <pageSetup paperSize="9" scale="6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I9"/>
  <sheetViews>
    <sheetView showZeros="0" workbookViewId="0">
      <selection activeCell="A1" sqref="$A1:$XFD1048576"/>
    </sheetView>
  </sheetViews>
  <sheetFormatPr defaultColWidth="10.425" defaultRowHeight="14.25" customHeight="1"/>
  <cols>
    <col min="1" max="3" width="33.7083333333333" style="1" customWidth="1"/>
    <col min="4" max="4" width="45.575" style="1" customWidth="1"/>
    <col min="5" max="5" width="27.575" style="1" customWidth="1"/>
    <col min="6" max="6" width="21.7083333333333" style="1" customWidth="1"/>
    <col min="7" max="9" width="26.2833333333333" style="1" customWidth="1"/>
    <col min="10" max="16384" width="10.425" style="1"/>
  </cols>
  <sheetData>
    <row r="1" customHeight="1" spans="1:9">
      <c r="A1" s="68" t="s">
        <v>597</v>
      </c>
      <c r="B1" s="69"/>
      <c r="C1" s="69"/>
      <c r="D1" s="70"/>
      <c r="E1" s="70"/>
      <c r="F1" s="70"/>
      <c r="G1" s="69"/>
      <c r="H1" s="69"/>
      <c r="I1" s="70"/>
    </row>
    <row r="2" ht="41.25" customHeight="1" spans="1:9">
      <c r="A2" s="71" t="str">
        <f>"2026"&amp;"年新增资产配置预算表"</f>
        <v>2026年新增资产配置预算表</v>
      </c>
      <c r="B2" s="72"/>
      <c r="C2" s="72"/>
      <c r="D2" s="73"/>
      <c r="E2" s="73"/>
      <c r="F2" s="73"/>
      <c r="G2" s="72"/>
      <c r="H2" s="72"/>
      <c r="I2" s="73"/>
    </row>
    <row r="3" customHeight="1" spans="1:9">
      <c r="A3" s="74" t="str">
        <f>"单位名称："&amp;"昆明市东川区因民镇人民政府"</f>
        <v>单位名称：昆明市东川区因民镇人民政府</v>
      </c>
      <c r="B3" s="75"/>
      <c r="C3" s="75"/>
      <c r="D3" s="76"/>
      <c r="F3" s="73"/>
      <c r="G3" s="72"/>
      <c r="H3" s="72"/>
      <c r="I3" s="77" t="s">
        <v>1</v>
      </c>
    </row>
    <row r="4" ht="28.5" customHeight="1" spans="1:9">
      <c r="A4" s="78" t="s">
        <v>244</v>
      </c>
      <c r="B4" s="62" t="s">
        <v>245</v>
      </c>
      <c r="C4" s="78" t="s">
        <v>598</v>
      </c>
      <c r="D4" s="78" t="s">
        <v>599</v>
      </c>
      <c r="E4" s="78" t="s">
        <v>600</v>
      </c>
      <c r="F4" s="78" t="s">
        <v>601</v>
      </c>
      <c r="G4" s="62" t="s">
        <v>602</v>
      </c>
      <c r="H4" s="62"/>
      <c r="I4" s="78"/>
    </row>
    <row r="5" ht="21" customHeight="1" spans="1:9">
      <c r="A5" s="78"/>
      <c r="B5" s="79"/>
      <c r="C5" s="79"/>
      <c r="D5" s="80"/>
      <c r="E5" s="79"/>
      <c r="F5" s="79"/>
      <c r="G5" s="62" t="s">
        <v>563</v>
      </c>
      <c r="H5" s="62" t="s">
        <v>603</v>
      </c>
      <c r="I5" s="62" t="s">
        <v>604</v>
      </c>
    </row>
    <row r="6" ht="17.25" customHeight="1" spans="1:9">
      <c r="A6" s="81" t="s">
        <v>83</v>
      </c>
      <c r="B6" s="35" t="s">
        <v>84</v>
      </c>
      <c r="C6" s="81" t="s">
        <v>85</v>
      </c>
      <c r="D6" s="81" t="s">
        <v>86</v>
      </c>
      <c r="E6" s="81" t="s">
        <v>87</v>
      </c>
      <c r="F6" s="35" t="s">
        <v>88</v>
      </c>
      <c r="G6" s="35" t="s">
        <v>89</v>
      </c>
      <c r="H6" s="81" t="s">
        <v>90</v>
      </c>
      <c r="I6" s="81">
        <v>9</v>
      </c>
    </row>
    <row r="7" ht="19.5" customHeight="1" spans="1:9">
      <c r="A7" s="21"/>
      <c r="B7" s="36"/>
      <c r="C7" s="36"/>
      <c r="D7" s="21"/>
      <c r="E7" s="36"/>
      <c r="F7" s="35"/>
      <c r="G7" s="82"/>
      <c r="H7" s="26"/>
      <c r="I7" s="26"/>
    </row>
    <row r="8" ht="19.5" customHeight="1" spans="1:9">
      <c r="A8" s="24" t="s">
        <v>56</v>
      </c>
      <c r="B8" s="83"/>
      <c r="C8" s="83"/>
      <c r="D8" s="84"/>
      <c r="E8" s="85"/>
      <c r="F8" s="85"/>
      <c r="G8" s="82"/>
      <c r="H8" s="26"/>
      <c r="I8" s="26"/>
    </row>
    <row r="9" customHeight="1" spans="1:9">
      <c r="A9" s="1" t="s">
        <v>605</v>
      </c>
    </row>
  </sheetData>
  <mergeCells count="11">
    <mergeCell ref="A1:I1"/>
    <mergeCell ref="A2:I2"/>
    <mergeCell ref="A3:C3"/>
    <mergeCell ref="G4:I4"/>
    <mergeCell ref="A8:F8"/>
    <mergeCell ref="A4:A5"/>
    <mergeCell ref="B4:B5"/>
    <mergeCell ref="C4:C5"/>
    <mergeCell ref="D4:D5"/>
    <mergeCell ref="E4:E5"/>
    <mergeCell ref="F4:F5"/>
  </mergeCells>
  <pageMargins left="0.67" right="0.67" top="0.72" bottom="0.72" header="0.28" footer="0.28"/>
  <pageSetup paperSize="9" fitToWidth="0" fitToHeight="0"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10"/>
  <sheetViews>
    <sheetView showZeros="0" topLeftCell="D1" workbookViewId="0">
      <selection activeCell="D13" sqref="D13"/>
    </sheetView>
  </sheetViews>
  <sheetFormatPr defaultColWidth="9.14166666666667" defaultRowHeight="14.25" customHeight="1"/>
  <cols>
    <col min="1" max="1" width="19.2833333333333" style="1" customWidth="1"/>
    <col min="2" max="2" width="33.85" style="1" customWidth="1"/>
    <col min="3" max="3" width="23.85" style="1" customWidth="1"/>
    <col min="4" max="4" width="11.1416666666667" style="1" customWidth="1"/>
    <col min="5" max="5" width="17.7083333333333" style="1" customWidth="1"/>
    <col min="6" max="6" width="9.85" style="1" customWidth="1"/>
    <col min="7" max="7" width="17.7083333333333" style="1" customWidth="1"/>
    <col min="8" max="11" width="23.1416666666667" style="1" customWidth="1"/>
    <col min="12" max="16384" width="9.14166666666667" style="1"/>
  </cols>
  <sheetData>
    <row r="1" customHeight="1" spans="1:11">
      <c r="D1" s="39"/>
      <c r="E1" s="39"/>
      <c r="F1" s="39"/>
      <c r="G1" s="39"/>
      <c r="K1" s="40" t="s">
        <v>606</v>
      </c>
    </row>
    <row r="2" ht="41.25" customHeight="1" spans="1:11">
      <c r="A2" s="41" t="str">
        <f>"2026"&amp;"年上级补助项目支出预算表"</f>
        <v>2026年上级补助项目支出预算表</v>
      </c>
      <c r="B2" s="41"/>
      <c r="C2" s="41"/>
      <c r="D2" s="41"/>
      <c r="E2" s="41"/>
      <c r="F2" s="41"/>
      <c r="G2" s="41"/>
      <c r="H2" s="41"/>
      <c r="I2" s="41"/>
      <c r="J2" s="41"/>
      <c r="K2" s="41"/>
    </row>
    <row r="3" ht="13.5" customHeight="1" spans="1:11">
      <c r="A3" s="42" t="str">
        <f>"单位名称："&amp;"昆明市东川区因民镇人民政府"</f>
        <v>单位名称：昆明市东川区因民镇人民政府</v>
      </c>
      <c r="B3" s="43"/>
      <c r="C3" s="43"/>
      <c r="D3" s="43"/>
      <c r="E3" s="43"/>
      <c r="F3" s="43"/>
      <c r="G3" s="43"/>
      <c r="H3" s="44"/>
      <c r="I3" s="44"/>
      <c r="J3" s="44"/>
      <c r="K3" s="45" t="s">
        <v>1</v>
      </c>
    </row>
    <row r="4" ht="21.75" customHeight="1" spans="1:11">
      <c r="A4" s="46" t="s">
        <v>335</v>
      </c>
      <c r="B4" s="46" t="s">
        <v>247</v>
      </c>
      <c r="C4" s="46" t="s">
        <v>336</v>
      </c>
      <c r="D4" s="47" t="s">
        <v>248</v>
      </c>
      <c r="E4" s="47" t="s">
        <v>249</v>
      </c>
      <c r="F4" s="47" t="s">
        <v>337</v>
      </c>
      <c r="G4" s="47" t="s">
        <v>338</v>
      </c>
      <c r="H4" s="50" t="s">
        <v>56</v>
      </c>
      <c r="I4" s="13" t="s">
        <v>607</v>
      </c>
      <c r="J4" s="14"/>
      <c r="K4" s="15"/>
    </row>
    <row r="5" ht="21.75" customHeight="1" spans="1:11">
      <c r="A5" s="48"/>
      <c r="B5" s="48"/>
      <c r="C5" s="48"/>
      <c r="D5" s="49"/>
      <c r="E5" s="49"/>
      <c r="F5" s="49"/>
      <c r="G5" s="49"/>
      <c r="H5" s="61"/>
      <c r="I5" s="47" t="s">
        <v>59</v>
      </c>
      <c r="J5" s="47" t="s">
        <v>60</v>
      </c>
      <c r="K5" s="47" t="s">
        <v>61</v>
      </c>
    </row>
    <row r="6" ht="40.5" customHeight="1" spans="1:11">
      <c r="A6" s="51"/>
      <c r="B6" s="51"/>
      <c r="C6" s="51"/>
      <c r="D6" s="52"/>
      <c r="E6" s="52"/>
      <c r="F6" s="52"/>
      <c r="G6" s="52"/>
      <c r="H6" s="53"/>
      <c r="I6" s="52" t="s">
        <v>58</v>
      </c>
      <c r="J6" s="52"/>
      <c r="K6" s="52"/>
    </row>
    <row r="7" ht="15" customHeight="1" spans="1:11">
      <c r="A7" s="7">
        <v>1</v>
      </c>
      <c r="B7" s="7">
        <v>2</v>
      </c>
      <c r="C7" s="7">
        <v>3</v>
      </c>
      <c r="D7" s="7">
        <v>4</v>
      </c>
      <c r="E7" s="7">
        <v>5</v>
      </c>
      <c r="F7" s="7">
        <v>6</v>
      </c>
      <c r="G7" s="7">
        <v>7</v>
      </c>
      <c r="H7" s="7">
        <v>8</v>
      </c>
      <c r="I7" s="7">
        <v>9</v>
      </c>
      <c r="J7" s="62">
        <v>10</v>
      </c>
      <c r="K7" s="62">
        <v>11</v>
      </c>
    </row>
    <row r="8" ht="18.75" customHeight="1" spans="1:11">
      <c r="A8" s="21" t="s">
        <v>344</v>
      </c>
      <c r="B8" s="36" t="s">
        <v>364</v>
      </c>
      <c r="C8" s="21" t="s">
        <v>71</v>
      </c>
      <c r="D8" s="21" t="s">
        <v>178</v>
      </c>
      <c r="E8" s="21" t="s">
        <v>179</v>
      </c>
      <c r="F8" s="21" t="s">
        <v>328</v>
      </c>
      <c r="G8" s="21" t="s">
        <v>329</v>
      </c>
      <c r="H8" s="63">
        <v>269008.8</v>
      </c>
      <c r="I8" s="64">
        <v>269008.8</v>
      </c>
      <c r="J8" s="64"/>
      <c r="K8" s="63"/>
    </row>
    <row r="9" ht="18.75" customHeight="1" spans="1:11">
      <c r="A9" s="21" t="s">
        <v>344</v>
      </c>
      <c r="B9" s="36" t="s">
        <v>364</v>
      </c>
      <c r="C9" s="36" t="s">
        <v>71</v>
      </c>
      <c r="D9" s="36" t="s">
        <v>178</v>
      </c>
      <c r="E9" s="36" t="s">
        <v>179</v>
      </c>
      <c r="F9" s="36" t="s">
        <v>328</v>
      </c>
      <c r="G9" s="36" t="s">
        <v>329</v>
      </c>
      <c r="H9" s="55">
        <v>47520</v>
      </c>
      <c r="I9" s="55">
        <v>47520</v>
      </c>
      <c r="J9" s="55"/>
      <c r="K9" s="63"/>
    </row>
    <row r="10" ht="18.75" customHeight="1" spans="1:11">
      <c r="A10" s="65" t="s">
        <v>235</v>
      </c>
      <c r="B10" s="66"/>
      <c r="C10" s="66"/>
      <c r="D10" s="66"/>
      <c r="E10" s="66"/>
      <c r="F10" s="66"/>
      <c r="G10" s="67"/>
      <c r="H10" s="55"/>
      <c r="I10" s="55"/>
      <c r="J10" s="55"/>
      <c r="K10" s="63"/>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rintOptions horizontalCentered="1"/>
  <pageMargins left="0.37" right="0.37" top="0.56" bottom="0.56" header="0.48" footer="0.48"/>
  <pageSetup paperSize="9" scale="56"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26"/>
  <sheetViews>
    <sheetView showZeros="0" workbookViewId="0">
      <selection activeCell="A1" sqref="$A1:$XFD1048576"/>
    </sheetView>
  </sheetViews>
  <sheetFormatPr defaultColWidth="9.14166666666667" defaultRowHeight="14.25" customHeight="1" outlineLevelCol="6"/>
  <cols>
    <col min="1" max="1" width="35.2833333333333" style="1" customWidth="1"/>
    <col min="2" max="4" width="28" style="1" customWidth="1"/>
    <col min="5" max="7" width="23.85" style="1" customWidth="1"/>
    <col min="8" max="16384" width="9.14166666666667" style="1"/>
  </cols>
  <sheetData>
    <row r="1" ht="13.5" customHeight="1" spans="1:7">
      <c r="D1" s="39"/>
      <c r="G1" s="40" t="s">
        <v>608</v>
      </c>
    </row>
    <row r="2" ht="41.25" customHeight="1" spans="1:7">
      <c r="A2" s="41" t="str">
        <f>"2026"&amp;"年部门项目中期规划预算表"</f>
        <v>2026年部门项目中期规划预算表</v>
      </c>
      <c r="B2" s="41"/>
      <c r="C2" s="41"/>
      <c r="D2" s="41"/>
      <c r="E2" s="41"/>
      <c r="F2" s="41"/>
      <c r="G2" s="41"/>
    </row>
    <row r="3" ht="13.5" customHeight="1" spans="1:7">
      <c r="A3" s="42" t="str">
        <f>"单位名称："&amp;"昆明市东川区因民镇人民政府"</f>
        <v>单位名称：昆明市东川区因民镇人民政府</v>
      </c>
      <c r="B3" s="43"/>
      <c r="C3" s="43"/>
      <c r="D3" s="43"/>
      <c r="E3" s="44"/>
      <c r="F3" s="44"/>
      <c r="G3" s="45" t="s">
        <v>1</v>
      </c>
    </row>
    <row r="4" ht="21.75" customHeight="1" spans="1:7">
      <c r="A4" s="46" t="s">
        <v>336</v>
      </c>
      <c r="B4" s="46" t="s">
        <v>335</v>
      </c>
      <c r="C4" s="46" t="s">
        <v>247</v>
      </c>
      <c r="D4" s="47" t="s">
        <v>609</v>
      </c>
      <c r="E4" s="13" t="s">
        <v>59</v>
      </c>
      <c r="F4" s="14"/>
      <c r="G4" s="15"/>
    </row>
    <row r="5" ht="21.75" customHeight="1" spans="1:7">
      <c r="A5" s="48"/>
      <c r="B5" s="48"/>
      <c r="C5" s="48"/>
      <c r="D5" s="49"/>
      <c r="E5" s="50" t="str">
        <f>"2026"&amp;"年"</f>
        <v>2026年</v>
      </c>
      <c r="F5" s="47" t="str">
        <f>("2026"+1)&amp;"年"</f>
        <v>2027年</v>
      </c>
      <c r="G5" s="47" t="str">
        <f>("2026"+2)&amp;"年"</f>
        <v>2028年</v>
      </c>
    </row>
    <row r="6" ht="40.5" customHeight="1" spans="1:7">
      <c r="A6" s="51"/>
      <c r="B6" s="51"/>
      <c r="C6" s="51"/>
      <c r="D6" s="52"/>
      <c r="E6" s="53"/>
      <c r="F6" s="52" t="s">
        <v>58</v>
      </c>
      <c r="G6" s="52"/>
    </row>
    <row r="7" ht="15" customHeight="1" spans="1:7">
      <c r="A7" s="7">
        <v>1</v>
      </c>
      <c r="B7" s="7">
        <v>2</v>
      </c>
      <c r="C7" s="7">
        <v>3</v>
      </c>
      <c r="D7" s="7">
        <v>4</v>
      </c>
      <c r="E7" s="7">
        <v>5</v>
      </c>
      <c r="F7" s="7">
        <v>6</v>
      </c>
      <c r="G7" s="7">
        <v>7</v>
      </c>
    </row>
    <row r="8" ht="17.25" customHeight="1" spans="1:7">
      <c r="A8" s="36" t="s">
        <v>71</v>
      </c>
      <c r="B8" s="54"/>
      <c r="C8" s="54"/>
      <c r="D8" s="36"/>
      <c r="E8" s="55">
        <f t="shared" ref="E8:G8" si="0">SUM(E9:E19)</f>
        <v>4263132.96</v>
      </c>
      <c r="F8" s="55">
        <f t="shared" si="0"/>
        <v>4391026.9488</v>
      </c>
      <c r="G8" s="55">
        <f t="shared" si="0"/>
        <v>4522757.757264</v>
      </c>
    </row>
    <row r="9" ht="18.75" customHeight="1" spans="1:7">
      <c r="A9" s="36"/>
      <c r="B9" s="36" t="s">
        <v>610</v>
      </c>
      <c r="C9" s="36" t="s">
        <v>343</v>
      </c>
      <c r="D9" s="36" t="s">
        <v>611</v>
      </c>
      <c r="E9" s="55">
        <v>19180.8</v>
      </c>
      <c r="F9" s="55">
        <f t="shared" ref="F9:F19" si="1">E9*1.03</f>
        <v>19756.224</v>
      </c>
      <c r="G9" s="55">
        <f t="shared" ref="G9:G19" si="2">F9*1.03</f>
        <v>20348.91072</v>
      </c>
    </row>
    <row r="10" s="1" customFormat="1" ht="18.75" customHeight="1" spans="1:7">
      <c r="A10" s="36"/>
      <c r="B10" s="36" t="s">
        <v>612</v>
      </c>
      <c r="C10" s="36" t="s">
        <v>346</v>
      </c>
      <c r="D10" s="36" t="s">
        <v>611</v>
      </c>
      <c r="E10" s="55">
        <v>34500</v>
      </c>
      <c r="F10" s="55">
        <f t="shared" si="1"/>
        <v>35535</v>
      </c>
      <c r="G10" s="55">
        <f t="shared" si="2"/>
        <v>36601.05</v>
      </c>
    </row>
    <row r="11" s="1" customFormat="1" ht="18.75" customHeight="1" spans="1:7">
      <c r="A11" s="36"/>
      <c r="B11" s="36" t="s">
        <v>613</v>
      </c>
      <c r="C11" s="36" t="s">
        <v>369</v>
      </c>
      <c r="D11" s="36" t="s">
        <v>611</v>
      </c>
      <c r="E11" s="55">
        <v>1000</v>
      </c>
      <c r="F11" s="55">
        <f t="shared" si="1"/>
        <v>1030</v>
      </c>
      <c r="G11" s="55">
        <f t="shared" si="2"/>
        <v>1060.9</v>
      </c>
    </row>
    <row r="12" ht="18.75" customHeight="1" spans="1:7">
      <c r="A12" s="56"/>
      <c r="B12" s="36" t="s">
        <v>612</v>
      </c>
      <c r="C12" s="36" t="s">
        <v>348</v>
      </c>
      <c r="D12" s="36" t="s">
        <v>611</v>
      </c>
      <c r="E12" s="55">
        <v>40000</v>
      </c>
      <c r="F12" s="55">
        <f t="shared" si="1"/>
        <v>41200</v>
      </c>
      <c r="G12" s="55">
        <f t="shared" si="2"/>
        <v>42436</v>
      </c>
    </row>
    <row r="13" ht="18.75" customHeight="1" spans="1:7">
      <c r="A13" s="56"/>
      <c r="B13" s="36" t="s">
        <v>612</v>
      </c>
      <c r="C13" s="36" t="s">
        <v>350</v>
      </c>
      <c r="D13" s="36" t="s">
        <v>611</v>
      </c>
      <c r="E13" s="55">
        <v>80000</v>
      </c>
      <c r="F13" s="55">
        <f t="shared" si="1"/>
        <v>82400</v>
      </c>
      <c r="G13" s="55">
        <f t="shared" si="2"/>
        <v>84872</v>
      </c>
    </row>
    <row r="14" ht="18.75" customHeight="1" spans="1:7">
      <c r="A14" s="56"/>
      <c r="B14" s="36" t="s">
        <v>612</v>
      </c>
      <c r="C14" s="36" t="s">
        <v>356</v>
      </c>
      <c r="D14" s="36" t="s">
        <v>611</v>
      </c>
      <c r="E14" s="55">
        <v>120000</v>
      </c>
      <c r="F14" s="55">
        <f t="shared" si="1"/>
        <v>123600</v>
      </c>
      <c r="G14" s="55">
        <f t="shared" si="2"/>
        <v>127308</v>
      </c>
    </row>
    <row r="15" ht="18.75" customHeight="1" spans="1:7">
      <c r="A15" s="56"/>
      <c r="B15" s="36" t="s">
        <v>612</v>
      </c>
      <c r="C15" s="36" t="s">
        <v>358</v>
      </c>
      <c r="D15" s="36" t="s">
        <v>611</v>
      </c>
      <c r="E15" s="55">
        <v>68000</v>
      </c>
      <c r="F15" s="55">
        <f t="shared" si="1"/>
        <v>70040</v>
      </c>
      <c r="G15" s="55">
        <f t="shared" si="2"/>
        <v>72141.2</v>
      </c>
    </row>
    <row r="16" ht="18.75" customHeight="1" spans="1:7">
      <c r="A16" s="56"/>
      <c r="B16" s="36" t="s">
        <v>612</v>
      </c>
      <c r="C16" s="36" t="s">
        <v>360</v>
      </c>
      <c r="D16" s="36" t="s">
        <v>611</v>
      </c>
      <c r="E16" s="55">
        <v>649000</v>
      </c>
      <c r="F16" s="55">
        <f t="shared" si="1"/>
        <v>668470</v>
      </c>
      <c r="G16" s="55">
        <f t="shared" si="2"/>
        <v>688524.1</v>
      </c>
    </row>
    <row r="17" ht="18.75" customHeight="1" spans="1:7">
      <c r="A17" s="56"/>
      <c r="B17" s="36" t="s">
        <v>612</v>
      </c>
      <c r="C17" s="36" t="s">
        <v>362</v>
      </c>
      <c r="D17" s="36" t="s">
        <v>611</v>
      </c>
      <c r="E17" s="55">
        <v>2630923.36</v>
      </c>
      <c r="F17" s="55">
        <f t="shared" si="1"/>
        <v>2709851.0608</v>
      </c>
      <c r="G17" s="55">
        <f t="shared" si="2"/>
        <v>2791146.592624</v>
      </c>
    </row>
    <row r="18" s="1" customFormat="1" ht="18.75" customHeight="1" spans="1:7">
      <c r="A18" s="56"/>
      <c r="B18" s="36" t="s">
        <v>612</v>
      </c>
      <c r="C18" s="36" t="s">
        <v>364</v>
      </c>
      <c r="D18" s="36" t="s">
        <v>611</v>
      </c>
      <c r="E18" s="55">
        <v>316528.8</v>
      </c>
      <c r="F18" s="55">
        <f t="shared" si="1"/>
        <v>326024.664</v>
      </c>
      <c r="G18" s="55">
        <f t="shared" si="2"/>
        <v>335805.40392</v>
      </c>
    </row>
    <row r="19" ht="18.75" customHeight="1" spans="1:7">
      <c r="A19" s="56"/>
      <c r="B19" s="36" t="s">
        <v>612</v>
      </c>
      <c r="C19" s="36" t="s">
        <v>366</v>
      </c>
      <c r="D19" s="36" t="s">
        <v>611</v>
      </c>
      <c r="E19" s="55">
        <v>304000</v>
      </c>
      <c r="F19" s="55">
        <f t="shared" si="1"/>
        <v>313120</v>
      </c>
      <c r="G19" s="55">
        <f t="shared" si="2"/>
        <v>322513.6</v>
      </c>
    </row>
    <row r="20" ht="18.75" customHeight="1" spans="1:7">
      <c r="A20" s="57" t="s">
        <v>56</v>
      </c>
      <c r="B20" s="58" t="s">
        <v>614</v>
      </c>
      <c r="C20" s="58"/>
      <c r="D20" s="59"/>
      <c r="E20" s="55">
        <f t="shared" ref="E20:G20" si="3">SUM(E9:E19)</f>
        <v>4263132.96</v>
      </c>
      <c r="F20" s="55">
        <f t="shared" si="3"/>
        <v>4391026.9488</v>
      </c>
      <c r="G20" s="55">
        <f t="shared" si="3"/>
        <v>4522757.757264</v>
      </c>
    </row>
    <row r="24" customHeight="1" spans="1:7">
      <c r="E24" s="60"/>
    </row>
    <row r="25" customHeight="1" spans="1:7">
      <c r="E25" s="60"/>
    </row>
    <row r="26" customHeight="1" spans="1:7">
      <c r="E26" s="60"/>
    </row>
  </sheetData>
  <mergeCells count="11">
    <mergeCell ref="A2:G2"/>
    <mergeCell ref="A3:D3"/>
    <mergeCell ref="E4:G4"/>
    <mergeCell ref="A20:D20"/>
    <mergeCell ref="A4:A6"/>
    <mergeCell ref="B4:B6"/>
    <mergeCell ref="C4:C6"/>
    <mergeCell ref="D4:D6"/>
    <mergeCell ref="E5:E6"/>
    <mergeCell ref="F5:F6"/>
    <mergeCell ref="G5:G6"/>
  </mergeCells>
  <printOptions horizontalCentered="1"/>
  <pageMargins left="0.37" right="0.37" top="0.56" bottom="0.56" header="0.48" footer="0.48"/>
  <pageSetup paperSize="9" scale="56"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35"/>
  <sheetViews>
    <sheetView showZeros="0" topLeftCell="A6" workbookViewId="0">
      <selection activeCell="C10" sqref="C10:G11"/>
    </sheetView>
  </sheetViews>
  <sheetFormatPr defaultColWidth="8.575" defaultRowHeight="14.25" customHeight="1"/>
  <cols>
    <col min="1" max="1" width="18.1416666666667" style="1" customWidth="1"/>
    <col min="2" max="2" width="23.425" style="1" customWidth="1"/>
    <col min="3" max="3" width="21.85" style="1" customWidth="1"/>
    <col min="4" max="4" width="15.575" style="1" customWidth="1"/>
    <col min="5" max="5" width="31.575" style="1" customWidth="1"/>
    <col min="6" max="6" width="15.425" style="1" customWidth="1"/>
    <col min="7" max="7" width="16.425" style="1" customWidth="1"/>
    <col min="8" max="8" width="29.575" style="1" customWidth="1"/>
    <col min="9" max="9" width="30.575" style="1" customWidth="1"/>
    <col min="10" max="10" width="23.85" style="1" customWidth="1"/>
    <col min="11" max="16384" width="8.575" style="1"/>
  </cols>
  <sheetData>
    <row r="1" customHeight="1" spans="1:10">
      <c r="A1" s="2"/>
      <c r="B1" s="2"/>
      <c r="C1" s="2"/>
      <c r="D1" s="2"/>
      <c r="E1" s="2"/>
      <c r="F1" s="2"/>
      <c r="G1" s="2"/>
      <c r="H1" s="2"/>
      <c r="I1" s="2"/>
      <c r="J1" s="3" t="s">
        <v>615</v>
      </c>
    </row>
    <row r="2" ht="41.25" customHeight="1" spans="1:10">
      <c r="A2" s="2" t="str">
        <f>"2026"&amp;"年部门整体支出绩效目标表"</f>
        <v>2026年部门整体支出绩效目标表</v>
      </c>
      <c r="B2" s="2"/>
      <c r="C2" s="2"/>
      <c r="D2" s="2"/>
      <c r="E2" s="2"/>
      <c r="F2" s="2"/>
      <c r="G2" s="2"/>
      <c r="H2" s="2"/>
      <c r="I2" s="2"/>
      <c r="J2" s="2"/>
    </row>
    <row r="3" ht="17.25" customHeight="1" spans="1:10">
      <c r="A3" s="4" t="str">
        <f>"单位名称："&amp;"昆明市东川区因民镇人民政府"</f>
        <v>单位名称：昆明市东川区因民镇人民政府</v>
      </c>
      <c r="B3" s="4"/>
      <c r="C3" s="5"/>
      <c r="D3" s="6"/>
      <c r="E3" s="6"/>
      <c r="F3" s="6"/>
      <c r="G3" s="6"/>
      <c r="H3" s="6"/>
      <c r="I3" s="6"/>
      <c r="J3" s="246" t="s">
        <v>1</v>
      </c>
    </row>
    <row r="4" ht="30" customHeight="1" spans="1:10">
      <c r="A4" s="7" t="s">
        <v>616</v>
      </c>
      <c r="B4" s="8">
        <v>577001</v>
      </c>
      <c r="C4" s="9"/>
      <c r="D4" s="9"/>
      <c r="E4" s="10"/>
      <c r="F4" s="11" t="s">
        <v>617</v>
      </c>
      <c r="G4" s="10"/>
      <c r="H4" s="12" t="s">
        <v>71</v>
      </c>
      <c r="I4" s="9"/>
      <c r="J4" s="10"/>
    </row>
    <row r="5" ht="32.25" customHeight="1" spans="1:10">
      <c r="A5" s="13" t="s">
        <v>618</v>
      </c>
      <c r="B5" s="14"/>
      <c r="C5" s="14"/>
      <c r="D5" s="14"/>
      <c r="E5" s="14"/>
      <c r="F5" s="14"/>
      <c r="G5" s="14"/>
      <c r="H5" s="14"/>
      <c r="I5" s="15"/>
      <c r="J5" s="16" t="s">
        <v>619</v>
      </c>
    </row>
    <row r="6" ht="99.75" customHeight="1" spans="1:10">
      <c r="A6" s="16" t="s">
        <v>620</v>
      </c>
      <c r="B6" s="17" t="s">
        <v>621</v>
      </c>
      <c r="C6" s="18" t="s">
        <v>622</v>
      </c>
      <c r="D6" s="18"/>
      <c r="E6" s="18"/>
      <c r="F6" s="18"/>
      <c r="G6" s="18"/>
      <c r="H6" s="18"/>
      <c r="I6" s="18"/>
      <c r="J6" s="19" t="s">
        <v>623</v>
      </c>
    </row>
    <row r="7" ht="99.75" customHeight="1" spans="1:10">
      <c r="A7" s="16"/>
      <c r="B7" s="17" t="str">
        <f>"总体绩效目标（"&amp;"2026"&amp;"-"&amp;("2026"+2)&amp;"年期间）"</f>
        <v>总体绩效目标（2026-2028年期间）</v>
      </c>
      <c r="C7" s="18" t="s">
        <v>624</v>
      </c>
      <c r="D7" s="18"/>
      <c r="E7" s="18"/>
      <c r="F7" s="18"/>
      <c r="G7" s="18"/>
      <c r="H7" s="18"/>
      <c r="I7" s="18"/>
      <c r="J7" s="19" t="s">
        <v>625</v>
      </c>
    </row>
    <row r="8" ht="75" customHeight="1" spans="1:10">
      <c r="A8" s="17" t="s">
        <v>626</v>
      </c>
      <c r="B8" s="20" t="str">
        <f>"预算年度（"&amp;"2026"&amp;"年）绩效目标"</f>
        <v>预算年度（2026年）绩效目标</v>
      </c>
      <c r="C8" s="21" t="s">
        <v>627</v>
      </c>
      <c r="D8" s="21"/>
      <c r="E8" s="21"/>
      <c r="F8" s="21"/>
      <c r="G8" s="21"/>
      <c r="H8" s="21"/>
      <c r="I8" s="21"/>
      <c r="J8" s="22" t="s">
        <v>628</v>
      </c>
    </row>
    <row r="9" ht="32.25" customHeight="1" spans="1:10">
      <c r="A9" s="23" t="s">
        <v>629</v>
      </c>
      <c r="B9" s="23"/>
      <c r="C9" s="23"/>
      <c r="D9" s="23"/>
      <c r="E9" s="23"/>
      <c r="F9" s="23"/>
      <c r="G9" s="23"/>
      <c r="H9" s="23"/>
      <c r="I9" s="23"/>
      <c r="J9" s="23"/>
    </row>
    <row r="10" ht="32.25" customHeight="1" spans="1:10">
      <c r="A10" s="17" t="s">
        <v>630</v>
      </c>
      <c r="B10" s="17"/>
      <c r="C10" s="16" t="s">
        <v>631</v>
      </c>
      <c r="D10" s="16"/>
      <c r="E10" s="16"/>
      <c r="F10" s="16" t="s">
        <v>632</v>
      </c>
      <c r="G10" s="16"/>
      <c r="H10" s="16" t="s">
        <v>633</v>
      </c>
      <c r="I10" s="16"/>
      <c r="J10" s="16"/>
    </row>
    <row r="11" ht="32.25" customHeight="1" spans="1:10">
      <c r="A11" s="17"/>
      <c r="B11" s="17"/>
      <c r="C11" s="16"/>
      <c r="D11" s="16"/>
      <c r="E11" s="16"/>
      <c r="F11" s="16"/>
      <c r="G11" s="16"/>
      <c r="H11" s="17" t="s">
        <v>634</v>
      </c>
      <c r="I11" s="17" t="s">
        <v>635</v>
      </c>
      <c r="J11" s="17" t="s">
        <v>636</v>
      </c>
    </row>
    <row r="12" ht="24" customHeight="1" spans="1:10">
      <c r="A12" s="24" t="s">
        <v>56</v>
      </c>
      <c r="B12" s="25"/>
      <c r="C12" s="25"/>
      <c r="D12" s="25"/>
      <c r="E12" s="25"/>
      <c r="F12" s="25"/>
      <c r="G12" s="25"/>
      <c r="H12" s="26">
        <v>13472161.96</v>
      </c>
      <c r="I12" s="26">
        <v>13436661.96</v>
      </c>
      <c r="J12" s="26">
        <v>35500</v>
      </c>
    </row>
    <row r="13" ht="34.5" customHeight="1" spans="1:10">
      <c r="A13" s="18" t="s">
        <v>77</v>
      </c>
      <c r="B13" s="27"/>
      <c r="C13" s="18" t="s">
        <v>637</v>
      </c>
      <c r="D13" s="27"/>
      <c r="E13" s="27"/>
      <c r="F13" s="27"/>
      <c r="G13" s="27"/>
      <c r="H13" s="28">
        <v>4263132.96</v>
      </c>
      <c r="I13" s="28">
        <v>4227632.96</v>
      </c>
      <c r="J13" s="28">
        <v>35500</v>
      </c>
    </row>
    <row r="14" ht="34.5" customHeight="1" spans="1:10">
      <c r="A14" s="18" t="s">
        <v>76</v>
      </c>
      <c r="B14" s="27"/>
      <c r="C14" s="18" t="s">
        <v>638</v>
      </c>
      <c r="D14" s="27"/>
      <c r="E14" s="27"/>
      <c r="F14" s="27"/>
      <c r="G14" s="27"/>
      <c r="H14" s="28">
        <v>9209029</v>
      </c>
      <c r="I14" s="28">
        <v>9209029</v>
      </c>
      <c r="J14" s="28"/>
    </row>
    <row r="15" ht="32.25" customHeight="1" spans="1:10">
      <c r="A15" s="23" t="s">
        <v>639</v>
      </c>
      <c r="B15" s="23"/>
      <c r="C15" s="23"/>
      <c r="D15" s="23"/>
      <c r="E15" s="23"/>
      <c r="F15" s="23"/>
      <c r="G15" s="23"/>
      <c r="H15" s="23"/>
      <c r="I15" s="23"/>
      <c r="J15" s="23"/>
    </row>
    <row r="16" ht="32.25" customHeight="1" spans="1:10">
      <c r="A16" s="29" t="s">
        <v>640</v>
      </c>
      <c r="B16" s="29"/>
      <c r="C16" s="29"/>
      <c r="D16" s="29"/>
      <c r="E16" s="29"/>
      <c r="F16" s="29"/>
      <c r="G16" s="29"/>
      <c r="H16" s="30" t="s">
        <v>641</v>
      </c>
      <c r="I16" s="31" t="s">
        <v>380</v>
      </c>
      <c r="J16" s="30" t="s">
        <v>642</v>
      </c>
    </row>
    <row r="17" ht="36" customHeight="1" spans="1:10">
      <c r="A17" s="32" t="s">
        <v>373</v>
      </c>
      <c r="B17" s="32" t="s">
        <v>643</v>
      </c>
      <c r="C17" s="33" t="s">
        <v>375</v>
      </c>
      <c r="D17" s="33" t="s">
        <v>376</v>
      </c>
      <c r="E17" s="33" t="s">
        <v>377</v>
      </c>
      <c r="F17" s="33" t="s">
        <v>378</v>
      </c>
      <c r="G17" s="33" t="s">
        <v>379</v>
      </c>
      <c r="H17" s="34"/>
      <c r="I17" s="34"/>
      <c r="J17" s="34"/>
    </row>
    <row r="18" ht="32.25" customHeight="1" spans="1:10">
      <c r="A18" s="35" t="s">
        <v>382</v>
      </c>
      <c r="B18" s="35"/>
      <c r="C18" s="36"/>
      <c r="D18" s="35"/>
      <c r="E18" s="35"/>
      <c r="F18" s="35"/>
      <c r="G18" s="35"/>
      <c r="H18" s="37"/>
      <c r="I18" s="38"/>
      <c r="J18" s="37"/>
    </row>
    <row r="19" ht="32.25" customHeight="1" spans="1:10">
      <c r="A19" s="35"/>
      <c r="B19" s="35" t="s">
        <v>383</v>
      </c>
      <c r="C19" s="36"/>
      <c r="D19" s="35"/>
      <c r="E19" s="35"/>
      <c r="F19" s="35"/>
      <c r="G19" s="35"/>
      <c r="H19" s="37"/>
      <c r="I19" s="38"/>
      <c r="J19" s="37"/>
    </row>
    <row r="20" ht="32.25" customHeight="1" spans="1:10">
      <c r="A20" s="35"/>
      <c r="B20" s="35"/>
      <c r="C20" s="36" t="s">
        <v>644</v>
      </c>
      <c r="D20" s="35" t="s">
        <v>390</v>
      </c>
      <c r="E20" s="35" t="s">
        <v>460</v>
      </c>
      <c r="F20" s="35" t="s">
        <v>409</v>
      </c>
      <c r="G20" s="35" t="s">
        <v>387</v>
      </c>
      <c r="H20" s="37" t="s">
        <v>645</v>
      </c>
      <c r="I20" s="38" t="s">
        <v>646</v>
      </c>
      <c r="J20" s="37" t="s">
        <v>647</v>
      </c>
    </row>
    <row r="21" ht="32.25" customHeight="1" spans="1:10">
      <c r="A21" s="35"/>
      <c r="B21" s="35"/>
      <c r="C21" s="36" t="s">
        <v>648</v>
      </c>
      <c r="D21" s="35" t="s">
        <v>390</v>
      </c>
      <c r="E21" s="35" t="s">
        <v>460</v>
      </c>
      <c r="F21" s="35" t="s">
        <v>409</v>
      </c>
      <c r="G21" s="35" t="s">
        <v>387</v>
      </c>
      <c r="H21" s="37" t="s">
        <v>645</v>
      </c>
      <c r="I21" s="38" t="s">
        <v>649</v>
      </c>
      <c r="J21" s="37" t="s">
        <v>647</v>
      </c>
    </row>
    <row r="22" ht="32.25" customHeight="1" spans="1:10">
      <c r="A22" s="35"/>
      <c r="B22" s="35" t="s">
        <v>388</v>
      </c>
      <c r="C22" s="36"/>
      <c r="D22" s="35"/>
      <c r="E22" s="35"/>
      <c r="F22" s="35"/>
      <c r="G22" s="35"/>
      <c r="H22" s="37"/>
      <c r="I22" s="38"/>
      <c r="J22" s="37"/>
    </row>
    <row r="23" ht="32.25" customHeight="1" spans="1:10">
      <c r="A23" s="35"/>
      <c r="B23" s="35"/>
      <c r="C23" s="36" t="s">
        <v>650</v>
      </c>
      <c r="D23" s="35" t="s">
        <v>390</v>
      </c>
      <c r="E23" s="35" t="s">
        <v>460</v>
      </c>
      <c r="F23" s="35" t="s">
        <v>409</v>
      </c>
      <c r="G23" s="35" t="s">
        <v>387</v>
      </c>
      <c r="H23" s="37" t="s">
        <v>651</v>
      </c>
      <c r="I23" s="38" t="s">
        <v>652</v>
      </c>
      <c r="J23" s="37" t="s">
        <v>647</v>
      </c>
    </row>
    <row r="24" ht="32.25" customHeight="1" spans="1:10">
      <c r="A24" s="35"/>
      <c r="B24" s="35"/>
      <c r="C24" s="36" t="s">
        <v>653</v>
      </c>
      <c r="D24" s="35" t="s">
        <v>390</v>
      </c>
      <c r="E24" s="35" t="s">
        <v>460</v>
      </c>
      <c r="F24" s="35" t="s">
        <v>409</v>
      </c>
      <c r="G24" s="35" t="s">
        <v>387</v>
      </c>
      <c r="H24" s="37" t="s">
        <v>651</v>
      </c>
      <c r="I24" s="38" t="s">
        <v>654</v>
      </c>
      <c r="J24" s="37" t="s">
        <v>647</v>
      </c>
    </row>
    <row r="25" ht="32.25" customHeight="1" spans="1:10">
      <c r="A25" s="35" t="s">
        <v>399</v>
      </c>
      <c r="B25" s="35"/>
      <c r="C25" s="36"/>
      <c r="D25" s="35"/>
      <c r="E25" s="35"/>
      <c r="F25" s="35"/>
      <c r="G25" s="35"/>
      <c r="H25" s="37"/>
      <c r="I25" s="38"/>
      <c r="J25" s="37"/>
    </row>
    <row r="26" ht="32.25" customHeight="1" spans="1:10">
      <c r="A26" s="35"/>
      <c r="B26" s="35" t="s">
        <v>445</v>
      </c>
      <c r="C26" s="36"/>
      <c r="D26" s="35"/>
      <c r="E26" s="35"/>
      <c r="F26" s="35"/>
      <c r="G26" s="35"/>
      <c r="H26" s="37"/>
      <c r="I26" s="38"/>
      <c r="J26" s="37"/>
    </row>
    <row r="27" ht="32.25" customHeight="1" spans="1:10">
      <c r="A27" s="35"/>
      <c r="B27" s="35"/>
      <c r="C27" s="36" t="s">
        <v>655</v>
      </c>
      <c r="D27" s="35" t="s">
        <v>390</v>
      </c>
      <c r="E27" s="35" t="s">
        <v>656</v>
      </c>
      <c r="F27" s="35"/>
      <c r="G27" s="35" t="s">
        <v>393</v>
      </c>
      <c r="H27" s="37" t="s">
        <v>651</v>
      </c>
      <c r="I27" s="38" t="s">
        <v>655</v>
      </c>
      <c r="J27" s="37" t="s">
        <v>657</v>
      </c>
    </row>
    <row r="28" ht="32.25" customHeight="1" spans="1:10">
      <c r="A28" s="35"/>
      <c r="B28" s="35"/>
      <c r="C28" s="36" t="s">
        <v>658</v>
      </c>
      <c r="D28" s="35" t="s">
        <v>390</v>
      </c>
      <c r="E28" s="35" t="s">
        <v>656</v>
      </c>
      <c r="F28" s="35"/>
      <c r="G28" s="35" t="s">
        <v>393</v>
      </c>
      <c r="H28" s="37" t="s">
        <v>651</v>
      </c>
      <c r="I28" s="38" t="s">
        <v>658</v>
      </c>
      <c r="J28" s="37" t="s">
        <v>657</v>
      </c>
    </row>
    <row r="29" ht="32.25" customHeight="1" spans="1:10">
      <c r="A29" s="35"/>
      <c r="B29" s="35"/>
      <c r="C29" s="36" t="s">
        <v>659</v>
      </c>
      <c r="D29" s="35" t="s">
        <v>390</v>
      </c>
      <c r="E29" s="35" t="s">
        <v>656</v>
      </c>
      <c r="F29" s="35"/>
      <c r="G29" s="35" t="s">
        <v>393</v>
      </c>
      <c r="H29" s="37" t="s">
        <v>651</v>
      </c>
      <c r="I29" s="38" t="s">
        <v>659</v>
      </c>
      <c r="J29" s="37" t="s">
        <v>657</v>
      </c>
    </row>
    <row r="30" ht="32.25" customHeight="1" spans="1:10">
      <c r="A30" s="35"/>
      <c r="B30" s="35" t="s">
        <v>400</v>
      </c>
      <c r="C30" s="36"/>
      <c r="D30" s="35"/>
      <c r="E30" s="35"/>
      <c r="F30" s="35"/>
      <c r="G30" s="35"/>
      <c r="H30" s="37"/>
      <c r="I30" s="38"/>
      <c r="J30" s="37"/>
    </row>
    <row r="31" ht="32.25" customHeight="1" spans="1:10">
      <c r="A31" s="35"/>
      <c r="B31" s="35"/>
      <c r="C31" s="36" t="s">
        <v>660</v>
      </c>
      <c r="D31" s="35" t="s">
        <v>390</v>
      </c>
      <c r="E31" s="35" t="s">
        <v>460</v>
      </c>
      <c r="F31" s="35" t="s">
        <v>409</v>
      </c>
      <c r="G31" s="35" t="s">
        <v>387</v>
      </c>
      <c r="H31" s="37" t="s">
        <v>651</v>
      </c>
      <c r="I31" s="38" t="s">
        <v>661</v>
      </c>
      <c r="J31" s="37" t="s">
        <v>657</v>
      </c>
    </row>
    <row r="32" ht="32.25" customHeight="1" spans="1:10">
      <c r="A32" s="35"/>
      <c r="B32" s="35"/>
      <c r="C32" s="36" t="s">
        <v>662</v>
      </c>
      <c r="D32" s="35" t="s">
        <v>390</v>
      </c>
      <c r="E32" s="35" t="s">
        <v>656</v>
      </c>
      <c r="F32" s="35"/>
      <c r="G32" s="35" t="s">
        <v>393</v>
      </c>
      <c r="H32" s="37" t="s">
        <v>651</v>
      </c>
      <c r="I32" s="38" t="s">
        <v>661</v>
      </c>
      <c r="J32" s="37" t="s">
        <v>657</v>
      </c>
    </row>
    <row r="33" ht="32.25" customHeight="1" spans="1:10">
      <c r="A33" s="35" t="s">
        <v>405</v>
      </c>
      <c r="B33" s="35"/>
      <c r="C33" s="36"/>
      <c r="D33" s="35"/>
      <c r="E33" s="35"/>
      <c r="F33" s="35"/>
      <c r="G33" s="35"/>
      <c r="H33" s="37"/>
      <c r="I33" s="38"/>
      <c r="J33" s="37"/>
    </row>
    <row r="34" ht="32.25" customHeight="1" spans="1:10">
      <c r="A34" s="35"/>
      <c r="B34" s="35" t="s">
        <v>406</v>
      </c>
      <c r="C34" s="36"/>
      <c r="D34" s="35"/>
      <c r="E34" s="35"/>
      <c r="F34" s="35"/>
      <c r="G34" s="35"/>
      <c r="H34" s="37"/>
      <c r="I34" s="38"/>
      <c r="J34" s="37"/>
    </row>
    <row r="35" ht="32.25" customHeight="1" spans="1:10">
      <c r="A35" s="35"/>
      <c r="B35" s="35"/>
      <c r="C35" s="36" t="s">
        <v>663</v>
      </c>
      <c r="D35" s="35" t="s">
        <v>385</v>
      </c>
      <c r="E35" s="35" t="s">
        <v>408</v>
      </c>
      <c r="F35" s="35" t="s">
        <v>409</v>
      </c>
      <c r="G35" s="35" t="s">
        <v>387</v>
      </c>
      <c r="H35" s="37" t="s">
        <v>651</v>
      </c>
      <c r="I35" s="38" t="s">
        <v>661</v>
      </c>
      <c r="J35" s="37" t="s">
        <v>647</v>
      </c>
    </row>
  </sheetData>
  <mergeCells count="24">
    <mergeCell ref="A2:J2"/>
    <mergeCell ref="A3:C3"/>
    <mergeCell ref="B4:E4"/>
    <mergeCell ref="F4:G4"/>
    <mergeCell ref="H4:J4"/>
    <mergeCell ref="A5:I5"/>
    <mergeCell ref="C6:I6"/>
    <mergeCell ref="C7:I7"/>
    <mergeCell ref="C8:I8"/>
    <mergeCell ref="A9:J9"/>
    <mergeCell ref="H10:J10"/>
    <mergeCell ref="A12:G12"/>
    <mergeCell ref="A13:B13"/>
    <mergeCell ref="C13:G13"/>
    <mergeCell ref="A14:B14"/>
    <mergeCell ref="C14:G14"/>
    <mergeCell ref="A15:J15"/>
    <mergeCell ref="A16:G16"/>
    <mergeCell ref="A6:A7"/>
    <mergeCell ref="H16:H17"/>
    <mergeCell ref="I16:I17"/>
    <mergeCell ref="J16:J17"/>
    <mergeCell ref="A10:B11"/>
    <mergeCell ref="C10:G11"/>
  </mergeCells>
  <pageMargins left="0.84" right="0.84" top="0.9" bottom="0.9" header="0.36" footer="0.36"/>
  <pageSetup paperSize="9" scale="5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15"/>
  <sheetViews>
    <sheetView showGridLines="0" showZeros="0" workbookViewId="0">
      <selection activeCell="G29" sqref="G29"/>
    </sheetView>
  </sheetViews>
  <sheetFormatPr defaultColWidth="8.575" defaultRowHeight="12.75" customHeight="1"/>
  <cols>
    <col min="1" max="1" width="15.8916666666667" style="1" customWidth="1"/>
    <col min="2" max="2" width="35" style="1" customWidth="1"/>
    <col min="3" max="19" width="22" style="1" customWidth="1"/>
    <col min="20" max="16384" width="8.575" style="1"/>
  </cols>
  <sheetData>
    <row r="1" ht="17.25" customHeight="1" spans="1:19">
      <c r="A1" s="77" t="s">
        <v>53</v>
      </c>
    </row>
    <row r="2" ht="41.25" customHeight="1" spans="1:19">
      <c r="A2" s="71" t="str">
        <f>"2026"&amp;"年部门收入预算表"</f>
        <v>2026年部门收入预算表</v>
      </c>
    </row>
    <row r="3" ht="17.25" customHeight="1" spans="1:19">
      <c r="A3" s="74" t="str">
        <f>"单位名称："&amp;"昆明市东川区因民镇人民政府"</f>
        <v>单位名称：昆明市东川区因民镇人民政府</v>
      </c>
      <c r="S3" s="76" t="s">
        <v>1</v>
      </c>
    </row>
    <row r="4" ht="21.75" customHeight="1" spans="1:19">
      <c r="A4" s="231" t="s">
        <v>54</v>
      </c>
      <c r="B4" s="232" t="s">
        <v>55</v>
      </c>
      <c r="C4" s="232" t="s">
        <v>56</v>
      </c>
      <c r="D4" s="233" t="s">
        <v>57</v>
      </c>
      <c r="E4" s="233"/>
      <c r="F4" s="233"/>
      <c r="G4" s="233"/>
      <c r="H4" s="233"/>
      <c r="I4" s="168"/>
      <c r="J4" s="233"/>
      <c r="K4" s="233"/>
      <c r="L4" s="233"/>
      <c r="M4" s="233"/>
      <c r="N4" s="234"/>
      <c r="O4" s="233" t="s">
        <v>45</v>
      </c>
      <c r="P4" s="233"/>
      <c r="Q4" s="233"/>
      <c r="R4" s="233"/>
      <c r="S4" s="234"/>
    </row>
    <row r="5" ht="27" customHeight="1" spans="1:19">
      <c r="A5" s="235"/>
      <c r="B5" s="236"/>
      <c r="C5" s="236"/>
      <c r="D5" s="236" t="s">
        <v>58</v>
      </c>
      <c r="E5" s="236" t="s">
        <v>59</v>
      </c>
      <c r="F5" s="236" t="s">
        <v>60</v>
      </c>
      <c r="G5" s="236" t="s">
        <v>61</v>
      </c>
      <c r="H5" s="236" t="s">
        <v>62</v>
      </c>
      <c r="I5" s="237" t="s">
        <v>63</v>
      </c>
      <c r="J5" s="238"/>
      <c r="K5" s="238"/>
      <c r="L5" s="238"/>
      <c r="M5" s="238"/>
      <c r="N5" s="239"/>
      <c r="O5" s="236" t="s">
        <v>58</v>
      </c>
      <c r="P5" s="236" t="s">
        <v>59</v>
      </c>
      <c r="Q5" s="236" t="s">
        <v>60</v>
      </c>
      <c r="R5" s="236" t="s">
        <v>61</v>
      </c>
      <c r="S5" s="236" t="s">
        <v>64</v>
      </c>
    </row>
    <row r="6" ht="30" customHeight="1" spans="1:19">
      <c r="A6" s="240"/>
      <c r="B6" s="241"/>
      <c r="C6" s="242"/>
      <c r="D6" s="242"/>
      <c r="E6" s="242"/>
      <c r="F6" s="242"/>
      <c r="G6" s="242"/>
      <c r="H6" s="242"/>
      <c r="I6" s="90" t="s">
        <v>58</v>
      </c>
      <c r="J6" s="239" t="s">
        <v>65</v>
      </c>
      <c r="K6" s="239" t="s">
        <v>66</v>
      </c>
      <c r="L6" s="239" t="s">
        <v>67</v>
      </c>
      <c r="M6" s="239" t="s">
        <v>68</v>
      </c>
      <c r="N6" s="239" t="s">
        <v>69</v>
      </c>
      <c r="O6" s="243"/>
      <c r="P6" s="243"/>
      <c r="Q6" s="243"/>
      <c r="R6" s="243"/>
      <c r="S6" s="242"/>
    </row>
    <row r="7" ht="15" customHeight="1" spans="1:19">
      <c r="A7" s="24">
        <v>1</v>
      </c>
      <c r="B7" s="24">
        <v>2</v>
      </c>
      <c r="C7" s="24">
        <v>3</v>
      </c>
      <c r="D7" s="24">
        <v>4</v>
      </c>
      <c r="E7" s="24">
        <v>5</v>
      </c>
      <c r="F7" s="24">
        <v>6</v>
      </c>
      <c r="G7" s="24">
        <v>7</v>
      </c>
      <c r="H7" s="24">
        <v>8</v>
      </c>
      <c r="I7" s="90">
        <v>9</v>
      </c>
      <c r="J7" s="24">
        <v>10</v>
      </c>
      <c r="K7" s="24">
        <v>11</v>
      </c>
      <c r="L7" s="24">
        <v>12</v>
      </c>
      <c r="M7" s="24">
        <v>13</v>
      </c>
      <c r="N7" s="24">
        <v>14</v>
      </c>
      <c r="O7" s="24">
        <v>15</v>
      </c>
      <c r="P7" s="24">
        <v>16</v>
      </c>
      <c r="Q7" s="24">
        <v>17</v>
      </c>
      <c r="R7" s="24">
        <v>18</v>
      </c>
      <c r="S7" s="24">
        <v>19</v>
      </c>
    </row>
    <row r="8" ht="18" customHeight="1" spans="1:19">
      <c r="A8" s="36" t="s">
        <v>70</v>
      </c>
      <c r="B8" s="36" t="s">
        <v>71</v>
      </c>
      <c r="C8" s="100">
        <f>D8+I8</f>
        <v>13472161.96</v>
      </c>
      <c r="D8" s="100">
        <f>SUM(E8:H8)</f>
        <v>13471161.96</v>
      </c>
      <c r="E8" s="100">
        <v>13436661.96</v>
      </c>
      <c r="F8" s="100">
        <v>34500</v>
      </c>
      <c r="G8" s="100"/>
      <c r="H8" s="100"/>
      <c r="I8" s="100">
        <v>1000</v>
      </c>
      <c r="J8" s="100"/>
      <c r="K8" s="100"/>
      <c r="L8" s="100"/>
      <c r="M8" s="100"/>
      <c r="N8" s="100">
        <v>1000</v>
      </c>
      <c r="O8" s="100"/>
      <c r="P8" s="100"/>
      <c r="Q8" s="100"/>
      <c r="R8" s="100"/>
      <c r="S8" s="100"/>
    </row>
    <row r="9" ht="18" customHeight="1" spans="1:19">
      <c r="A9" s="78" t="s">
        <v>56</v>
      </c>
      <c r="B9" s="206"/>
      <c r="C9" s="100">
        <f>D9+I9</f>
        <v>13472161.96</v>
      </c>
      <c r="D9" s="100">
        <f>SUM(E9:H9)</f>
        <v>13471161.96</v>
      </c>
      <c r="E9" s="100">
        <v>13436661.96</v>
      </c>
      <c r="F9" s="100">
        <v>34500</v>
      </c>
      <c r="G9" s="100"/>
      <c r="H9" s="100"/>
      <c r="I9" s="100">
        <v>1000</v>
      </c>
      <c r="J9" s="100"/>
      <c r="K9" s="100"/>
      <c r="L9" s="100"/>
      <c r="M9" s="100"/>
      <c r="N9" s="100">
        <v>1000</v>
      </c>
      <c r="O9" s="100"/>
      <c r="P9" s="100"/>
      <c r="Q9" s="100"/>
      <c r="R9" s="100"/>
      <c r="S9" s="100"/>
    </row>
    <row r="15" customHeight="1" spans="1:19">
      <c r="C15" s="60"/>
    </row>
  </sheetData>
  <mergeCells count="20">
    <mergeCell ref="A1:S1"/>
    <mergeCell ref="A2:S2"/>
    <mergeCell ref="A3:B3"/>
    <mergeCell ref="D4:N4"/>
    <mergeCell ref="O4:S4"/>
    <mergeCell ref="I5:N5"/>
    <mergeCell ref="A9:B9"/>
    <mergeCell ref="A4:A6"/>
    <mergeCell ref="B4:B6"/>
    <mergeCell ref="C4:C6"/>
    <mergeCell ref="D5:D6"/>
    <mergeCell ref="E5:E6"/>
    <mergeCell ref="F5:F6"/>
    <mergeCell ref="G5:G6"/>
    <mergeCell ref="H5:H6"/>
    <mergeCell ref="O5:O6"/>
    <mergeCell ref="P5:P6"/>
    <mergeCell ref="Q5:Q6"/>
    <mergeCell ref="R5:R6"/>
    <mergeCell ref="S5:S6"/>
  </mergeCells>
  <printOptions horizontalCentered="1"/>
  <pageMargins left="0.96" right="0.96" top="0.72" bottom="0.72" header="0" footer="0"/>
  <pageSetup paperSize="9" orientation="landscape"/>
  <headerFooter>
    <oddFooter>&amp;C第&amp;P页，共&amp;N页&amp;R&amp;N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O64"/>
  <sheetViews>
    <sheetView showGridLines="0" showZeros="0" workbookViewId="0">
      <pane xSplit="2" ySplit="5" topLeftCell="C52" activePane="bottomRight" state="frozen"/>
      <selection/>
      <selection pane="topRight"/>
      <selection pane="bottomLeft"/>
      <selection pane="bottomRight" activeCell="D75" sqref="D75"/>
    </sheetView>
  </sheetViews>
  <sheetFormatPr defaultColWidth="8.575" defaultRowHeight="12.75" customHeight="1"/>
  <cols>
    <col min="1" max="1" width="14.2833333333333" style="1" customWidth="1"/>
    <col min="2" max="2" width="37.575" style="1" customWidth="1"/>
    <col min="3" max="8" width="24.575" style="1" customWidth="1"/>
    <col min="9" max="9" width="26.7083333333333" style="1" customWidth="1"/>
    <col min="10" max="11" width="24.425" style="1" customWidth="1"/>
    <col min="12" max="15" width="24.575" style="1" customWidth="1"/>
    <col min="16" max="16384" width="8.575" style="1"/>
  </cols>
  <sheetData>
    <row r="1" ht="17.25" customHeight="1" spans="1:15">
      <c r="A1" s="76" t="s">
        <v>72</v>
      </c>
    </row>
    <row r="2" ht="41.25" customHeight="1" spans="1:15">
      <c r="A2" s="71" t="str">
        <f>"2026"&amp;"年部门支出预算表"</f>
        <v>2026年部门支出预算表</v>
      </c>
    </row>
    <row r="3" ht="17.25" customHeight="1" spans="1:15">
      <c r="A3" s="74" t="str">
        <f>"单位名称："&amp;"昆明市东川区因民镇人民政府"</f>
        <v>单位名称：昆明市东川区因民镇人民政府</v>
      </c>
      <c r="O3" s="76" t="s">
        <v>1</v>
      </c>
    </row>
    <row r="4" ht="27" customHeight="1" spans="1:15">
      <c r="A4" s="220" t="s">
        <v>73</v>
      </c>
      <c r="B4" s="220" t="s">
        <v>74</v>
      </c>
      <c r="C4" s="220" t="s">
        <v>56</v>
      </c>
      <c r="D4" s="221" t="s">
        <v>59</v>
      </c>
      <c r="E4" s="222"/>
      <c r="F4" s="223"/>
      <c r="G4" s="224" t="s">
        <v>60</v>
      </c>
      <c r="H4" s="224" t="s">
        <v>61</v>
      </c>
      <c r="I4" s="224" t="s">
        <v>75</v>
      </c>
      <c r="J4" s="221" t="s">
        <v>63</v>
      </c>
      <c r="K4" s="222"/>
      <c r="L4" s="222"/>
      <c r="M4" s="222"/>
      <c r="N4" s="225"/>
      <c r="O4" s="226"/>
    </row>
    <row r="5" ht="42" customHeight="1" spans="1:15">
      <c r="A5" s="227"/>
      <c r="B5" s="227"/>
      <c r="C5" s="228"/>
      <c r="D5" s="229" t="s">
        <v>58</v>
      </c>
      <c r="E5" s="229" t="s">
        <v>76</v>
      </c>
      <c r="F5" s="229" t="s">
        <v>77</v>
      </c>
      <c r="G5" s="228"/>
      <c r="H5" s="228"/>
      <c r="I5" s="227"/>
      <c r="J5" s="229" t="s">
        <v>58</v>
      </c>
      <c r="K5" s="214" t="s">
        <v>78</v>
      </c>
      <c r="L5" s="214" t="s">
        <v>79</v>
      </c>
      <c r="M5" s="214" t="s">
        <v>80</v>
      </c>
      <c r="N5" s="214" t="s">
        <v>81</v>
      </c>
      <c r="O5" s="214" t="s">
        <v>82</v>
      </c>
    </row>
    <row r="6" ht="18" customHeight="1" spans="1:15">
      <c r="A6" s="81" t="s">
        <v>83</v>
      </c>
      <c r="B6" s="81" t="s">
        <v>84</v>
      </c>
      <c r="C6" s="81" t="s">
        <v>85</v>
      </c>
      <c r="D6" s="35" t="s">
        <v>86</v>
      </c>
      <c r="E6" s="35" t="s">
        <v>87</v>
      </c>
      <c r="F6" s="35" t="s">
        <v>88</v>
      </c>
      <c r="G6" s="35" t="s">
        <v>89</v>
      </c>
      <c r="H6" s="35" t="s">
        <v>90</v>
      </c>
      <c r="I6" s="35" t="s">
        <v>91</v>
      </c>
      <c r="J6" s="35" t="s">
        <v>92</v>
      </c>
      <c r="K6" s="35" t="s">
        <v>93</v>
      </c>
      <c r="L6" s="35" t="s">
        <v>94</v>
      </c>
      <c r="M6" s="35" t="s">
        <v>95</v>
      </c>
      <c r="N6" s="81" t="s">
        <v>96</v>
      </c>
      <c r="O6" s="35" t="s">
        <v>97</v>
      </c>
    </row>
    <row r="7" ht="21" customHeight="1" spans="1:15">
      <c r="A7" s="21" t="s">
        <v>98</v>
      </c>
      <c r="B7" s="21" t="s">
        <v>99</v>
      </c>
      <c r="C7" s="100">
        <v>8744022.16</v>
      </c>
      <c r="D7" s="100">
        <v>8744022.16</v>
      </c>
      <c r="E7" s="100">
        <v>5792792</v>
      </c>
      <c r="F7" s="100">
        <v>2951230.16</v>
      </c>
      <c r="G7" s="100"/>
      <c r="H7" s="100"/>
      <c r="I7" s="100"/>
      <c r="J7" s="100"/>
      <c r="K7" s="100"/>
      <c r="L7" s="100"/>
      <c r="M7" s="100"/>
      <c r="N7" s="100"/>
      <c r="O7" s="100"/>
    </row>
    <row r="8" ht="21" customHeight="1" spans="1:15">
      <c r="A8" s="171" t="s">
        <v>100</v>
      </c>
      <c r="B8" s="171" t="s">
        <v>101</v>
      </c>
      <c r="C8" s="100">
        <v>704220</v>
      </c>
      <c r="D8" s="100">
        <v>704220</v>
      </c>
      <c r="E8" s="100">
        <v>640900</v>
      </c>
      <c r="F8" s="100">
        <v>63320</v>
      </c>
      <c r="G8" s="100"/>
      <c r="H8" s="100"/>
      <c r="I8" s="100"/>
      <c r="J8" s="100"/>
      <c r="K8" s="100"/>
      <c r="L8" s="100"/>
      <c r="M8" s="100"/>
      <c r="N8" s="100"/>
      <c r="O8" s="100"/>
    </row>
    <row r="9" ht="21" customHeight="1" spans="1:15">
      <c r="A9" s="211" t="s">
        <v>102</v>
      </c>
      <c r="B9" s="211" t="s">
        <v>103</v>
      </c>
      <c r="C9" s="100">
        <v>615887</v>
      </c>
      <c r="D9" s="100">
        <v>615887</v>
      </c>
      <c r="E9" s="100">
        <v>615887</v>
      </c>
      <c r="F9" s="100"/>
      <c r="G9" s="100"/>
      <c r="H9" s="100"/>
      <c r="I9" s="100"/>
      <c r="J9" s="100"/>
      <c r="K9" s="100"/>
      <c r="L9" s="100"/>
      <c r="M9" s="100"/>
      <c r="N9" s="100"/>
      <c r="O9" s="100"/>
    </row>
    <row r="10" ht="21" customHeight="1" spans="1:15">
      <c r="A10" s="211" t="s">
        <v>104</v>
      </c>
      <c r="B10" s="211" t="s">
        <v>105</v>
      </c>
      <c r="C10" s="100">
        <v>40000</v>
      </c>
      <c r="D10" s="100">
        <v>40000</v>
      </c>
      <c r="E10" s="100"/>
      <c r="F10" s="100">
        <v>40000</v>
      </c>
      <c r="G10" s="100"/>
      <c r="H10" s="100"/>
      <c r="I10" s="100"/>
      <c r="J10" s="100"/>
      <c r="K10" s="100"/>
      <c r="L10" s="100"/>
      <c r="M10" s="100"/>
      <c r="N10" s="100"/>
      <c r="O10" s="100"/>
    </row>
    <row r="11" ht="21" customHeight="1" spans="1:15">
      <c r="A11" s="211" t="s">
        <v>106</v>
      </c>
      <c r="B11" s="211" t="s">
        <v>107</v>
      </c>
      <c r="C11" s="100">
        <v>25013</v>
      </c>
      <c r="D11" s="100">
        <v>25013</v>
      </c>
      <c r="E11" s="100">
        <v>25013</v>
      </c>
      <c r="F11" s="100"/>
      <c r="G11" s="100"/>
      <c r="H11" s="100"/>
      <c r="I11" s="100"/>
      <c r="J11" s="100"/>
      <c r="K11" s="100"/>
      <c r="L11" s="100"/>
      <c r="M11" s="100"/>
      <c r="N11" s="100"/>
      <c r="O11" s="100"/>
    </row>
    <row r="12" ht="21" customHeight="1" spans="1:15">
      <c r="A12" s="211" t="s">
        <v>108</v>
      </c>
      <c r="B12" s="211" t="s">
        <v>109</v>
      </c>
      <c r="C12" s="100">
        <v>23320</v>
      </c>
      <c r="D12" s="100">
        <v>23320</v>
      </c>
      <c r="E12" s="100"/>
      <c r="F12" s="100">
        <v>23320</v>
      </c>
      <c r="G12" s="100"/>
      <c r="H12" s="100"/>
      <c r="I12" s="100"/>
      <c r="J12" s="100"/>
      <c r="K12" s="100"/>
      <c r="L12" s="100"/>
      <c r="M12" s="100"/>
      <c r="N12" s="100"/>
      <c r="O12" s="100"/>
    </row>
    <row r="13" ht="21" customHeight="1" spans="1:15">
      <c r="A13" s="171" t="s">
        <v>110</v>
      </c>
      <c r="B13" s="171" t="s">
        <v>111</v>
      </c>
      <c r="C13" s="100">
        <v>4613829</v>
      </c>
      <c r="D13" s="100">
        <v>4613829</v>
      </c>
      <c r="E13" s="100">
        <v>4309829</v>
      </c>
      <c r="F13" s="100">
        <v>304000</v>
      </c>
      <c r="G13" s="100"/>
      <c r="H13" s="100"/>
      <c r="I13" s="100"/>
      <c r="J13" s="100"/>
      <c r="K13" s="100"/>
      <c r="L13" s="100"/>
      <c r="M13" s="100"/>
      <c r="N13" s="100"/>
      <c r="O13" s="100"/>
    </row>
    <row r="14" ht="21" customHeight="1" spans="1:15">
      <c r="A14" s="211" t="s">
        <v>112</v>
      </c>
      <c r="B14" s="211" t="s">
        <v>103</v>
      </c>
      <c r="C14" s="100">
        <v>1731370</v>
      </c>
      <c r="D14" s="100">
        <v>1731370</v>
      </c>
      <c r="E14" s="100">
        <v>1731370</v>
      </c>
      <c r="F14" s="100"/>
      <c r="G14" s="100"/>
      <c r="H14" s="100"/>
      <c r="I14" s="100"/>
      <c r="J14" s="100"/>
      <c r="K14" s="100"/>
      <c r="L14" s="100"/>
      <c r="M14" s="100"/>
      <c r="N14" s="100"/>
      <c r="O14" s="100"/>
    </row>
    <row r="15" ht="21" customHeight="1" spans="1:15">
      <c r="A15" s="211" t="s">
        <v>113</v>
      </c>
      <c r="B15" s="211" t="s">
        <v>114</v>
      </c>
      <c r="C15" s="100">
        <v>2578459</v>
      </c>
      <c r="D15" s="100">
        <v>2578459</v>
      </c>
      <c r="E15" s="100">
        <v>2578459</v>
      </c>
      <c r="F15" s="100"/>
      <c r="G15" s="100"/>
      <c r="H15" s="100"/>
      <c r="I15" s="100"/>
      <c r="J15" s="100"/>
      <c r="K15" s="100"/>
      <c r="L15" s="100"/>
      <c r="M15" s="100"/>
      <c r="N15" s="100"/>
      <c r="O15" s="100"/>
    </row>
    <row r="16" ht="21" customHeight="1" spans="1:15">
      <c r="A16" s="211" t="s">
        <v>115</v>
      </c>
      <c r="B16" s="211" t="s">
        <v>116</v>
      </c>
      <c r="C16" s="100">
        <v>304000</v>
      </c>
      <c r="D16" s="100">
        <v>304000</v>
      </c>
      <c r="E16" s="100"/>
      <c r="F16" s="100">
        <v>304000</v>
      </c>
      <c r="G16" s="100"/>
      <c r="H16" s="100"/>
      <c r="I16" s="100"/>
      <c r="J16" s="100"/>
      <c r="K16" s="100"/>
      <c r="L16" s="100"/>
      <c r="M16" s="100"/>
      <c r="N16" s="100"/>
      <c r="O16" s="100"/>
    </row>
    <row r="17" ht="21" customHeight="1" spans="1:15">
      <c r="A17" s="171" t="s">
        <v>117</v>
      </c>
      <c r="B17" s="171" t="s">
        <v>118</v>
      </c>
      <c r="C17" s="100">
        <v>512782</v>
      </c>
      <c r="D17" s="100">
        <v>512782</v>
      </c>
      <c r="E17" s="100">
        <v>512782</v>
      </c>
      <c r="F17" s="100"/>
      <c r="G17" s="100"/>
      <c r="H17" s="100"/>
      <c r="I17" s="100"/>
      <c r="J17" s="100"/>
      <c r="K17" s="100"/>
      <c r="L17" s="100"/>
      <c r="M17" s="100"/>
      <c r="N17" s="100"/>
      <c r="O17" s="100"/>
    </row>
    <row r="18" ht="21" customHeight="1" spans="1:15">
      <c r="A18" s="211" t="s">
        <v>119</v>
      </c>
      <c r="B18" s="211" t="s">
        <v>103</v>
      </c>
      <c r="C18" s="100">
        <v>512782</v>
      </c>
      <c r="D18" s="100">
        <v>512782</v>
      </c>
      <c r="E18" s="100">
        <v>512782</v>
      </c>
      <c r="F18" s="100"/>
      <c r="G18" s="100"/>
      <c r="H18" s="100"/>
      <c r="I18" s="100"/>
      <c r="J18" s="100"/>
      <c r="K18" s="100"/>
      <c r="L18" s="100"/>
      <c r="M18" s="100"/>
      <c r="N18" s="100"/>
      <c r="O18" s="100"/>
    </row>
    <row r="19" ht="21" customHeight="1" spans="1:15">
      <c r="A19" s="171" t="s">
        <v>120</v>
      </c>
      <c r="B19" s="171" t="s">
        <v>121</v>
      </c>
      <c r="C19" s="100">
        <v>8000</v>
      </c>
      <c r="D19" s="100">
        <v>8000</v>
      </c>
      <c r="E19" s="100"/>
      <c r="F19" s="100">
        <v>8000</v>
      </c>
      <c r="G19" s="100"/>
      <c r="H19" s="100"/>
      <c r="I19" s="100"/>
      <c r="J19" s="100"/>
      <c r="K19" s="100"/>
      <c r="L19" s="100"/>
      <c r="M19" s="100"/>
      <c r="N19" s="100"/>
      <c r="O19" s="100"/>
    </row>
    <row r="20" ht="21" customHeight="1" spans="1:15">
      <c r="A20" s="211" t="s">
        <v>122</v>
      </c>
      <c r="B20" s="211" t="s">
        <v>103</v>
      </c>
      <c r="C20" s="100">
        <v>8000</v>
      </c>
      <c r="D20" s="100">
        <v>8000</v>
      </c>
      <c r="E20" s="100"/>
      <c r="F20" s="100">
        <v>8000</v>
      </c>
      <c r="G20" s="100"/>
      <c r="H20" s="100"/>
      <c r="I20" s="100"/>
      <c r="J20" s="100"/>
      <c r="K20" s="100"/>
      <c r="L20" s="100"/>
      <c r="M20" s="100"/>
      <c r="N20" s="100"/>
      <c r="O20" s="100"/>
    </row>
    <row r="21" ht="21" customHeight="1" spans="1:15">
      <c r="A21" s="171" t="s">
        <v>123</v>
      </c>
      <c r="B21" s="171" t="s">
        <v>124</v>
      </c>
      <c r="C21" s="100">
        <v>389281</v>
      </c>
      <c r="D21" s="100">
        <v>389281</v>
      </c>
      <c r="E21" s="100">
        <v>329281</v>
      </c>
      <c r="F21" s="100">
        <v>60000</v>
      </c>
      <c r="G21" s="100"/>
      <c r="H21" s="100"/>
      <c r="I21" s="100"/>
      <c r="J21" s="100"/>
      <c r="K21" s="100"/>
      <c r="L21" s="100"/>
      <c r="M21" s="100"/>
      <c r="N21" s="100"/>
      <c r="O21" s="100"/>
    </row>
    <row r="22" ht="21" customHeight="1" spans="1:15">
      <c r="A22" s="211" t="s">
        <v>125</v>
      </c>
      <c r="B22" s="211" t="s">
        <v>103</v>
      </c>
      <c r="C22" s="100">
        <v>329281</v>
      </c>
      <c r="D22" s="100">
        <v>329281</v>
      </c>
      <c r="E22" s="100">
        <v>329281</v>
      </c>
      <c r="F22" s="100"/>
      <c r="G22" s="100"/>
      <c r="H22" s="100"/>
      <c r="I22" s="100"/>
      <c r="J22" s="100"/>
      <c r="K22" s="100"/>
      <c r="L22" s="100"/>
      <c r="M22" s="100"/>
      <c r="N22" s="100"/>
      <c r="O22" s="100"/>
    </row>
    <row r="23" ht="21" customHeight="1" spans="1:15">
      <c r="A23" s="211" t="s">
        <v>126</v>
      </c>
      <c r="B23" s="211" t="s">
        <v>127</v>
      </c>
      <c r="C23" s="100">
        <v>60000</v>
      </c>
      <c r="D23" s="100">
        <v>60000</v>
      </c>
      <c r="E23" s="100"/>
      <c r="F23" s="100">
        <v>60000</v>
      </c>
      <c r="G23" s="100"/>
      <c r="H23" s="100"/>
      <c r="I23" s="100"/>
      <c r="J23" s="100"/>
      <c r="K23" s="100"/>
      <c r="L23" s="100"/>
      <c r="M23" s="100"/>
      <c r="N23" s="100"/>
      <c r="O23" s="100"/>
    </row>
    <row r="24" ht="21" customHeight="1" spans="1:15">
      <c r="A24" s="171" t="s">
        <v>128</v>
      </c>
      <c r="B24" s="171" t="s">
        <v>129</v>
      </c>
      <c r="C24" s="100">
        <v>2515910.16</v>
      </c>
      <c r="D24" s="100">
        <v>2515910.16</v>
      </c>
      <c r="E24" s="100"/>
      <c r="F24" s="100">
        <v>2515910.16</v>
      </c>
      <c r="G24" s="100"/>
      <c r="H24" s="100"/>
      <c r="I24" s="100"/>
      <c r="J24" s="100"/>
      <c r="K24" s="100"/>
      <c r="L24" s="100"/>
      <c r="M24" s="100"/>
      <c r="N24" s="100"/>
      <c r="O24" s="100"/>
    </row>
    <row r="25" ht="21" customHeight="1" spans="1:15">
      <c r="A25" s="211" t="s">
        <v>130</v>
      </c>
      <c r="B25" s="211" t="s">
        <v>131</v>
      </c>
      <c r="C25" s="100">
        <v>2515910.16</v>
      </c>
      <c r="D25" s="100">
        <v>2515910.16</v>
      </c>
      <c r="E25" s="100"/>
      <c r="F25" s="100">
        <v>2515910.16</v>
      </c>
      <c r="G25" s="100"/>
      <c r="H25" s="100"/>
      <c r="I25" s="100"/>
      <c r="J25" s="100"/>
      <c r="K25" s="100"/>
      <c r="L25" s="100"/>
      <c r="M25" s="100"/>
      <c r="N25" s="100"/>
      <c r="O25" s="100"/>
    </row>
    <row r="26" ht="21" customHeight="1" spans="1:15">
      <c r="A26" s="21" t="s">
        <v>132</v>
      </c>
      <c r="B26" s="21" t="s">
        <v>133</v>
      </c>
      <c r="C26" s="100">
        <v>1085423.8</v>
      </c>
      <c r="D26" s="100">
        <v>1085423.8</v>
      </c>
      <c r="E26" s="100">
        <v>1066243</v>
      </c>
      <c r="F26" s="100">
        <v>19180.8</v>
      </c>
      <c r="G26" s="100"/>
      <c r="H26" s="100"/>
      <c r="I26" s="100"/>
      <c r="J26" s="100"/>
      <c r="K26" s="100"/>
      <c r="L26" s="100"/>
      <c r="M26" s="100"/>
      <c r="N26" s="100"/>
      <c r="O26" s="100"/>
    </row>
    <row r="27" ht="21" customHeight="1" spans="1:15">
      <c r="A27" s="171" t="s">
        <v>134</v>
      </c>
      <c r="B27" s="171" t="s">
        <v>135</v>
      </c>
      <c r="C27" s="100">
        <v>1066243</v>
      </c>
      <c r="D27" s="100">
        <v>1066243</v>
      </c>
      <c r="E27" s="100">
        <v>1066243</v>
      </c>
      <c r="F27" s="100"/>
      <c r="G27" s="100"/>
      <c r="H27" s="100"/>
      <c r="I27" s="100"/>
      <c r="J27" s="100"/>
      <c r="K27" s="100"/>
      <c r="L27" s="100"/>
      <c r="M27" s="100"/>
      <c r="N27" s="100"/>
      <c r="O27" s="100"/>
    </row>
    <row r="28" ht="21" customHeight="1" spans="1:15">
      <c r="A28" s="211" t="s">
        <v>136</v>
      </c>
      <c r="B28" s="211" t="s">
        <v>137</v>
      </c>
      <c r="C28" s="100">
        <v>105000</v>
      </c>
      <c r="D28" s="100">
        <v>105000</v>
      </c>
      <c r="E28" s="100">
        <v>105000</v>
      </c>
      <c r="F28" s="100"/>
      <c r="G28" s="100"/>
      <c r="H28" s="100"/>
      <c r="I28" s="100"/>
      <c r="J28" s="100"/>
      <c r="K28" s="100"/>
      <c r="L28" s="100"/>
      <c r="M28" s="100"/>
      <c r="N28" s="100"/>
      <c r="O28" s="100"/>
    </row>
    <row r="29" ht="21" customHeight="1" spans="1:15">
      <c r="A29" s="211" t="s">
        <v>138</v>
      </c>
      <c r="B29" s="211" t="s">
        <v>139</v>
      </c>
      <c r="C29" s="100">
        <v>105000</v>
      </c>
      <c r="D29" s="100">
        <v>105000</v>
      </c>
      <c r="E29" s="100">
        <v>105000</v>
      </c>
      <c r="F29" s="100"/>
      <c r="G29" s="100"/>
      <c r="H29" s="100"/>
      <c r="I29" s="100"/>
      <c r="J29" s="100"/>
      <c r="K29" s="100"/>
      <c r="L29" s="100"/>
      <c r="M29" s="100"/>
      <c r="N29" s="100"/>
      <c r="O29" s="100"/>
    </row>
    <row r="30" ht="21" customHeight="1" spans="1:15">
      <c r="A30" s="211" t="s">
        <v>140</v>
      </c>
      <c r="B30" s="211" t="s">
        <v>141</v>
      </c>
      <c r="C30" s="100">
        <v>856243</v>
      </c>
      <c r="D30" s="100">
        <v>856243</v>
      </c>
      <c r="E30" s="100">
        <v>856243</v>
      </c>
      <c r="F30" s="100"/>
      <c r="G30" s="100"/>
      <c r="H30" s="100"/>
      <c r="I30" s="100"/>
      <c r="J30" s="100"/>
      <c r="K30" s="100"/>
      <c r="L30" s="100"/>
      <c r="M30" s="100"/>
      <c r="N30" s="100"/>
      <c r="O30" s="100"/>
    </row>
    <row r="31" ht="21" customHeight="1" spans="1:15">
      <c r="A31" s="171" t="s">
        <v>142</v>
      </c>
      <c r="B31" s="171" t="s">
        <v>143</v>
      </c>
      <c r="C31" s="100">
        <v>19180.8</v>
      </c>
      <c r="D31" s="100">
        <v>19180.8</v>
      </c>
      <c r="E31" s="100"/>
      <c r="F31" s="100">
        <v>19180.8</v>
      </c>
      <c r="G31" s="100"/>
      <c r="H31" s="100"/>
      <c r="I31" s="100"/>
      <c r="J31" s="100"/>
      <c r="K31" s="100"/>
      <c r="L31" s="100"/>
      <c r="M31" s="100"/>
      <c r="N31" s="100"/>
      <c r="O31" s="100"/>
    </row>
    <row r="32" ht="21" customHeight="1" spans="1:15">
      <c r="A32" s="211" t="s">
        <v>144</v>
      </c>
      <c r="B32" s="211" t="s">
        <v>145</v>
      </c>
      <c r="C32" s="100">
        <v>19180.8</v>
      </c>
      <c r="D32" s="100">
        <v>19180.8</v>
      </c>
      <c r="E32" s="100"/>
      <c r="F32" s="100">
        <v>19180.8</v>
      </c>
      <c r="G32" s="100"/>
      <c r="H32" s="100"/>
      <c r="I32" s="100"/>
      <c r="J32" s="100"/>
      <c r="K32" s="100"/>
      <c r="L32" s="100"/>
      <c r="M32" s="100"/>
      <c r="N32" s="100"/>
      <c r="O32" s="100"/>
    </row>
    <row r="33" ht="21" customHeight="1" spans="1:15">
      <c r="A33" s="21" t="s">
        <v>146</v>
      </c>
      <c r="B33" s="21" t="s">
        <v>147</v>
      </c>
      <c r="C33" s="100">
        <v>755424</v>
      </c>
      <c r="D33" s="100">
        <v>755424</v>
      </c>
      <c r="E33" s="100">
        <v>755424</v>
      </c>
      <c r="F33" s="100"/>
      <c r="G33" s="100"/>
      <c r="H33" s="100"/>
      <c r="I33" s="100"/>
      <c r="J33" s="100"/>
      <c r="K33" s="100"/>
      <c r="L33" s="100"/>
      <c r="M33" s="100"/>
      <c r="N33" s="100"/>
      <c r="O33" s="100"/>
    </row>
    <row r="34" ht="21" customHeight="1" spans="1:15">
      <c r="A34" s="171" t="s">
        <v>148</v>
      </c>
      <c r="B34" s="171" t="s">
        <v>149</v>
      </c>
      <c r="C34" s="100">
        <v>755424</v>
      </c>
      <c r="D34" s="100">
        <v>755424</v>
      </c>
      <c r="E34" s="100">
        <v>755424</v>
      </c>
      <c r="F34" s="100"/>
      <c r="G34" s="100"/>
      <c r="H34" s="100"/>
      <c r="I34" s="100"/>
      <c r="J34" s="100"/>
      <c r="K34" s="100"/>
      <c r="L34" s="100"/>
      <c r="M34" s="100"/>
      <c r="N34" s="100"/>
      <c r="O34" s="100"/>
    </row>
    <row r="35" ht="21" customHeight="1" spans="1:15">
      <c r="A35" s="211" t="s">
        <v>150</v>
      </c>
      <c r="B35" s="211" t="s">
        <v>151</v>
      </c>
      <c r="C35" s="100">
        <v>198779</v>
      </c>
      <c r="D35" s="100">
        <v>198779</v>
      </c>
      <c r="E35" s="100">
        <v>198779</v>
      </c>
      <c r="F35" s="100"/>
      <c r="G35" s="100"/>
      <c r="H35" s="100"/>
      <c r="I35" s="100"/>
      <c r="J35" s="100"/>
      <c r="K35" s="100"/>
      <c r="L35" s="100"/>
      <c r="M35" s="100"/>
      <c r="N35" s="100"/>
      <c r="O35" s="100"/>
    </row>
    <row r="36" ht="21" customHeight="1" spans="1:15">
      <c r="A36" s="211" t="s">
        <v>152</v>
      </c>
      <c r="B36" s="211" t="s">
        <v>153</v>
      </c>
      <c r="C36" s="100">
        <v>237934</v>
      </c>
      <c r="D36" s="100">
        <v>237934</v>
      </c>
      <c r="E36" s="100">
        <v>237934</v>
      </c>
      <c r="F36" s="100"/>
      <c r="G36" s="100"/>
      <c r="H36" s="100"/>
      <c r="I36" s="100"/>
      <c r="J36" s="100"/>
      <c r="K36" s="100"/>
      <c r="L36" s="100"/>
      <c r="M36" s="100"/>
      <c r="N36" s="100"/>
      <c r="O36" s="100"/>
    </row>
    <row r="37" ht="21" customHeight="1" spans="1:15">
      <c r="A37" s="211" t="s">
        <v>154</v>
      </c>
      <c r="B37" s="211" t="s">
        <v>155</v>
      </c>
      <c r="C37" s="100">
        <v>309157</v>
      </c>
      <c r="D37" s="100">
        <v>309157</v>
      </c>
      <c r="E37" s="100">
        <v>309157</v>
      </c>
      <c r="F37" s="100"/>
      <c r="G37" s="100"/>
      <c r="H37" s="100"/>
      <c r="I37" s="100"/>
      <c r="J37" s="100"/>
      <c r="K37" s="100"/>
      <c r="L37" s="100"/>
      <c r="M37" s="100"/>
      <c r="N37" s="100"/>
      <c r="O37" s="100"/>
    </row>
    <row r="38" ht="21" customHeight="1" spans="1:15">
      <c r="A38" s="211" t="s">
        <v>156</v>
      </c>
      <c r="B38" s="211" t="s">
        <v>157</v>
      </c>
      <c r="C38" s="100">
        <v>9554</v>
      </c>
      <c r="D38" s="100">
        <v>9554</v>
      </c>
      <c r="E38" s="100">
        <v>9554</v>
      </c>
      <c r="F38" s="100"/>
      <c r="G38" s="100"/>
      <c r="H38" s="100"/>
      <c r="I38" s="100"/>
      <c r="J38" s="100"/>
      <c r="K38" s="100"/>
      <c r="L38" s="100"/>
      <c r="M38" s="100"/>
      <c r="N38" s="100"/>
      <c r="O38" s="100"/>
    </row>
    <row r="39" ht="21" customHeight="1" spans="1:15">
      <c r="A39" s="21" t="s">
        <v>158</v>
      </c>
      <c r="B39" s="21" t="s">
        <v>159</v>
      </c>
      <c r="C39" s="100">
        <v>56680</v>
      </c>
      <c r="D39" s="100">
        <v>56680</v>
      </c>
      <c r="E39" s="100"/>
      <c r="F39" s="100">
        <v>56680</v>
      </c>
      <c r="G39" s="100"/>
      <c r="H39" s="100"/>
      <c r="I39" s="100"/>
      <c r="J39" s="100"/>
      <c r="K39" s="100"/>
      <c r="L39" s="100"/>
      <c r="M39" s="100"/>
      <c r="N39" s="100"/>
      <c r="O39" s="100"/>
    </row>
    <row r="40" ht="21" customHeight="1" spans="1:15">
      <c r="A40" s="171" t="s">
        <v>160</v>
      </c>
      <c r="B40" s="171" t="s">
        <v>161</v>
      </c>
      <c r="C40" s="100">
        <v>56680</v>
      </c>
      <c r="D40" s="100">
        <v>56680</v>
      </c>
      <c r="E40" s="100"/>
      <c r="F40" s="100">
        <v>56680</v>
      </c>
      <c r="G40" s="100"/>
      <c r="H40" s="100"/>
      <c r="I40" s="100"/>
      <c r="J40" s="100"/>
      <c r="K40" s="100"/>
      <c r="L40" s="100"/>
      <c r="M40" s="100"/>
      <c r="N40" s="100"/>
      <c r="O40" s="100"/>
    </row>
    <row r="41" ht="21" customHeight="1" spans="1:15">
      <c r="A41" s="211" t="s">
        <v>162</v>
      </c>
      <c r="B41" s="211" t="s">
        <v>163</v>
      </c>
      <c r="C41" s="100">
        <v>56680</v>
      </c>
      <c r="D41" s="100">
        <v>56680</v>
      </c>
      <c r="E41" s="100"/>
      <c r="F41" s="100">
        <v>56680</v>
      </c>
      <c r="G41" s="100"/>
      <c r="H41" s="100"/>
      <c r="I41" s="100"/>
      <c r="J41" s="100"/>
      <c r="K41" s="100"/>
      <c r="L41" s="100"/>
      <c r="M41" s="100"/>
      <c r="N41" s="100"/>
      <c r="O41" s="100"/>
    </row>
    <row r="42" ht="21" customHeight="1" spans="1:15">
      <c r="A42" s="21" t="s">
        <v>164</v>
      </c>
      <c r="B42" s="21" t="s">
        <v>165</v>
      </c>
      <c r="C42" s="100">
        <v>34500</v>
      </c>
      <c r="D42" s="100"/>
      <c r="E42" s="100"/>
      <c r="F42" s="100"/>
      <c r="G42" s="100">
        <v>34500</v>
      </c>
      <c r="H42" s="100"/>
      <c r="I42" s="100"/>
      <c r="J42" s="100"/>
      <c r="K42" s="100"/>
      <c r="L42" s="100"/>
      <c r="M42" s="100"/>
      <c r="N42" s="100"/>
      <c r="O42" s="100"/>
    </row>
    <row r="43" ht="21" customHeight="1" spans="1:15">
      <c r="A43" s="171" t="s">
        <v>166</v>
      </c>
      <c r="B43" s="171" t="s">
        <v>167</v>
      </c>
      <c r="C43" s="100">
        <v>34500</v>
      </c>
      <c r="D43" s="100"/>
      <c r="E43" s="100"/>
      <c r="F43" s="100"/>
      <c r="G43" s="100">
        <v>34500</v>
      </c>
      <c r="H43" s="100"/>
      <c r="I43" s="100"/>
      <c r="J43" s="100"/>
      <c r="K43" s="100"/>
      <c r="L43" s="100"/>
      <c r="M43" s="100"/>
      <c r="N43" s="100"/>
      <c r="O43" s="100"/>
    </row>
    <row r="44" ht="21" customHeight="1" spans="1:15">
      <c r="A44" s="211" t="s">
        <v>168</v>
      </c>
      <c r="B44" s="211" t="s">
        <v>169</v>
      </c>
      <c r="C44" s="100">
        <v>34500</v>
      </c>
      <c r="D44" s="100"/>
      <c r="E44" s="100"/>
      <c r="F44" s="100"/>
      <c r="G44" s="100">
        <v>34500</v>
      </c>
      <c r="H44" s="100"/>
      <c r="I44" s="100"/>
      <c r="J44" s="100"/>
      <c r="K44" s="100"/>
      <c r="L44" s="100"/>
      <c r="M44" s="100"/>
      <c r="N44" s="100"/>
      <c r="O44" s="100"/>
    </row>
    <row r="45" s="1" customFormat="1" ht="21" customHeight="1" spans="1:15">
      <c r="A45" s="21" t="s">
        <v>170</v>
      </c>
      <c r="B45" s="21" t="s">
        <v>171</v>
      </c>
      <c r="C45" s="100">
        <v>2020471</v>
      </c>
      <c r="D45" s="100">
        <v>2020471</v>
      </c>
      <c r="E45" s="100">
        <v>939929</v>
      </c>
      <c r="F45" s="100">
        <v>1080542</v>
      </c>
      <c r="G45" s="100"/>
      <c r="H45" s="100"/>
      <c r="I45" s="100"/>
      <c r="J45" s="100"/>
      <c r="K45" s="100"/>
      <c r="L45" s="100"/>
      <c r="M45" s="100"/>
      <c r="N45" s="100"/>
      <c r="O45" s="100"/>
    </row>
    <row r="46" ht="21" customHeight="1" spans="1:15">
      <c r="A46" s="171" t="s">
        <v>172</v>
      </c>
      <c r="B46" s="171" t="s">
        <v>173</v>
      </c>
      <c r="C46" s="100">
        <v>939929</v>
      </c>
      <c r="D46" s="100">
        <v>939929</v>
      </c>
      <c r="E46" s="100">
        <v>939929</v>
      </c>
      <c r="F46" s="100"/>
      <c r="G46" s="100"/>
      <c r="H46" s="100"/>
      <c r="I46" s="100"/>
      <c r="J46" s="100"/>
      <c r="K46" s="100"/>
      <c r="L46" s="100"/>
      <c r="M46" s="100"/>
      <c r="N46" s="100"/>
      <c r="O46" s="100"/>
    </row>
    <row r="47" ht="21" customHeight="1" spans="1:15">
      <c r="A47" s="211" t="s">
        <v>174</v>
      </c>
      <c r="B47" s="211" t="s">
        <v>175</v>
      </c>
      <c r="C47" s="100">
        <v>939929</v>
      </c>
      <c r="D47" s="100">
        <v>939929</v>
      </c>
      <c r="E47" s="100">
        <v>939929</v>
      </c>
      <c r="F47" s="100"/>
      <c r="G47" s="100"/>
      <c r="H47" s="100"/>
      <c r="I47" s="100"/>
      <c r="J47" s="100"/>
      <c r="K47" s="100"/>
      <c r="L47" s="100"/>
      <c r="M47" s="100"/>
      <c r="N47" s="100"/>
      <c r="O47" s="100"/>
    </row>
    <row r="48" s="1" customFormat="1" ht="21" customHeight="1" spans="1:15">
      <c r="A48" s="171" t="s">
        <v>176</v>
      </c>
      <c r="B48" s="171" t="s">
        <v>177</v>
      </c>
      <c r="C48" s="100">
        <v>1080542</v>
      </c>
      <c r="D48" s="100">
        <v>1080542</v>
      </c>
      <c r="E48" s="100"/>
      <c r="F48" s="100">
        <v>1080542</v>
      </c>
      <c r="G48" s="100"/>
      <c r="H48" s="100"/>
      <c r="I48" s="100"/>
      <c r="J48" s="100"/>
      <c r="K48" s="100"/>
      <c r="L48" s="100"/>
      <c r="M48" s="100"/>
      <c r="N48" s="100"/>
      <c r="O48" s="100"/>
    </row>
    <row r="49" s="1" customFormat="1" ht="21" customHeight="1" spans="1:15">
      <c r="A49" s="211" t="s">
        <v>178</v>
      </c>
      <c r="B49" s="211" t="s">
        <v>179</v>
      </c>
      <c r="C49" s="100">
        <v>1080542</v>
      </c>
      <c r="D49" s="100">
        <v>1080542</v>
      </c>
      <c r="E49" s="100"/>
      <c r="F49" s="100">
        <v>1080542</v>
      </c>
      <c r="G49" s="100"/>
      <c r="H49" s="100"/>
      <c r="I49" s="100"/>
      <c r="J49" s="100"/>
      <c r="K49" s="100"/>
      <c r="L49" s="100"/>
      <c r="M49" s="100"/>
      <c r="N49" s="100"/>
      <c r="O49" s="100"/>
    </row>
    <row r="50" ht="21" customHeight="1" spans="1:15">
      <c r="A50" s="21" t="s">
        <v>180</v>
      </c>
      <c r="B50" s="21" t="s">
        <v>181</v>
      </c>
      <c r="C50" s="100">
        <v>1000</v>
      </c>
      <c r="D50" s="100"/>
      <c r="E50" s="100"/>
      <c r="F50" s="100"/>
      <c r="G50" s="100"/>
      <c r="H50" s="100"/>
      <c r="I50" s="100"/>
      <c r="J50" s="100">
        <v>1000</v>
      </c>
      <c r="K50" s="100"/>
      <c r="L50" s="100"/>
      <c r="M50" s="100"/>
      <c r="N50" s="100"/>
      <c r="O50" s="100">
        <v>1000</v>
      </c>
    </row>
    <row r="51" ht="21" customHeight="1" spans="1:15">
      <c r="A51" s="171" t="s">
        <v>182</v>
      </c>
      <c r="B51" s="171" t="s">
        <v>183</v>
      </c>
      <c r="C51" s="100">
        <v>1000</v>
      </c>
      <c r="D51" s="100"/>
      <c r="E51" s="100"/>
      <c r="F51" s="100"/>
      <c r="G51" s="100"/>
      <c r="H51" s="100"/>
      <c r="I51" s="100"/>
      <c r="J51" s="100">
        <v>1000</v>
      </c>
      <c r="K51" s="100"/>
      <c r="L51" s="100"/>
      <c r="M51" s="100"/>
      <c r="N51" s="100"/>
      <c r="O51" s="100">
        <v>1000</v>
      </c>
    </row>
    <row r="52" ht="21" customHeight="1" spans="1:15">
      <c r="A52" s="211" t="s">
        <v>184</v>
      </c>
      <c r="B52" s="211" t="s">
        <v>183</v>
      </c>
      <c r="C52" s="100">
        <v>1000</v>
      </c>
      <c r="D52" s="100"/>
      <c r="E52" s="100"/>
      <c r="F52" s="100"/>
      <c r="G52" s="100"/>
      <c r="H52" s="100"/>
      <c r="I52" s="100"/>
      <c r="J52" s="100">
        <v>1000</v>
      </c>
      <c r="K52" s="100"/>
      <c r="L52" s="100"/>
      <c r="M52" s="100"/>
      <c r="N52" s="100"/>
      <c r="O52" s="100">
        <v>1000</v>
      </c>
    </row>
    <row r="53" ht="21" customHeight="1" spans="1:15">
      <c r="A53" s="21" t="s">
        <v>185</v>
      </c>
      <c r="B53" s="21" t="s">
        <v>186</v>
      </c>
      <c r="C53" s="100">
        <v>654641</v>
      </c>
      <c r="D53" s="100">
        <v>654641</v>
      </c>
      <c r="E53" s="100">
        <v>654641</v>
      </c>
      <c r="F53" s="100"/>
      <c r="G53" s="100"/>
      <c r="H53" s="100"/>
      <c r="I53" s="100"/>
      <c r="J53" s="100"/>
      <c r="K53" s="100"/>
      <c r="L53" s="100"/>
      <c r="M53" s="100"/>
      <c r="N53" s="100"/>
      <c r="O53" s="100"/>
    </row>
    <row r="54" ht="21" customHeight="1" spans="1:15">
      <c r="A54" s="171" t="s">
        <v>187</v>
      </c>
      <c r="B54" s="171" t="s">
        <v>188</v>
      </c>
      <c r="C54" s="100">
        <v>654641</v>
      </c>
      <c r="D54" s="100">
        <v>654641</v>
      </c>
      <c r="E54" s="100">
        <v>654641</v>
      </c>
      <c r="F54" s="100"/>
      <c r="G54" s="100"/>
      <c r="H54" s="100"/>
      <c r="I54" s="100"/>
      <c r="J54" s="100"/>
      <c r="K54" s="100"/>
      <c r="L54" s="100"/>
      <c r="M54" s="100"/>
      <c r="N54" s="100"/>
      <c r="O54" s="100"/>
    </row>
    <row r="55" ht="21" customHeight="1" spans="1:15">
      <c r="A55" s="211" t="s">
        <v>189</v>
      </c>
      <c r="B55" s="211" t="s">
        <v>190</v>
      </c>
      <c r="C55" s="100">
        <v>654641</v>
      </c>
      <c r="D55" s="100">
        <v>654641</v>
      </c>
      <c r="E55" s="100">
        <v>654641</v>
      </c>
      <c r="F55" s="100"/>
      <c r="G55" s="100"/>
      <c r="H55" s="100"/>
      <c r="I55" s="100"/>
      <c r="J55" s="100"/>
      <c r="K55" s="100"/>
      <c r="L55" s="100"/>
      <c r="M55" s="100"/>
      <c r="N55" s="100"/>
      <c r="O55" s="100"/>
    </row>
    <row r="56" ht="21" customHeight="1" spans="1:15">
      <c r="A56" s="21" t="s">
        <v>191</v>
      </c>
      <c r="B56" s="21" t="s">
        <v>192</v>
      </c>
      <c r="C56" s="100">
        <v>120000</v>
      </c>
      <c r="D56" s="100">
        <v>120000</v>
      </c>
      <c r="E56" s="100"/>
      <c r="F56" s="100">
        <v>120000</v>
      </c>
      <c r="G56" s="100"/>
      <c r="H56" s="100"/>
      <c r="I56" s="100"/>
      <c r="J56" s="100"/>
      <c r="K56" s="100"/>
      <c r="L56" s="100"/>
      <c r="M56" s="100"/>
      <c r="N56" s="100"/>
      <c r="O56" s="100"/>
    </row>
    <row r="57" ht="21" customHeight="1" spans="1:15">
      <c r="A57" s="171" t="s">
        <v>193</v>
      </c>
      <c r="B57" s="171" t="s">
        <v>194</v>
      </c>
      <c r="C57" s="100">
        <v>120000</v>
      </c>
      <c r="D57" s="100">
        <v>120000</v>
      </c>
      <c r="E57" s="100"/>
      <c r="F57" s="100">
        <v>120000</v>
      </c>
      <c r="G57" s="100"/>
      <c r="H57" s="100"/>
      <c r="I57" s="100"/>
      <c r="J57" s="100"/>
      <c r="K57" s="100"/>
      <c r="L57" s="100"/>
      <c r="M57" s="100"/>
      <c r="N57" s="100"/>
      <c r="O57" s="100"/>
    </row>
    <row r="58" ht="21" customHeight="1" spans="1:15">
      <c r="A58" s="211" t="s">
        <v>195</v>
      </c>
      <c r="B58" s="211" t="s">
        <v>196</v>
      </c>
      <c r="C58" s="100">
        <v>120000</v>
      </c>
      <c r="D58" s="100">
        <v>120000</v>
      </c>
      <c r="E58" s="100"/>
      <c r="F58" s="100">
        <v>120000</v>
      </c>
      <c r="G58" s="100"/>
      <c r="H58" s="100"/>
      <c r="I58" s="100"/>
      <c r="J58" s="100"/>
      <c r="K58" s="100"/>
      <c r="L58" s="100"/>
      <c r="M58" s="100"/>
      <c r="N58" s="100"/>
      <c r="O58" s="100"/>
    </row>
    <row r="59" s="1" customFormat="1" ht="21" customHeight="1" spans="1:15">
      <c r="A59" s="230" t="s">
        <v>56</v>
      </c>
      <c r="B59" s="67"/>
      <c r="C59" s="100">
        <f t="shared" ref="C59:F59" si="0">C7+C26+C33+C39+C42+C45+C50+C53+C56</f>
        <v>13472161.96</v>
      </c>
      <c r="D59" s="100">
        <f t="shared" si="0"/>
        <v>13436661.96</v>
      </c>
      <c r="E59" s="100">
        <v>9209029</v>
      </c>
      <c r="F59" s="100">
        <f t="shared" si="0"/>
        <v>4227632.96</v>
      </c>
      <c r="G59" s="100">
        <v>34500</v>
      </c>
      <c r="H59" s="100"/>
      <c r="I59" s="100"/>
      <c r="J59" s="100">
        <v>1000</v>
      </c>
      <c r="K59" s="100"/>
      <c r="L59" s="100"/>
      <c r="M59" s="100"/>
      <c r="N59" s="100"/>
      <c r="O59" s="100">
        <v>1000</v>
      </c>
    </row>
    <row r="64" customHeight="1" spans="1:15">
      <c r="C64" s="60"/>
    </row>
  </sheetData>
  <autoFilter xmlns:etc="http://www.wps.cn/officeDocument/2017/etCustomData" ref="A5:O64" etc:filterBottomFollowUsedRange="0">
    <extLst/>
  </autoFilter>
  <mergeCells count="12">
    <mergeCell ref="A1:O1"/>
    <mergeCell ref="A2:O2"/>
    <mergeCell ref="A3:B3"/>
    <mergeCell ref="D4:F4"/>
    <mergeCell ref="J4:O4"/>
    <mergeCell ref="A59:B59"/>
    <mergeCell ref="A4:A5"/>
    <mergeCell ref="B4:B5"/>
    <mergeCell ref="C4:C5"/>
    <mergeCell ref="G4:G5"/>
    <mergeCell ref="H4:H5"/>
    <mergeCell ref="I4:I5"/>
  </mergeCells>
  <printOptions horizontalCentered="1"/>
  <pageMargins left="0.96" right="0.96" top="0.72" bottom="0.72" header="0" footer="0"/>
  <pageSetup paperSize="9" orientation="landscape"/>
  <headerFooter>
    <oddFooter>&amp;C第&amp;P页，共&amp;N页&amp;R&amp;N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43"/>
  <sheetViews>
    <sheetView showGridLines="0" showZeros="0" topLeftCell="A19" workbookViewId="0">
      <selection activeCell="D40" sqref="D40"/>
    </sheetView>
  </sheetViews>
  <sheetFormatPr defaultColWidth="8.575" defaultRowHeight="12.75" customHeight="1" outlineLevelCol="3"/>
  <cols>
    <col min="1" max="4" width="35.575" style="1" customWidth="1"/>
    <col min="5" max="16384" width="8.575" style="1"/>
  </cols>
  <sheetData>
    <row r="1" ht="15" customHeight="1" spans="1:4">
      <c r="A1" s="72"/>
      <c r="B1" s="76"/>
      <c r="C1" s="76"/>
      <c r="D1" s="76" t="s">
        <v>197</v>
      </c>
    </row>
    <row r="2" ht="41.25" customHeight="1" spans="1:4">
      <c r="A2" s="71" t="str">
        <f>"2026"&amp;"年部门财政拨款收支预算总表"</f>
        <v>2026年部门财政拨款收支预算总表</v>
      </c>
    </row>
    <row r="3" ht="17.25" customHeight="1" spans="1:4">
      <c r="A3" s="74" t="str">
        <f>"单位名称："&amp;"昆明市东川区因民镇人民政府"</f>
        <v>单位名称：昆明市东川区因民镇人民政府</v>
      </c>
      <c r="B3" s="213"/>
      <c r="D3" s="76" t="s">
        <v>1</v>
      </c>
    </row>
    <row r="4" ht="17.25" customHeight="1" spans="1:4">
      <c r="A4" s="214" t="s">
        <v>2</v>
      </c>
      <c r="B4" s="215"/>
      <c r="C4" s="214" t="s">
        <v>3</v>
      </c>
      <c r="D4" s="215"/>
    </row>
    <row r="5" ht="18.75" customHeight="1" spans="1:4">
      <c r="A5" s="214" t="s">
        <v>4</v>
      </c>
      <c r="B5" s="214" t="s">
        <v>5</v>
      </c>
      <c r="C5" s="214" t="s">
        <v>6</v>
      </c>
      <c r="D5" s="214" t="s">
        <v>5</v>
      </c>
    </row>
    <row r="6" ht="16.5" customHeight="1" spans="1:4">
      <c r="A6" s="216" t="s">
        <v>198</v>
      </c>
      <c r="B6" s="100">
        <f>SUM(B7:B9)</f>
        <v>13471161.96</v>
      </c>
      <c r="C6" s="216" t="s">
        <v>199</v>
      </c>
      <c r="D6" s="100">
        <f>SUM(D7:D32)</f>
        <v>13471161.96</v>
      </c>
    </row>
    <row r="7" ht="16.5" customHeight="1" spans="1:4">
      <c r="A7" s="216" t="s">
        <v>200</v>
      </c>
      <c r="B7" s="100">
        <v>13436661.96</v>
      </c>
      <c r="C7" s="216" t="s">
        <v>201</v>
      </c>
      <c r="D7" s="100">
        <v>8744022.16</v>
      </c>
    </row>
    <row r="8" ht="16.5" customHeight="1" spans="1:4">
      <c r="A8" s="216" t="s">
        <v>202</v>
      </c>
      <c r="B8" s="100">
        <v>34500</v>
      </c>
      <c r="C8" s="216" t="s">
        <v>203</v>
      </c>
      <c r="D8" s="100"/>
    </row>
    <row r="9" ht="16.5" customHeight="1" spans="1:4">
      <c r="A9" s="216" t="s">
        <v>204</v>
      </c>
      <c r="B9" s="100"/>
      <c r="C9" s="216" t="s">
        <v>205</v>
      </c>
      <c r="D9" s="100"/>
    </row>
    <row r="10" ht="16.5" customHeight="1" spans="1:4">
      <c r="A10" s="216" t="s">
        <v>206</v>
      </c>
      <c r="B10" s="100"/>
      <c r="C10" s="216" t="s">
        <v>207</v>
      </c>
      <c r="D10" s="100"/>
    </row>
    <row r="11" ht="16.5" customHeight="1" spans="1:4">
      <c r="A11" s="216" t="s">
        <v>200</v>
      </c>
      <c r="B11" s="100"/>
      <c r="C11" s="216" t="s">
        <v>208</v>
      </c>
      <c r="D11" s="100"/>
    </row>
    <row r="12" ht="16.5" customHeight="1" spans="1:4">
      <c r="A12" s="25" t="s">
        <v>202</v>
      </c>
      <c r="B12" s="100"/>
      <c r="C12" s="89" t="s">
        <v>209</v>
      </c>
      <c r="D12" s="100"/>
    </row>
    <row r="13" ht="16.5" customHeight="1" spans="1:4">
      <c r="A13" s="25" t="s">
        <v>204</v>
      </c>
      <c r="B13" s="100"/>
      <c r="C13" s="89" t="s">
        <v>210</v>
      </c>
      <c r="D13" s="100"/>
    </row>
    <row r="14" ht="16.5" customHeight="1" spans="1:4">
      <c r="A14" s="217"/>
      <c r="B14" s="100"/>
      <c r="C14" s="89" t="s">
        <v>211</v>
      </c>
      <c r="D14" s="100">
        <v>1085423.8</v>
      </c>
    </row>
    <row r="15" ht="16.5" customHeight="1" spans="1:4">
      <c r="A15" s="217"/>
      <c r="B15" s="100"/>
      <c r="C15" s="89" t="s">
        <v>212</v>
      </c>
      <c r="D15" s="100">
        <v>755424</v>
      </c>
    </row>
    <row r="16" ht="16.5" customHeight="1" spans="1:4">
      <c r="A16" s="217"/>
      <c r="B16" s="100"/>
      <c r="C16" s="89" t="s">
        <v>213</v>
      </c>
      <c r="D16" s="100">
        <v>56680</v>
      </c>
    </row>
    <row r="17" ht="16.5" customHeight="1" spans="1:4">
      <c r="A17" s="217"/>
      <c r="B17" s="100"/>
      <c r="C17" s="89" t="s">
        <v>214</v>
      </c>
      <c r="D17" s="100">
        <v>34500</v>
      </c>
    </row>
    <row r="18" ht="16.5" customHeight="1" spans="1:4">
      <c r="A18" s="217"/>
      <c r="B18" s="100"/>
      <c r="C18" s="89" t="s">
        <v>215</v>
      </c>
      <c r="D18" s="100">
        <v>2020471</v>
      </c>
    </row>
    <row r="19" ht="16.5" customHeight="1" spans="1:4">
      <c r="A19" s="217"/>
      <c r="B19" s="100"/>
      <c r="C19" s="89" t="s">
        <v>216</v>
      </c>
      <c r="D19" s="100"/>
    </row>
    <row r="20" ht="16.5" customHeight="1" spans="1:4">
      <c r="A20" s="217"/>
      <c r="B20" s="100"/>
      <c r="C20" s="89" t="s">
        <v>217</v>
      </c>
      <c r="D20" s="100"/>
    </row>
    <row r="21" ht="16.5" customHeight="1" spans="1:4">
      <c r="A21" s="217"/>
      <c r="B21" s="100"/>
      <c r="C21" s="89" t="s">
        <v>218</v>
      </c>
      <c r="D21" s="100"/>
    </row>
    <row r="22" ht="16.5" customHeight="1" spans="1:4">
      <c r="A22" s="217"/>
      <c r="B22" s="100"/>
      <c r="C22" s="89" t="s">
        <v>219</v>
      </c>
      <c r="D22" s="100"/>
    </row>
    <row r="23" ht="16.5" customHeight="1" spans="1:4">
      <c r="A23" s="217"/>
      <c r="B23" s="100"/>
      <c r="C23" s="89" t="s">
        <v>220</v>
      </c>
      <c r="D23" s="100"/>
    </row>
    <row r="24" ht="16.5" customHeight="1" spans="1:4">
      <c r="A24" s="217"/>
      <c r="B24" s="100"/>
      <c r="C24" s="89" t="s">
        <v>221</v>
      </c>
      <c r="D24" s="100"/>
    </row>
    <row r="25" ht="16.5" customHeight="1" spans="1:4">
      <c r="A25" s="217"/>
      <c r="B25" s="100"/>
      <c r="C25" s="89" t="s">
        <v>222</v>
      </c>
      <c r="D25" s="100">
        <v>654641</v>
      </c>
    </row>
    <row r="26" ht="16.5" customHeight="1" spans="1:4">
      <c r="A26" s="217"/>
      <c r="B26" s="100"/>
      <c r="C26" s="89" t="s">
        <v>223</v>
      </c>
      <c r="D26" s="100"/>
    </row>
    <row r="27" ht="16.5" customHeight="1" spans="1:4">
      <c r="A27" s="217"/>
      <c r="B27" s="100"/>
      <c r="C27" s="89" t="s">
        <v>224</v>
      </c>
      <c r="D27" s="100"/>
    </row>
    <row r="28" ht="16.5" customHeight="1" spans="1:4">
      <c r="A28" s="217"/>
      <c r="B28" s="100"/>
      <c r="C28" s="89" t="s">
        <v>225</v>
      </c>
      <c r="D28" s="100">
        <v>120000</v>
      </c>
    </row>
    <row r="29" ht="16.5" customHeight="1" spans="1:4">
      <c r="A29" s="217"/>
      <c r="B29" s="100"/>
      <c r="C29" s="89" t="s">
        <v>226</v>
      </c>
      <c r="D29" s="100"/>
    </row>
    <row r="30" ht="16.5" customHeight="1" spans="1:4">
      <c r="A30" s="217"/>
      <c r="B30" s="100"/>
      <c r="C30" s="89" t="s">
        <v>227</v>
      </c>
      <c r="D30" s="100"/>
    </row>
    <row r="31" ht="16.5" customHeight="1" spans="1:4">
      <c r="A31" s="217"/>
      <c r="B31" s="100"/>
      <c r="C31" s="25" t="s">
        <v>228</v>
      </c>
      <c r="D31" s="100"/>
    </row>
    <row r="32" ht="16.5" customHeight="1" spans="1:4">
      <c r="A32" s="217"/>
      <c r="B32" s="100"/>
      <c r="C32" s="25" t="s">
        <v>229</v>
      </c>
      <c r="D32" s="100"/>
    </row>
    <row r="33" ht="16.5" customHeight="1" spans="1:4">
      <c r="A33" s="217"/>
      <c r="B33" s="100"/>
      <c r="C33" s="21" t="s">
        <v>230</v>
      </c>
      <c r="D33" s="100"/>
    </row>
    <row r="34" ht="15" customHeight="1" spans="1:4">
      <c r="A34" s="218" t="s">
        <v>50</v>
      </c>
      <c r="B34" s="219">
        <f>SUM(B7:B8)</f>
        <v>13471161.96</v>
      </c>
      <c r="C34" s="218" t="s">
        <v>51</v>
      </c>
      <c r="D34" s="219">
        <f>D33+D6</f>
        <v>13471161.96</v>
      </c>
    </row>
    <row r="36" customHeight="1" spans="1:4">
      <c r="B36" s="60"/>
    </row>
    <row r="37" customHeight="1" spans="1:4">
      <c r="B37" s="60"/>
    </row>
    <row r="39" customHeight="1" spans="1:4">
      <c r="B39" s="60"/>
    </row>
    <row r="42" customHeight="1" spans="1:4">
      <c r="B42" s="188"/>
    </row>
    <row r="43" customHeight="1" spans="1:4">
      <c r="B43" s="60"/>
    </row>
  </sheetData>
  <mergeCells count="4">
    <mergeCell ref="A2:D2"/>
    <mergeCell ref="A3:B3"/>
    <mergeCell ref="A4:B4"/>
    <mergeCell ref="C4:D4"/>
  </mergeCells>
  <printOptions horizontalCentered="1"/>
  <pageMargins left="0.96" right="0.96" top="0.72" bottom="0.72" header="0" footer="0"/>
  <pageSetup paperSize="9" orientation="landscape"/>
  <headerFooter>
    <oddFooter>&amp;C第&amp;P页，共&amp;N页&amp;R&amp;N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58"/>
  <sheetViews>
    <sheetView showZeros="0" workbookViewId="0">
      <pane xSplit="2" ySplit="6" topLeftCell="C47" activePane="bottomRight" state="frozen"/>
      <selection/>
      <selection pane="topRight"/>
      <selection pane="bottomLeft"/>
      <selection pane="bottomRight" activeCell="C55" sqref="C55:G65"/>
    </sheetView>
  </sheetViews>
  <sheetFormatPr defaultColWidth="9.14166666666667" defaultRowHeight="14.25" customHeight="1" outlineLevelCol="6"/>
  <cols>
    <col min="1" max="1" width="20.1416666666667" style="1" customWidth="1"/>
    <col min="2" max="2" width="44" style="1" customWidth="1"/>
    <col min="3" max="7" width="24.1416666666667" style="1" customWidth="1"/>
    <col min="8" max="16384" width="9.14166666666667" style="1"/>
  </cols>
  <sheetData>
    <row r="1" customHeight="1" spans="1:7">
      <c r="D1" s="173"/>
      <c r="F1" s="92"/>
      <c r="G1" s="174" t="s">
        <v>231</v>
      </c>
    </row>
    <row r="2" ht="41.25" customHeight="1" spans="1:7">
      <c r="A2" s="160" t="str">
        <f>"2026"&amp;"年一般公共预算支出预算表（按功能科目分类）"</f>
        <v>2026年一般公共预算支出预算表（按功能科目分类）</v>
      </c>
      <c r="B2" s="160"/>
      <c r="C2" s="160"/>
      <c r="D2" s="160"/>
      <c r="E2" s="160"/>
      <c r="F2" s="160"/>
      <c r="G2" s="160"/>
    </row>
    <row r="3" ht="18" customHeight="1" spans="1:7">
      <c r="A3" s="42" t="str">
        <f>"单位名称："&amp;"昆明市东川区因民镇人民政府"</f>
        <v>单位名称：昆明市东川区因民镇人民政府</v>
      </c>
      <c r="F3" s="156"/>
      <c r="G3" s="174" t="s">
        <v>1</v>
      </c>
    </row>
    <row r="4" ht="20.25" customHeight="1" spans="1:7">
      <c r="A4" s="208" t="s">
        <v>232</v>
      </c>
      <c r="B4" s="209"/>
      <c r="C4" s="161" t="s">
        <v>56</v>
      </c>
      <c r="D4" s="194" t="s">
        <v>76</v>
      </c>
      <c r="E4" s="14"/>
      <c r="F4" s="15"/>
      <c r="G4" s="176" t="s">
        <v>77</v>
      </c>
    </row>
    <row r="5" ht="20.25" customHeight="1" spans="1:7">
      <c r="A5" s="210" t="s">
        <v>73</v>
      </c>
      <c r="B5" s="210" t="s">
        <v>74</v>
      </c>
      <c r="C5" s="53"/>
      <c r="D5" s="16" t="s">
        <v>58</v>
      </c>
      <c r="E5" s="16" t="s">
        <v>233</v>
      </c>
      <c r="F5" s="16" t="s">
        <v>234</v>
      </c>
      <c r="G5" s="178"/>
    </row>
    <row r="6" ht="15" customHeight="1" spans="1:7">
      <c r="A6" s="24" t="s">
        <v>83</v>
      </c>
      <c r="B6" s="24" t="s">
        <v>84</v>
      </c>
      <c r="C6" s="24" t="s">
        <v>85</v>
      </c>
      <c r="D6" s="24" t="s">
        <v>86</v>
      </c>
      <c r="E6" s="24" t="s">
        <v>87</v>
      </c>
      <c r="F6" s="24" t="s">
        <v>88</v>
      </c>
      <c r="G6" s="24" t="s">
        <v>89</v>
      </c>
    </row>
    <row r="7" ht="18" customHeight="1" spans="1:7">
      <c r="A7" s="21" t="s">
        <v>98</v>
      </c>
      <c r="B7" s="21" t="s">
        <v>99</v>
      </c>
      <c r="C7" s="100">
        <v>8744022.16</v>
      </c>
      <c r="D7" s="100">
        <v>5792792</v>
      </c>
      <c r="E7" s="100">
        <v>5095809</v>
      </c>
      <c r="F7" s="100">
        <v>696983</v>
      </c>
      <c r="G7" s="100">
        <v>2951230.16</v>
      </c>
    </row>
    <row r="8" ht="18" customHeight="1" spans="1:7">
      <c r="A8" s="171" t="s">
        <v>100</v>
      </c>
      <c r="B8" s="171" t="s">
        <v>101</v>
      </c>
      <c r="C8" s="100">
        <v>704220</v>
      </c>
      <c r="D8" s="100">
        <v>640900</v>
      </c>
      <c r="E8" s="100">
        <v>550567</v>
      </c>
      <c r="F8" s="100">
        <v>90333</v>
      </c>
      <c r="G8" s="100">
        <v>63320</v>
      </c>
    </row>
    <row r="9" ht="18" customHeight="1" spans="1:7">
      <c r="A9" s="211" t="s">
        <v>102</v>
      </c>
      <c r="B9" s="211" t="s">
        <v>103</v>
      </c>
      <c r="C9" s="100">
        <v>615887</v>
      </c>
      <c r="D9" s="100">
        <v>615887</v>
      </c>
      <c r="E9" s="100">
        <v>550567</v>
      </c>
      <c r="F9" s="100">
        <v>65320</v>
      </c>
      <c r="G9" s="100"/>
    </row>
    <row r="10" ht="18" customHeight="1" spans="1:7">
      <c r="A10" s="211" t="s">
        <v>104</v>
      </c>
      <c r="B10" s="211" t="s">
        <v>105</v>
      </c>
      <c r="C10" s="100">
        <v>40000</v>
      </c>
      <c r="D10" s="100"/>
      <c r="E10" s="100"/>
      <c r="F10" s="100"/>
      <c r="G10" s="100">
        <v>40000</v>
      </c>
    </row>
    <row r="11" ht="18" customHeight="1" spans="1:7">
      <c r="A11" s="211" t="s">
        <v>106</v>
      </c>
      <c r="B11" s="211" t="s">
        <v>107</v>
      </c>
      <c r="C11" s="100">
        <v>25013</v>
      </c>
      <c r="D11" s="100">
        <v>25013</v>
      </c>
      <c r="E11" s="100"/>
      <c r="F11" s="100">
        <v>25013</v>
      </c>
      <c r="G11" s="100"/>
    </row>
    <row r="12" ht="18" customHeight="1" spans="1:7">
      <c r="A12" s="211" t="s">
        <v>108</v>
      </c>
      <c r="B12" s="211" t="s">
        <v>109</v>
      </c>
      <c r="C12" s="100">
        <v>23320</v>
      </c>
      <c r="D12" s="100"/>
      <c r="E12" s="100"/>
      <c r="F12" s="100"/>
      <c r="G12" s="100">
        <v>23320</v>
      </c>
    </row>
    <row r="13" ht="18" customHeight="1" spans="1:7">
      <c r="A13" s="171" t="s">
        <v>110</v>
      </c>
      <c r="B13" s="171" t="s">
        <v>111</v>
      </c>
      <c r="C13" s="100">
        <v>4613829</v>
      </c>
      <c r="D13" s="100">
        <v>4309829</v>
      </c>
      <c r="E13" s="100">
        <v>3894839</v>
      </c>
      <c r="F13" s="100">
        <v>414990</v>
      </c>
      <c r="G13" s="100">
        <v>304000</v>
      </c>
    </row>
    <row r="14" ht="18" customHeight="1" spans="1:7">
      <c r="A14" s="211" t="s">
        <v>112</v>
      </c>
      <c r="B14" s="211" t="s">
        <v>103</v>
      </c>
      <c r="C14" s="100">
        <v>1731370</v>
      </c>
      <c r="D14" s="100">
        <v>1731370</v>
      </c>
      <c r="E14" s="100">
        <v>1535410</v>
      </c>
      <c r="F14" s="100">
        <v>195960</v>
      </c>
      <c r="G14" s="100"/>
    </row>
    <row r="15" ht="18" customHeight="1" spans="1:7">
      <c r="A15" s="211" t="s">
        <v>113</v>
      </c>
      <c r="B15" s="211" t="s">
        <v>114</v>
      </c>
      <c r="C15" s="100">
        <v>2578459</v>
      </c>
      <c r="D15" s="100">
        <v>2578459</v>
      </c>
      <c r="E15" s="100">
        <v>2359429</v>
      </c>
      <c r="F15" s="100">
        <v>219030</v>
      </c>
      <c r="G15" s="100"/>
    </row>
    <row r="16" ht="18" customHeight="1" spans="1:7">
      <c r="A16" s="211" t="s">
        <v>115</v>
      </c>
      <c r="B16" s="211" t="s">
        <v>116</v>
      </c>
      <c r="C16" s="100">
        <v>304000</v>
      </c>
      <c r="D16" s="100"/>
      <c r="E16" s="100"/>
      <c r="F16" s="100"/>
      <c r="G16" s="100">
        <v>304000</v>
      </c>
    </row>
    <row r="17" ht="18" customHeight="1" spans="1:7">
      <c r="A17" s="171" t="s">
        <v>117</v>
      </c>
      <c r="B17" s="171" t="s">
        <v>118</v>
      </c>
      <c r="C17" s="100">
        <v>512782</v>
      </c>
      <c r="D17" s="100">
        <v>512782</v>
      </c>
      <c r="E17" s="100">
        <v>368782</v>
      </c>
      <c r="F17" s="100">
        <v>144000</v>
      </c>
      <c r="G17" s="100"/>
    </row>
    <row r="18" ht="18" customHeight="1" spans="1:7">
      <c r="A18" s="211" t="s">
        <v>119</v>
      </c>
      <c r="B18" s="211" t="s">
        <v>103</v>
      </c>
      <c r="C18" s="100">
        <v>512782</v>
      </c>
      <c r="D18" s="100">
        <v>512782</v>
      </c>
      <c r="E18" s="100">
        <v>368782</v>
      </c>
      <c r="F18" s="100">
        <v>144000</v>
      </c>
      <c r="G18" s="100"/>
    </row>
    <row r="19" ht="18" customHeight="1" spans="1:7">
      <c r="A19" s="171" t="s">
        <v>120</v>
      </c>
      <c r="B19" s="171" t="s">
        <v>121</v>
      </c>
      <c r="C19" s="100">
        <v>8000</v>
      </c>
      <c r="D19" s="100"/>
      <c r="E19" s="100"/>
      <c r="F19" s="100"/>
      <c r="G19" s="100">
        <v>8000</v>
      </c>
    </row>
    <row r="20" ht="18" customHeight="1" spans="1:7">
      <c r="A20" s="211" t="s">
        <v>122</v>
      </c>
      <c r="B20" s="211" t="s">
        <v>103</v>
      </c>
      <c r="C20" s="100">
        <v>8000</v>
      </c>
      <c r="D20" s="100"/>
      <c r="E20" s="100"/>
      <c r="F20" s="100"/>
      <c r="G20" s="100">
        <v>8000</v>
      </c>
    </row>
    <row r="21" ht="18" customHeight="1" spans="1:7">
      <c r="A21" s="171" t="s">
        <v>123</v>
      </c>
      <c r="B21" s="171" t="s">
        <v>124</v>
      </c>
      <c r="C21" s="100">
        <v>389281</v>
      </c>
      <c r="D21" s="100">
        <v>329281</v>
      </c>
      <c r="E21" s="100">
        <v>281621</v>
      </c>
      <c r="F21" s="100">
        <v>47660</v>
      </c>
      <c r="G21" s="100">
        <v>60000</v>
      </c>
    </row>
    <row r="22" ht="18" customHeight="1" spans="1:7">
      <c r="A22" s="211" t="s">
        <v>125</v>
      </c>
      <c r="B22" s="211" t="s">
        <v>103</v>
      </c>
      <c r="C22" s="100">
        <v>329281</v>
      </c>
      <c r="D22" s="100">
        <v>329281</v>
      </c>
      <c r="E22" s="100">
        <v>281621</v>
      </c>
      <c r="F22" s="100">
        <v>47660</v>
      </c>
      <c r="G22" s="100"/>
    </row>
    <row r="23" ht="18" customHeight="1" spans="1:7">
      <c r="A23" s="211" t="s">
        <v>126</v>
      </c>
      <c r="B23" s="211" t="s">
        <v>127</v>
      </c>
      <c r="C23" s="100">
        <v>60000</v>
      </c>
      <c r="D23" s="100"/>
      <c r="E23" s="100"/>
      <c r="F23" s="100"/>
      <c r="G23" s="100">
        <v>60000</v>
      </c>
    </row>
    <row r="24" ht="18" customHeight="1" spans="1:7">
      <c r="A24" s="171" t="s">
        <v>128</v>
      </c>
      <c r="B24" s="171" t="s">
        <v>129</v>
      </c>
      <c r="C24" s="100">
        <v>2515910.16</v>
      </c>
      <c r="D24" s="100"/>
      <c r="E24" s="100"/>
      <c r="F24" s="100"/>
      <c r="G24" s="100">
        <v>2515910.16</v>
      </c>
    </row>
    <row r="25" ht="18" customHeight="1" spans="1:7">
      <c r="A25" s="211" t="s">
        <v>130</v>
      </c>
      <c r="B25" s="211" t="s">
        <v>131</v>
      </c>
      <c r="C25" s="100">
        <v>2515910.16</v>
      </c>
      <c r="D25" s="100"/>
      <c r="E25" s="100"/>
      <c r="F25" s="100"/>
      <c r="G25" s="100">
        <v>2515910.16</v>
      </c>
    </row>
    <row r="26" ht="18" customHeight="1" spans="1:7">
      <c r="A26" s="21" t="s">
        <v>132</v>
      </c>
      <c r="B26" s="21" t="s">
        <v>133</v>
      </c>
      <c r="C26" s="100">
        <v>1085423.8</v>
      </c>
      <c r="D26" s="100">
        <v>1066243</v>
      </c>
      <c r="E26" s="100">
        <v>1057843</v>
      </c>
      <c r="F26" s="100">
        <v>8400</v>
      </c>
      <c r="G26" s="100">
        <v>19180.8</v>
      </c>
    </row>
    <row r="27" ht="18" customHeight="1" spans="1:7">
      <c r="A27" s="171" t="s">
        <v>134</v>
      </c>
      <c r="B27" s="171" t="s">
        <v>135</v>
      </c>
      <c r="C27" s="100">
        <v>1066243</v>
      </c>
      <c r="D27" s="100">
        <v>1066243</v>
      </c>
      <c r="E27" s="100">
        <v>1057843</v>
      </c>
      <c r="F27" s="100">
        <v>8400</v>
      </c>
      <c r="G27" s="100"/>
    </row>
    <row r="28" ht="18" customHeight="1" spans="1:7">
      <c r="A28" s="211" t="s">
        <v>136</v>
      </c>
      <c r="B28" s="211" t="s">
        <v>137</v>
      </c>
      <c r="C28" s="100">
        <v>105000</v>
      </c>
      <c r="D28" s="100">
        <v>105000</v>
      </c>
      <c r="E28" s="100">
        <v>100800</v>
      </c>
      <c r="F28" s="100">
        <v>4200</v>
      </c>
      <c r="G28" s="100"/>
    </row>
    <row r="29" ht="18" customHeight="1" spans="1:7">
      <c r="A29" s="211" t="s">
        <v>138</v>
      </c>
      <c r="B29" s="211" t="s">
        <v>139</v>
      </c>
      <c r="C29" s="100">
        <v>105000</v>
      </c>
      <c r="D29" s="100">
        <v>105000</v>
      </c>
      <c r="E29" s="100">
        <v>100800</v>
      </c>
      <c r="F29" s="100">
        <v>4200</v>
      </c>
      <c r="G29" s="100"/>
    </row>
    <row r="30" ht="18" customHeight="1" spans="1:7">
      <c r="A30" s="211" t="s">
        <v>140</v>
      </c>
      <c r="B30" s="211" t="s">
        <v>141</v>
      </c>
      <c r="C30" s="100">
        <v>856243</v>
      </c>
      <c r="D30" s="100">
        <v>856243</v>
      </c>
      <c r="E30" s="100">
        <v>856243</v>
      </c>
      <c r="F30" s="100"/>
      <c r="G30" s="100"/>
    </row>
    <row r="31" ht="18" customHeight="1" spans="1:7">
      <c r="A31" s="171" t="s">
        <v>142</v>
      </c>
      <c r="B31" s="171" t="s">
        <v>143</v>
      </c>
      <c r="C31" s="100">
        <v>19180.8</v>
      </c>
      <c r="D31" s="100"/>
      <c r="E31" s="100"/>
      <c r="F31" s="100"/>
      <c r="G31" s="100">
        <v>19180.8</v>
      </c>
    </row>
    <row r="32" ht="18" customHeight="1" spans="1:7">
      <c r="A32" s="211" t="s">
        <v>144</v>
      </c>
      <c r="B32" s="211" t="s">
        <v>145</v>
      </c>
      <c r="C32" s="100">
        <v>19180.8</v>
      </c>
      <c r="D32" s="100"/>
      <c r="E32" s="100"/>
      <c r="F32" s="100"/>
      <c r="G32" s="100">
        <v>19180.8</v>
      </c>
    </row>
    <row r="33" ht="18" customHeight="1" spans="1:7">
      <c r="A33" s="21" t="s">
        <v>146</v>
      </c>
      <c r="B33" s="21" t="s">
        <v>147</v>
      </c>
      <c r="C33" s="100">
        <v>755424</v>
      </c>
      <c r="D33" s="100">
        <v>755424</v>
      </c>
      <c r="E33" s="100">
        <v>755424</v>
      </c>
      <c r="F33" s="100"/>
      <c r="G33" s="100"/>
    </row>
    <row r="34" ht="18" customHeight="1" spans="1:7">
      <c r="A34" s="171" t="s">
        <v>148</v>
      </c>
      <c r="B34" s="171" t="s">
        <v>149</v>
      </c>
      <c r="C34" s="100">
        <v>755424</v>
      </c>
      <c r="D34" s="100">
        <v>755424</v>
      </c>
      <c r="E34" s="100">
        <v>755424</v>
      </c>
      <c r="F34" s="100"/>
      <c r="G34" s="100"/>
    </row>
    <row r="35" ht="18" customHeight="1" spans="1:7">
      <c r="A35" s="211" t="s">
        <v>150</v>
      </c>
      <c r="B35" s="211" t="s">
        <v>151</v>
      </c>
      <c r="C35" s="100">
        <v>198779</v>
      </c>
      <c r="D35" s="100">
        <v>198779</v>
      </c>
      <c r="E35" s="100">
        <v>198779</v>
      </c>
      <c r="F35" s="100"/>
      <c r="G35" s="100"/>
    </row>
    <row r="36" ht="18" customHeight="1" spans="1:7">
      <c r="A36" s="211" t="s">
        <v>152</v>
      </c>
      <c r="B36" s="211" t="s">
        <v>153</v>
      </c>
      <c r="C36" s="100">
        <v>237934</v>
      </c>
      <c r="D36" s="100">
        <v>237934</v>
      </c>
      <c r="E36" s="100">
        <v>237934</v>
      </c>
      <c r="F36" s="100"/>
      <c r="G36" s="100"/>
    </row>
    <row r="37" ht="18" customHeight="1" spans="1:7">
      <c r="A37" s="211" t="s">
        <v>154</v>
      </c>
      <c r="B37" s="211" t="s">
        <v>155</v>
      </c>
      <c r="C37" s="100">
        <v>309157</v>
      </c>
      <c r="D37" s="100">
        <v>309157</v>
      </c>
      <c r="E37" s="100">
        <v>309157</v>
      </c>
      <c r="F37" s="100"/>
      <c r="G37" s="100"/>
    </row>
    <row r="38" ht="18" customHeight="1" spans="1:7">
      <c r="A38" s="211" t="s">
        <v>156</v>
      </c>
      <c r="B38" s="211" t="s">
        <v>157</v>
      </c>
      <c r="C38" s="100">
        <v>9554</v>
      </c>
      <c r="D38" s="100">
        <v>9554</v>
      </c>
      <c r="E38" s="100">
        <v>9554</v>
      </c>
      <c r="F38" s="100"/>
      <c r="G38" s="100"/>
    </row>
    <row r="39" ht="18" customHeight="1" spans="1:7">
      <c r="A39" s="21" t="s">
        <v>158</v>
      </c>
      <c r="B39" s="21" t="s">
        <v>159</v>
      </c>
      <c r="C39" s="100">
        <v>56680</v>
      </c>
      <c r="D39" s="100"/>
      <c r="E39" s="100"/>
      <c r="F39" s="100"/>
      <c r="G39" s="100">
        <v>56680</v>
      </c>
    </row>
    <row r="40" ht="18" customHeight="1" spans="1:7">
      <c r="A40" s="171" t="s">
        <v>160</v>
      </c>
      <c r="B40" s="171" t="s">
        <v>161</v>
      </c>
      <c r="C40" s="100">
        <v>56680</v>
      </c>
      <c r="D40" s="100"/>
      <c r="E40" s="100"/>
      <c r="F40" s="100"/>
      <c r="G40" s="100">
        <v>56680</v>
      </c>
    </row>
    <row r="41" ht="18" customHeight="1" spans="1:7">
      <c r="A41" s="211" t="s">
        <v>162</v>
      </c>
      <c r="B41" s="211" t="s">
        <v>163</v>
      </c>
      <c r="C41" s="100">
        <v>56680</v>
      </c>
      <c r="D41" s="100"/>
      <c r="E41" s="100"/>
      <c r="F41" s="100"/>
      <c r="G41" s="100">
        <v>56680</v>
      </c>
    </row>
    <row r="42" s="1" customFormat="1" ht="18" customHeight="1" spans="1:7">
      <c r="A42" s="21" t="s">
        <v>170</v>
      </c>
      <c r="B42" s="21" t="s">
        <v>171</v>
      </c>
      <c r="C42" s="100">
        <f>C43+C45</f>
        <v>2020471</v>
      </c>
      <c r="D42" s="100">
        <v>939929</v>
      </c>
      <c r="E42" s="100">
        <v>882059</v>
      </c>
      <c r="F42" s="100">
        <v>57870</v>
      </c>
      <c r="G42" s="100">
        <f>G43+G45</f>
        <v>1080542</v>
      </c>
    </row>
    <row r="43" ht="18" customHeight="1" spans="1:7">
      <c r="A43" s="171" t="s">
        <v>172</v>
      </c>
      <c r="B43" s="171" t="s">
        <v>173</v>
      </c>
      <c r="C43" s="100">
        <v>939929</v>
      </c>
      <c r="D43" s="100">
        <v>939929</v>
      </c>
      <c r="E43" s="100">
        <v>882059</v>
      </c>
      <c r="F43" s="100">
        <v>57870</v>
      </c>
      <c r="G43" s="100"/>
    </row>
    <row r="44" ht="18" customHeight="1" spans="1:7">
      <c r="A44" s="211" t="s">
        <v>174</v>
      </c>
      <c r="B44" s="211" t="s">
        <v>175</v>
      </c>
      <c r="C44" s="100">
        <v>939929</v>
      </c>
      <c r="D44" s="100">
        <v>939929</v>
      </c>
      <c r="E44" s="100">
        <v>882059</v>
      </c>
      <c r="F44" s="100">
        <v>57870</v>
      </c>
      <c r="G44" s="100"/>
    </row>
    <row r="45" s="1" customFormat="1" ht="18" customHeight="1" spans="1:7">
      <c r="A45" s="171" t="s">
        <v>176</v>
      </c>
      <c r="B45" s="171" t="s">
        <v>177</v>
      </c>
      <c r="C45" s="100">
        <f>SUM(D45:G45)</f>
        <v>1080542</v>
      </c>
      <c r="D45" s="100"/>
      <c r="E45" s="100"/>
      <c r="F45" s="100"/>
      <c r="G45" s="100">
        <f>G46</f>
        <v>1080542</v>
      </c>
    </row>
    <row r="46" s="1" customFormat="1" ht="18" customHeight="1" spans="1:7">
      <c r="A46" s="211" t="s">
        <v>178</v>
      </c>
      <c r="B46" s="211" t="s">
        <v>179</v>
      </c>
      <c r="C46" s="100">
        <f>SUM(D46:G46)</f>
        <v>1080542</v>
      </c>
      <c r="D46" s="100"/>
      <c r="E46" s="100"/>
      <c r="F46" s="100"/>
      <c r="G46" s="100">
        <f>764013.2+316528.8</f>
        <v>1080542</v>
      </c>
    </row>
    <row r="47" ht="18" customHeight="1" spans="1:7">
      <c r="A47" s="21" t="s">
        <v>185</v>
      </c>
      <c r="B47" s="21" t="s">
        <v>186</v>
      </c>
      <c r="C47" s="100">
        <v>654641</v>
      </c>
      <c r="D47" s="100">
        <v>654641</v>
      </c>
      <c r="E47" s="100">
        <v>654641</v>
      </c>
      <c r="F47" s="100"/>
      <c r="G47" s="100"/>
    </row>
    <row r="48" ht="18" customHeight="1" spans="1:7">
      <c r="A48" s="171" t="s">
        <v>187</v>
      </c>
      <c r="B48" s="171" t="s">
        <v>188</v>
      </c>
      <c r="C48" s="100">
        <v>654641</v>
      </c>
      <c r="D48" s="100">
        <v>654641</v>
      </c>
      <c r="E48" s="100">
        <v>654641</v>
      </c>
      <c r="F48" s="100"/>
      <c r="G48" s="100"/>
    </row>
    <row r="49" ht="18" customHeight="1" spans="1:7">
      <c r="A49" s="211" t="s">
        <v>189</v>
      </c>
      <c r="B49" s="211" t="s">
        <v>190</v>
      </c>
      <c r="C49" s="100">
        <v>654641</v>
      </c>
      <c r="D49" s="100">
        <v>654641</v>
      </c>
      <c r="E49" s="100">
        <v>654641</v>
      </c>
      <c r="F49" s="100"/>
      <c r="G49" s="100"/>
    </row>
    <row r="50" ht="18" customHeight="1" spans="1:7">
      <c r="A50" s="21" t="s">
        <v>191</v>
      </c>
      <c r="B50" s="21" t="s">
        <v>192</v>
      </c>
      <c r="C50" s="100">
        <v>120000</v>
      </c>
      <c r="D50" s="100"/>
      <c r="E50" s="100"/>
      <c r="F50" s="100"/>
      <c r="G50" s="100">
        <v>120000</v>
      </c>
    </row>
    <row r="51" ht="18" customHeight="1" spans="1:7">
      <c r="A51" s="171" t="s">
        <v>193</v>
      </c>
      <c r="B51" s="171" t="s">
        <v>194</v>
      </c>
      <c r="C51" s="100">
        <v>120000</v>
      </c>
      <c r="D51" s="100"/>
      <c r="E51" s="100"/>
      <c r="F51" s="100"/>
      <c r="G51" s="100">
        <v>120000</v>
      </c>
    </row>
    <row r="52" ht="18" customHeight="1" spans="1:7">
      <c r="A52" s="211" t="s">
        <v>195</v>
      </c>
      <c r="B52" s="211" t="s">
        <v>196</v>
      </c>
      <c r="C52" s="100">
        <v>120000</v>
      </c>
      <c r="D52" s="100"/>
      <c r="E52" s="100"/>
      <c r="F52" s="100"/>
      <c r="G52" s="100">
        <v>120000</v>
      </c>
    </row>
    <row r="53" ht="18" customHeight="1" spans="1:7">
      <c r="A53" s="11" t="s">
        <v>235</v>
      </c>
      <c r="B53" s="212" t="s">
        <v>235</v>
      </c>
      <c r="C53" s="100">
        <f>C7+C26+C34+C39+C42+C47+C50</f>
        <v>13436661.96</v>
      </c>
      <c r="D53" s="100">
        <v>9209029</v>
      </c>
      <c r="E53" s="100">
        <v>8445776</v>
      </c>
      <c r="F53" s="100">
        <v>763253</v>
      </c>
      <c r="G53" s="100">
        <f>G7+G26+G34+G39+G42+G47+G50</f>
        <v>4227632.96</v>
      </c>
    </row>
    <row r="55" customHeight="1" spans="1:7">
      <c r="C55" s="60"/>
      <c r="F55" s="188"/>
    </row>
    <row r="56" customHeight="1" spans="1:7">
      <c r="C56" s="60"/>
    </row>
    <row r="57" customHeight="1" spans="1:7">
      <c r="C57" s="60"/>
    </row>
    <row r="58" customHeight="1" spans="1:7">
      <c r="C58" s="60"/>
    </row>
  </sheetData>
  <mergeCells count="6">
    <mergeCell ref="A2:G2"/>
    <mergeCell ref="A4:B4"/>
    <mergeCell ref="D4:F4"/>
    <mergeCell ref="A53:B53"/>
    <mergeCell ref="C4:C5"/>
    <mergeCell ref="G4:G5"/>
  </mergeCells>
  <printOptions horizontalCentered="1"/>
  <pageMargins left="0.37" right="0.37" top="0.56" bottom="0.56" header="0.48" footer="0.48"/>
  <pageSetup paperSize="9" fitToHeight="10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14"/>
  <sheetViews>
    <sheetView showZeros="0" workbookViewId="0">
      <selection activeCell="G27" sqref="G27"/>
    </sheetView>
  </sheetViews>
  <sheetFormatPr defaultColWidth="10.425" defaultRowHeight="14.25" customHeight="1" outlineLevelCol="5"/>
  <cols>
    <col min="1" max="6" width="28.1416666666667" style="1" customWidth="1"/>
    <col min="7" max="16384" width="10.425" style="1"/>
  </cols>
  <sheetData>
    <row r="1" customHeight="1" spans="1:6">
      <c r="A1" s="73"/>
      <c r="B1" s="73"/>
      <c r="C1" s="73"/>
      <c r="D1" s="73"/>
      <c r="E1" s="72"/>
      <c r="F1" s="3" t="s">
        <v>236</v>
      </c>
    </row>
    <row r="2" ht="41.25" customHeight="1" spans="1:6">
      <c r="A2" s="203" t="str">
        <f>"2026"&amp;"年一般公共预算“三公”经费支出预算表"</f>
        <v>2026年一般公共预算“三公”经费支出预算表</v>
      </c>
      <c r="B2" s="73"/>
      <c r="C2" s="73"/>
      <c r="D2" s="73"/>
      <c r="E2" s="72"/>
      <c r="F2" s="73"/>
    </row>
    <row r="3" customHeight="1" spans="1:6">
      <c r="A3" s="204" t="str">
        <f>"单位名称："&amp;"昆明市东川区因民镇人民政府"</f>
        <v>单位名称：昆明市东川区因民镇人民政府</v>
      </c>
      <c r="B3" s="205"/>
      <c r="D3" s="73"/>
      <c r="E3" s="72"/>
      <c r="F3" s="77" t="s">
        <v>1</v>
      </c>
    </row>
    <row r="4" ht="27" customHeight="1" spans="1:6">
      <c r="A4" s="78" t="s">
        <v>237</v>
      </c>
      <c r="B4" s="78" t="s">
        <v>238</v>
      </c>
      <c r="C4" s="78" t="s">
        <v>239</v>
      </c>
      <c r="D4" s="78"/>
      <c r="E4" s="62"/>
      <c r="F4" s="78" t="s">
        <v>240</v>
      </c>
    </row>
    <row r="5" ht="28.5" customHeight="1" spans="1:6">
      <c r="A5" s="206"/>
      <c r="B5" s="80"/>
      <c r="C5" s="62" t="s">
        <v>58</v>
      </c>
      <c r="D5" s="62" t="s">
        <v>241</v>
      </c>
      <c r="E5" s="62" t="s">
        <v>242</v>
      </c>
      <c r="F5" s="79"/>
    </row>
    <row r="6" ht="17.25" customHeight="1" spans="1:6">
      <c r="A6" s="35" t="s">
        <v>83</v>
      </c>
      <c r="B6" s="35" t="s">
        <v>84</v>
      </c>
      <c r="C6" s="35" t="s">
        <v>85</v>
      </c>
      <c r="D6" s="35" t="s">
        <v>86</v>
      </c>
      <c r="E6" s="35" t="s">
        <v>87</v>
      </c>
      <c r="F6" s="35" t="s">
        <v>88</v>
      </c>
    </row>
    <row r="7" ht="17.25" customHeight="1" spans="1:6">
      <c r="A7" s="100">
        <v>121200</v>
      </c>
      <c r="B7" s="100"/>
      <c r="C7" s="100">
        <v>111000</v>
      </c>
      <c r="D7" s="100"/>
      <c r="E7" s="100">
        <v>111000</v>
      </c>
      <c r="F7" s="100">
        <v>10200</v>
      </c>
    </row>
    <row r="11" customHeight="1" spans="1:6">
      <c r="A11" s="188"/>
      <c r="C11" s="60"/>
      <c r="D11" s="60"/>
      <c r="E11" s="60"/>
      <c r="F11" s="60"/>
    </row>
    <row r="12" customHeight="1" spans="1:6">
      <c r="A12" s="60"/>
      <c r="C12" s="60"/>
      <c r="D12" s="60"/>
      <c r="E12" s="60"/>
      <c r="F12" s="60"/>
    </row>
    <row r="13" customHeight="1" spans="1:6">
      <c r="C13" s="207"/>
      <c r="E13" s="207"/>
      <c r="F13" s="207"/>
    </row>
    <row r="14" customHeight="1" spans="1:6">
      <c r="A14" s="207"/>
    </row>
  </sheetData>
  <mergeCells count="6">
    <mergeCell ref="A2:F2"/>
    <mergeCell ref="A3:B3"/>
    <mergeCell ref="C4:E4"/>
    <mergeCell ref="A4:A5"/>
    <mergeCell ref="B4:B5"/>
    <mergeCell ref="F4:F5"/>
  </mergeCells>
  <pageMargins left="0.67" right="0.67" top="0.72" bottom="0.72" header="0.28" footer="0.28"/>
  <pageSetup paperSize="9" fitToWidth="0"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Y157"/>
  <sheetViews>
    <sheetView showZeros="0" topLeftCell="D145" workbookViewId="0">
      <selection activeCell="J169" sqref="J169"/>
    </sheetView>
  </sheetViews>
  <sheetFormatPr defaultColWidth="9.14166666666667" defaultRowHeight="14.25" customHeight="1"/>
  <cols>
    <col min="1" max="2" width="32.85" style="1" customWidth="1"/>
    <col min="3" max="3" width="20.7083333333333" style="1" customWidth="1"/>
    <col min="4" max="4" width="31.2833333333333" style="1" customWidth="1"/>
    <col min="5" max="5" width="10.1416666666667" style="1" customWidth="1"/>
    <col min="6" max="6" width="17.575" style="1" customWidth="1"/>
    <col min="7" max="7" width="10.2833333333333" style="1" customWidth="1"/>
    <col min="8" max="8" width="23" style="1" customWidth="1"/>
    <col min="9" max="25" width="18.7083333333333" style="1" customWidth="1"/>
    <col min="26" max="16384" width="9.14166666666667" style="1"/>
  </cols>
  <sheetData>
    <row r="1" ht="13.5" customHeight="1" spans="1:25">
      <c r="B1" s="173"/>
      <c r="C1" s="189"/>
      <c r="E1" s="190"/>
      <c r="F1" s="190"/>
      <c r="G1" s="190"/>
      <c r="H1" s="190"/>
      <c r="I1" s="191"/>
      <c r="J1" s="191"/>
      <c r="K1" s="191"/>
      <c r="L1" s="191"/>
      <c r="M1" s="191"/>
      <c r="N1" s="191"/>
      <c r="O1" s="191"/>
      <c r="S1" s="191"/>
      <c r="W1" s="189"/>
      <c r="Y1" s="40" t="s">
        <v>243</v>
      </c>
    </row>
    <row r="2" ht="45.75" customHeight="1" spans="1:25">
      <c r="A2" s="87" t="str">
        <f>"2026"&amp;"年部门基本支出预算表"</f>
        <v>2026年部门基本支出预算表</v>
      </c>
      <c r="B2" s="41"/>
      <c r="C2" s="87"/>
      <c r="D2" s="87"/>
      <c r="E2" s="87"/>
      <c r="F2" s="87"/>
      <c r="G2" s="87"/>
      <c r="H2" s="87"/>
      <c r="I2" s="87"/>
      <c r="J2" s="87"/>
      <c r="K2" s="87"/>
      <c r="L2" s="87"/>
      <c r="M2" s="87"/>
      <c r="N2" s="87"/>
      <c r="O2" s="87"/>
      <c r="P2" s="41"/>
      <c r="Q2" s="41"/>
      <c r="R2" s="41"/>
      <c r="S2" s="87"/>
      <c r="T2" s="87"/>
      <c r="U2" s="87"/>
      <c r="V2" s="87"/>
      <c r="W2" s="87"/>
      <c r="X2" s="87"/>
      <c r="Y2" s="87"/>
    </row>
    <row r="3" ht="18.75" customHeight="1" spans="1:25">
      <c r="A3" s="42" t="str">
        <f>"单位名称："&amp;"昆明市东川区因民镇人民政府"</f>
        <v>单位名称：昆明市东川区因民镇人民政府</v>
      </c>
      <c r="B3" s="43"/>
      <c r="C3" s="192"/>
      <c r="D3" s="192"/>
      <c r="E3" s="192"/>
      <c r="F3" s="192"/>
      <c r="G3" s="192"/>
      <c r="H3" s="192"/>
      <c r="I3" s="193"/>
      <c r="J3" s="193"/>
      <c r="K3" s="193"/>
      <c r="L3" s="193"/>
      <c r="M3" s="193"/>
      <c r="N3" s="193"/>
      <c r="O3" s="193"/>
      <c r="P3" s="44"/>
      <c r="Q3" s="44"/>
      <c r="R3" s="44"/>
      <c r="S3" s="193"/>
      <c r="W3" s="189"/>
      <c r="Y3" s="40" t="s">
        <v>1</v>
      </c>
    </row>
    <row r="4" ht="18" customHeight="1" spans="1:25">
      <c r="A4" s="46" t="s">
        <v>244</v>
      </c>
      <c r="B4" s="46" t="s">
        <v>245</v>
      </c>
      <c r="C4" s="46" t="s">
        <v>246</v>
      </c>
      <c r="D4" s="46" t="s">
        <v>247</v>
      </c>
      <c r="E4" s="46" t="s">
        <v>248</v>
      </c>
      <c r="F4" s="46" t="s">
        <v>249</v>
      </c>
      <c r="G4" s="46" t="s">
        <v>250</v>
      </c>
      <c r="H4" s="46" t="s">
        <v>251</v>
      </c>
      <c r="I4" s="194" t="s">
        <v>252</v>
      </c>
      <c r="J4" s="195" t="s">
        <v>252</v>
      </c>
      <c r="K4" s="195"/>
      <c r="L4" s="195"/>
      <c r="M4" s="195"/>
      <c r="N4" s="195"/>
      <c r="O4" s="195"/>
      <c r="P4" s="14"/>
      <c r="Q4" s="14"/>
      <c r="R4" s="14"/>
      <c r="S4" s="196" t="s">
        <v>62</v>
      </c>
      <c r="T4" s="195" t="s">
        <v>63</v>
      </c>
      <c r="U4" s="195"/>
      <c r="V4" s="195"/>
      <c r="W4" s="195"/>
      <c r="X4" s="195"/>
      <c r="Y4" s="97"/>
    </row>
    <row r="5" ht="18" customHeight="1" spans="1:25">
      <c r="A5" s="48"/>
      <c r="B5" s="61"/>
      <c r="C5" s="163"/>
      <c r="D5" s="48"/>
      <c r="E5" s="48"/>
      <c r="F5" s="48"/>
      <c r="G5" s="48"/>
      <c r="H5" s="48"/>
      <c r="I5" s="161" t="s">
        <v>253</v>
      </c>
      <c r="J5" s="194" t="s">
        <v>59</v>
      </c>
      <c r="K5" s="195"/>
      <c r="L5" s="195"/>
      <c r="M5" s="195"/>
      <c r="N5" s="195"/>
      <c r="O5" s="97"/>
      <c r="P5" s="13" t="s">
        <v>254</v>
      </c>
      <c r="Q5" s="14"/>
      <c r="R5" s="15"/>
      <c r="S5" s="46" t="s">
        <v>62</v>
      </c>
      <c r="T5" s="194" t="s">
        <v>63</v>
      </c>
      <c r="U5" s="196" t="s">
        <v>65</v>
      </c>
      <c r="V5" s="195" t="s">
        <v>63</v>
      </c>
      <c r="W5" s="196" t="s">
        <v>67</v>
      </c>
      <c r="X5" s="196" t="s">
        <v>68</v>
      </c>
      <c r="Y5" s="197" t="s">
        <v>69</v>
      </c>
    </row>
    <row r="6" ht="19.5" customHeight="1" spans="1:25">
      <c r="A6" s="61"/>
      <c r="B6" s="61"/>
      <c r="C6" s="61"/>
      <c r="D6" s="61"/>
      <c r="E6" s="61"/>
      <c r="F6" s="61"/>
      <c r="G6" s="61"/>
      <c r="H6" s="61"/>
      <c r="I6" s="61"/>
      <c r="J6" s="198" t="s">
        <v>255</v>
      </c>
      <c r="K6" s="46"/>
      <c r="L6" s="46" t="s">
        <v>256</v>
      </c>
      <c r="M6" s="46" t="s">
        <v>257</v>
      </c>
      <c r="N6" s="46" t="s">
        <v>258</v>
      </c>
      <c r="O6" s="46" t="s">
        <v>259</v>
      </c>
      <c r="P6" s="46" t="s">
        <v>59</v>
      </c>
      <c r="Q6" s="46" t="s">
        <v>60</v>
      </c>
      <c r="R6" s="46" t="s">
        <v>61</v>
      </c>
      <c r="S6" s="61"/>
      <c r="T6" s="46" t="s">
        <v>58</v>
      </c>
      <c r="U6" s="46" t="s">
        <v>65</v>
      </c>
      <c r="V6" s="46" t="s">
        <v>260</v>
      </c>
      <c r="W6" s="46" t="s">
        <v>67</v>
      </c>
      <c r="X6" s="46" t="s">
        <v>68</v>
      </c>
      <c r="Y6" s="46" t="s">
        <v>69</v>
      </c>
    </row>
    <row r="7" ht="37.5" customHeight="1" spans="1:25">
      <c r="A7" s="199"/>
      <c r="B7" s="53"/>
      <c r="C7" s="199"/>
      <c r="D7" s="199"/>
      <c r="E7" s="199"/>
      <c r="F7" s="199"/>
      <c r="G7" s="199"/>
      <c r="H7" s="199"/>
      <c r="I7" s="199"/>
      <c r="J7" s="200" t="s">
        <v>58</v>
      </c>
      <c r="K7" s="200" t="s">
        <v>261</v>
      </c>
      <c r="L7" s="51" t="s">
        <v>262</v>
      </c>
      <c r="M7" s="51" t="s">
        <v>257</v>
      </c>
      <c r="N7" s="51" t="s">
        <v>258</v>
      </c>
      <c r="O7" s="51" t="s">
        <v>259</v>
      </c>
      <c r="P7" s="51" t="s">
        <v>257</v>
      </c>
      <c r="Q7" s="51" t="s">
        <v>258</v>
      </c>
      <c r="R7" s="51" t="s">
        <v>259</v>
      </c>
      <c r="S7" s="51" t="s">
        <v>62</v>
      </c>
      <c r="T7" s="51" t="s">
        <v>58</v>
      </c>
      <c r="U7" s="51" t="s">
        <v>65</v>
      </c>
      <c r="V7" s="51" t="s">
        <v>260</v>
      </c>
      <c r="W7" s="51" t="s">
        <v>67</v>
      </c>
      <c r="X7" s="51" t="s">
        <v>68</v>
      </c>
      <c r="Y7" s="51" t="s">
        <v>69</v>
      </c>
    </row>
    <row r="8" customHeight="1" spans="1:25">
      <c r="A8" s="62">
        <v>1</v>
      </c>
      <c r="B8" s="62">
        <v>2</v>
      </c>
      <c r="C8" s="62">
        <v>3</v>
      </c>
      <c r="D8" s="62">
        <v>4</v>
      </c>
      <c r="E8" s="62">
        <v>5</v>
      </c>
      <c r="F8" s="62">
        <v>6</v>
      </c>
      <c r="G8" s="62">
        <v>7</v>
      </c>
      <c r="H8" s="62">
        <v>8</v>
      </c>
      <c r="I8" s="62">
        <v>9</v>
      </c>
      <c r="J8" s="62">
        <v>10</v>
      </c>
      <c r="K8" s="62">
        <v>11</v>
      </c>
      <c r="L8" s="62">
        <v>12</v>
      </c>
      <c r="M8" s="62">
        <v>13</v>
      </c>
      <c r="N8" s="62">
        <v>14</v>
      </c>
      <c r="O8" s="62">
        <v>15</v>
      </c>
      <c r="P8" s="62">
        <v>16</v>
      </c>
      <c r="Q8" s="62">
        <v>17</v>
      </c>
      <c r="R8" s="62">
        <v>18</v>
      </c>
      <c r="S8" s="62">
        <v>19</v>
      </c>
      <c r="T8" s="62">
        <v>20</v>
      </c>
      <c r="U8" s="62">
        <v>21</v>
      </c>
      <c r="V8" s="62">
        <v>22</v>
      </c>
      <c r="W8" s="62">
        <v>23</v>
      </c>
      <c r="X8" s="62">
        <v>24</v>
      </c>
      <c r="Y8" s="62">
        <v>25</v>
      </c>
    </row>
    <row r="9" ht="20.25" customHeight="1" spans="1:25">
      <c r="A9" s="25" t="s">
        <v>71</v>
      </c>
      <c r="B9" s="25" t="s">
        <v>71</v>
      </c>
      <c r="C9" s="25" t="s">
        <v>263</v>
      </c>
      <c r="D9" s="25" t="s">
        <v>190</v>
      </c>
      <c r="E9" s="25" t="s">
        <v>189</v>
      </c>
      <c r="F9" s="25" t="s">
        <v>190</v>
      </c>
      <c r="G9" s="25" t="s">
        <v>264</v>
      </c>
      <c r="H9" s="25" t="s">
        <v>190</v>
      </c>
      <c r="I9" s="100">
        <v>358710</v>
      </c>
      <c r="J9" s="100">
        <v>358710</v>
      </c>
      <c r="K9" s="100"/>
      <c r="L9" s="100"/>
      <c r="M9" s="100"/>
      <c r="N9" s="100">
        <v>358710</v>
      </c>
      <c r="O9" s="100"/>
      <c r="P9" s="100"/>
      <c r="Q9" s="100"/>
      <c r="R9" s="100"/>
      <c r="S9" s="100"/>
      <c r="T9" s="100"/>
      <c r="U9" s="100"/>
      <c r="V9" s="100"/>
      <c r="W9" s="100"/>
      <c r="X9" s="100"/>
      <c r="Y9" s="100"/>
    </row>
    <row r="10" ht="20.25" customHeight="1" spans="1:25">
      <c r="A10" s="25" t="s">
        <v>71</v>
      </c>
      <c r="B10" s="25" t="s">
        <v>71</v>
      </c>
      <c r="C10" s="25" t="s">
        <v>263</v>
      </c>
      <c r="D10" s="25" t="s">
        <v>190</v>
      </c>
      <c r="E10" s="25" t="s">
        <v>189</v>
      </c>
      <c r="F10" s="25" t="s">
        <v>190</v>
      </c>
      <c r="G10" s="25" t="s">
        <v>264</v>
      </c>
      <c r="H10" s="25" t="s">
        <v>190</v>
      </c>
      <c r="I10" s="100">
        <v>295931</v>
      </c>
      <c r="J10" s="100">
        <v>295931</v>
      </c>
      <c r="K10" s="56"/>
      <c r="L10" s="56"/>
      <c r="M10" s="56"/>
      <c r="N10" s="100">
        <v>295931</v>
      </c>
      <c r="O10" s="56"/>
      <c r="P10" s="100"/>
      <c r="Q10" s="100"/>
      <c r="R10" s="100"/>
      <c r="S10" s="100"/>
      <c r="T10" s="100"/>
      <c r="U10" s="100"/>
      <c r="V10" s="100"/>
      <c r="W10" s="100"/>
      <c r="X10" s="100"/>
      <c r="Y10" s="100"/>
    </row>
    <row r="11" ht="20.25" customHeight="1" spans="1:25">
      <c r="A11" s="25" t="s">
        <v>71</v>
      </c>
      <c r="B11" s="25" t="s">
        <v>71</v>
      </c>
      <c r="C11" s="25" t="s">
        <v>265</v>
      </c>
      <c r="D11" s="25" t="s">
        <v>266</v>
      </c>
      <c r="E11" s="25" t="s">
        <v>113</v>
      </c>
      <c r="F11" s="25" t="s">
        <v>114</v>
      </c>
      <c r="G11" s="25" t="s">
        <v>267</v>
      </c>
      <c r="H11" s="25" t="s">
        <v>268</v>
      </c>
      <c r="I11" s="100">
        <v>84000</v>
      </c>
      <c r="J11" s="100">
        <v>84000</v>
      </c>
      <c r="K11" s="56"/>
      <c r="L11" s="56"/>
      <c r="M11" s="56"/>
      <c r="N11" s="100">
        <v>84000</v>
      </c>
      <c r="O11" s="56"/>
      <c r="P11" s="100"/>
      <c r="Q11" s="100"/>
      <c r="R11" s="100"/>
      <c r="S11" s="100"/>
      <c r="T11" s="100"/>
      <c r="U11" s="100"/>
      <c r="V11" s="100"/>
      <c r="W11" s="100"/>
      <c r="X11" s="100"/>
      <c r="Y11" s="100"/>
    </row>
    <row r="12" ht="20.25" customHeight="1" spans="1:25">
      <c r="A12" s="25" t="s">
        <v>71</v>
      </c>
      <c r="B12" s="25" t="s">
        <v>71</v>
      </c>
      <c r="C12" s="25" t="s">
        <v>265</v>
      </c>
      <c r="D12" s="25" t="s">
        <v>266</v>
      </c>
      <c r="E12" s="25" t="s">
        <v>119</v>
      </c>
      <c r="F12" s="25" t="s">
        <v>103</v>
      </c>
      <c r="G12" s="25" t="s">
        <v>267</v>
      </c>
      <c r="H12" s="25" t="s">
        <v>268</v>
      </c>
      <c r="I12" s="100">
        <v>12000</v>
      </c>
      <c r="J12" s="100">
        <v>12000</v>
      </c>
      <c r="K12" s="56"/>
      <c r="L12" s="56"/>
      <c r="M12" s="56"/>
      <c r="N12" s="100">
        <v>12000</v>
      </c>
      <c r="O12" s="56"/>
      <c r="P12" s="100"/>
      <c r="Q12" s="100"/>
      <c r="R12" s="100"/>
      <c r="S12" s="100"/>
      <c r="T12" s="100"/>
      <c r="U12" s="100"/>
      <c r="V12" s="100"/>
      <c r="W12" s="100"/>
      <c r="X12" s="100"/>
      <c r="Y12" s="100"/>
    </row>
    <row r="13" ht="20.25" customHeight="1" spans="1:25">
      <c r="A13" s="25" t="s">
        <v>71</v>
      </c>
      <c r="B13" s="25" t="s">
        <v>71</v>
      </c>
      <c r="C13" s="25" t="s">
        <v>265</v>
      </c>
      <c r="D13" s="25" t="s">
        <v>266</v>
      </c>
      <c r="E13" s="25" t="s">
        <v>125</v>
      </c>
      <c r="F13" s="25" t="s">
        <v>103</v>
      </c>
      <c r="G13" s="25" t="s">
        <v>267</v>
      </c>
      <c r="H13" s="25" t="s">
        <v>268</v>
      </c>
      <c r="I13" s="100">
        <v>15000</v>
      </c>
      <c r="J13" s="100">
        <v>15000</v>
      </c>
      <c r="K13" s="56"/>
      <c r="L13" s="56"/>
      <c r="M13" s="56"/>
      <c r="N13" s="100">
        <v>15000</v>
      </c>
      <c r="O13" s="56"/>
      <c r="P13" s="100"/>
      <c r="Q13" s="100"/>
      <c r="R13" s="100"/>
      <c r="S13" s="100"/>
      <c r="T13" s="100"/>
      <c r="U13" s="100"/>
      <c r="V13" s="100"/>
      <c r="W13" s="100"/>
      <c r="X13" s="100"/>
      <c r="Y13" s="100"/>
    </row>
    <row r="14" ht="20.25" customHeight="1" spans="1:25">
      <c r="A14" s="25" t="s">
        <v>71</v>
      </c>
      <c r="B14" s="25" t="s">
        <v>71</v>
      </c>
      <c r="C14" s="25" t="s">
        <v>269</v>
      </c>
      <c r="D14" s="25" t="s">
        <v>240</v>
      </c>
      <c r="E14" s="25" t="s">
        <v>102</v>
      </c>
      <c r="F14" s="25" t="s">
        <v>103</v>
      </c>
      <c r="G14" s="25" t="s">
        <v>270</v>
      </c>
      <c r="H14" s="25" t="s">
        <v>240</v>
      </c>
      <c r="I14" s="100">
        <v>800</v>
      </c>
      <c r="J14" s="100">
        <v>800</v>
      </c>
      <c r="K14" s="56"/>
      <c r="L14" s="56"/>
      <c r="M14" s="56"/>
      <c r="N14" s="100">
        <v>800</v>
      </c>
      <c r="O14" s="56"/>
      <c r="P14" s="100"/>
      <c r="Q14" s="100"/>
      <c r="R14" s="100"/>
      <c r="S14" s="100"/>
      <c r="T14" s="100"/>
      <c r="U14" s="100"/>
      <c r="V14" s="100"/>
      <c r="W14" s="100"/>
      <c r="X14" s="100"/>
      <c r="Y14" s="100"/>
    </row>
    <row r="15" ht="20.25" customHeight="1" spans="1:25">
      <c r="A15" s="25" t="s">
        <v>71</v>
      </c>
      <c r="B15" s="25" t="s">
        <v>71</v>
      </c>
      <c r="C15" s="25" t="s">
        <v>269</v>
      </c>
      <c r="D15" s="25" t="s">
        <v>240</v>
      </c>
      <c r="E15" s="25" t="s">
        <v>112</v>
      </c>
      <c r="F15" s="25" t="s">
        <v>103</v>
      </c>
      <c r="G15" s="25" t="s">
        <v>270</v>
      </c>
      <c r="H15" s="25" t="s">
        <v>240</v>
      </c>
      <c r="I15" s="100">
        <v>2400</v>
      </c>
      <c r="J15" s="100">
        <v>2400</v>
      </c>
      <c r="K15" s="56"/>
      <c r="L15" s="56"/>
      <c r="M15" s="56"/>
      <c r="N15" s="100">
        <v>2400</v>
      </c>
      <c r="O15" s="56"/>
      <c r="P15" s="100"/>
      <c r="Q15" s="100"/>
      <c r="R15" s="100"/>
      <c r="S15" s="100"/>
      <c r="T15" s="100"/>
      <c r="U15" s="100"/>
      <c r="V15" s="100"/>
      <c r="W15" s="100"/>
      <c r="X15" s="100"/>
      <c r="Y15" s="100"/>
    </row>
    <row r="16" ht="20.25" customHeight="1" spans="1:25">
      <c r="A16" s="25" t="s">
        <v>71</v>
      </c>
      <c r="B16" s="25" t="s">
        <v>71</v>
      </c>
      <c r="C16" s="25" t="s">
        <v>269</v>
      </c>
      <c r="D16" s="25" t="s">
        <v>240</v>
      </c>
      <c r="E16" s="25" t="s">
        <v>113</v>
      </c>
      <c r="F16" s="25" t="s">
        <v>114</v>
      </c>
      <c r="G16" s="25" t="s">
        <v>270</v>
      </c>
      <c r="H16" s="25" t="s">
        <v>240</v>
      </c>
      <c r="I16" s="100">
        <v>4200</v>
      </c>
      <c r="J16" s="100">
        <v>4200</v>
      </c>
      <c r="K16" s="56"/>
      <c r="L16" s="56"/>
      <c r="M16" s="56"/>
      <c r="N16" s="100">
        <v>4200</v>
      </c>
      <c r="O16" s="56"/>
      <c r="P16" s="100"/>
      <c r="Q16" s="100"/>
      <c r="R16" s="100"/>
      <c r="S16" s="100"/>
      <c r="T16" s="100"/>
      <c r="U16" s="100"/>
      <c r="V16" s="100"/>
      <c r="W16" s="100"/>
      <c r="X16" s="100"/>
      <c r="Y16" s="100"/>
    </row>
    <row r="17" ht="20.25" customHeight="1" spans="1:25">
      <c r="A17" s="25" t="s">
        <v>71</v>
      </c>
      <c r="B17" s="25" t="s">
        <v>71</v>
      </c>
      <c r="C17" s="25" t="s">
        <v>269</v>
      </c>
      <c r="D17" s="25" t="s">
        <v>240</v>
      </c>
      <c r="E17" s="25" t="s">
        <v>119</v>
      </c>
      <c r="F17" s="25" t="s">
        <v>103</v>
      </c>
      <c r="G17" s="25" t="s">
        <v>270</v>
      </c>
      <c r="H17" s="25" t="s">
        <v>240</v>
      </c>
      <c r="I17" s="100">
        <v>600</v>
      </c>
      <c r="J17" s="100">
        <v>600</v>
      </c>
      <c r="K17" s="56"/>
      <c r="L17" s="56"/>
      <c r="M17" s="56"/>
      <c r="N17" s="100">
        <v>600</v>
      </c>
      <c r="O17" s="56"/>
      <c r="P17" s="100"/>
      <c r="Q17" s="100"/>
      <c r="R17" s="100"/>
      <c r="S17" s="100"/>
      <c r="T17" s="100"/>
      <c r="U17" s="100"/>
      <c r="V17" s="100"/>
      <c r="W17" s="100"/>
      <c r="X17" s="100"/>
      <c r="Y17" s="100"/>
    </row>
    <row r="18" ht="20.25" customHeight="1" spans="1:25">
      <c r="A18" s="25" t="s">
        <v>71</v>
      </c>
      <c r="B18" s="25" t="s">
        <v>71</v>
      </c>
      <c r="C18" s="25" t="s">
        <v>269</v>
      </c>
      <c r="D18" s="25" t="s">
        <v>240</v>
      </c>
      <c r="E18" s="25" t="s">
        <v>125</v>
      </c>
      <c r="F18" s="25" t="s">
        <v>103</v>
      </c>
      <c r="G18" s="25" t="s">
        <v>270</v>
      </c>
      <c r="H18" s="25" t="s">
        <v>240</v>
      </c>
      <c r="I18" s="100">
        <v>400</v>
      </c>
      <c r="J18" s="100">
        <v>400</v>
      </c>
      <c r="K18" s="56"/>
      <c r="L18" s="56"/>
      <c r="M18" s="56"/>
      <c r="N18" s="100">
        <v>400</v>
      </c>
      <c r="O18" s="56"/>
      <c r="P18" s="100"/>
      <c r="Q18" s="100"/>
      <c r="R18" s="100"/>
      <c r="S18" s="100"/>
      <c r="T18" s="100"/>
      <c r="U18" s="100"/>
      <c r="V18" s="100"/>
      <c r="W18" s="100"/>
      <c r="X18" s="100"/>
      <c r="Y18" s="100"/>
    </row>
    <row r="19" ht="20.25" customHeight="1" spans="1:25">
      <c r="A19" s="25" t="s">
        <v>71</v>
      </c>
      <c r="B19" s="25" t="s">
        <v>71</v>
      </c>
      <c r="C19" s="25" t="s">
        <v>269</v>
      </c>
      <c r="D19" s="25" t="s">
        <v>240</v>
      </c>
      <c r="E19" s="25" t="s">
        <v>174</v>
      </c>
      <c r="F19" s="25" t="s">
        <v>175</v>
      </c>
      <c r="G19" s="25" t="s">
        <v>270</v>
      </c>
      <c r="H19" s="25" t="s">
        <v>240</v>
      </c>
      <c r="I19" s="100">
        <v>1800</v>
      </c>
      <c r="J19" s="100">
        <v>1800</v>
      </c>
      <c r="K19" s="56"/>
      <c r="L19" s="56"/>
      <c r="M19" s="56"/>
      <c r="N19" s="100">
        <v>1800</v>
      </c>
      <c r="O19" s="56"/>
      <c r="P19" s="100"/>
      <c r="Q19" s="100"/>
      <c r="R19" s="100"/>
      <c r="S19" s="100"/>
      <c r="T19" s="100"/>
      <c r="U19" s="100"/>
      <c r="V19" s="100"/>
      <c r="W19" s="100"/>
      <c r="X19" s="100"/>
      <c r="Y19" s="100"/>
    </row>
    <row r="20" ht="20.25" customHeight="1" spans="1:25">
      <c r="A20" s="25" t="s">
        <v>71</v>
      </c>
      <c r="B20" s="25" t="s">
        <v>71</v>
      </c>
      <c r="C20" s="25" t="s">
        <v>271</v>
      </c>
      <c r="D20" s="25" t="s">
        <v>272</v>
      </c>
      <c r="E20" s="25" t="s">
        <v>102</v>
      </c>
      <c r="F20" s="25" t="s">
        <v>103</v>
      </c>
      <c r="G20" s="25" t="s">
        <v>273</v>
      </c>
      <c r="H20" s="25" t="s">
        <v>274</v>
      </c>
      <c r="I20" s="100">
        <v>36000</v>
      </c>
      <c r="J20" s="100">
        <v>36000</v>
      </c>
      <c r="K20" s="56"/>
      <c r="L20" s="56"/>
      <c r="M20" s="56"/>
      <c r="N20" s="100">
        <v>36000</v>
      </c>
      <c r="O20" s="56"/>
      <c r="P20" s="100"/>
      <c r="Q20" s="100"/>
      <c r="R20" s="100"/>
      <c r="S20" s="100"/>
      <c r="T20" s="100"/>
      <c r="U20" s="100"/>
      <c r="V20" s="100"/>
      <c r="W20" s="100"/>
      <c r="X20" s="100"/>
      <c r="Y20" s="100"/>
    </row>
    <row r="21" ht="20.25" customHeight="1" spans="1:25">
      <c r="A21" s="25" t="s">
        <v>71</v>
      </c>
      <c r="B21" s="25" t="s">
        <v>71</v>
      </c>
      <c r="C21" s="25" t="s">
        <v>271</v>
      </c>
      <c r="D21" s="25" t="s">
        <v>272</v>
      </c>
      <c r="E21" s="25" t="s">
        <v>112</v>
      </c>
      <c r="F21" s="25" t="s">
        <v>103</v>
      </c>
      <c r="G21" s="25" t="s">
        <v>273</v>
      </c>
      <c r="H21" s="25" t="s">
        <v>274</v>
      </c>
      <c r="I21" s="100">
        <v>108000</v>
      </c>
      <c r="J21" s="100">
        <v>108000</v>
      </c>
      <c r="K21" s="56"/>
      <c r="L21" s="56"/>
      <c r="M21" s="56"/>
      <c r="N21" s="100">
        <v>108000</v>
      </c>
      <c r="O21" s="56"/>
      <c r="P21" s="100"/>
      <c r="Q21" s="100"/>
      <c r="R21" s="100"/>
      <c r="S21" s="100"/>
      <c r="T21" s="100"/>
      <c r="U21" s="100"/>
      <c r="V21" s="100"/>
      <c r="W21" s="100"/>
      <c r="X21" s="100"/>
      <c r="Y21" s="100"/>
    </row>
    <row r="22" ht="20.25" customHeight="1" spans="1:25">
      <c r="A22" s="25" t="s">
        <v>71</v>
      </c>
      <c r="B22" s="25" t="s">
        <v>71</v>
      </c>
      <c r="C22" s="25" t="s">
        <v>271</v>
      </c>
      <c r="D22" s="25" t="s">
        <v>272</v>
      </c>
      <c r="E22" s="25" t="s">
        <v>119</v>
      </c>
      <c r="F22" s="25" t="s">
        <v>103</v>
      </c>
      <c r="G22" s="25" t="s">
        <v>273</v>
      </c>
      <c r="H22" s="25" t="s">
        <v>274</v>
      </c>
      <c r="I22" s="100">
        <v>27000</v>
      </c>
      <c r="J22" s="100">
        <v>27000</v>
      </c>
      <c r="K22" s="56"/>
      <c r="L22" s="56"/>
      <c r="M22" s="56"/>
      <c r="N22" s="100">
        <v>27000</v>
      </c>
      <c r="O22" s="56"/>
      <c r="P22" s="100"/>
      <c r="Q22" s="100"/>
      <c r="R22" s="100"/>
      <c r="S22" s="100"/>
      <c r="T22" s="100"/>
      <c r="U22" s="100"/>
      <c r="V22" s="100"/>
      <c r="W22" s="100"/>
      <c r="X22" s="100"/>
      <c r="Y22" s="100"/>
    </row>
    <row r="23" ht="20.25" customHeight="1" spans="1:25">
      <c r="A23" s="25" t="s">
        <v>71</v>
      </c>
      <c r="B23" s="25" t="s">
        <v>71</v>
      </c>
      <c r="C23" s="25" t="s">
        <v>271</v>
      </c>
      <c r="D23" s="25" t="s">
        <v>272</v>
      </c>
      <c r="E23" s="25" t="s">
        <v>125</v>
      </c>
      <c r="F23" s="25" t="s">
        <v>103</v>
      </c>
      <c r="G23" s="25" t="s">
        <v>273</v>
      </c>
      <c r="H23" s="25" t="s">
        <v>274</v>
      </c>
      <c r="I23" s="100">
        <v>18000</v>
      </c>
      <c r="J23" s="100">
        <v>18000</v>
      </c>
      <c r="K23" s="56"/>
      <c r="L23" s="56"/>
      <c r="M23" s="56"/>
      <c r="N23" s="100">
        <v>18000</v>
      </c>
      <c r="O23" s="56"/>
      <c r="P23" s="100"/>
      <c r="Q23" s="100"/>
      <c r="R23" s="100"/>
      <c r="S23" s="100"/>
      <c r="T23" s="100"/>
      <c r="U23" s="100"/>
      <c r="V23" s="100"/>
      <c r="W23" s="100"/>
      <c r="X23" s="100"/>
      <c r="Y23" s="100"/>
    </row>
    <row r="24" ht="20.25" customHeight="1" spans="1:25">
      <c r="A24" s="25" t="s">
        <v>71</v>
      </c>
      <c r="B24" s="25" t="s">
        <v>71</v>
      </c>
      <c r="C24" s="25" t="s">
        <v>275</v>
      </c>
      <c r="D24" s="25" t="s">
        <v>276</v>
      </c>
      <c r="E24" s="25" t="s">
        <v>102</v>
      </c>
      <c r="F24" s="25" t="s">
        <v>103</v>
      </c>
      <c r="G24" s="25" t="s">
        <v>277</v>
      </c>
      <c r="H24" s="25" t="s">
        <v>276</v>
      </c>
      <c r="I24" s="100">
        <v>10800</v>
      </c>
      <c r="J24" s="100">
        <v>10800</v>
      </c>
      <c r="K24" s="56"/>
      <c r="L24" s="56"/>
      <c r="M24" s="56"/>
      <c r="N24" s="100">
        <v>10800</v>
      </c>
      <c r="O24" s="56"/>
      <c r="P24" s="100"/>
      <c r="Q24" s="100"/>
      <c r="R24" s="100"/>
      <c r="S24" s="100"/>
      <c r="T24" s="100"/>
      <c r="U24" s="100"/>
      <c r="V24" s="100"/>
      <c r="W24" s="100"/>
      <c r="X24" s="100"/>
      <c r="Y24" s="100"/>
    </row>
    <row r="25" ht="20.25" customHeight="1" spans="1:25">
      <c r="A25" s="25" t="s">
        <v>71</v>
      </c>
      <c r="B25" s="25" t="s">
        <v>71</v>
      </c>
      <c r="C25" s="25" t="s">
        <v>275</v>
      </c>
      <c r="D25" s="25" t="s">
        <v>276</v>
      </c>
      <c r="E25" s="25" t="s">
        <v>112</v>
      </c>
      <c r="F25" s="25" t="s">
        <v>103</v>
      </c>
      <c r="G25" s="25" t="s">
        <v>277</v>
      </c>
      <c r="H25" s="25" t="s">
        <v>276</v>
      </c>
      <c r="I25" s="100">
        <v>32400</v>
      </c>
      <c r="J25" s="100">
        <v>32400</v>
      </c>
      <c r="K25" s="56"/>
      <c r="L25" s="56"/>
      <c r="M25" s="56"/>
      <c r="N25" s="100">
        <v>32400</v>
      </c>
      <c r="O25" s="56"/>
      <c r="P25" s="100"/>
      <c r="Q25" s="100"/>
      <c r="R25" s="100"/>
      <c r="S25" s="100"/>
      <c r="T25" s="100"/>
      <c r="U25" s="100"/>
      <c r="V25" s="100"/>
      <c r="W25" s="100"/>
      <c r="X25" s="100"/>
      <c r="Y25" s="100"/>
    </row>
    <row r="26" ht="20.25" customHeight="1" spans="1:25">
      <c r="A26" s="25" t="s">
        <v>71</v>
      </c>
      <c r="B26" s="25" t="s">
        <v>71</v>
      </c>
      <c r="C26" s="25" t="s">
        <v>275</v>
      </c>
      <c r="D26" s="25" t="s">
        <v>276</v>
      </c>
      <c r="E26" s="25" t="s">
        <v>113</v>
      </c>
      <c r="F26" s="25" t="s">
        <v>114</v>
      </c>
      <c r="G26" s="25" t="s">
        <v>277</v>
      </c>
      <c r="H26" s="25" t="s">
        <v>276</v>
      </c>
      <c r="I26" s="100">
        <v>56700</v>
      </c>
      <c r="J26" s="100">
        <v>56700</v>
      </c>
      <c r="K26" s="56"/>
      <c r="L26" s="56"/>
      <c r="M26" s="56"/>
      <c r="N26" s="100">
        <v>56700</v>
      </c>
      <c r="O26" s="56"/>
      <c r="P26" s="100"/>
      <c r="Q26" s="100"/>
      <c r="R26" s="100"/>
      <c r="S26" s="100"/>
      <c r="T26" s="100"/>
      <c r="U26" s="100"/>
      <c r="V26" s="100"/>
      <c r="W26" s="100"/>
      <c r="X26" s="100"/>
      <c r="Y26" s="100"/>
    </row>
    <row r="27" ht="20.25" customHeight="1" spans="1:25">
      <c r="A27" s="25" t="s">
        <v>71</v>
      </c>
      <c r="B27" s="25" t="s">
        <v>71</v>
      </c>
      <c r="C27" s="25" t="s">
        <v>275</v>
      </c>
      <c r="D27" s="25" t="s">
        <v>276</v>
      </c>
      <c r="E27" s="25" t="s">
        <v>119</v>
      </c>
      <c r="F27" s="25" t="s">
        <v>103</v>
      </c>
      <c r="G27" s="25" t="s">
        <v>277</v>
      </c>
      <c r="H27" s="25" t="s">
        <v>276</v>
      </c>
      <c r="I27" s="100">
        <v>8100</v>
      </c>
      <c r="J27" s="100">
        <v>8100</v>
      </c>
      <c r="K27" s="56"/>
      <c r="L27" s="56"/>
      <c r="M27" s="56"/>
      <c r="N27" s="100">
        <v>8100</v>
      </c>
      <c r="O27" s="56"/>
      <c r="P27" s="100"/>
      <c r="Q27" s="100"/>
      <c r="R27" s="100"/>
      <c r="S27" s="100"/>
      <c r="T27" s="100"/>
      <c r="U27" s="100"/>
      <c r="V27" s="100"/>
      <c r="W27" s="100"/>
      <c r="X27" s="100"/>
      <c r="Y27" s="100"/>
    </row>
    <row r="28" ht="20.25" customHeight="1" spans="1:25">
      <c r="A28" s="25" t="s">
        <v>71</v>
      </c>
      <c r="B28" s="25" t="s">
        <v>71</v>
      </c>
      <c r="C28" s="25" t="s">
        <v>275</v>
      </c>
      <c r="D28" s="25" t="s">
        <v>276</v>
      </c>
      <c r="E28" s="25" t="s">
        <v>125</v>
      </c>
      <c r="F28" s="25" t="s">
        <v>103</v>
      </c>
      <c r="G28" s="25" t="s">
        <v>277</v>
      </c>
      <c r="H28" s="25" t="s">
        <v>276</v>
      </c>
      <c r="I28" s="100">
        <v>5400</v>
      </c>
      <c r="J28" s="100">
        <v>5400</v>
      </c>
      <c r="K28" s="56"/>
      <c r="L28" s="56"/>
      <c r="M28" s="56"/>
      <c r="N28" s="100">
        <v>5400</v>
      </c>
      <c r="O28" s="56"/>
      <c r="P28" s="100"/>
      <c r="Q28" s="100"/>
      <c r="R28" s="100"/>
      <c r="S28" s="100"/>
      <c r="T28" s="100"/>
      <c r="U28" s="100"/>
      <c r="V28" s="100"/>
      <c r="W28" s="100"/>
      <c r="X28" s="100"/>
      <c r="Y28" s="100"/>
    </row>
    <row r="29" ht="20.25" customHeight="1" spans="1:25">
      <c r="A29" s="25" t="s">
        <v>71</v>
      </c>
      <c r="B29" s="25" t="s">
        <v>71</v>
      </c>
      <c r="C29" s="25" t="s">
        <v>275</v>
      </c>
      <c r="D29" s="25" t="s">
        <v>276</v>
      </c>
      <c r="E29" s="25" t="s">
        <v>174</v>
      </c>
      <c r="F29" s="25" t="s">
        <v>175</v>
      </c>
      <c r="G29" s="25" t="s">
        <v>277</v>
      </c>
      <c r="H29" s="25" t="s">
        <v>276</v>
      </c>
      <c r="I29" s="100">
        <v>24300</v>
      </c>
      <c r="J29" s="100">
        <v>24300</v>
      </c>
      <c r="K29" s="56"/>
      <c r="L29" s="56"/>
      <c r="M29" s="56"/>
      <c r="N29" s="100">
        <v>24300</v>
      </c>
      <c r="O29" s="56"/>
      <c r="P29" s="100"/>
      <c r="Q29" s="100"/>
      <c r="R29" s="100"/>
      <c r="S29" s="100"/>
      <c r="T29" s="100"/>
      <c r="U29" s="100"/>
      <c r="V29" s="100"/>
      <c r="W29" s="100"/>
      <c r="X29" s="100"/>
      <c r="Y29" s="100"/>
    </row>
    <row r="30" ht="20.25" customHeight="1" spans="1:25">
      <c r="A30" s="25" t="s">
        <v>71</v>
      </c>
      <c r="B30" s="25" t="s">
        <v>71</v>
      </c>
      <c r="C30" s="25" t="s">
        <v>278</v>
      </c>
      <c r="D30" s="25" t="s">
        <v>279</v>
      </c>
      <c r="E30" s="25" t="s">
        <v>136</v>
      </c>
      <c r="F30" s="25" t="s">
        <v>137</v>
      </c>
      <c r="G30" s="25" t="s">
        <v>280</v>
      </c>
      <c r="H30" s="25" t="s">
        <v>281</v>
      </c>
      <c r="I30" s="100">
        <v>4200</v>
      </c>
      <c r="J30" s="100">
        <v>4200</v>
      </c>
      <c r="K30" s="56"/>
      <c r="L30" s="56"/>
      <c r="M30" s="56"/>
      <c r="N30" s="100">
        <v>4200</v>
      </c>
      <c r="O30" s="56"/>
      <c r="P30" s="100"/>
      <c r="Q30" s="100"/>
      <c r="R30" s="100"/>
      <c r="S30" s="100"/>
      <c r="T30" s="100"/>
      <c r="U30" s="100"/>
      <c r="V30" s="100"/>
      <c r="W30" s="100"/>
      <c r="X30" s="100"/>
      <c r="Y30" s="100"/>
    </row>
    <row r="31" ht="20.25" customHeight="1" spans="1:25">
      <c r="A31" s="25" t="s">
        <v>71</v>
      </c>
      <c r="B31" s="25" t="s">
        <v>71</v>
      </c>
      <c r="C31" s="25" t="s">
        <v>278</v>
      </c>
      <c r="D31" s="25" t="s">
        <v>279</v>
      </c>
      <c r="E31" s="25" t="s">
        <v>138</v>
      </c>
      <c r="F31" s="25" t="s">
        <v>139</v>
      </c>
      <c r="G31" s="25" t="s">
        <v>280</v>
      </c>
      <c r="H31" s="25" t="s">
        <v>281</v>
      </c>
      <c r="I31" s="100">
        <v>4200</v>
      </c>
      <c r="J31" s="100">
        <v>4200</v>
      </c>
      <c r="K31" s="56"/>
      <c r="L31" s="56"/>
      <c r="M31" s="56"/>
      <c r="N31" s="100">
        <v>4200</v>
      </c>
      <c r="O31" s="56"/>
      <c r="P31" s="100"/>
      <c r="Q31" s="100"/>
      <c r="R31" s="100"/>
      <c r="S31" s="100"/>
      <c r="T31" s="100"/>
      <c r="U31" s="100"/>
      <c r="V31" s="100"/>
      <c r="W31" s="100"/>
      <c r="X31" s="100"/>
      <c r="Y31" s="100"/>
    </row>
    <row r="32" ht="20.25" customHeight="1" spans="1:25">
      <c r="A32" s="25" t="s">
        <v>71</v>
      </c>
      <c r="B32" s="25" t="s">
        <v>71</v>
      </c>
      <c r="C32" s="25" t="s">
        <v>282</v>
      </c>
      <c r="D32" s="25" t="s">
        <v>283</v>
      </c>
      <c r="E32" s="25" t="s">
        <v>106</v>
      </c>
      <c r="F32" s="25" t="s">
        <v>107</v>
      </c>
      <c r="G32" s="25" t="s">
        <v>284</v>
      </c>
      <c r="H32" s="25" t="s">
        <v>285</v>
      </c>
      <c r="I32" s="100">
        <v>25013</v>
      </c>
      <c r="J32" s="100">
        <v>25013</v>
      </c>
      <c r="K32" s="56"/>
      <c r="L32" s="56"/>
      <c r="M32" s="56"/>
      <c r="N32" s="100">
        <v>25013</v>
      </c>
      <c r="O32" s="56"/>
      <c r="P32" s="100"/>
      <c r="Q32" s="100"/>
      <c r="R32" s="100"/>
      <c r="S32" s="100"/>
      <c r="T32" s="100"/>
      <c r="U32" s="100"/>
      <c r="V32" s="100"/>
      <c r="W32" s="100"/>
      <c r="X32" s="100"/>
      <c r="Y32" s="100"/>
    </row>
    <row r="33" ht="20.25" customHeight="1" spans="1:25">
      <c r="A33" s="25" t="s">
        <v>71</v>
      </c>
      <c r="B33" s="25" t="s">
        <v>71</v>
      </c>
      <c r="C33" s="25" t="s">
        <v>286</v>
      </c>
      <c r="D33" s="25" t="s">
        <v>287</v>
      </c>
      <c r="E33" s="25" t="s">
        <v>102</v>
      </c>
      <c r="F33" s="25" t="s">
        <v>103</v>
      </c>
      <c r="G33" s="25" t="s">
        <v>284</v>
      </c>
      <c r="H33" s="25" t="s">
        <v>285</v>
      </c>
      <c r="I33" s="100">
        <v>3600</v>
      </c>
      <c r="J33" s="100">
        <v>3600</v>
      </c>
      <c r="K33" s="56"/>
      <c r="L33" s="56"/>
      <c r="M33" s="56"/>
      <c r="N33" s="100">
        <v>3600</v>
      </c>
      <c r="O33" s="56"/>
      <c r="P33" s="100"/>
      <c r="Q33" s="100"/>
      <c r="R33" s="100"/>
      <c r="S33" s="100"/>
      <c r="T33" s="100"/>
      <c r="U33" s="100"/>
      <c r="V33" s="100"/>
      <c r="W33" s="100"/>
      <c r="X33" s="100"/>
      <c r="Y33" s="100"/>
    </row>
    <row r="34" ht="20.25" customHeight="1" spans="1:25">
      <c r="A34" s="25" t="s">
        <v>71</v>
      </c>
      <c r="B34" s="25" t="s">
        <v>71</v>
      </c>
      <c r="C34" s="25" t="s">
        <v>286</v>
      </c>
      <c r="D34" s="25" t="s">
        <v>287</v>
      </c>
      <c r="E34" s="25" t="s">
        <v>112</v>
      </c>
      <c r="F34" s="25" t="s">
        <v>103</v>
      </c>
      <c r="G34" s="25" t="s">
        <v>284</v>
      </c>
      <c r="H34" s="25" t="s">
        <v>285</v>
      </c>
      <c r="I34" s="100">
        <v>10800</v>
      </c>
      <c r="J34" s="100">
        <v>10800</v>
      </c>
      <c r="K34" s="56"/>
      <c r="L34" s="56"/>
      <c r="M34" s="56"/>
      <c r="N34" s="100">
        <v>10800</v>
      </c>
      <c r="O34" s="56"/>
      <c r="P34" s="100"/>
      <c r="Q34" s="100"/>
      <c r="R34" s="100"/>
      <c r="S34" s="100"/>
      <c r="T34" s="100"/>
      <c r="U34" s="100"/>
      <c r="V34" s="100"/>
      <c r="W34" s="100"/>
      <c r="X34" s="100"/>
      <c r="Y34" s="100"/>
    </row>
    <row r="35" ht="20.25" customHeight="1" spans="1:25">
      <c r="A35" s="25" t="s">
        <v>71</v>
      </c>
      <c r="B35" s="25" t="s">
        <v>71</v>
      </c>
      <c r="C35" s="25" t="s">
        <v>286</v>
      </c>
      <c r="D35" s="25" t="s">
        <v>287</v>
      </c>
      <c r="E35" s="25" t="s">
        <v>113</v>
      </c>
      <c r="F35" s="25" t="s">
        <v>114</v>
      </c>
      <c r="G35" s="25" t="s">
        <v>284</v>
      </c>
      <c r="H35" s="25" t="s">
        <v>285</v>
      </c>
      <c r="I35" s="100">
        <v>18900</v>
      </c>
      <c r="J35" s="100">
        <v>18900</v>
      </c>
      <c r="K35" s="56"/>
      <c r="L35" s="56"/>
      <c r="M35" s="56"/>
      <c r="N35" s="100">
        <v>18900</v>
      </c>
      <c r="O35" s="56"/>
      <c r="P35" s="100"/>
      <c r="Q35" s="100"/>
      <c r="R35" s="100"/>
      <c r="S35" s="100"/>
      <c r="T35" s="100"/>
      <c r="U35" s="100"/>
      <c r="V35" s="100"/>
      <c r="W35" s="100"/>
      <c r="X35" s="100"/>
      <c r="Y35" s="100"/>
    </row>
    <row r="36" ht="20.25" customHeight="1" spans="1:25">
      <c r="A36" s="25" t="s">
        <v>71</v>
      </c>
      <c r="B36" s="25" t="s">
        <v>71</v>
      </c>
      <c r="C36" s="25" t="s">
        <v>286</v>
      </c>
      <c r="D36" s="25" t="s">
        <v>287</v>
      </c>
      <c r="E36" s="25" t="s">
        <v>119</v>
      </c>
      <c r="F36" s="25" t="s">
        <v>103</v>
      </c>
      <c r="G36" s="25" t="s">
        <v>284</v>
      </c>
      <c r="H36" s="25" t="s">
        <v>285</v>
      </c>
      <c r="I36" s="100">
        <v>34800</v>
      </c>
      <c r="J36" s="100">
        <v>34800</v>
      </c>
      <c r="K36" s="56"/>
      <c r="L36" s="56"/>
      <c r="M36" s="56"/>
      <c r="N36" s="100">
        <v>34800</v>
      </c>
      <c r="O36" s="56"/>
      <c r="P36" s="100"/>
      <c r="Q36" s="100"/>
      <c r="R36" s="100"/>
      <c r="S36" s="100"/>
      <c r="T36" s="100"/>
      <c r="U36" s="100"/>
      <c r="V36" s="100"/>
      <c r="W36" s="100"/>
      <c r="X36" s="100"/>
      <c r="Y36" s="100"/>
    </row>
    <row r="37" ht="20.25" customHeight="1" spans="1:25">
      <c r="A37" s="25" t="s">
        <v>71</v>
      </c>
      <c r="B37" s="25" t="s">
        <v>71</v>
      </c>
      <c r="C37" s="25" t="s">
        <v>286</v>
      </c>
      <c r="D37" s="25" t="s">
        <v>287</v>
      </c>
      <c r="E37" s="25" t="s">
        <v>119</v>
      </c>
      <c r="F37" s="25" t="s">
        <v>103</v>
      </c>
      <c r="G37" s="25" t="s">
        <v>284</v>
      </c>
      <c r="H37" s="25" t="s">
        <v>285</v>
      </c>
      <c r="I37" s="100">
        <v>2700</v>
      </c>
      <c r="J37" s="100">
        <v>2700</v>
      </c>
      <c r="K37" s="56"/>
      <c r="L37" s="56"/>
      <c r="M37" s="56"/>
      <c r="N37" s="100">
        <v>2700</v>
      </c>
      <c r="O37" s="56"/>
      <c r="P37" s="100"/>
      <c r="Q37" s="100"/>
      <c r="R37" s="100"/>
      <c r="S37" s="100"/>
      <c r="T37" s="100"/>
      <c r="U37" s="100"/>
      <c r="V37" s="100"/>
      <c r="W37" s="100"/>
      <c r="X37" s="100"/>
      <c r="Y37" s="100"/>
    </row>
    <row r="38" ht="20.25" customHeight="1" spans="1:25">
      <c r="A38" s="25" t="s">
        <v>71</v>
      </c>
      <c r="B38" s="25" t="s">
        <v>71</v>
      </c>
      <c r="C38" s="25" t="s">
        <v>286</v>
      </c>
      <c r="D38" s="25" t="s">
        <v>287</v>
      </c>
      <c r="E38" s="25" t="s">
        <v>125</v>
      </c>
      <c r="F38" s="25" t="s">
        <v>103</v>
      </c>
      <c r="G38" s="25" t="s">
        <v>284</v>
      </c>
      <c r="H38" s="25" t="s">
        <v>285</v>
      </c>
      <c r="I38" s="100">
        <v>1800</v>
      </c>
      <c r="J38" s="100">
        <v>1800</v>
      </c>
      <c r="K38" s="56"/>
      <c r="L38" s="56"/>
      <c r="M38" s="56"/>
      <c r="N38" s="100">
        <v>1800</v>
      </c>
      <c r="O38" s="56"/>
      <c r="P38" s="100"/>
      <c r="Q38" s="100"/>
      <c r="R38" s="100"/>
      <c r="S38" s="100"/>
      <c r="T38" s="100"/>
      <c r="U38" s="100"/>
      <c r="V38" s="100"/>
      <c r="W38" s="100"/>
      <c r="X38" s="100"/>
      <c r="Y38" s="100"/>
    </row>
    <row r="39" ht="20.25" customHeight="1" spans="1:25">
      <c r="A39" s="25" t="s">
        <v>71</v>
      </c>
      <c r="B39" s="25" t="s">
        <v>71</v>
      </c>
      <c r="C39" s="25" t="s">
        <v>286</v>
      </c>
      <c r="D39" s="25" t="s">
        <v>287</v>
      </c>
      <c r="E39" s="25" t="s">
        <v>174</v>
      </c>
      <c r="F39" s="25" t="s">
        <v>175</v>
      </c>
      <c r="G39" s="25" t="s">
        <v>284</v>
      </c>
      <c r="H39" s="25" t="s">
        <v>285</v>
      </c>
      <c r="I39" s="100">
        <v>8100</v>
      </c>
      <c r="J39" s="100">
        <v>8100</v>
      </c>
      <c r="K39" s="56"/>
      <c r="L39" s="56"/>
      <c r="M39" s="56"/>
      <c r="N39" s="100">
        <v>8100</v>
      </c>
      <c r="O39" s="56"/>
      <c r="P39" s="100"/>
      <c r="Q39" s="100"/>
      <c r="R39" s="100"/>
      <c r="S39" s="100"/>
      <c r="T39" s="100"/>
      <c r="U39" s="100"/>
      <c r="V39" s="100"/>
      <c r="W39" s="100"/>
      <c r="X39" s="100"/>
      <c r="Y39" s="100"/>
    </row>
    <row r="40" ht="20.25" customHeight="1" spans="1:25">
      <c r="A40" s="25" t="s">
        <v>71</v>
      </c>
      <c r="B40" s="25" t="s">
        <v>71</v>
      </c>
      <c r="C40" s="25" t="s">
        <v>286</v>
      </c>
      <c r="D40" s="25" t="s">
        <v>287</v>
      </c>
      <c r="E40" s="25" t="s">
        <v>102</v>
      </c>
      <c r="F40" s="25" t="s">
        <v>103</v>
      </c>
      <c r="G40" s="25" t="s">
        <v>288</v>
      </c>
      <c r="H40" s="25" t="s">
        <v>289</v>
      </c>
      <c r="I40" s="100">
        <v>800</v>
      </c>
      <c r="J40" s="100">
        <v>800</v>
      </c>
      <c r="K40" s="56"/>
      <c r="L40" s="56"/>
      <c r="M40" s="56"/>
      <c r="N40" s="100">
        <v>800</v>
      </c>
      <c r="O40" s="56"/>
      <c r="P40" s="100"/>
      <c r="Q40" s="100"/>
      <c r="R40" s="100"/>
      <c r="S40" s="100"/>
      <c r="T40" s="100"/>
      <c r="U40" s="100"/>
      <c r="V40" s="100"/>
      <c r="W40" s="100"/>
      <c r="X40" s="100"/>
      <c r="Y40" s="100"/>
    </row>
    <row r="41" ht="20.25" customHeight="1" spans="1:25">
      <c r="A41" s="25" t="s">
        <v>71</v>
      </c>
      <c r="B41" s="25" t="s">
        <v>71</v>
      </c>
      <c r="C41" s="25" t="s">
        <v>286</v>
      </c>
      <c r="D41" s="25" t="s">
        <v>287</v>
      </c>
      <c r="E41" s="25" t="s">
        <v>112</v>
      </c>
      <c r="F41" s="25" t="s">
        <v>103</v>
      </c>
      <c r="G41" s="25" t="s">
        <v>288</v>
      </c>
      <c r="H41" s="25" t="s">
        <v>289</v>
      </c>
      <c r="I41" s="100">
        <v>2400</v>
      </c>
      <c r="J41" s="100">
        <v>2400</v>
      </c>
      <c r="K41" s="56"/>
      <c r="L41" s="56"/>
      <c r="M41" s="56"/>
      <c r="N41" s="100">
        <v>2400</v>
      </c>
      <c r="O41" s="56"/>
      <c r="P41" s="100"/>
      <c r="Q41" s="100"/>
      <c r="R41" s="100"/>
      <c r="S41" s="100"/>
      <c r="T41" s="100"/>
      <c r="U41" s="100"/>
      <c r="V41" s="100"/>
      <c r="W41" s="100"/>
      <c r="X41" s="100"/>
      <c r="Y41" s="100"/>
    </row>
    <row r="42" ht="20.25" customHeight="1" spans="1:25">
      <c r="A42" s="25" t="s">
        <v>71</v>
      </c>
      <c r="B42" s="25" t="s">
        <v>71</v>
      </c>
      <c r="C42" s="25" t="s">
        <v>286</v>
      </c>
      <c r="D42" s="25" t="s">
        <v>287</v>
      </c>
      <c r="E42" s="25" t="s">
        <v>113</v>
      </c>
      <c r="F42" s="25" t="s">
        <v>114</v>
      </c>
      <c r="G42" s="25" t="s">
        <v>288</v>
      </c>
      <c r="H42" s="25" t="s">
        <v>289</v>
      </c>
      <c r="I42" s="100">
        <v>4200</v>
      </c>
      <c r="J42" s="100">
        <v>4200</v>
      </c>
      <c r="K42" s="56"/>
      <c r="L42" s="56"/>
      <c r="M42" s="56"/>
      <c r="N42" s="100">
        <v>4200</v>
      </c>
      <c r="O42" s="56"/>
      <c r="P42" s="100"/>
      <c r="Q42" s="100"/>
      <c r="R42" s="100"/>
      <c r="S42" s="100"/>
      <c r="T42" s="100"/>
      <c r="U42" s="100"/>
      <c r="V42" s="100"/>
      <c r="W42" s="100"/>
      <c r="X42" s="100"/>
      <c r="Y42" s="100"/>
    </row>
    <row r="43" ht="20.25" customHeight="1" spans="1:25">
      <c r="A43" s="25" t="s">
        <v>71</v>
      </c>
      <c r="B43" s="25" t="s">
        <v>71</v>
      </c>
      <c r="C43" s="25" t="s">
        <v>286</v>
      </c>
      <c r="D43" s="25" t="s">
        <v>287</v>
      </c>
      <c r="E43" s="25" t="s">
        <v>119</v>
      </c>
      <c r="F43" s="25" t="s">
        <v>103</v>
      </c>
      <c r="G43" s="25" t="s">
        <v>288</v>
      </c>
      <c r="H43" s="25" t="s">
        <v>289</v>
      </c>
      <c r="I43" s="100">
        <v>3900</v>
      </c>
      <c r="J43" s="100">
        <v>3900</v>
      </c>
      <c r="K43" s="56"/>
      <c r="L43" s="56"/>
      <c r="M43" s="56"/>
      <c r="N43" s="100">
        <v>3900</v>
      </c>
      <c r="O43" s="56"/>
      <c r="P43" s="100"/>
      <c r="Q43" s="100"/>
      <c r="R43" s="100"/>
      <c r="S43" s="100"/>
      <c r="T43" s="100"/>
      <c r="U43" s="100"/>
      <c r="V43" s="100"/>
      <c r="W43" s="100"/>
      <c r="X43" s="100"/>
      <c r="Y43" s="100"/>
    </row>
    <row r="44" ht="20.25" customHeight="1" spans="1:25">
      <c r="A44" s="25" t="s">
        <v>71</v>
      </c>
      <c r="B44" s="25" t="s">
        <v>71</v>
      </c>
      <c r="C44" s="25" t="s">
        <v>286</v>
      </c>
      <c r="D44" s="25" t="s">
        <v>287</v>
      </c>
      <c r="E44" s="25" t="s">
        <v>119</v>
      </c>
      <c r="F44" s="25" t="s">
        <v>103</v>
      </c>
      <c r="G44" s="25" t="s">
        <v>288</v>
      </c>
      <c r="H44" s="25" t="s">
        <v>289</v>
      </c>
      <c r="I44" s="100">
        <v>600</v>
      </c>
      <c r="J44" s="100">
        <v>600</v>
      </c>
      <c r="K44" s="56"/>
      <c r="L44" s="56"/>
      <c r="M44" s="56"/>
      <c r="N44" s="100">
        <v>600</v>
      </c>
      <c r="O44" s="56"/>
      <c r="P44" s="100"/>
      <c r="Q44" s="100"/>
      <c r="R44" s="100"/>
      <c r="S44" s="100"/>
      <c r="T44" s="100"/>
      <c r="U44" s="100"/>
      <c r="V44" s="100"/>
      <c r="W44" s="100"/>
      <c r="X44" s="100"/>
      <c r="Y44" s="100"/>
    </row>
    <row r="45" ht="20.25" customHeight="1" spans="1:25">
      <c r="A45" s="25" t="s">
        <v>71</v>
      </c>
      <c r="B45" s="25" t="s">
        <v>71</v>
      </c>
      <c r="C45" s="25" t="s">
        <v>286</v>
      </c>
      <c r="D45" s="25" t="s">
        <v>287</v>
      </c>
      <c r="E45" s="25" t="s">
        <v>125</v>
      </c>
      <c r="F45" s="25" t="s">
        <v>103</v>
      </c>
      <c r="G45" s="25" t="s">
        <v>288</v>
      </c>
      <c r="H45" s="25" t="s">
        <v>289</v>
      </c>
      <c r="I45" s="100">
        <v>400</v>
      </c>
      <c r="J45" s="100">
        <v>400</v>
      </c>
      <c r="K45" s="56"/>
      <c r="L45" s="56"/>
      <c r="M45" s="56"/>
      <c r="N45" s="100">
        <v>400</v>
      </c>
      <c r="O45" s="56"/>
      <c r="P45" s="100"/>
      <c r="Q45" s="100"/>
      <c r="R45" s="100"/>
      <c r="S45" s="100"/>
      <c r="T45" s="100"/>
      <c r="U45" s="100"/>
      <c r="V45" s="100"/>
      <c r="W45" s="100"/>
      <c r="X45" s="100"/>
      <c r="Y45" s="100"/>
    </row>
    <row r="46" ht="20.25" customHeight="1" spans="1:25">
      <c r="A46" s="25" t="s">
        <v>71</v>
      </c>
      <c r="B46" s="25" t="s">
        <v>71</v>
      </c>
      <c r="C46" s="25" t="s">
        <v>286</v>
      </c>
      <c r="D46" s="25" t="s">
        <v>287</v>
      </c>
      <c r="E46" s="25" t="s">
        <v>174</v>
      </c>
      <c r="F46" s="25" t="s">
        <v>175</v>
      </c>
      <c r="G46" s="25" t="s">
        <v>288</v>
      </c>
      <c r="H46" s="25" t="s">
        <v>289</v>
      </c>
      <c r="I46" s="100">
        <v>1800</v>
      </c>
      <c r="J46" s="100">
        <v>1800</v>
      </c>
      <c r="K46" s="56"/>
      <c r="L46" s="56"/>
      <c r="M46" s="56"/>
      <c r="N46" s="100">
        <v>1800</v>
      </c>
      <c r="O46" s="56"/>
      <c r="P46" s="100"/>
      <c r="Q46" s="100"/>
      <c r="R46" s="100"/>
      <c r="S46" s="100"/>
      <c r="T46" s="100"/>
      <c r="U46" s="100"/>
      <c r="V46" s="100"/>
      <c r="W46" s="100"/>
      <c r="X46" s="100"/>
      <c r="Y46" s="100"/>
    </row>
    <row r="47" ht="20.25" customHeight="1" spans="1:25">
      <c r="A47" s="25" t="s">
        <v>71</v>
      </c>
      <c r="B47" s="25" t="s">
        <v>71</v>
      </c>
      <c r="C47" s="25" t="s">
        <v>286</v>
      </c>
      <c r="D47" s="25" t="s">
        <v>287</v>
      </c>
      <c r="E47" s="25" t="s">
        <v>102</v>
      </c>
      <c r="F47" s="25" t="s">
        <v>103</v>
      </c>
      <c r="G47" s="25" t="s">
        <v>290</v>
      </c>
      <c r="H47" s="25" t="s">
        <v>291</v>
      </c>
      <c r="I47" s="100">
        <v>800</v>
      </c>
      <c r="J47" s="100">
        <v>800</v>
      </c>
      <c r="K47" s="56"/>
      <c r="L47" s="56"/>
      <c r="M47" s="56"/>
      <c r="N47" s="100">
        <v>800</v>
      </c>
      <c r="O47" s="56"/>
      <c r="P47" s="100"/>
      <c r="Q47" s="100"/>
      <c r="R47" s="100"/>
      <c r="S47" s="100"/>
      <c r="T47" s="100"/>
      <c r="U47" s="100"/>
      <c r="V47" s="100"/>
      <c r="W47" s="100"/>
      <c r="X47" s="100"/>
      <c r="Y47" s="100"/>
    </row>
    <row r="48" ht="20.25" customHeight="1" spans="1:25">
      <c r="A48" s="25" t="s">
        <v>71</v>
      </c>
      <c r="B48" s="25" t="s">
        <v>71</v>
      </c>
      <c r="C48" s="25" t="s">
        <v>286</v>
      </c>
      <c r="D48" s="25" t="s">
        <v>287</v>
      </c>
      <c r="E48" s="25" t="s">
        <v>112</v>
      </c>
      <c r="F48" s="25" t="s">
        <v>103</v>
      </c>
      <c r="G48" s="25" t="s">
        <v>290</v>
      </c>
      <c r="H48" s="25" t="s">
        <v>291</v>
      </c>
      <c r="I48" s="100">
        <v>2400</v>
      </c>
      <c r="J48" s="100">
        <v>2400</v>
      </c>
      <c r="K48" s="56"/>
      <c r="L48" s="56"/>
      <c r="M48" s="56"/>
      <c r="N48" s="100">
        <v>2400</v>
      </c>
      <c r="O48" s="56"/>
      <c r="P48" s="100"/>
      <c r="Q48" s="100"/>
      <c r="R48" s="100"/>
      <c r="S48" s="100"/>
      <c r="T48" s="100"/>
      <c r="U48" s="100"/>
      <c r="V48" s="100"/>
      <c r="W48" s="100"/>
      <c r="X48" s="100"/>
      <c r="Y48" s="100"/>
    </row>
    <row r="49" ht="20.25" customHeight="1" spans="1:25">
      <c r="A49" s="25" t="s">
        <v>71</v>
      </c>
      <c r="B49" s="25" t="s">
        <v>71</v>
      </c>
      <c r="C49" s="25" t="s">
        <v>286</v>
      </c>
      <c r="D49" s="25" t="s">
        <v>287</v>
      </c>
      <c r="E49" s="25" t="s">
        <v>113</v>
      </c>
      <c r="F49" s="25" t="s">
        <v>114</v>
      </c>
      <c r="G49" s="25" t="s">
        <v>290</v>
      </c>
      <c r="H49" s="25" t="s">
        <v>291</v>
      </c>
      <c r="I49" s="100">
        <v>4200</v>
      </c>
      <c r="J49" s="100">
        <v>4200</v>
      </c>
      <c r="K49" s="56"/>
      <c r="L49" s="56"/>
      <c r="M49" s="56"/>
      <c r="N49" s="100">
        <v>4200</v>
      </c>
      <c r="O49" s="56"/>
      <c r="P49" s="100"/>
      <c r="Q49" s="100"/>
      <c r="R49" s="100"/>
      <c r="S49" s="100"/>
      <c r="T49" s="100"/>
      <c r="U49" s="100"/>
      <c r="V49" s="100"/>
      <c r="W49" s="100"/>
      <c r="X49" s="100"/>
      <c r="Y49" s="100"/>
    </row>
    <row r="50" ht="20.25" customHeight="1" spans="1:25">
      <c r="A50" s="25" t="s">
        <v>71</v>
      </c>
      <c r="B50" s="25" t="s">
        <v>71</v>
      </c>
      <c r="C50" s="25" t="s">
        <v>286</v>
      </c>
      <c r="D50" s="25" t="s">
        <v>287</v>
      </c>
      <c r="E50" s="25" t="s">
        <v>119</v>
      </c>
      <c r="F50" s="25" t="s">
        <v>103</v>
      </c>
      <c r="G50" s="25" t="s">
        <v>290</v>
      </c>
      <c r="H50" s="25" t="s">
        <v>291</v>
      </c>
      <c r="I50" s="100">
        <v>600</v>
      </c>
      <c r="J50" s="100">
        <v>600</v>
      </c>
      <c r="K50" s="56"/>
      <c r="L50" s="56"/>
      <c r="M50" s="56"/>
      <c r="N50" s="100">
        <v>600</v>
      </c>
      <c r="O50" s="56"/>
      <c r="P50" s="100"/>
      <c r="Q50" s="100"/>
      <c r="R50" s="100"/>
      <c r="S50" s="100"/>
      <c r="T50" s="100"/>
      <c r="U50" s="100"/>
      <c r="V50" s="100"/>
      <c r="W50" s="100"/>
      <c r="X50" s="100"/>
      <c r="Y50" s="100"/>
    </row>
    <row r="51" ht="20.25" customHeight="1" spans="1:25">
      <c r="A51" s="25" t="s">
        <v>71</v>
      </c>
      <c r="B51" s="25" t="s">
        <v>71</v>
      </c>
      <c r="C51" s="25" t="s">
        <v>286</v>
      </c>
      <c r="D51" s="25" t="s">
        <v>287</v>
      </c>
      <c r="E51" s="25" t="s">
        <v>119</v>
      </c>
      <c r="F51" s="25" t="s">
        <v>103</v>
      </c>
      <c r="G51" s="25" t="s">
        <v>290</v>
      </c>
      <c r="H51" s="25" t="s">
        <v>291</v>
      </c>
      <c r="I51" s="100">
        <v>3900</v>
      </c>
      <c r="J51" s="100">
        <v>3900</v>
      </c>
      <c r="K51" s="56"/>
      <c r="L51" s="56"/>
      <c r="M51" s="56"/>
      <c r="N51" s="100">
        <v>3900</v>
      </c>
      <c r="O51" s="56"/>
      <c r="P51" s="100"/>
      <c r="Q51" s="100"/>
      <c r="R51" s="100"/>
      <c r="S51" s="100"/>
      <c r="T51" s="100"/>
      <c r="U51" s="100"/>
      <c r="V51" s="100"/>
      <c r="W51" s="100"/>
      <c r="X51" s="100"/>
      <c r="Y51" s="100"/>
    </row>
    <row r="52" ht="20.25" customHeight="1" spans="1:25">
      <c r="A52" s="25" t="s">
        <v>71</v>
      </c>
      <c r="B52" s="25" t="s">
        <v>71</v>
      </c>
      <c r="C52" s="25" t="s">
        <v>286</v>
      </c>
      <c r="D52" s="25" t="s">
        <v>287</v>
      </c>
      <c r="E52" s="25" t="s">
        <v>125</v>
      </c>
      <c r="F52" s="25" t="s">
        <v>103</v>
      </c>
      <c r="G52" s="25" t="s">
        <v>290</v>
      </c>
      <c r="H52" s="25" t="s">
        <v>291</v>
      </c>
      <c r="I52" s="100">
        <v>400</v>
      </c>
      <c r="J52" s="100">
        <v>400</v>
      </c>
      <c r="K52" s="56"/>
      <c r="L52" s="56"/>
      <c r="M52" s="56"/>
      <c r="N52" s="100">
        <v>400</v>
      </c>
      <c r="O52" s="56"/>
      <c r="P52" s="100"/>
      <c r="Q52" s="100"/>
      <c r="R52" s="100"/>
      <c r="S52" s="100"/>
      <c r="T52" s="100"/>
      <c r="U52" s="100"/>
      <c r="V52" s="100"/>
      <c r="W52" s="100"/>
      <c r="X52" s="100"/>
      <c r="Y52" s="100"/>
    </row>
    <row r="53" ht="20.25" customHeight="1" spans="1:25">
      <c r="A53" s="25" t="s">
        <v>71</v>
      </c>
      <c r="B53" s="25" t="s">
        <v>71</v>
      </c>
      <c r="C53" s="25" t="s">
        <v>286</v>
      </c>
      <c r="D53" s="25" t="s">
        <v>287</v>
      </c>
      <c r="E53" s="25" t="s">
        <v>174</v>
      </c>
      <c r="F53" s="25" t="s">
        <v>175</v>
      </c>
      <c r="G53" s="25" t="s">
        <v>290</v>
      </c>
      <c r="H53" s="25" t="s">
        <v>291</v>
      </c>
      <c r="I53" s="100">
        <v>1800</v>
      </c>
      <c r="J53" s="100">
        <v>1800</v>
      </c>
      <c r="K53" s="56"/>
      <c r="L53" s="56"/>
      <c r="M53" s="56"/>
      <c r="N53" s="100">
        <v>1800</v>
      </c>
      <c r="O53" s="56"/>
      <c r="P53" s="100"/>
      <c r="Q53" s="100"/>
      <c r="R53" s="100"/>
      <c r="S53" s="100"/>
      <c r="T53" s="100"/>
      <c r="U53" s="100"/>
      <c r="V53" s="100"/>
      <c r="W53" s="100"/>
      <c r="X53" s="100"/>
      <c r="Y53" s="100"/>
    </row>
    <row r="54" ht="20.25" customHeight="1" spans="1:25">
      <c r="A54" s="25" t="s">
        <v>71</v>
      </c>
      <c r="B54" s="25" t="s">
        <v>71</v>
      </c>
      <c r="C54" s="25" t="s">
        <v>286</v>
      </c>
      <c r="D54" s="25" t="s">
        <v>287</v>
      </c>
      <c r="E54" s="25" t="s">
        <v>102</v>
      </c>
      <c r="F54" s="25" t="s">
        <v>103</v>
      </c>
      <c r="G54" s="25" t="s">
        <v>292</v>
      </c>
      <c r="H54" s="25" t="s">
        <v>293</v>
      </c>
      <c r="I54" s="100">
        <v>2800</v>
      </c>
      <c r="J54" s="100">
        <v>2800</v>
      </c>
      <c r="K54" s="56"/>
      <c r="L54" s="56"/>
      <c r="M54" s="56"/>
      <c r="N54" s="100">
        <v>2800</v>
      </c>
      <c r="O54" s="56"/>
      <c r="P54" s="100"/>
      <c r="Q54" s="100"/>
      <c r="R54" s="100"/>
      <c r="S54" s="100"/>
      <c r="T54" s="100"/>
      <c r="U54" s="100"/>
      <c r="V54" s="100"/>
      <c r="W54" s="100"/>
      <c r="X54" s="100"/>
      <c r="Y54" s="100"/>
    </row>
    <row r="55" ht="20.25" customHeight="1" spans="1:25">
      <c r="A55" s="25" t="s">
        <v>71</v>
      </c>
      <c r="B55" s="25" t="s">
        <v>71</v>
      </c>
      <c r="C55" s="25" t="s">
        <v>286</v>
      </c>
      <c r="D55" s="25" t="s">
        <v>287</v>
      </c>
      <c r="E55" s="25" t="s">
        <v>112</v>
      </c>
      <c r="F55" s="25" t="s">
        <v>103</v>
      </c>
      <c r="G55" s="25" t="s">
        <v>292</v>
      </c>
      <c r="H55" s="25" t="s">
        <v>293</v>
      </c>
      <c r="I55" s="100">
        <v>8400</v>
      </c>
      <c r="J55" s="100">
        <v>8400</v>
      </c>
      <c r="K55" s="56"/>
      <c r="L55" s="56"/>
      <c r="M55" s="56"/>
      <c r="N55" s="100">
        <v>8400</v>
      </c>
      <c r="O55" s="56"/>
      <c r="P55" s="100"/>
      <c r="Q55" s="100"/>
      <c r="R55" s="100"/>
      <c r="S55" s="100"/>
      <c r="T55" s="100"/>
      <c r="U55" s="100"/>
      <c r="V55" s="100"/>
      <c r="W55" s="100"/>
      <c r="X55" s="100"/>
      <c r="Y55" s="100"/>
    </row>
    <row r="56" ht="20.25" customHeight="1" spans="1:25">
      <c r="A56" s="25" t="s">
        <v>71</v>
      </c>
      <c r="B56" s="25" t="s">
        <v>71</v>
      </c>
      <c r="C56" s="25" t="s">
        <v>286</v>
      </c>
      <c r="D56" s="25" t="s">
        <v>287</v>
      </c>
      <c r="E56" s="25" t="s">
        <v>113</v>
      </c>
      <c r="F56" s="25" t="s">
        <v>114</v>
      </c>
      <c r="G56" s="25" t="s">
        <v>292</v>
      </c>
      <c r="H56" s="25" t="s">
        <v>293</v>
      </c>
      <c r="I56" s="100">
        <v>14700</v>
      </c>
      <c r="J56" s="100">
        <v>14700</v>
      </c>
      <c r="K56" s="56"/>
      <c r="L56" s="56"/>
      <c r="M56" s="56"/>
      <c r="N56" s="100">
        <v>14700</v>
      </c>
      <c r="O56" s="56"/>
      <c r="P56" s="100"/>
      <c r="Q56" s="100"/>
      <c r="R56" s="100"/>
      <c r="S56" s="100"/>
      <c r="T56" s="100"/>
      <c r="U56" s="100"/>
      <c r="V56" s="100"/>
      <c r="W56" s="100"/>
      <c r="X56" s="100"/>
      <c r="Y56" s="100"/>
    </row>
    <row r="57" ht="20.25" customHeight="1" spans="1:25">
      <c r="A57" s="25" t="s">
        <v>71</v>
      </c>
      <c r="B57" s="25" t="s">
        <v>71</v>
      </c>
      <c r="C57" s="25" t="s">
        <v>286</v>
      </c>
      <c r="D57" s="25" t="s">
        <v>287</v>
      </c>
      <c r="E57" s="25" t="s">
        <v>119</v>
      </c>
      <c r="F57" s="25" t="s">
        <v>103</v>
      </c>
      <c r="G57" s="25" t="s">
        <v>292</v>
      </c>
      <c r="H57" s="25" t="s">
        <v>293</v>
      </c>
      <c r="I57" s="100">
        <v>6900</v>
      </c>
      <c r="J57" s="100">
        <v>6900</v>
      </c>
      <c r="K57" s="56"/>
      <c r="L57" s="56"/>
      <c r="M57" s="56"/>
      <c r="N57" s="100">
        <v>6900</v>
      </c>
      <c r="O57" s="56"/>
      <c r="P57" s="100"/>
      <c r="Q57" s="100"/>
      <c r="R57" s="100"/>
      <c r="S57" s="100"/>
      <c r="T57" s="100"/>
      <c r="U57" s="100"/>
      <c r="V57" s="100"/>
      <c r="W57" s="100"/>
      <c r="X57" s="100"/>
      <c r="Y57" s="100"/>
    </row>
    <row r="58" ht="20.25" customHeight="1" spans="1:25">
      <c r="A58" s="25" t="s">
        <v>71</v>
      </c>
      <c r="B58" s="25" t="s">
        <v>71</v>
      </c>
      <c r="C58" s="25" t="s">
        <v>286</v>
      </c>
      <c r="D58" s="25" t="s">
        <v>287</v>
      </c>
      <c r="E58" s="25" t="s">
        <v>119</v>
      </c>
      <c r="F58" s="25" t="s">
        <v>103</v>
      </c>
      <c r="G58" s="25" t="s">
        <v>292</v>
      </c>
      <c r="H58" s="25" t="s">
        <v>293</v>
      </c>
      <c r="I58" s="100">
        <v>2100</v>
      </c>
      <c r="J58" s="100">
        <v>2100</v>
      </c>
      <c r="K58" s="56"/>
      <c r="L58" s="56"/>
      <c r="M58" s="56"/>
      <c r="N58" s="100">
        <v>2100</v>
      </c>
      <c r="O58" s="56"/>
      <c r="P58" s="100"/>
      <c r="Q58" s="100"/>
      <c r="R58" s="100"/>
      <c r="S58" s="100"/>
      <c r="T58" s="100"/>
      <c r="U58" s="100"/>
      <c r="V58" s="100"/>
      <c r="W58" s="100"/>
      <c r="X58" s="100"/>
      <c r="Y58" s="100"/>
    </row>
    <row r="59" ht="20.25" customHeight="1" spans="1:25">
      <c r="A59" s="25" t="s">
        <v>71</v>
      </c>
      <c r="B59" s="25" t="s">
        <v>71</v>
      </c>
      <c r="C59" s="25" t="s">
        <v>286</v>
      </c>
      <c r="D59" s="25" t="s">
        <v>287</v>
      </c>
      <c r="E59" s="25" t="s">
        <v>125</v>
      </c>
      <c r="F59" s="25" t="s">
        <v>103</v>
      </c>
      <c r="G59" s="25" t="s">
        <v>292</v>
      </c>
      <c r="H59" s="25" t="s">
        <v>293</v>
      </c>
      <c r="I59" s="100">
        <v>1400</v>
      </c>
      <c r="J59" s="100">
        <v>1400</v>
      </c>
      <c r="K59" s="56"/>
      <c r="L59" s="56"/>
      <c r="M59" s="56"/>
      <c r="N59" s="100">
        <v>1400</v>
      </c>
      <c r="O59" s="56"/>
      <c r="P59" s="100"/>
      <c r="Q59" s="100"/>
      <c r="R59" s="100"/>
      <c r="S59" s="100"/>
      <c r="T59" s="100"/>
      <c r="U59" s="100"/>
      <c r="V59" s="100"/>
      <c r="W59" s="100"/>
      <c r="X59" s="100"/>
      <c r="Y59" s="100"/>
    </row>
    <row r="60" ht="20.25" customHeight="1" spans="1:25">
      <c r="A60" s="25" t="s">
        <v>71</v>
      </c>
      <c r="B60" s="25" t="s">
        <v>71</v>
      </c>
      <c r="C60" s="25" t="s">
        <v>286</v>
      </c>
      <c r="D60" s="25" t="s">
        <v>287</v>
      </c>
      <c r="E60" s="25" t="s">
        <v>174</v>
      </c>
      <c r="F60" s="25" t="s">
        <v>175</v>
      </c>
      <c r="G60" s="25" t="s">
        <v>292</v>
      </c>
      <c r="H60" s="25" t="s">
        <v>293</v>
      </c>
      <c r="I60" s="100">
        <v>6300</v>
      </c>
      <c r="J60" s="100">
        <v>6300</v>
      </c>
      <c r="K60" s="56"/>
      <c r="L60" s="56"/>
      <c r="M60" s="56"/>
      <c r="N60" s="100">
        <v>6300</v>
      </c>
      <c r="O60" s="56"/>
      <c r="P60" s="100"/>
      <c r="Q60" s="100"/>
      <c r="R60" s="100"/>
      <c r="S60" s="100"/>
      <c r="T60" s="100"/>
      <c r="U60" s="100"/>
      <c r="V60" s="100"/>
      <c r="W60" s="100"/>
      <c r="X60" s="100"/>
      <c r="Y60" s="100"/>
    </row>
    <row r="61" ht="20.25" customHeight="1" spans="1:25">
      <c r="A61" s="25" t="s">
        <v>71</v>
      </c>
      <c r="B61" s="25" t="s">
        <v>71</v>
      </c>
      <c r="C61" s="25" t="s">
        <v>286</v>
      </c>
      <c r="D61" s="25" t="s">
        <v>287</v>
      </c>
      <c r="E61" s="25" t="s">
        <v>102</v>
      </c>
      <c r="F61" s="25" t="s">
        <v>103</v>
      </c>
      <c r="G61" s="25" t="s">
        <v>294</v>
      </c>
      <c r="H61" s="25" t="s">
        <v>295</v>
      </c>
      <c r="I61" s="100">
        <v>5120</v>
      </c>
      <c r="J61" s="100">
        <v>5120</v>
      </c>
      <c r="K61" s="56"/>
      <c r="L61" s="56"/>
      <c r="M61" s="56"/>
      <c r="N61" s="100">
        <v>5120</v>
      </c>
      <c r="O61" s="56"/>
      <c r="P61" s="100"/>
      <c r="Q61" s="100"/>
      <c r="R61" s="100"/>
      <c r="S61" s="100"/>
      <c r="T61" s="100"/>
      <c r="U61" s="100"/>
      <c r="V61" s="100"/>
      <c r="W61" s="100"/>
      <c r="X61" s="100"/>
      <c r="Y61" s="100"/>
    </row>
    <row r="62" ht="20.25" customHeight="1" spans="1:25">
      <c r="A62" s="25" t="s">
        <v>71</v>
      </c>
      <c r="B62" s="25" t="s">
        <v>71</v>
      </c>
      <c r="C62" s="25" t="s">
        <v>286</v>
      </c>
      <c r="D62" s="25" t="s">
        <v>287</v>
      </c>
      <c r="E62" s="25" t="s">
        <v>112</v>
      </c>
      <c r="F62" s="25" t="s">
        <v>103</v>
      </c>
      <c r="G62" s="25" t="s">
        <v>294</v>
      </c>
      <c r="H62" s="25" t="s">
        <v>295</v>
      </c>
      <c r="I62" s="100">
        <v>15360</v>
      </c>
      <c r="J62" s="100">
        <v>15360</v>
      </c>
      <c r="K62" s="56"/>
      <c r="L62" s="56"/>
      <c r="M62" s="56"/>
      <c r="N62" s="100">
        <v>15360</v>
      </c>
      <c r="O62" s="56"/>
      <c r="P62" s="100"/>
      <c r="Q62" s="100"/>
      <c r="R62" s="100"/>
      <c r="S62" s="100"/>
      <c r="T62" s="100"/>
      <c r="U62" s="100"/>
      <c r="V62" s="100"/>
      <c r="W62" s="100"/>
      <c r="X62" s="100"/>
      <c r="Y62" s="100"/>
    </row>
    <row r="63" ht="20.25" customHeight="1" spans="1:25">
      <c r="A63" s="25" t="s">
        <v>71</v>
      </c>
      <c r="B63" s="25" t="s">
        <v>71</v>
      </c>
      <c r="C63" s="25" t="s">
        <v>286</v>
      </c>
      <c r="D63" s="25" t="s">
        <v>287</v>
      </c>
      <c r="E63" s="25" t="s">
        <v>113</v>
      </c>
      <c r="F63" s="25" t="s">
        <v>114</v>
      </c>
      <c r="G63" s="25" t="s">
        <v>294</v>
      </c>
      <c r="H63" s="25" t="s">
        <v>295</v>
      </c>
      <c r="I63" s="100">
        <v>26880</v>
      </c>
      <c r="J63" s="100">
        <v>26880</v>
      </c>
      <c r="K63" s="56"/>
      <c r="L63" s="56"/>
      <c r="M63" s="56"/>
      <c r="N63" s="100">
        <v>26880</v>
      </c>
      <c r="O63" s="56"/>
      <c r="P63" s="100"/>
      <c r="Q63" s="100"/>
      <c r="R63" s="100"/>
      <c r="S63" s="100"/>
      <c r="T63" s="100"/>
      <c r="U63" s="100"/>
      <c r="V63" s="100"/>
      <c r="W63" s="100"/>
      <c r="X63" s="100"/>
      <c r="Y63" s="100"/>
    </row>
    <row r="64" ht="20.25" customHeight="1" spans="1:25">
      <c r="A64" s="25" t="s">
        <v>71</v>
      </c>
      <c r="B64" s="25" t="s">
        <v>71</v>
      </c>
      <c r="C64" s="25" t="s">
        <v>286</v>
      </c>
      <c r="D64" s="25" t="s">
        <v>287</v>
      </c>
      <c r="E64" s="25" t="s">
        <v>119</v>
      </c>
      <c r="F64" s="25" t="s">
        <v>103</v>
      </c>
      <c r="G64" s="25" t="s">
        <v>294</v>
      </c>
      <c r="H64" s="25" t="s">
        <v>295</v>
      </c>
      <c r="I64" s="100">
        <v>3840</v>
      </c>
      <c r="J64" s="100">
        <v>3840</v>
      </c>
      <c r="K64" s="56"/>
      <c r="L64" s="56"/>
      <c r="M64" s="56"/>
      <c r="N64" s="100">
        <v>3840</v>
      </c>
      <c r="O64" s="56"/>
      <c r="P64" s="100"/>
      <c r="Q64" s="100"/>
      <c r="R64" s="100"/>
      <c r="S64" s="100"/>
      <c r="T64" s="100"/>
      <c r="U64" s="100"/>
      <c r="V64" s="100"/>
      <c r="W64" s="100"/>
      <c r="X64" s="100"/>
      <c r="Y64" s="100"/>
    </row>
    <row r="65" ht="20.25" customHeight="1" spans="1:25">
      <c r="A65" s="25" t="s">
        <v>71</v>
      </c>
      <c r="B65" s="25" t="s">
        <v>71</v>
      </c>
      <c r="C65" s="25" t="s">
        <v>286</v>
      </c>
      <c r="D65" s="25" t="s">
        <v>287</v>
      </c>
      <c r="E65" s="25" t="s">
        <v>119</v>
      </c>
      <c r="F65" s="25" t="s">
        <v>103</v>
      </c>
      <c r="G65" s="25" t="s">
        <v>294</v>
      </c>
      <c r="H65" s="25" t="s">
        <v>295</v>
      </c>
      <c r="I65" s="100">
        <v>18660</v>
      </c>
      <c r="J65" s="100">
        <v>18660</v>
      </c>
      <c r="K65" s="56"/>
      <c r="L65" s="56"/>
      <c r="M65" s="56"/>
      <c r="N65" s="100">
        <v>18660</v>
      </c>
      <c r="O65" s="56"/>
      <c r="P65" s="100"/>
      <c r="Q65" s="100"/>
      <c r="R65" s="100"/>
      <c r="S65" s="100"/>
      <c r="T65" s="100"/>
      <c r="U65" s="100"/>
      <c r="V65" s="100"/>
      <c r="W65" s="100"/>
      <c r="X65" s="100"/>
      <c r="Y65" s="100"/>
    </row>
    <row r="66" ht="20.25" customHeight="1" spans="1:25">
      <c r="A66" s="25" t="s">
        <v>71</v>
      </c>
      <c r="B66" s="25" t="s">
        <v>71</v>
      </c>
      <c r="C66" s="25" t="s">
        <v>286</v>
      </c>
      <c r="D66" s="25" t="s">
        <v>287</v>
      </c>
      <c r="E66" s="25" t="s">
        <v>125</v>
      </c>
      <c r="F66" s="25" t="s">
        <v>103</v>
      </c>
      <c r="G66" s="25" t="s">
        <v>294</v>
      </c>
      <c r="H66" s="25" t="s">
        <v>295</v>
      </c>
      <c r="I66" s="100">
        <v>2560</v>
      </c>
      <c r="J66" s="100">
        <v>2560</v>
      </c>
      <c r="K66" s="56"/>
      <c r="L66" s="56"/>
      <c r="M66" s="56"/>
      <c r="N66" s="100">
        <v>2560</v>
      </c>
      <c r="O66" s="56"/>
      <c r="P66" s="100"/>
      <c r="Q66" s="100"/>
      <c r="R66" s="100"/>
      <c r="S66" s="100"/>
      <c r="T66" s="100"/>
      <c r="U66" s="100"/>
      <c r="V66" s="100"/>
      <c r="W66" s="100"/>
      <c r="X66" s="100"/>
      <c r="Y66" s="100"/>
    </row>
    <row r="67" ht="20.25" customHeight="1" spans="1:25">
      <c r="A67" s="25" t="s">
        <v>71</v>
      </c>
      <c r="B67" s="25" t="s">
        <v>71</v>
      </c>
      <c r="C67" s="25" t="s">
        <v>286</v>
      </c>
      <c r="D67" s="25" t="s">
        <v>287</v>
      </c>
      <c r="E67" s="25" t="s">
        <v>174</v>
      </c>
      <c r="F67" s="25" t="s">
        <v>175</v>
      </c>
      <c r="G67" s="25" t="s">
        <v>294</v>
      </c>
      <c r="H67" s="25" t="s">
        <v>295</v>
      </c>
      <c r="I67" s="100">
        <v>11520</v>
      </c>
      <c r="J67" s="100">
        <v>11520</v>
      </c>
      <c r="K67" s="56"/>
      <c r="L67" s="56"/>
      <c r="M67" s="56"/>
      <c r="N67" s="100">
        <v>11520</v>
      </c>
      <c r="O67" s="56"/>
      <c r="P67" s="100"/>
      <c r="Q67" s="100"/>
      <c r="R67" s="100"/>
      <c r="S67" s="100"/>
      <c r="T67" s="100"/>
      <c r="U67" s="100"/>
      <c r="V67" s="100"/>
      <c r="W67" s="100"/>
      <c r="X67" s="100"/>
      <c r="Y67" s="100"/>
    </row>
    <row r="68" ht="20.25" customHeight="1" spans="1:25">
      <c r="A68" s="25" t="s">
        <v>71</v>
      </c>
      <c r="B68" s="25" t="s">
        <v>71</v>
      </c>
      <c r="C68" s="25" t="s">
        <v>286</v>
      </c>
      <c r="D68" s="25" t="s">
        <v>287</v>
      </c>
      <c r="E68" s="25" t="s">
        <v>102</v>
      </c>
      <c r="F68" s="25" t="s">
        <v>103</v>
      </c>
      <c r="G68" s="25" t="s">
        <v>296</v>
      </c>
      <c r="H68" s="25" t="s">
        <v>297</v>
      </c>
      <c r="I68" s="100">
        <v>600</v>
      </c>
      <c r="J68" s="100">
        <v>600</v>
      </c>
      <c r="K68" s="56"/>
      <c r="L68" s="56"/>
      <c r="M68" s="56"/>
      <c r="N68" s="100">
        <v>600</v>
      </c>
      <c r="O68" s="56"/>
      <c r="P68" s="100"/>
      <c r="Q68" s="100"/>
      <c r="R68" s="100"/>
      <c r="S68" s="100"/>
      <c r="T68" s="100"/>
      <c r="U68" s="100"/>
      <c r="V68" s="100"/>
      <c r="W68" s="100"/>
      <c r="X68" s="100"/>
      <c r="Y68" s="100"/>
    </row>
    <row r="69" ht="20.25" customHeight="1" spans="1:25">
      <c r="A69" s="25" t="s">
        <v>71</v>
      </c>
      <c r="B69" s="25" t="s">
        <v>71</v>
      </c>
      <c r="C69" s="25" t="s">
        <v>286</v>
      </c>
      <c r="D69" s="25" t="s">
        <v>287</v>
      </c>
      <c r="E69" s="25" t="s">
        <v>112</v>
      </c>
      <c r="F69" s="25" t="s">
        <v>103</v>
      </c>
      <c r="G69" s="25" t="s">
        <v>296</v>
      </c>
      <c r="H69" s="25" t="s">
        <v>297</v>
      </c>
      <c r="I69" s="100">
        <v>1800</v>
      </c>
      <c r="J69" s="100">
        <v>1800</v>
      </c>
      <c r="K69" s="56"/>
      <c r="L69" s="56"/>
      <c r="M69" s="56"/>
      <c r="N69" s="100">
        <v>1800</v>
      </c>
      <c r="O69" s="56"/>
      <c r="P69" s="100"/>
      <c r="Q69" s="100"/>
      <c r="R69" s="100"/>
      <c r="S69" s="100"/>
      <c r="T69" s="100"/>
      <c r="U69" s="100"/>
      <c r="V69" s="100"/>
      <c r="W69" s="100"/>
      <c r="X69" s="100"/>
      <c r="Y69" s="100"/>
    </row>
    <row r="70" ht="20.25" customHeight="1" spans="1:25">
      <c r="A70" s="25" t="s">
        <v>71</v>
      </c>
      <c r="B70" s="25" t="s">
        <v>71</v>
      </c>
      <c r="C70" s="25" t="s">
        <v>286</v>
      </c>
      <c r="D70" s="25" t="s">
        <v>287</v>
      </c>
      <c r="E70" s="25" t="s">
        <v>113</v>
      </c>
      <c r="F70" s="25" t="s">
        <v>114</v>
      </c>
      <c r="G70" s="25" t="s">
        <v>296</v>
      </c>
      <c r="H70" s="25" t="s">
        <v>297</v>
      </c>
      <c r="I70" s="100">
        <v>3150</v>
      </c>
      <c r="J70" s="100">
        <v>3150</v>
      </c>
      <c r="K70" s="56"/>
      <c r="L70" s="56"/>
      <c r="M70" s="56"/>
      <c r="N70" s="100">
        <v>3150</v>
      </c>
      <c r="O70" s="56"/>
      <c r="P70" s="100"/>
      <c r="Q70" s="100"/>
      <c r="R70" s="100"/>
      <c r="S70" s="100"/>
      <c r="T70" s="100"/>
      <c r="U70" s="100"/>
      <c r="V70" s="100"/>
      <c r="W70" s="100"/>
      <c r="X70" s="100"/>
      <c r="Y70" s="100"/>
    </row>
    <row r="71" ht="20.25" customHeight="1" spans="1:25">
      <c r="A71" s="25" t="s">
        <v>71</v>
      </c>
      <c r="B71" s="25" t="s">
        <v>71</v>
      </c>
      <c r="C71" s="25" t="s">
        <v>286</v>
      </c>
      <c r="D71" s="25" t="s">
        <v>287</v>
      </c>
      <c r="E71" s="25" t="s">
        <v>119</v>
      </c>
      <c r="F71" s="25" t="s">
        <v>103</v>
      </c>
      <c r="G71" s="25" t="s">
        <v>296</v>
      </c>
      <c r="H71" s="25" t="s">
        <v>297</v>
      </c>
      <c r="I71" s="100">
        <v>450</v>
      </c>
      <c r="J71" s="100">
        <v>450</v>
      </c>
      <c r="K71" s="56"/>
      <c r="L71" s="56"/>
      <c r="M71" s="56"/>
      <c r="N71" s="100">
        <v>450</v>
      </c>
      <c r="O71" s="56"/>
      <c r="P71" s="100"/>
      <c r="Q71" s="100"/>
      <c r="R71" s="100"/>
      <c r="S71" s="100"/>
      <c r="T71" s="100"/>
      <c r="U71" s="100"/>
      <c r="V71" s="100"/>
      <c r="W71" s="100"/>
      <c r="X71" s="100"/>
      <c r="Y71" s="100"/>
    </row>
    <row r="72" ht="20.25" customHeight="1" spans="1:25">
      <c r="A72" s="25" t="s">
        <v>71</v>
      </c>
      <c r="B72" s="25" t="s">
        <v>71</v>
      </c>
      <c r="C72" s="25" t="s">
        <v>286</v>
      </c>
      <c r="D72" s="25" t="s">
        <v>287</v>
      </c>
      <c r="E72" s="25" t="s">
        <v>119</v>
      </c>
      <c r="F72" s="25" t="s">
        <v>103</v>
      </c>
      <c r="G72" s="25" t="s">
        <v>296</v>
      </c>
      <c r="H72" s="25" t="s">
        <v>297</v>
      </c>
      <c r="I72" s="100">
        <v>14550</v>
      </c>
      <c r="J72" s="100">
        <v>14550</v>
      </c>
      <c r="K72" s="56"/>
      <c r="L72" s="56"/>
      <c r="M72" s="56"/>
      <c r="N72" s="100">
        <v>14550</v>
      </c>
      <c r="O72" s="56"/>
      <c r="P72" s="100"/>
      <c r="Q72" s="100"/>
      <c r="R72" s="100"/>
      <c r="S72" s="100"/>
      <c r="T72" s="100"/>
      <c r="U72" s="100"/>
      <c r="V72" s="100"/>
      <c r="W72" s="100"/>
      <c r="X72" s="100"/>
      <c r="Y72" s="100"/>
    </row>
    <row r="73" ht="20.25" customHeight="1" spans="1:25">
      <c r="A73" s="25" t="s">
        <v>71</v>
      </c>
      <c r="B73" s="25" t="s">
        <v>71</v>
      </c>
      <c r="C73" s="25" t="s">
        <v>286</v>
      </c>
      <c r="D73" s="25" t="s">
        <v>287</v>
      </c>
      <c r="E73" s="25" t="s">
        <v>125</v>
      </c>
      <c r="F73" s="25" t="s">
        <v>103</v>
      </c>
      <c r="G73" s="25" t="s">
        <v>296</v>
      </c>
      <c r="H73" s="25" t="s">
        <v>297</v>
      </c>
      <c r="I73" s="100">
        <v>300</v>
      </c>
      <c r="J73" s="100">
        <v>300</v>
      </c>
      <c r="K73" s="56"/>
      <c r="L73" s="56"/>
      <c r="M73" s="56"/>
      <c r="N73" s="100">
        <v>300</v>
      </c>
      <c r="O73" s="56"/>
      <c r="P73" s="100"/>
      <c r="Q73" s="100"/>
      <c r="R73" s="100"/>
      <c r="S73" s="100"/>
      <c r="T73" s="100"/>
      <c r="U73" s="100"/>
      <c r="V73" s="100"/>
      <c r="W73" s="100"/>
      <c r="X73" s="100"/>
      <c r="Y73" s="100"/>
    </row>
    <row r="74" ht="20.25" customHeight="1" spans="1:25">
      <c r="A74" s="25" t="s">
        <v>71</v>
      </c>
      <c r="B74" s="25" t="s">
        <v>71</v>
      </c>
      <c r="C74" s="25" t="s">
        <v>286</v>
      </c>
      <c r="D74" s="25" t="s">
        <v>287</v>
      </c>
      <c r="E74" s="25" t="s">
        <v>174</v>
      </c>
      <c r="F74" s="25" t="s">
        <v>175</v>
      </c>
      <c r="G74" s="25" t="s">
        <v>296</v>
      </c>
      <c r="H74" s="25" t="s">
        <v>297</v>
      </c>
      <c r="I74" s="100">
        <v>1350</v>
      </c>
      <c r="J74" s="100">
        <v>1350</v>
      </c>
      <c r="K74" s="56"/>
      <c r="L74" s="56"/>
      <c r="M74" s="56"/>
      <c r="N74" s="100">
        <v>1350</v>
      </c>
      <c r="O74" s="56"/>
      <c r="P74" s="100"/>
      <c r="Q74" s="100"/>
      <c r="R74" s="100"/>
      <c r="S74" s="100"/>
      <c r="T74" s="100"/>
      <c r="U74" s="100"/>
      <c r="V74" s="100"/>
      <c r="W74" s="100"/>
      <c r="X74" s="100"/>
      <c r="Y74" s="100"/>
    </row>
    <row r="75" ht="20.25" customHeight="1" spans="1:25">
      <c r="A75" s="25" t="s">
        <v>71</v>
      </c>
      <c r="B75" s="25" t="s">
        <v>71</v>
      </c>
      <c r="C75" s="25" t="s">
        <v>286</v>
      </c>
      <c r="D75" s="25" t="s">
        <v>287</v>
      </c>
      <c r="E75" s="25" t="s">
        <v>102</v>
      </c>
      <c r="F75" s="25" t="s">
        <v>103</v>
      </c>
      <c r="G75" s="25" t="s">
        <v>298</v>
      </c>
      <c r="H75" s="25" t="s">
        <v>299</v>
      </c>
      <c r="I75" s="100">
        <v>200</v>
      </c>
      <c r="J75" s="100">
        <v>200</v>
      </c>
      <c r="K75" s="56"/>
      <c r="L75" s="56"/>
      <c r="M75" s="56"/>
      <c r="N75" s="100">
        <v>200</v>
      </c>
      <c r="O75" s="56"/>
      <c r="P75" s="100"/>
      <c r="Q75" s="100"/>
      <c r="R75" s="100"/>
      <c r="S75" s="100"/>
      <c r="T75" s="100"/>
      <c r="U75" s="100"/>
      <c r="V75" s="100"/>
      <c r="W75" s="100"/>
      <c r="X75" s="100"/>
      <c r="Y75" s="100"/>
    </row>
    <row r="76" ht="20.25" customHeight="1" spans="1:25">
      <c r="A76" s="25" t="s">
        <v>71</v>
      </c>
      <c r="B76" s="25" t="s">
        <v>71</v>
      </c>
      <c r="C76" s="25" t="s">
        <v>286</v>
      </c>
      <c r="D76" s="25" t="s">
        <v>287</v>
      </c>
      <c r="E76" s="25" t="s">
        <v>112</v>
      </c>
      <c r="F76" s="25" t="s">
        <v>103</v>
      </c>
      <c r="G76" s="25" t="s">
        <v>298</v>
      </c>
      <c r="H76" s="25" t="s">
        <v>299</v>
      </c>
      <c r="I76" s="100">
        <v>600</v>
      </c>
      <c r="J76" s="100">
        <v>600</v>
      </c>
      <c r="K76" s="56"/>
      <c r="L76" s="56"/>
      <c r="M76" s="56"/>
      <c r="N76" s="100">
        <v>600</v>
      </c>
      <c r="O76" s="56"/>
      <c r="P76" s="100"/>
      <c r="Q76" s="100"/>
      <c r="R76" s="100"/>
      <c r="S76" s="100"/>
      <c r="T76" s="100"/>
      <c r="U76" s="100"/>
      <c r="V76" s="100"/>
      <c r="W76" s="100"/>
      <c r="X76" s="100"/>
      <c r="Y76" s="100"/>
    </row>
    <row r="77" ht="20.25" customHeight="1" spans="1:25">
      <c r="A77" s="25" t="s">
        <v>71</v>
      </c>
      <c r="B77" s="25" t="s">
        <v>71</v>
      </c>
      <c r="C77" s="25" t="s">
        <v>286</v>
      </c>
      <c r="D77" s="25" t="s">
        <v>287</v>
      </c>
      <c r="E77" s="25" t="s">
        <v>113</v>
      </c>
      <c r="F77" s="25" t="s">
        <v>114</v>
      </c>
      <c r="G77" s="25" t="s">
        <v>298</v>
      </c>
      <c r="H77" s="25" t="s">
        <v>299</v>
      </c>
      <c r="I77" s="100">
        <v>1050</v>
      </c>
      <c r="J77" s="100">
        <v>1050</v>
      </c>
      <c r="K77" s="56"/>
      <c r="L77" s="56"/>
      <c r="M77" s="56"/>
      <c r="N77" s="100">
        <v>1050</v>
      </c>
      <c r="O77" s="56"/>
      <c r="P77" s="100"/>
      <c r="Q77" s="100"/>
      <c r="R77" s="100"/>
      <c r="S77" s="100"/>
      <c r="T77" s="100"/>
      <c r="U77" s="100"/>
      <c r="V77" s="100"/>
      <c r="W77" s="100"/>
      <c r="X77" s="100"/>
      <c r="Y77" s="100"/>
    </row>
    <row r="78" ht="20.25" customHeight="1" spans="1:25">
      <c r="A78" s="25" t="s">
        <v>71</v>
      </c>
      <c r="B78" s="25" t="s">
        <v>71</v>
      </c>
      <c r="C78" s="25" t="s">
        <v>286</v>
      </c>
      <c r="D78" s="25" t="s">
        <v>287</v>
      </c>
      <c r="E78" s="25" t="s">
        <v>119</v>
      </c>
      <c r="F78" s="25" t="s">
        <v>103</v>
      </c>
      <c r="G78" s="25" t="s">
        <v>298</v>
      </c>
      <c r="H78" s="25" t="s">
        <v>299</v>
      </c>
      <c r="I78" s="100">
        <v>150</v>
      </c>
      <c r="J78" s="100">
        <v>150</v>
      </c>
      <c r="K78" s="56"/>
      <c r="L78" s="56"/>
      <c r="M78" s="56"/>
      <c r="N78" s="100">
        <v>150</v>
      </c>
      <c r="O78" s="56"/>
      <c r="P78" s="100"/>
      <c r="Q78" s="100"/>
      <c r="R78" s="100"/>
      <c r="S78" s="100"/>
      <c r="T78" s="100"/>
      <c r="U78" s="100"/>
      <c r="V78" s="100"/>
      <c r="W78" s="100"/>
      <c r="X78" s="100"/>
      <c r="Y78" s="100"/>
    </row>
    <row r="79" ht="20.25" customHeight="1" spans="1:25">
      <c r="A79" s="25" t="s">
        <v>71</v>
      </c>
      <c r="B79" s="25" t="s">
        <v>71</v>
      </c>
      <c r="C79" s="25" t="s">
        <v>286</v>
      </c>
      <c r="D79" s="25" t="s">
        <v>287</v>
      </c>
      <c r="E79" s="25" t="s">
        <v>119</v>
      </c>
      <c r="F79" s="25" t="s">
        <v>103</v>
      </c>
      <c r="G79" s="25" t="s">
        <v>298</v>
      </c>
      <c r="H79" s="25" t="s">
        <v>299</v>
      </c>
      <c r="I79" s="100">
        <v>150</v>
      </c>
      <c r="J79" s="100">
        <v>150</v>
      </c>
      <c r="K79" s="56"/>
      <c r="L79" s="56"/>
      <c r="M79" s="56"/>
      <c r="N79" s="100">
        <v>150</v>
      </c>
      <c r="O79" s="56"/>
      <c r="P79" s="100"/>
      <c r="Q79" s="100"/>
      <c r="R79" s="100"/>
      <c r="S79" s="100"/>
      <c r="T79" s="100"/>
      <c r="U79" s="100"/>
      <c r="V79" s="100"/>
      <c r="W79" s="100"/>
      <c r="X79" s="100"/>
      <c r="Y79" s="100"/>
    </row>
    <row r="80" ht="20.25" customHeight="1" spans="1:25">
      <c r="A80" s="25" t="s">
        <v>71</v>
      </c>
      <c r="B80" s="25" t="s">
        <v>71</v>
      </c>
      <c r="C80" s="25" t="s">
        <v>286</v>
      </c>
      <c r="D80" s="25" t="s">
        <v>287</v>
      </c>
      <c r="E80" s="25" t="s">
        <v>125</v>
      </c>
      <c r="F80" s="25" t="s">
        <v>103</v>
      </c>
      <c r="G80" s="25" t="s">
        <v>298</v>
      </c>
      <c r="H80" s="25" t="s">
        <v>299</v>
      </c>
      <c r="I80" s="100">
        <v>100</v>
      </c>
      <c r="J80" s="100">
        <v>100</v>
      </c>
      <c r="K80" s="56"/>
      <c r="L80" s="56"/>
      <c r="M80" s="56"/>
      <c r="N80" s="100">
        <v>100</v>
      </c>
      <c r="O80" s="56"/>
      <c r="P80" s="100"/>
      <c r="Q80" s="100"/>
      <c r="R80" s="100"/>
      <c r="S80" s="100"/>
      <c r="T80" s="100"/>
      <c r="U80" s="100"/>
      <c r="V80" s="100"/>
      <c r="W80" s="100"/>
      <c r="X80" s="100"/>
      <c r="Y80" s="100"/>
    </row>
    <row r="81" ht="20.25" customHeight="1" spans="1:25">
      <c r="A81" s="25" t="s">
        <v>71</v>
      </c>
      <c r="B81" s="25" t="s">
        <v>71</v>
      </c>
      <c r="C81" s="25" t="s">
        <v>286</v>
      </c>
      <c r="D81" s="25" t="s">
        <v>287</v>
      </c>
      <c r="E81" s="25" t="s">
        <v>174</v>
      </c>
      <c r="F81" s="25" t="s">
        <v>175</v>
      </c>
      <c r="G81" s="25" t="s">
        <v>298</v>
      </c>
      <c r="H81" s="25" t="s">
        <v>299</v>
      </c>
      <c r="I81" s="100">
        <v>450</v>
      </c>
      <c r="J81" s="100">
        <v>450</v>
      </c>
      <c r="K81" s="56"/>
      <c r="L81" s="56"/>
      <c r="M81" s="56"/>
      <c r="N81" s="100">
        <v>450</v>
      </c>
      <c r="O81" s="56"/>
      <c r="P81" s="100"/>
      <c r="Q81" s="100"/>
      <c r="R81" s="100"/>
      <c r="S81" s="100"/>
      <c r="T81" s="100"/>
      <c r="U81" s="100"/>
      <c r="V81" s="100"/>
      <c r="W81" s="100"/>
      <c r="X81" s="100"/>
      <c r="Y81" s="100"/>
    </row>
    <row r="82" ht="20.25" customHeight="1" spans="1:25">
      <c r="A82" s="25" t="s">
        <v>71</v>
      </c>
      <c r="B82" s="25" t="s">
        <v>71</v>
      </c>
      <c r="C82" s="25" t="s">
        <v>286</v>
      </c>
      <c r="D82" s="25" t="s">
        <v>287</v>
      </c>
      <c r="E82" s="25" t="s">
        <v>102</v>
      </c>
      <c r="F82" s="25" t="s">
        <v>103</v>
      </c>
      <c r="G82" s="25" t="s">
        <v>300</v>
      </c>
      <c r="H82" s="25" t="s">
        <v>301</v>
      </c>
      <c r="I82" s="100">
        <v>200</v>
      </c>
      <c r="J82" s="100">
        <v>200</v>
      </c>
      <c r="K82" s="56"/>
      <c r="L82" s="56"/>
      <c r="M82" s="56"/>
      <c r="N82" s="100">
        <v>200</v>
      </c>
      <c r="O82" s="56"/>
      <c r="P82" s="100"/>
      <c r="Q82" s="100"/>
      <c r="R82" s="100"/>
      <c r="S82" s="100"/>
      <c r="T82" s="100"/>
      <c r="U82" s="100"/>
      <c r="V82" s="100"/>
      <c r="W82" s="100"/>
      <c r="X82" s="100"/>
      <c r="Y82" s="100"/>
    </row>
    <row r="83" ht="20.25" customHeight="1" spans="1:25">
      <c r="A83" s="25" t="s">
        <v>71</v>
      </c>
      <c r="B83" s="25" t="s">
        <v>71</v>
      </c>
      <c r="C83" s="25" t="s">
        <v>286</v>
      </c>
      <c r="D83" s="25" t="s">
        <v>287</v>
      </c>
      <c r="E83" s="25" t="s">
        <v>112</v>
      </c>
      <c r="F83" s="25" t="s">
        <v>103</v>
      </c>
      <c r="G83" s="25" t="s">
        <v>300</v>
      </c>
      <c r="H83" s="25" t="s">
        <v>301</v>
      </c>
      <c r="I83" s="100">
        <v>600</v>
      </c>
      <c r="J83" s="100">
        <v>600</v>
      </c>
      <c r="K83" s="56"/>
      <c r="L83" s="56"/>
      <c r="M83" s="56"/>
      <c r="N83" s="100">
        <v>600</v>
      </c>
      <c r="O83" s="56"/>
      <c r="P83" s="100"/>
      <c r="Q83" s="100"/>
      <c r="R83" s="100"/>
      <c r="S83" s="100"/>
      <c r="T83" s="100"/>
      <c r="U83" s="100"/>
      <c r="V83" s="100"/>
      <c r="W83" s="100"/>
      <c r="X83" s="100"/>
      <c r="Y83" s="100"/>
    </row>
    <row r="84" ht="20.25" customHeight="1" spans="1:25">
      <c r="A84" s="25" t="s">
        <v>71</v>
      </c>
      <c r="B84" s="25" t="s">
        <v>71</v>
      </c>
      <c r="C84" s="25" t="s">
        <v>286</v>
      </c>
      <c r="D84" s="25" t="s">
        <v>287</v>
      </c>
      <c r="E84" s="25" t="s">
        <v>113</v>
      </c>
      <c r="F84" s="25" t="s">
        <v>114</v>
      </c>
      <c r="G84" s="25" t="s">
        <v>300</v>
      </c>
      <c r="H84" s="25" t="s">
        <v>301</v>
      </c>
      <c r="I84" s="100">
        <v>1050</v>
      </c>
      <c r="J84" s="100">
        <v>1050</v>
      </c>
      <c r="K84" s="56"/>
      <c r="L84" s="56"/>
      <c r="M84" s="56"/>
      <c r="N84" s="100">
        <v>1050</v>
      </c>
      <c r="O84" s="56"/>
      <c r="P84" s="100"/>
      <c r="Q84" s="100"/>
      <c r="R84" s="100"/>
      <c r="S84" s="100"/>
      <c r="T84" s="100"/>
      <c r="U84" s="100"/>
      <c r="V84" s="100"/>
      <c r="W84" s="100"/>
      <c r="X84" s="100"/>
      <c r="Y84" s="100"/>
    </row>
    <row r="85" ht="20.25" customHeight="1" spans="1:25">
      <c r="A85" s="25" t="s">
        <v>71</v>
      </c>
      <c r="B85" s="25" t="s">
        <v>71</v>
      </c>
      <c r="C85" s="25" t="s">
        <v>286</v>
      </c>
      <c r="D85" s="25" t="s">
        <v>287</v>
      </c>
      <c r="E85" s="25" t="s">
        <v>119</v>
      </c>
      <c r="F85" s="25" t="s">
        <v>103</v>
      </c>
      <c r="G85" s="25" t="s">
        <v>300</v>
      </c>
      <c r="H85" s="25" t="s">
        <v>301</v>
      </c>
      <c r="I85" s="100">
        <v>150</v>
      </c>
      <c r="J85" s="100">
        <v>150</v>
      </c>
      <c r="K85" s="56"/>
      <c r="L85" s="56"/>
      <c r="M85" s="56"/>
      <c r="N85" s="100">
        <v>150</v>
      </c>
      <c r="O85" s="56"/>
      <c r="P85" s="100"/>
      <c r="Q85" s="100"/>
      <c r="R85" s="100"/>
      <c r="S85" s="100"/>
      <c r="T85" s="100"/>
      <c r="U85" s="100"/>
      <c r="V85" s="100"/>
      <c r="W85" s="100"/>
      <c r="X85" s="100"/>
      <c r="Y85" s="100"/>
    </row>
    <row r="86" ht="20.25" customHeight="1" spans="1:25">
      <c r="A86" s="25" t="s">
        <v>71</v>
      </c>
      <c r="B86" s="25" t="s">
        <v>71</v>
      </c>
      <c r="C86" s="25" t="s">
        <v>286</v>
      </c>
      <c r="D86" s="25" t="s">
        <v>287</v>
      </c>
      <c r="E86" s="25" t="s">
        <v>119</v>
      </c>
      <c r="F86" s="25" t="s">
        <v>103</v>
      </c>
      <c r="G86" s="25" t="s">
        <v>300</v>
      </c>
      <c r="H86" s="25" t="s">
        <v>301</v>
      </c>
      <c r="I86" s="100">
        <v>150</v>
      </c>
      <c r="J86" s="100">
        <v>150</v>
      </c>
      <c r="K86" s="56"/>
      <c r="L86" s="56"/>
      <c r="M86" s="56"/>
      <c r="N86" s="100">
        <v>150</v>
      </c>
      <c r="O86" s="56"/>
      <c r="P86" s="100"/>
      <c r="Q86" s="100"/>
      <c r="R86" s="100"/>
      <c r="S86" s="100"/>
      <c r="T86" s="100"/>
      <c r="U86" s="100"/>
      <c r="V86" s="100"/>
      <c r="W86" s="100"/>
      <c r="X86" s="100"/>
      <c r="Y86" s="100"/>
    </row>
    <row r="87" ht="20.25" customHeight="1" spans="1:25">
      <c r="A87" s="25" t="s">
        <v>71</v>
      </c>
      <c r="B87" s="25" t="s">
        <v>71</v>
      </c>
      <c r="C87" s="25" t="s">
        <v>286</v>
      </c>
      <c r="D87" s="25" t="s">
        <v>287</v>
      </c>
      <c r="E87" s="25" t="s">
        <v>125</v>
      </c>
      <c r="F87" s="25" t="s">
        <v>103</v>
      </c>
      <c r="G87" s="25" t="s">
        <v>300</v>
      </c>
      <c r="H87" s="25" t="s">
        <v>301</v>
      </c>
      <c r="I87" s="100">
        <v>100</v>
      </c>
      <c r="J87" s="100">
        <v>100</v>
      </c>
      <c r="K87" s="56"/>
      <c r="L87" s="56"/>
      <c r="M87" s="56"/>
      <c r="N87" s="100">
        <v>100</v>
      </c>
      <c r="O87" s="56"/>
      <c r="P87" s="100"/>
      <c r="Q87" s="100"/>
      <c r="R87" s="100"/>
      <c r="S87" s="100"/>
      <c r="T87" s="100"/>
      <c r="U87" s="100"/>
      <c r="V87" s="100"/>
      <c r="W87" s="100"/>
      <c r="X87" s="100"/>
      <c r="Y87" s="100"/>
    </row>
    <row r="88" ht="20.25" customHeight="1" spans="1:25">
      <c r="A88" s="25" t="s">
        <v>71</v>
      </c>
      <c r="B88" s="25" t="s">
        <v>71</v>
      </c>
      <c r="C88" s="25" t="s">
        <v>286</v>
      </c>
      <c r="D88" s="25" t="s">
        <v>287</v>
      </c>
      <c r="E88" s="25" t="s">
        <v>174</v>
      </c>
      <c r="F88" s="25" t="s">
        <v>175</v>
      </c>
      <c r="G88" s="25" t="s">
        <v>300</v>
      </c>
      <c r="H88" s="25" t="s">
        <v>301</v>
      </c>
      <c r="I88" s="100">
        <v>450</v>
      </c>
      <c r="J88" s="100">
        <v>450</v>
      </c>
      <c r="K88" s="56"/>
      <c r="L88" s="56"/>
      <c r="M88" s="56"/>
      <c r="N88" s="100">
        <v>450</v>
      </c>
      <c r="O88" s="56"/>
      <c r="P88" s="100"/>
      <c r="Q88" s="100"/>
      <c r="R88" s="100"/>
      <c r="S88" s="100"/>
      <c r="T88" s="100"/>
      <c r="U88" s="100"/>
      <c r="V88" s="100"/>
      <c r="W88" s="100"/>
      <c r="X88" s="100"/>
      <c r="Y88" s="100"/>
    </row>
    <row r="89" ht="20.25" customHeight="1" spans="1:25">
      <c r="A89" s="25" t="s">
        <v>71</v>
      </c>
      <c r="B89" s="25" t="s">
        <v>71</v>
      </c>
      <c r="C89" s="25" t="s">
        <v>302</v>
      </c>
      <c r="D89" s="25" t="s">
        <v>303</v>
      </c>
      <c r="E89" s="25" t="s">
        <v>102</v>
      </c>
      <c r="F89" s="25" t="s">
        <v>103</v>
      </c>
      <c r="G89" s="25" t="s">
        <v>273</v>
      </c>
      <c r="H89" s="25" t="s">
        <v>274</v>
      </c>
      <c r="I89" s="100">
        <v>3600</v>
      </c>
      <c r="J89" s="100">
        <v>3600</v>
      </c>
      <c r="K89" s="56"/>
      <c r="L89" s="56"/>
      <c r="M89" s="56"/>
      <c r="N89" s="100">
        <v>3600</v>
      </c>
      <c r="O89" s="56"/>
      <c r="P89" s="100"/>
      <c r="Q89" s="100"/>
      <c r="R89" s="100"/>
      <c r="S89" s="100"/>
      <c r="T89" s="100"/>
      <c r="U89" s="100"/>
      <c r="V89" s="100"/>
      <c r="W89" s="100"/>
      <c r="X89" s="100"/>
      <c r="Y89" s="100"/>
    </row>
    <row r="90" ht="20.25" customHeight="1" spans="1:25">
      <c r="A90" s="25" t="s">
        <v>71</v>
      </c>
      <c r="B90" s="25" t="s">
        <v>71</v>
      </c>
      <c r="C90" s="25" t="s">
        <v>302</v>
      </c>
      <c r="D90" s="25" t="s">
        <v>303</v>
      </c>
      <c r="E90" s="25" t="s">
        <v>112</v>
      </c>
      <c r="F90" s="25" t="s">
        <v>103</v>
      </c>
      <c r="G90" s="25" t="s">
        <v>273</v>
      </c>
      <c r="H90" s="25" t="s">
        <v>274</v>
      </c>
      <c r="I90" s="100">
        <v>10800</v>
      </c>
      <c r="J90" s="100">
        <v>10800</v>
      </c>
      <c r="K90" s="56"/>
      <c r="L90" s="56"/>
      <c r="M90" s="56"/>
      <c r="N90" s="100">
        <v>10800</v>
      </c>
      <c r="O90" s="56"/>
      <c r="P90" s="100"/>
      <c r="Q90" s="100"/>
      <c r="R90" s="100"/>
      <c r="S90" s="100"/>
      <c r="T90" s="100"/>
      <c r="U90" s="100"/>
      <c r="V90" s="100"/>
      <c r="W90" s="100"/>
      <c r="X90" s="100"/>
      <c r="Y90" s="100"/>
    </row>
    <row r="91" ht="20.25" customHeight="1" spans="1:25">
      <c r="A91" s="25" t="s">
        <v>71</v>
      </c>
      <c r="B91" s="25" t="s">
        <v>71</v>
      </c>
      <c r="C91" s="25" t="s">
        <v>302</v>
      </c>
      <c r="D91" s="25" t="s">
        <v>303</v>
      </c>
      <c r="E91" s="25" t="s">
        <v>119</v>
      </c>
      <c r="F91" s="25" t="s">
        <v>103</v>
      </c>
      <c r="G91" s="25" t="s">
        <v>273</v>
      </c>
      <c r="H91" s="25" t="s">
        <v>274</v>
      </c>
      <c r="I91" s="100">
        <v>2700</v>
      </c>
      <c r="J91" s="100">
        <v>2700</v>
      </c>
      <c r="K91" s="56"/>
      <c r="L91" s="56"/>
      <c r="M91" s="56"/>
      <c r="N91" s="100">
        <v>2700</v>
      </c>
      <c r="O91" s="56"/>
      <c r="P91" s="100"/>
      <c r="Q91" s="100"/>
      <c r="R91" s="100"/>
      <c r="S91" s="100"/>
      <c r="T91" s="100"/>
      <c r="U91" s="100"/>
      <c r="V91" s="100"/>
      <c r="W91" s="100"/>
      <c r="X91" s="100"/>
      <c r="Y91" s="100"/>
    </row>
    <row r="92" ht="20.25" customHeight="1" spans="1:25">
      <c r="A92" s="25" t="s">
        <v>71</v>
      </c>
      <c r="B92" s="25" t="s">
        <v>71</v>
      </c>
      <c r="C92" s="25" t="s">
        <v>302</v>
      </c>
      <c r="D92" s="25" t="s">
        <v>303</v>
      </c>
      <c r="E92" s="25" t="s">
        <v>125</v>
      </c>
      <c r="F92" s="25" t="s">
        <v>103</v>
      </c>
      <c r="G92" s="25" t="s">
        <v>273</v>
      </c>
      <c r="H92" s="25" t="s">
        <v>274</v>
      </c>
      <c r="I92" s="100">
        <v>1800</v>
      </c>
      <c r="J92" s="100">
        <v>1800</v>
      </c>
      <c r="K92" s="56"/>
      <c r="L92" s="56"/>
      <c r="M92" s="56"/>
      <c r="N92" s="100">
        <v>1800</v>
      </c>
      <c r="O92" s="56"/>
      <c r="P92" s="100"/>
      <c r="Q92" s="100"/>
      <c r="R92" s="100"/>
      <c r="S92" s="100"/>
      <c r="T92" s="100"/>
      <c r="U92" s="100"/>
      <c r="V92" s="100"/>
      <c r="W92" s="100"/>
      <c r="X92" s="100"/>
      <c r="Y92" s="100"/>
    </row>
    <row r="93" ht="20.25" customHeight="1" spans="1:25">
      <c r="A93" s="25" t="s">
        <v>71</v>
      </c>
      <c r="B93" s="25" t="s">
        <v>71</v>
      </c>
      <c r="C93" s="25" t="s">
        <v>304</v>
      </c>
      <c r="D93" s="25" t="s">
        <v>305</v>
      </c>
      <c r="E93" s="25" t="s">
        <v>140</v>
      </c>
      <c r="F93" s="25" t="s">
        <v>141</v>
      </c>
      <c r="G93" s="25" t="s">
        <v>306</v>
      </c>
      <c r="H93" s="25" t="s">
        <v>307</v>
      </c>
      <c r="I93" s="100">
        <v>372934</v>
      </c>
      <c r="J93" s="100">
        <v>372934</v>
      </c>
      <c r="K93" s="56"/>
      <c r="L93" s="56"/>
      <c r="M93" s="56"/>
      <c r="N93" s="100">
        <v>372934</v>
      </c>
      <c r="O93" s="56"/>
      <c r="P93" s="100"/>
      <c r="Q93" s="100"/>
      <c r="R93" s="100"/>
      <c r="S93" s="100"/>
      <c r="T93" s="100"/>
      <c r="U93" s="100"/>
      <c r="V93" s="100"/>
      <c r="W93" s="100"/>
      <c r="X93" s="100"/>
      <c r="Y93" s="100"/>
    </row>
    <row r="94" ht="20.25" customHeight="1" spans="1:25">
      <c r="A94" s="25" t="s">
        <v>71</v>
      </c>
      <c r="B94" s="25" t="s">
        <v>71</v>
      </c>
      <c r="C94" s="25" t="s">
        <v>304</v>
      </c>
      <c r="D94" s="25" t="s">
        <v>305</v>
      </c>
      <c r="E94" s="25" t="s">
        <v>140</v>
      </c>
      <c r="F94" s="25" t="s">
        <v>141</v>
      </c>
      <c r="G94" s="25" t="s">
        <v>306</v>
      </c>
      <c r="H94" s="25" t="s">
        <v>307</v>
      </c>
      <c r="I94" s="100">
        <v>483309</v>
      </c>
      <c r="J94" s="100">
        <v>483309</v>
      </c>
      <c r="K94" s="56"/>
      <c r="L94" s="56"/>
      <c r="M94" s="56"/>
      <c r="N94" s="100">
        <v>483309</v>
      </c>
      <c r="O94" s="56"/>
      <c r="P94" s="100"/>
      <c r="Q94" s="100"/>
      <c r="R94" s="100"/>
      <c r="S94" s="100"/>
      <c r="T94" s="100"/>
      <c r="U94" s="100"/>
      <c r="V94" s="100"/>
      <c r="W94" s="100"/>
      <c r="X94" s="100"/>
      <c r="Y94" s="100"/>
    </row>
    <row r="95" ht="20.25" customHeight="1" spans="1:25">
      <c r="A95" s="25" t="s">
        <v>71</v>
      </c>
      <c r="B95" s="25" t="s">
        <v>71</v>
      </c>
      <c r="C95" s="25" t="s">
        <v>304</v>
      </c>
      <c r="D95" s="25" t="s">
        <v>305</v>
      </c>
      <c r="E95" s="25" t="s">
        <v>150</v>
      </c>
      <c r="F95" s="25" t="s">
        <v>151</v>
      </c>
      <c r="G95" s="25" t="s">
        <v>308</v>
      </c>
      <c r="H95" s="25" t="s">
        <v>309</v>
      </c>
      <c r="I95" s="100">
        <v>195118</v>
      </c>
      <c r="J95" s="100">
        <v>195118</v>
      </c>
      <c r="K95" s="56"/>
      <c r="L95" s="56"/>
      <c r="M95" s="56"/>
      <c r="N95" s="100">
        <v>195118</v>
      </c>
      <c r="O95" s="56"/>
      <c r="P95" s="100"/>
      <c r="Q95" s="100"/>
      <c r="R95" s="100"/>
      <c r="S95" s="100"/>
      <c r="T95" s="100"/>
      <c r="U95" s="100"/>
      <c r="V95" s="100"/>
      <c r="W95" s="100"/>
      <c r="X95" s="100"/>
      <c r="Y95" s="100"/>
    </row>
    <row r="96" ht="20.25" customHeight="1" spans="1:25">
      <c r="A96" s="25" t="s">
        <v>71</v>
      </c>
      <c r="B96" s="25" t="s">
        <v>71</v>
      </c>
      <c r="C96" s="25" t="s">
        <v>304</v>
      </c>
      <c r="D96" s="25" t="s">
        <v>305</v>
      </c>
      <c r="E96" s="25" t="s">
        <v>150</v>
      </c>
      <c r="F96" s="25" t="s">
        <v>151</v>
      </c>
      <c r="G96" s="25" t="s">
        <v>308</v>
      </c>
      <c r="H96" s="25" t="s">
        <v>309</v>
      </c>
      <c r="I96" s="100">
        <v>3661</v>
      </c>
      <c r="J96" s="100">
        <v>3661</v>
      </c>
      <c r="K96" s="56"/>
      <c r="L96" s="56"/>
      <c r="M96" s="56"/>
      <c r="N96" s="100">
        <v>3661</v>
      </c>
      <c r="O96" s="56"/>
      <c r="P96" s="100"/>
      <c r="Q96" s="100"/>
      <c r="R96" s="100"/>
      <c r="S96" s="100"/>
      <c r="T96" s="100"/>
      <c r="U96" s="100"/>
      <c r="V96" s="100"/>
      <c r="W96" s="100"/>
      <c r="X96" s="100"/>
      <c r="Y96" s="100"/>
    </row>
    <row r="97" ht="20.25" customHeight="1" spans="1:25">
      <c r="A97" s="25" t="s">
        <v>71</v>
      </c>
      <c r="B97" s="25" t="s">
        <v>71</v>
      </c>
      <c r="C97" s="25" t="s">
        <v>304</v>
      </c>
      <c r="D97" s="25" t="s">
        <v>305</v>
      </c>
      <c r="E97" s="25" t="s">
        <v>152</v>
      </c>
      <c r="F97" s="25" t="s">
        <v>153</v>
      </c>
      <c r="G97" s="25" t="s">
        <v>308</v>
      </c>
      <c r="H97" s="25" t="s">
        <v>309</v>
      </c>
      <c r="I97" s="100">
        <v>3661</v>
      </c>
      <c r="J97" s="100">
        <v>3661</v>
      </c>
      <c r="K97" s="56"/>
      <c r="L97" s="56"/>
      <c r="M97" s="56"/>
      <c r="N97" s="100">
        <v>3661</v>
      </c>
      <c r="O97" s="56"/>
      <c r="P97" s="100"/>
      <c r="Q97" s="100"/>
      <c r="R97" s="100"/>
      <c r="S97" s="100"/>
      <c r="T97" s="100"/>
      <c r="U97" s="100"/>
      <c r="V97" s="100"/>
      <c r="W97" s="100"/>
      <c r="X97" s="100"/>
      <c r="Y97" s="100"/>
    </row>
    <row r="98" ht="20.25" customHeight="1" spans="1:25">
      <c r="A98" s="25" t="s">
        <v>71</v>
      </c>
      <c r="B98" s="25" t="s">
        <v>71</v>
      </c>
      <c r="C98" s="25" t="s">
        <v>304</v>
      </c>
      <c r="D98" s="25" t="s">
        <v>305</v>
      </c>
      <c r="E98" s="25" t="s">
        <v>152</v>
      </c>
      <c r="F98" s="25" t="s">
        <v>153</v>
      </c>
      <c r="G98" s="25" t="s">
        <v>308</v>
      </c>
      <c r="H98" s="25" t="s">
        <v>309</v>
      </c>
      <c r="I98" s="100">
        <v>234273</v>
      </c>
      <c r="J98" s="100">
        <v>234273</v>
      </c>
      <c r="K98" s="56"/>
      <c r="L98" s="56"/>
      <c r="M98" s="56"/>
      <c r="N98" s="100">
        <v>234273</v>
      </c>
      <c r="O98" s="56"/>
      <c r="P98" s="100"/>
      <c r="Q98" s="100"/>
      <c r="R98" s="100"/>
      <c r="S98" s="100"/>
      <c r="T98" s="100"/>
      <c r="U98" s="100"/>
      <c r="V98" s="100"/>
      <c r="W98" s="100"/>
      <c r="X98" s="100"/>
      <c r="Y98" s="100"/>
    </row>
    <row r="99" ht="20.25" customHeight="1" spans="1:25">
      <c r="A99" s="25" t="s">
        <v>71</v>
      </c>
      <c r="B99" s="25" t="s">
        <v>71</v>
      </c>
      <c r="C99" s="25" t="s">
        <v>304</v>
      </c>
      <c r="D99" s="25" t="s">
        <v>305</v>
      </c>
      <c r="E99" s="25" t="s">
        <v>154</v>
      </c>
      <c r="F99" s="25" t="s">
        <v>155</v>
      </c>
      <c r="G99" s="25" t="s">
        <v>310</v>
      </c>
      <c r="H99" s="25" t="s">
        <v>311</v>
      </c>
      <c r="I99" s="100">
        <v>28697</v>
      </c>
      <c r="J99" s="100">
        <v>28697</v>
      </c>
      <c r="K99" s="56"/>
      <c r="L99" s="56"/>
      <c r="M99" s="56"/>
      <c r="N99" s="100">
        <v>28697</v>
      </c>
      <c r="O99" s="56"/>
      <c r="P99" s="100"/>
      <c r="Q99" s="100"/>
      <c r="R99" s="100"/>
      <c r="S99" s="100"/>
      <c r="T99" s="100"/>
      <c r="U99" s="100"/>
      <c r="V99" s="100"/>
      <c r="W99" s="100"/>
      <c r="X99" s="100"/>
      <c r="Y99" s="100"/>
    </row>
    <row r="100" ht="20.25" customHeight="1" spans="1:25">
      <c r="A100" s="25" t="s">
        <v>71</v>
      </c>
      <c r="B100" s="25" t="s">
        <v>71</v>
      </c>
      <c r="C100" s="25" t="s">
        <v>304</v>
      </c>
      <c r="D100" s="25" t="s">
        <v>305</v>
      </c>
      <c r="E100" s="25" t="s">
        <v>154</v>
      </c>
      <c r="F100" s="25" t="s">
        <v>155</v>
      </c>
      <c r="G100" s="25" t="s">
        <v>310</v>
      </c>
      <c r="H100" s="25" t="s">
        <v>311</v>
      </c>
      <c r="I100" s="100">
        <v>25903</v>
      </c>
      <c r="J100" s="100">
        <v>25903</v>
      </c>
      <c r="K100" s="56"/>
      <c r="L100" s="56"/>
      <c r="M100" s="56"/>
      <c r="N100" s="100">
        <v>25903</v>
      </c>
      <c r="O100" s="56"/>
      <c r="P100" s="100"/>
      <c r="Q100" s="100"/>
      <c r="R100" s="100"/>
      <c r="S100" s="100"/>
      <c r="T100" s="100"/>
      <c r="U100" s="100"/>
      <c r="V100" s="100"/>
      <c r="W100" s="100"/>
      <c r="X100" s="100"/>
      <c r="Y100" s="100"/>
    </row>
    <row r="101" ht="20.25" customHeight="1" spans="1:25">
      <c r="A101" s="25" t="s">
        <v>71</v>
      </c>
      <c r="B101" s="25" t="s">
        <v>71</v>
      </c>
      <c r="C101" s="25" t="s">
        <v>304</v>
      </c>
      <c r="D101" s="25" t="s">
        <v>305</v>
      </c>
      <c r="E101" s="25" t="s">
        <v>154</v>
      </c>
      <c r="F101" s="25" t="s">
        <v>155</v>
      </c>
      <c r="G101" s="25" t="s">
        <v>310</v>
      </c>
      <c r="H101" s="25" t="s">
        <v>311</v>
      </c>
      <c r="I101" s="100">
        <v>138015</v>
      </c>
      <c r="J101" s="100">
        <v>138015</v>
      </c>
      <c r="K101" s="56"/>
      <c r="L101" s="56"/>
      <c r="M101" s="56"/>
      <c r="N101" s="100">
        <v>138015</v>
      </c>
      <c r="O101" s="56"/>
      <c r="P101" s="100"/>
      <c r="Q101" s="100"/>
      <c r="R101" s="100"/>
      <c r="S101" s="100"/>
      <c r="T101" s="100"/>
      <c r="U101" s="100"/>
      <c r="V101" s="100"/>
      <c r="W101" s="100"/>
      <c r="X101" s="100"/>
      <c r="Y101" s="100"/>
    </row>
    <row r="102" ht="20.25" customHeight="1" spans="1:25">
      <c r="A102" s="25" t="s">
        <v>71</v>
      </c>
      <c r="B102" s="25" t="s">
        <v>71</v>
      </c>
      <c r="C102" s="25" t="s">
        <v>304</v>
      </c>
      <c r="D102" s="25" t="s">
        <v>305</v>
      </c>
      <c r="E102" s="25" t="s">
        <v>154</v>
      </c>
      <c r="F102" s="25" t="s">
        <v>155</v>
      </c>
      <c r="G102" s="25" t="s">
        <v>310</v>
      </c>
      <c r="H102" s="25" t="s">
        <v>311</v>
      </c>
      <c r="I102" s="100">
        <v>116542</v>
      </c>
      <c r="J102" s="100">
        <v>116542</v>
      </c>
      <c r="K102" s="56"/>
      <c r="L102" s="56"/>
      <c r="M102" s="56"/>
      <c r="N102" s="100">
        <v>116542</v>
      </c>
      <c r="O102" s="56"/>
      <c r="P102" s="100"/>
      <c r="Q102" s="100"/>
      <c r="R102" s="100"/>
      <c r="S102" s="100"/>
      <c r="T102" s="100"/>
      <c r="U102" s="100"/>
      <c r="V102" s="100"/>
      <c r="W102" s="100"/>
      <c r="X102" s="100"/>
      <c r="Y102" s="100"/>
    </row>
    <row r="103" ht="20.25" customHeight="1" spans="1:25">
      <c r="A103" s="25" t="s">
        <v>71</v>
      </c>
      <c r="B103" s="25" t="s">
        <v>71</v>
      </c>
      <c r="C103" s="25" t="s">
        <v>304</v>
      </c>
      <c r="D103" s="25" t="s">
        <v>305</v>
      </c>
      <c r="E103" s="25" t="s">
        <v>113</v>
      </c>
      <c r="F103" s="25" t="s">
        <v>114</v>
      </c>
      <c r="G103" s="25" t="s">
        <v>312</v>
      </c>
      <c r="H103" s="25" t="s">
        <v>313</v>
      </c>
      <c r="I103" s="100">
        <v>19322</v>
      </c>
      <c r="J103" s="100">
        <v>19322</v>
      </c>
      <c r="K103" s="56"/>
      <c r="L103" s="56"/>
      <c r="M103" s="56"/>
      <c r="N103" s="100">
        <v>19322</v>
      </c>
      <c r="O103" s="56"/>
      <c r="P103" s="100"/>
      <c r="Q103" s="100"/>
      <c r="R103" s="100"/>
      <c r="S103" s="100"/>
      <c r="T103" s="100"/>
      <c r="U103" s="100"/>
      <c r="V103" s="100"/>
      <c r="W103" s="100"/>
      <c r="X103" s="100"/>
      <c r="Y103" s="100"/>
    </row>
    <row r="104" ht="20.25" customHeight="1" spans="1:25">
      <c r="A104" s="25" t="s">
        <v>71</v>
      </c>
      <c r="B104" s="25" t="s">
        <v>71</v>
      </c>
      <c r="C104" s="25" t="s">
        <v>304</v>
      </c>
      <c r="D104" s="25" t="s">
        <v>305</v>
      </c>
      <c r="E104" s="25" t="s">
        <v>156</v>
      </c>
      <c r="F104" s="25" t="s">
        <v>157</v>
      </c>
      <c r="G104" s="25" t="s">
        <v>312</v>
      </c>
      <c r="H104" s="25" t="s">
        <v>313</v>
      </c>
      <c r="I104" s="100">
        <v>5521</v>
      </c>
      <c r="J104" s="100">
        <v>5521</v>
      </c>
      <c r="K104" s="56"/>
      <c r="L104" s="56"/>
      <c r="M104" s="56"/>
      <c r="N104" s="100">
        <v>5521</v>
      </c>
      <c r="O104" s="56"/>
      <c r="P104" s="100"/>
      <c r="Q104" s="100"/>
      <c r="R104" s="100"/>
      <c r="S104" s="100"/>
      <c r="T104" s="100"/>
      <c r="U104" s="100"/>
      <c r="V104" s="100"/>
      <c r="W104" s="100"/>
      <c r="X104" s="100"/>
      <c r="Y104" s="100"/>
    </row>
    <row r="105" ht="20.25" customHeight="1" spans="1:25">
      <c r="A105" s="25" t="s">
        <v>71</v>
      </c>
      <c r="B105" s="25" t="s">
        <v>71</v>
      </c>
      <c r="C105" s="25" t="s">
        <v>304</v>
      </c>
      <c r="D105" s="25" t="s">
        <v>305</v>
      </c>
      <c r="E105" s="25" t="s">
        <v>156</v>
      </c>
      <c r="F105" s="25" t="s">
        <v>157</v>
      </c>
      <c r="G105" s="25" t="s">
        <v>312</v>
      </c>
      <c r="H105" s="25" t="s">
        <v>313</v>
      </c>
      <c r="I105" s="100">
        <v>4033</v>
      </c>
      <c r="J105" s="100">
        <v>4033</v>
      </c>
      <c r="K105" s="56"/>
      <c r="L105" s="56"/>
      <c r="M105" s="56"/>
      <c r="N105" s="100">
        <v>4033</v>
      </c>
      <c r="O105" s="56"/>
      <c r="P105" s="100"/>
      <c r="Q105" s="100"/>
      <c r="R105" s="100"/>
      <c r="S105" s="100"/>
      <c r="T105" s="100"/>
      <c r="U105" s="100"/>
      <c r="V105" s="100"/>
      <c r="W105" s="100"/>
      <c r="X105" s="100"/>
      <c r="Y105" s="100"/>
    </row>
    <row r="106" ht="20.25" customHeight="1" spans="1:25">
      <c r="A106" s="25" t="s">
        <v>71</v>
      </c>
      <c r="B106" s="25" t="s">
        <v>71</v>
      </c>
      <c r="C106" s="25" t="s">
        <v>314</v>
      </c>
      <c r="D106" s="25" t="s">
        <v>315</v>
      </c>
      <c r="E106" s="25" t="s">
        <v>102</v>
      </c>
      <c r="F106" s="25" t="s">
        <v>103</v>
      </c>
      <c r="G106" s="25" t="s">
        <v>316</v>
      </c>
      <c r="H106" s="25" t="s">
        <v>317</v>
      </c>
      <c r="I106" s="100">
        <v>190740</v>
      </c>
      <c r="J106" s="100">
        <v>190740</v>
      </c>
      <c r="K106" s="56"/>
      <c r="L106" s="56"/>
      <c r="M106" s="56"/>
      <c r="N106" s="100">
        <v>190740</v>
      </c>
      <c r="O106" s="56"/>
      <c r="P106" s="100"/>
      <c r="Q106" s="100"/>
      <c r="R106" s="100"/>
      <c r="S106" s="100"/>
      <c r="T106" s="100"/>
      <c r="U106" s="100"/>
      <c r="V106" s="100"/>
      <c r="W106" s="100"/>
      <c r="X106" s="100"/>
      <c r="Y106" s="100"/>
    </row>
    <row r="107" ht="20.25" customHeight="1" spans="1:25">
      <c r="A107" s="25" t="s">
        <v>71</v>
      </c>
      <c r="B107" s="25" t="s">
        <v>71</v>
      </c>
      <c r="C107" s="25" t="s">
        <v>314</v>
      </c>
      <c r="D107" s="25" t="s">
        <v>315</v>
      </c>
      <c r="E107" s="25" t="s">
        <v>112</v>
      </c>
      <c r="F107" s="25" t="s">
        <v>103</v>
      </c>
      <c r="G107" s="25" t="s">
        <v>316</v>
      </c>
      <c r="H107" s="25" t="s">
        <v>317</v>
      </c>
      <c r="I107" s="100">
        <v>487848</v>
      </c>
      <c r="J107" s="100">
        <v>487848</v>
      </c>
      <c r="K107" s="56"/>
      <c r="L107" s="56"/>
      <c r="M107" s="56"/>
      <c r="N107" s="100">
        <v>487848</v>
      </c>
      <c r="O107" s="56"/>
      <c r="P107" s="100"/>
      <c r="Q107" s="100"/>
      <c r="R107" s="100"/>
      <c r="S107" s="100"/>
      <c r="T107" s="100"/>
      <c r="U107" s="100"/>
      <c r="V107" s="100"/>
      <c r="W107" s="100"/>
      <c r="X107" s="100"/>
      <c r="Y107" s="100"/>
    </row>
    <row r="108" ht="20.25" customHeight="1" spans="1:25">
      <c r="A108" s="25" t="s">
        <v>71</v>
      </c>
      <c r="B108" s="25" t="s">
        <v>71</v>
      </c>
      <c r="C108" s="25" t="s">
        <v>314</v>
      </c>
      <c r="D108" s="25" t="s">
        <v>315</v>
      </c>
      <c r="E108" s="25" t="s">
        <v>119</v>
      </c>
      <c r="F108" s="25" t="s">
        <v>103</v>
      </c>
      <c r="G108" s="25" t="s">
        <v>316</v>
      </c>
      <c r="H108" s="25" t="s">
        <v>317</v>
      </c>
      <c r="I108" s="100">
        <v>114744</v>
      </c>
      <c r="J108" s="100">
        <v>114744</v>
      </c>
      <c r="K108" s="56"/>
      <c r="L108" s="56"/>
      <c r="M108" s="56"/>
      <c r="N108" s="100">
        <v>114744</v>
      </c>
      <c r="O108" s="56"/>
      <c r="P108" s="100"/>
      <c r="Q108" s="100"/>
      <c r="R108" s="100"/>
      <c r="S108" s="100"/>
      <c r="T108" s="100"/>
      <c r="U108" s="100"/>
      <c r="V108" s="100"/>
      <c r="W108" s="100"/>
      <c r="X108" s="100"/>
      <c r="Y108" s="100"/>
    </row>
    <row r="109" ht="20.25" customHeight="1" spans="1:25">
      <c r="A109" s="25" t="s">
        <v>71</v>
      </c>
      <c r="B109" s="25" t="s">
        <v>71</v>
      </c>
      <c r="C109" s="25" t="s">
        <v>314</v>
      </c>
      <c r="D109" s="25" t="s">
        <v>315</v>
      </c>
      <c r="E109" s="25" t="s">
        <v>125</v>
      </c>
      <c r="F109" s="25" t="s">
        <v>103</v>
      </c>
      <c r="G109" s="25" t="s">
        <v>316</v>
      </c>
      <c r="H109" s="25" t="s">
        <v>317</v>
      </c>
      <c r="I109" s="100">
        <v>97116</v>
      </c>
      <c r="J109" s="100">
        <v>97116</v>
      </c>
      <c r="K109" s="56"/>
      <c r="L109" s="56"/>
      <c r="M109" s="56"/>
      <c r="N109" s="100">
        <v>97116</v>
      </c>
      <c r="O109" s="56"/>
      <c r="P109" s="100"/>
      <c r="Q109" s="100"/>
      <c r="R109" s="100"/>
      <c r="S109" s="100"/>
      <c r="T109" s="100"/>
      <c r="U109" s="100"/>
      <c r="V109" s="100"/>
      <c r="W109" s="100"/>
      <c r="X109" s="100"/>
      <c r="Y109" s="100"/>
    </row>
    <row r="110" ht="20.25" customHeight="1" spans="1:25">
      <c r="A110" s="25" t="s">
        <v>71</v>
      </c>
      <c r="B110" s="25" t="s">
        <v>71</v>
      </c>
      <c r="C110" s="25" t="s">
        <v>314</v>
      </c>
      <c r="D110" s="25" t="s">
        <v>315</v>
      </c>
      <c r="E110" s="25" t="s">
        <v>102</v>
      </c>
      <c r="F110" s="25" t="s">
        <v>103</v>
      </c>
      <c r="G110" s="25" t="s">
        <v>318</v>
      </c>
      <c r="H110" s="25" t="s">
        <v>319</v>
      </c>
      <c r="I110" s="100">
        <v>260172</v>
      </c>
      <c r="J110" s="100">
        <v>260172</v>
      </c>
      <c r="K110" s="56"/>
      <c r="L110" s="56"/>
      <c r="M110" s="56"/>
      <c r="N110" s="100">
        <v>260172</v>
      </c>
      <c r="O110" s="56"/>
      <c r="P110" s="100"/>
      <c r="Q110" s="100"/>
      <c r="R110" s="100"/>
      <c r="S110" s="100"/>
      <c r="T110" s="100"/>
      <c r="U110" s="100"/>
      <c r="V110" s="100"/>
      <c r="W110" s="100"/>
      <c r="X110" s="100"/>
      <c r="Y110" s="100"/>
    </row>
    <row r="111" ht="20.25" customHeight="1" spans="1:25">
      <c r="A111" s="25" t="s">
        <v>71</v>
      </c>
      <c r="B111" s="25" t="s">
        <v>71</v>
      </c>
      <c r="C111" s="25" t="s">
        <v>314</v>
      </c>
      <c r="D111" s="25" t="s">
        <v>315</v>
      </c>
      <c r="E111" s="25" t="s">
        <v>102</v>
      </c>
      <c r="F111" s="25" t="s">
        <v>103</v>
      </c>
      <c r="G111" s="25" t="s">
        <v>318</v>
      </c>
      <c r="H111" s="25" t="s">
        <v>319</v>
      </c>
      <c r="I111" s="100">
        <v>18000</v>
      </c>
      <c r="J111" s="100">
        <v>18000</v>
      </c>
      <c r="K111" s="56"/>
      <c r="L111" s="56"/>
      <c r="M111" s="56"/>
      <c r="N111" s="100">
        <v>18000</v>
      </c>
      <c r="O111" s="56"/>
      <c r="P111" s="100"/>
      <c r="Q111" s="100"/>
      <c r="R111" s="100"/>
      <c r="S111" s="100"/>
      <c r="T111" s="100"/>
      <c r="U111" s="100"/>
      <c r="V111" s="100"/>
      <c r="W111" s="100"/>
      <c r="X111" s="100"/>
      <c r="Y111" s="100"/>
    </row>
    <row r="112" ht="20.25" customHeight="1" spans="1:25">
      <c r="A112" s="25" t="s">
        <v>71</v>
      </c>
      <c r="B112" s="25" t="s">
        <v>71</v>
      </c>
      <c r="C112" s="25" t="s">
        <v>314</v>
      </c>
      <c r="D112" s="25" t="s">
        <v>315</v>
      </c>
      <c r="E112" s="25" t="s">
        <v>112</v>
      </c>
      <c r="F112" s="25" t="s">
        <v>103</v>
      </c>
      <c r="G112" s="25" t="s">
        <v>318</v>
      </c>
      <c r="H112" s="25" t="s">
        <v>319</v>
      </c>
      <c r="I112" s="100">
        <v>72000</v>
      </c>
      <c r="J112" s="100">
        <v>72000</v>
      </c>
      <c r="K112" s="56"/>
      <c r="L112" s="56"/>
      <c r="M112" s="56"/>
      <c r="N112" s="100">
        <v>72000</v>
      </c>
      <c r="O112" s="56"/>
      <c r="P112" s="100"/>
      <c r="Q112" s="100"/>
      <c r="R112" s="100"/>
      <c r="S112" s="100"/>
      <c r="T112" s="100"/>
      <c r="U112" s="100"/>
      <c r="V112" s="100"/>
      <c r="W112" s="100"/>
      <c r="X112" s="100"/>
      <c r="Y112" s="100"/>
    </row>
    <row r="113" ht="20.25" customHeight="1" spans="1:25">
      <c r="A113" s="25" t="s">
        <v>71</v>
      </c>
      <c r="B113" s="25" t="s">
        <v>71</v>
      </c>
      <c r="C113" s="25" t="s">
        <v>314</v>
      </c>
      <c r="D113" s="25" t="s">
        <v>315</v>
      </c>
      <c r="E113" s="25" t="s">
        <v>112</v>
      </c>
      <c r="F113" s="25" t="s">
        <v>103</v>
      </c>
      <c r="G113" s="25" t="s">
        <v>318</v>
      </c>
      <c r="H113" s="25" t="s">
        <v>319</v>
      </c>
      <c r="I113" s="100">
        <v>747108</v>
      </c>
      <c r="J113" s="100">
        <v>747108</v>
      </c>
      <c r="K113" s="56"/>
      <c r="L113" s="56"/>
      <c r="M113" s="56"/>
      <c r="N113" s="100">
        <v>747108</v>
      </c>
      <c r="O113" s="56"/>
      <c r="P113" s="100"/>
      <c r="Q113" s="100"/>
      <c r="R113" s="100"/>
      <c r="S113" s="100"/>
      <c r="T113" s="100"/>
      <c r="U113" s="100"/>
      <c r="V113" s="100"/>
      <c r="W113" s="100"/>
      <c r="X113" s="100"/>
      <c r="Y113" s="100"/>
    </row>
    <row r="114" ht="20.25" customHeight="1" spans="1:25">
      <c r="A114" s="25" t="s">
        <v>71</v>
      </c>
      <c r="B114" s="25" t="s">
        <v>71</v>
      </c>
      <c r="C114" s="25" t="s">
        <v>314</v>
      </c>
      <c r="D114" s="25" t="s">
        <v>315</v>
      </c>
      <c r="E114" s="25" t="s">
        <v>119</v>
      </c>
      <c r="F114" s="25" t="s">
        <v>103</v>
      </c>
      <c r="G114" s="25" t="s">
        <v>318</v>
      </c>
      <c r="H114" s="25" t="s">
        <v>319</v>
      </c>
      <c r="I114" s="100">
        <v>180876</v>
      </c>
      <c r="J114" s="100">
        <v>180876</v>
      </c>
      <c r="K114" s="56"/>
      <c r="L114" s="56"/>
      <c r="M114" s="56"/>
      <c r="N114" s="100">
        <v>180876</v>
      </c>
      <c r="O114" s="56"/>
      <c r="P114" s="100"/>
      <c r="Q114" s="100"/>
      <c r="R114" s="100"/>
      <c r="S114" s="100"/>
      <c r="T114" s="100"/>
      <c r="U114" s="100"/>
      <c r="V114" s="100"/>
      <c r="W114" s="100"/>
      <c r="X114" s="100"/>
      <c r="Y114" s="100"/>
    </row>
    <row r="115" ht="20.25" customHeight="1" spans="1:25">
      <c r="A115" s="25" t="s">
        <v>71</v>
      </c>
      <c r="B115" s="25" t="s">
        <v>71</v>
      </c>
      <c r="C115" s="25" t="s">
        <v>314</v>
      </c>
      <c r="D115" s="25" t="s">
        <v>315</v>
      </c>
      <c r="E115" s="25" t="s">
        <v>119</v>
      </c>
      <c r="F115" s="25" t="s">
        <v>103</v>
      </c>
      <c r="G115" s="25" t="s">
        <v>318</v>
      </c>
      <c r="H115" s="25" t="s">
        <v>319</v>
      </c>
      <c r="I115" s="100">
        <v>18000</v>
      </c>
      <c r="J115" s="100">
        <v>18000</v>
      </c>
      <c r="K115" s="56"/>
      <c r="L115" s="56"/>
      <c r="M115" s="56"/>
      <c r="N115" s="100">
        <v>18000</v>
      </c>
      <c r="O115" s="56"/>
      <c r="P115" s="100"/>
      <c r="Q115" s="100"/>
      <c r="R115" s="100"/>
      <c r="S115" s="100"/>
      <c r="T115" s="100"/>
      <c r="U115" s="100"/>
      <c r="V115" s="100"/>
      <c r="W115" s="100"/>
      <c r="X115" s="100"/>
      <c r="Y115" s="100"/>
    </row>
    <row r="116" ht="20.25" customHeight="1" spans="1:25">
      <c r="A116" s="25" t="s">
        <v>71</v>
      </c>
      <c r="B116" s="25" t="s">
        <v>71</v>
      </c>
      <c r="C116" s="25" t="s">
        <v>314</v>
      </c>
      <c r="D116" s="25" t="s">
        <v>315</v>
      </c>
      <c r="E116" s="25" t="s">
        <v>125</v>
      </c>
      <c r="F116" s="25" t="s">
        <v>103</v>
      </c>
      <c r="G116" s="25" t="s">
        <v>318</v>
      </c>
      <c r="H116" s="25" t="s">
        <v>319</v>
      </c>
      <c r="I116" s="100">
        <v>131772</v>
      </c>
      <c r="J116" s="100">
        <v>131772</v>
      </c>
      <c r="K116" s="56"/>
      <c r="L116" s="56"/>
      <c r="M116" s="56"/>
      <c r="N116" s="100">
        <v>131772</v>
      </c>
      <c r="O116" s="56"/>
      <c r="P116" s="100"/>
      <c r="Q116" s="100"/>
      <c r="R116" s="100"/>
      <c r="S116" s="100"/>
      <c r="T116" s="100"/>
      <c r="U116" s="100"/>
      <c r="V116" s="100"/>
      <c r="W116" s="100"/>
      <c r="X116" s="100"/>
      <c r="Y116" s="100"/>
    </row>
    <row r="117" ht="20.25" customHeight="1" spans="1:25">
      <c r="A117" s="25" t="s">
        <v>71</v>
      </c>
      <c r="B117" s="25" t="s">
        <v>71</v>
      </c>
      <c r="C117" s="25" t="s">
        <v>314</v>
      </c>
      <c r="D117" s="25" t="s">
        <v>315</v>
      </c>
      <c r="E117" s="25" t="s">
        <v>125</v>
      </c>
      <c r="F117" s="25" t="s">
        <v>103</v>
      </c>
      <c r="G117" s="25" t="s">
        <v>318</v>
      </c>
      <c r="H117" s="25" t="s">
        <v>319</v>
      </c>
      <c r="I117" s="100">
        <v>12000</v>
      </c>
      <c r="J117" s="100">
        <v>12000</v>
      </c>
      <c r="K117" s="56"/>
      <c r="L117" s="56"/>
      <c r="M117" s="56"/>
      <c r="N117" s="100">
        <v>12000</v>
      </c>
      <c r="O117" s="56"/>
      <c r="P117" s="100"/>
      <c r="Q117" s="100"/>
      <c r="R117" s="100"/>
      <c r="S117" s="100"/>
      <c r="T117" s="100"/>
      <c r="U117" s="100"/>
      <c r="V117" s="100"/>
      <c r="W117" s="100"/>
      <c r="X117" s="100"/>
      <c r="Y117" s="100"/>
    </row>
    <row r="118" ht="20.25" customHeight="1" spans="1:25">
      <c r="A118" s="25" t="s">
        <v>71</v>
      </c>
      <c r="B118" s="25" t="s">
        <v>71</v>
      </c>
      <c r="C118" s="25" t="s">
        <v>314</v>
      </c>
      <c r="D118" s="25" t="s">
        <v>315</v>
      </c>
      <c r="E118" s="25" t="s">
        <v>102</v>
      </c>
      <c r="F118" s="25" t="s">
        <v>103</v>
      </c>
      <c r="G118" s="25" t="s">
        <v>320</v>
      </c>
      <c r="H118" s="25" t="s">
        <v>321</v>
      </c>
      <c r="I118" s="100">
        <v>15895</v>
      </c>
      <c r="J118" s="100">
        <v>15895</v>
      </c>
      <c r="K118" s="56"/>
      <c r="L118" s="56"/>
      <c r="M118" s="56"/>
      <c r="N118" s="100">
        <v>15895</v>
      </c>
      <c r="O118" s="56"/>
      <c r="P118" s="100"/>
      <c r="Q118" s="100"/>
      <c r="R118" s="100"/>
      <c r="S118" s="100"/>
      <c r="T118" s="100"/>
      <c r="U118" s="100"/>
      <c r="V118" s="100"/>
      <c r="W118" s="100"/>
      <c r="X118" s="100"/>
      <c r="Y118" s="100"/>
    </row>
    <row r="119" ht="20.25" customHeight="1" spans="1:25">
      <c r="A119" s="25" t="s">
        <v>71</v>
      </c>
      <c r="B119" s="25" t="s">
        <v>71</v>
      </c>
      <c r="C119" s="25" t="s">
        <v>314</v>
      </c>
      <c r="D119" s="25" t="s">
        <v>315</v>
      </c>
      <c r="E119" s="25" t="s">
        <v>112</v>
      </c>
      <c r="F119" s="25" t="s">
        <v>103</v>
      </c>
      <c r="G119" s="25" t="s">
        <v>320</v>
      </c>
      <c r="H119" s="25" t="s">
        <v>321</v>
      </c>
      <c r="I119" s="100">
        <v>40654</v>
      </c>
      <c r="J119" s="100">
        <v>40654</v>
      </c>
      <c r="K119" s="56"/>
      <c r="L119" s="56"/>
      <c r="M119" s="56"/>
      <c r="N119" s="100">
        <v>40654</v>
      </c>
      <c r="O119" s="56"/>
      <c r="P119" s="100"/>
      <c r="Q119" s="100"/>
      <c r="R119" s="100"/>
      <c r="S119" s="100"/>
      <c r="T119" s="100"/>
      <c r="U119" s="100"/>
      <c r="V119" s="100"/>
      <c r="W119" s="100"/>
      <c r="X119" s="100"/>
      <c r="Y119" s="100"/>
    </row>
    <row r="120" ht="20.25" customHeight="1" spans="1:25">
      <c r="A120" s="25" t="s">
        <v>71</v>
      </c>
      <c r="B120" s="25" t="s">
        <v>71</v>
      </c>
      <c r="C120" s="25" t="s">
        <v>314</v>
      </c>
      <c r="D120" s="25" t="s">
        <v>315</v>
      </c>
      <c r="E120" s="25" t="s">
        <v>119</v>
      </c>
      <c r="F120" s="25" t="s">
        <v>103</v>
      </c>
      <c r="G120" s="25" t="s">
        <v>320</v>
      </c>
      <c r="H120" s="25" t="s">
        <v>321</v>
      </c>
      <c r="I120" s="100">
        <v>9562</v>
      </c>
      <c r="J120" s="100">
        <v>9562</v>
      </c>
      <c r="K120" s="56"/>
      <c r="L120" s="56"/>
      <c r="M120" s="56"/>
      <c r="N120" s="100">
        <v>9562</v>
      </c>
      <c r="O120" s="56"/>
      <c r="P120" s="100"/>
      <c r="Q120" s="100"/>
      <c r="R120" s="100"/>
      <c r="S120" s="100"/>
      <c r="T120" s="100"/>
      <c r="U120" s="100"/>
      <c r="V120" s="100"/>
      <c r="W120" s="100"/>
      <c r="X120" s="100"/>
      <c r="Y120" s="100"/>
    </row>
    <row r="121" ht="20.25" customHeight="1" spans="1:25">
      <c r="A121" s="25" t="s">
        <v>71</v>
      </c>
      <c r="B121" s="25" t="s">
        <v>71</v>
      </c>
      <c r="C121" s="25" t="s">
        <v>314</v>
      </c>
      <c r="D121" s="25" t="s">
        <v>315</v>
      </c>
      <c r="E121" s="25" t="s">
        <v>125</v>
      </c>
      <c r="F121" s="25" t="s">
        <v>103</v>
      </c>
      <c r="G121" s="25" t="s">
        <v>320</v>
      </c>
      <c r="H121" s="25" t="s">
        <v>321</v>
      </c>
      <c r="I121" s="100">
        <v>8093</v>
      </c>
      <c r="J121" s="100">
        <v>8093</v>
      </c>
      <c r="K121" s="56"/>
      <c r="L121" s="56"/>
      <c r="M121" s="56"/>
      <c r="N121" s="100">
        <v>8093</v>
      </c>
      <c r="O121" s="56"/>
      <c r="P121" s="100"/>
      <c r="Q121" s="100"/>
      <c r="R121" s="100"/>
      <c r="S121" s="100"/>
      <c r="T121" s="100"/>
      <c r="U121" s="100"/>
      <c r="V121" s="100"/>
      <c r="W121" s="100"/>
      <c r="X121" s="100"/>
      <c r="Y121" s="100"/>
    </row>
    <row r="122" ht="20.25" customHeight="1" spans="1:25">
      <c r="A122" s="25" t="s">
        <v>71</v>
      </c>
      <c r="B122" s="25" t="s">
        <v>71</v>
      </c>
      <c r="C122" s="25" t="s">
        <v>322</v>
      </c>
      <c r="D122" s="25" t="s">
        <v>323</v>
      </c>
      <c r="E122" s="25" t="s">
        <v>113</v>
      </c>
      <c r="F122" s="25" t="s">
        <v>114</v>
      </c>
      <c r="G122" s="25" t="s">
        <v>316</v>
      </c>
      <c r="H122" s="25" t="s">
        <v>317</v>
      </c>
      <c r="I122" s="100">
        <v>839892</v>
      </c>
      <c r="J122" s="100">
        <v>839892</v>
      </c>
      <c r="K122" s="56"/>
      <c r="L122" s="56"/>
      <c r="M122" s="56"/>
      <c r="N122" s="100">
        <v>839892</v>
      </c>
      <c r="O122" s="56"/>
      <c r="P122" s="100"/>
      <c r="Q122" s="100"/>
      <c r="R122" s="100"/>
      <c r="S122" s="100"/>
      <c r="T122" s="100"/>
      <c r="U122" s="100"/>
      <c r="V122" s="100"/>
      <c r="W122" s="100"/>
      <c r="X122" s="100"/>
      <c r="Y122" s="100"/>
    </row>
    <row r="123" ht="20.25" customHeight="1" spans="1:25">
      <c r="A123" s="25" t="s">
        <v>71</v>
      </c>
      <c r="B123" s="25" t="s">
        <v>71</v>
      </c>
      <c r="C123" s="25" t="s">
        <v>322</v>
      </c>
      <c r="D123" s="25" t="s">
        <v>323</v>
      </c>
      <c r="E123" s="25" t="s">
        <v>174</v>
      </c>
      <c r="F123" s="25" t="s">
        <v>175</v>
      </c>
      <c r="G123" s="25" t="s">
        <v>316</v>
      </c>
      <c r="H123" s="25" t="s">
        <v>317</v>
      </c>
      <c r="I123" s="100">
        <v>285540</v>
      </c>
      <c r="J123" s="100">
        <v>285540</v>
      </c>
      <c r="K123" s="56"/>
      <c r="L123" s="56"/>
      <c r="M123" s="56"/>
      <c r="N123" s="100">
        <v>285540</v>
      </c>
      <c r="O123" s="56"/>
      <c r="P123" s="100"/>
      <c r="Q123" s="100"/>
      <c r="R123" s="100"/>
      <c r="S123" s="100"/>
      <c r="T123" s="100"/>
      <c r="U123" s="100"/>
      <c r="V123" s="100"/>
      <c r="W123" s="100"/>
      <c r="X123" s="100"/>
      <c r="Y123" s="100"/>
    </row>
    <row r="124" ht="20.25" customHeight="1" spans="1:25">
      <c r="A124" s="25" t="s">
        <v>71</v>
      </c>
      <c r="B124" s="25" t="s">
        <v>71</v>
      </c>
      <c r="C124" s="25" t="s">
        <v>322</v>
      </c>
      <c r="D124" s="25" t="s">
        <v>323</v>
      </c>
      <c r="E124" s="25" t="s">
        <v>113</v>
      </c>
      <c r="F124" s="25" t="s">
        <v>114</v>
      </c>
      <c r="G124" s="25" t="s">
        <v>318</v>
      </c>
      <c r="H124" s="25" t="s">
        <v>319</v>
      </c>
      <c r="I124" s="100">
        <v>126000</v>
      </c>
      <c r="J124" s="100">
        <v>126000</v>
      </c>
      <c r="K124" s="56"/>
      <c r="L124" s="56"/>
      <c r="M124" s="56"/>
      <c r="N124" s="100">
        <v>126000</v>
      </c>
      <c r="O124" s="56"/>
      <c r="P124" s="100"/>
      <c r="Q124" s="100"/>
      <c r="R124" s="100"/>
      <c r="S124" s="100"/>
      <c r="T124" s="100"/>
      <c r="U124" s="100"/>
      <c r="V124" s="100"/>
      <c r="W124" s="100"/>
      <c r="X124" s="100"/>
      <c r="Y124" s="100"/>
    </row>
    <row r="125" ht="20.25" customHeight="1" spans="1:25">
      <c r="A125" s="25" t="s">
        <v>71</v>
      </c>
      <c r="B125" s="25" t="s">
        <v>71</v>
      </c>
      <c r="C125" s="25" t="s">
        <v>322</v>
      </c>
      <c r="D125" s="25" t="s">
        <v>323</v>
      </c>
      <c r="E125" s="25" t="s">
        <v>113</v>
      </c>
      <c r="F125" s="25" t="s">
        <v>114</v>
      </c>
      <c r="G125" s="25" t="s">
        <v>318</v>
      </c>
      <c r="H125" s="25" t="s">
        <v>319</v>
      </c>
      <c r="I125" s="100">
        <v>92460</v>
      </c>
      <c r="J125" s="100">
        <v>92460</v>
      </c>
      <c r="K125" s="56"/>
      <c r="L125" s="56"/>
      <c r="M125" s="56"/>
      <c r="N125" s="100">
        <v>92460</v>
      </c>
      <c r="O125" s="56"/>
      <c r="P125" s="100"/>
      <c r="Q125" s="100"/>
      <c r="R125" s="100"/>
      <c r="S125" s="100"/>
      <c r="T125" s="100"/>
      <c r="U125" s="100"/>
      <c r="V125" s="100"/>
      <c r="W125" s="100"/>
      <c r="X125" s="100"/>
      <c r="Y125" s="100"/>
    </row>
    <row r="126" ht="20.25" customHeight="1" spans="1:25">
      <c r="A126" s="25" t="s">
        <v>71</v>
      </c>
      <c r="B126" s="25" t="s">
        <v>71</v>
      </c>
      <c r="C126" s="25" t="s">
        <v>322</v>
      </c>
      <c r="D126" s="25" t="s">
        <v>323</v>
      </c>
      <c r="E126" s="25" t="s">
        <v>174</v>
      </c>
      <c r="F126" s="25" t="s">
        <v>175</v>
      </c>
      <c r="G126" s="25" t="s">
        <v>318</v>
      </c>
      <c r="H126" s="25" t="s">
        <v>319</v>
      </c>
      <c r="I126" s="100">
        <v>54000</v>
      </c>
      <c r="J126" s="100">
        <v>54000</v>
      </c>
      <c r="K126" s="56"/>
      <c r="L126" s="56"/>
      <c r="M126" s="56"/>
      <c r="N126" s="100">
        <v>54000</v>
      </c>
      <c r="O126" s="56"/>
      <c r="P126" s="100"/>
      <c r="Q126" s="100"/>
      <c r="R126" s="100"/>
      <c r="S126" s="100"/>
      <c r="T126" s="100"/>
      <c r="U126" s="100"/>
      <c r="V126" s="100"/>
      <c r="W126" s="100"/>
      <c r="X126" s="100"/>
      <c r="Y126" s="100"/>
    </row>
    <row r="127" ht="20.25" customHeight="1" spans="1:25">
      <c r="A127" s="25" t="s">
        <v>71</v>
      </c>
      <c r="B127" s="25" t="s">
        <v>71</v>
      </c>
      <c r="C127" s="25" t="s">
        <v>322</v>
      </c>
      <c r="D127" s="25" t="s">
        <v>323</v>
      </c>
      <c r="E127" s="25" t="s">
        <v>174</v>
      </c>
      <c r="F127" s="25" t="s">
        <v>175</v>
      </c>
      <c r="G127" s="25" t="s">
        <v>318</v>
      </c>
      <c r="H127" s="25" t="s">
        <v>319</v>
      </c>
      <c r="I127" s="100">
        <v>23760</v>
      </c>
      <c r="J127" s="100">
        <v>23760</v>
      </c>
      <c r="K127" s="56"/>
      <c r="L127" s="56"/>
      <c r="M127" s="56"/>
      <c r="N127" s="100">
        <v>23760</v>
      </c>
      <c r="O127" s="56"/>
      <c r="P127" s="100"/>
      <c r="Q127" s="100"/>
      <c r="R127" s="100"/>
      <c r="S127" s="100"/>
      <c r="T127" s="100"/>
      <c r="U127" s="100"/>
      <c r="V127" s="100"/>
      <c r="W127" s="100"/>
      <c r="X127" s="100"/>
      <c r="Y127" s="100"/>
    </row>
    <row r="128" ht="20.25" customHeight="1" spans="1:25">
      <c r="A128" s="25" t="s">
        <v>71</v>
      </c>
      <c r="B128" s="25" t="s">
        <v>71</v>
      </c>
      <c r="C128" s="25" t="s">
        <v>322</v>
      </c>
      <c r="D128" s="25" t="s">
        <v>323</v>
      </c>
      <c r="E128" s="25" t="s">
        <v>113</v>
      </c>
      <c r="F128" s="25" t="s">
        <v>114</v>
      </c>
      <c r="G128" s="25" t="s">
        <v>320</v>
      </c>
      <c r="H128" s="25" t="s">
        <v>321</v>
      </c>
      <c r="I128" s="100">
        <v>24493</v>
      </c>
      <c r="J128" s="100">
        <v>24493</v>
      </c>
      <c r="K128" s="56"/>
      <c r="L128" s="56"/>
      <c r="M128" s="56"/>
      <c r="N128" s="100">
        <v>24493</v>
      </c>
      <c r="O128" s="56"/>
      <c r="P128" s="100"/>
      <c r="Q128" s="100"/>
      <c r="R128" s="100"/>
      <c r="S128" s="100"/>
      <c r="T128" s="100"/>
      <c r="U128" s="100"/>
      <c r="V128" s="100"/>
      <c r="W128" s="100"/>
      <c r="X128" s="100"/>
      <c r="Y128" s="100"/>
    </row>
    <row r="129" ht="20.25" customHeight="1" spans="1:25">
      <c r="A129" s="25" t="s">
        <v>71</v>
      </c>
      <c r="B129" s="25" t="s">
        <v>71</v>
      </c>
      <c r="C129" s="25" t="s">
        <v>322</v>
      </c>
      <c r="D129" s="25" t="s">
        <v>323</v>
      </c>
      <c r="E129" s="25" t="s">
        <v>113</v>
      </c>
      <c r="F129" s="25" t="s">
        <v>114</v>
      </c>
      <c r="G129" s="25" t="s">
        <v>320</v>
      </c>
      <c r="H129" s="25" t="s">
        <v>321</v>
      </c>
      <c r="I129" s="100">
        <v>69991</v>
      </c>
      <c r="J129" s="100">
        <v>69991</v>
      </c>
      <c r="K129" s="56"/>
      <c r="L129" s="56"/>
      <c r="M129" s="56"/>
      <c r="N129" s="100">
        <v>69991</v>
      </c>
      <c r="O129" s="56"/>
      <c r="P129" s="100"/>
      <c r="Q129" s="100"/>
      <c r="R129" s="100"/>
      <c r="S129" s="100"/>
      <c r="T129" s="100"/>
      <c r="U129" s="100"/>
      <c r="V129" s="100"/>
      <c r="W129" s="100"/>
      <c r="X129" s="100"/>
      <c r="Y129" s="100"/>
    </row>
    <row r="130" ht="20.25" customHeight="1" spans="1:25">
      <c r="A130" s="25" t="s">
        <v>71</v>
      </c>
      <c r="B130" s="25" t="s">
        <v>71</v>
      </c>
      <c r="C130" s="25" t="s">
        <v>322</v>
      </c>
      <c r="D130" s="25" t="s">
        <v>323</v>
      </c>
      <c r="E130" s="25" t="s">
        <v>174</v>
      </c>
      <c r="F130" s="25" t="s">
        <v>175</v>
      </c>
      <c r="G130" s="25" t="s">
        <v>320</v>
      </c>
      <c r="H130" s="25" t="s">
        <v>321</v>
      </c>
      <c r="I130" s="100">
        <v>23795</v>
      </c>
      <c r="J130" s="100">
        <v>23795</v>
      </c>
      <c r="K130" s="56"/>
      <c r="L130" s="56"/>
      <c r="M130" s="56"/>
      <c r="N130" s="100">
        <v>23795</v>
      </c>
      <c r="O130" s="56"/>
      <c r="P130" s="100"/>
      <c r="Q130" s="100"/>
      <c r="R130" s="100"/>
      <c r="S130" s="100"/>
      <c r="T130" s="100"/>
      <c r="U130" s="100"/>
      <c r="V130" s="100"/>
      <c r="W130" s="100"/>
      <c r="X130" s="100"/>
      <c r="Y130" s="100"/>
    </row>
    <row r="131" ht="20.25" customHeight="1" spans="1:25">
      <c r="A131" s="25" t="s">
        <v>71</v>
      </c>
      <c r="B131" s="25" t="s">
        <v>71</v>
      </c>
      <c r="C131" s="25" t="s">
        <v>322</v>
      </c>
      <c r="D131" s="25" t="s">
        <v>323</v>
      </c>
      <c r="E131" s="25" t="s">
        <v>113</v>
      </c>
      <c r="F131" s="25" t="s">
        <v>114</v>
      </c>
      <c r="G131" s="25" t="s">
        <v>324</v>
      </c>
      <c r="H131" s="25" t="s">
        <v>325</v>
      </c>
      <c r="I131" s="100">
        <v>18591</v>
      </c>
      <c r="J131" s="100">
        <v>18591</v>
      </c>
      <c r="K131" s="56"/>
      <c r="L131" s="56"/>
      <c r="M131" s="56"/>
      <c r="N131" s="100">
        <v>18591</v>
      </c>
      <c r="O131" s="56"/>
      <c r="P131" s="100"/>
      <c r="Q131" s="100"/>
      <c r="R131" s="100"/>
      <c r="S131" s="100"/>
      <c r="T131" s="100"/>
      <c r="U131" s="100"/>
      <c r="V131" s="100"/>
      <c r="W131" s="100"/>
      <c r="X131" s="100"/>
      <c r="Y131" s="100"/>
    </row>
    <row r="132" ht="20.25" customHeight="1" spans="1:25">
      <c r="A132" s="25" t="s">
        <v>71</v>
      </c>
      <c r="B132" s="25" t="s">
        <v>71</v>
      </c>
      <c r="C132" s="25" t="s">
        <v>322</v>
      </c>
      <c r="D132" s="25" t="s">
        <v>323</v>
      </c>
      <c r="E132" s="25" t="s">
        <v>113</v>
      </c>
      <c r="F132" s="25" t="s">
        <v>114</v>
      </c>
      <c r="G132" s="25" t="s">
        <v>324</v>
      </c>
      <c r="H132" s="25" t="s">
        <v>325</v>
      </c>
      <c r="I132" s="100">
        <v>371100</v>
      </c>
      <c r="J132" s="100">
        <v>371100</v>
      </c>
      <c r="K132" s="56"/>
      <c r="L132" s="56"/>
      <c r="M132" s="56"/>
      <c r="N132" s="100">
        <v>371100</v>
      </c>
      <c r="O132" s="56"/>
      <c r="P132" s="100"/>
      <c r="Q132" s="100"/>
      <c r="R132" s="100"/>
      <c r="S132" s="100"/>
      <c r="T132" s="100"/>
      <c r="U132" s="100"/>
      <c r="V132" s="100"/>
      <c r="W132" s="100"/>
      <c r="X132" s="100"/>
      <c r="Y132" s="100"/>
    </row>
    <row r="133" ht="20.25" customHeight="1" spans="1:25">
      <c r="A133" s="25" t="s">
        <v>71</v>
      </c>
      <c r="B133" s="25" t="s">
        <v>71</v>
      </c>
      <c r="C133" s="25" t="s">
        <v>322</v>
      </c>
      <c r="D133" s="25" t="s">
        <v>323</v>
      </c>
      <c r="E133" s="25" t="s">
        <v>113</v>
      </c>
      <c r="F133" s="25" t="s">
        <v>114</v>
      </c>
      <c r="G133" s="25" t="s">
        <v>324</v>
      </c>
      <c r="H133" s="25" t="s">
        <v>325</v>
      </c>
      <c r="I133" s="100">
        <v>194976</v>
      </c>
      <c r="J133" s="100">
        <v>194976</v>
      </c>
      <c r="K133" s="56"/>
      <c r="L133" s="56"/>
      <c r="M133" s="56"/>
      <c r="N133" s="100">
        <v>194976</v>
      </c>
      <c r="O133" s="56"/>
      <c r="P133" s="100"/>
      <c r="Q133" s="100"/>
      <c r="R133" s="100"/>
      <c r="S133" s="100"/>
      <c r="T133" s="100"/>
      <c r="U133" s="100"/>
      <c r="V133" s="100"/>
      <c r="W133" s="100"/>
      <c r="X133" s="100"/>
      <c r="Y133" s="100"/>
    </row>
    <row r="134" ht="20.25" customHeight="1" spans="1:25">
      <c r="A134" s="25" t="s">
        <v>71</v>
      </c>
      <c r="B134" s="25" t="s">
        <v>71</v>
      </c>
      <c r="C134" s="25" t="s">
        <v>322</v>
      </c>
      <c r="D134" s="25" t="s">
        <v>323</v>
      </c>
      <c r="E134" s="25" t="s">
        <v>113</v>
      </c>
      <c r="F134" s="25" t="s">
        <v>114</v>
      </c>
      <c r="G134" s="25" t="s">
        <v>324</v>
      </c>
      <c r="H134" s="25" t="s">
        <v>325</v>
      </c>
      <c r="I134" s="100">
        <v>426204</v>
      </c>
      <c r="J134" s="100">
        <v>426204</v>
      </c>
      <c r="K134" s="56"/>
      <c r="L134" s="56"/>
      <c r="M134" s="56"/>
      <c r="N134" s="100">
        <v>426204</v>
      </c>
      <c r="O134" s="56"/>
      <c r="P134" s="100"/>
      <c r="Q134" s="100"/>
      <c r="R134" s="100"/>
      <c r="S134" s="100"/>
      <c r="T134" s="100"/>
      <c r="U134" s="100"/>
      <c r="V134" s="100"/>
      <c r="W134" s="100"/>
      <c r="X134" s="100"/>
      <c r="Y134" s="100"/>
    </row>
    <row r="135" ht="20.25" customHeight="1" spans="1:25">
      <c r="A135" s="25" t="s">
        <v>71</v>
      </c>
      <c r="B135" s="25" t="s">
        <v>71</v>
      </c>
      <c r="C135" s="25" t="s">
        <v>322</v>
      </c>
      <c r="D135" s="25" t="s">
        <v>323</v>
      </c>
      <c r="E135" s="25" t="s">
        <v>174</v>
      </c>
      <c r="F135" s="25" t="s">
        <v>175</v>
      </c>
      <c r="G135" s="25" t="s">
        <v>324</v>
      </c>
      <c r="H135" s="25" t="s">
        <v>325</v>
      </c>
      <c r="I135" s="100">
        <v>159480</v>
      </c>
      <c r="J135" s="100">
        <v>159480</v>
      </c>
      <c r="K135" s="56"/>
      <c r="L135" s="56"/>
      <c r="M135" s="56"/>
      <c r="N135" s="100">
        <v>159480</v>
      </c>
      <c r="O135" s="56"/>
      <c r="P135" s="100"/>
      <c r="Q135" s="100"/>
      <c r="R135" s="100"/>
      <c r="S135" s="100"/>
      <c r="T135" s="100"/>
      <c r="U135" s="100"/>
      <c r="V135" s="100"/>
      <c r="W135" s="100"/>
      <c r="X135" s="100"/>
      <c r="Y135" s="100"/>
    </row>
    <row r="136" ht="20.25" customHeight="1" spans="1:25">
      <c r="A136" s="25" t="s">
        <v>71</v>
      </c>
      <c r="B136" s="25" t="s">
        <v>71</v>
      </c>
      <c r="C136" s="25" t="s">
        <v>322</v>
      </c>
      <c r="D136" s="25" t="s">
        <v>323</v>
      </c>
      <c r="E136" s="25" t="s">
        <v>174</v>
      </c>
      <c r="F136" s="25" t="s">
        <v>175</v>
      </c>
      <c r="G136" s="25" t="s">
        <v>324</v>
      </c>
      <c r="H136" s="25" t="s">
        <v>325</v>
      </c>
      <c r="I136" s="100">
        <v>81360</v>
      </c>
      <c r="J136" s="100">
        <v>81360</v>
      </c>
      <c r="K136" s="56"/>
      <c r="L136" s="56"/>
      <c r="M136" s="56"/>
      <c r="N136" s="100">
        <v>81360</v>
      </c>
      <c r="O136" s="56"/>
      <c r="P136" s="100"/>
      <c r="Q136" s="100"/>
      <c r="R136" s="100"/>
      <c r="S136" s="100"/>
      <c r="T136" s="100"/>
      <c r="U136" s="100"/>
      <c r="V136" s="100"/>
      <c r="W136" s="100"/>
      <c r="X136" s="100"/>
      <c r="Y136" s="100"/>
    </row>
    <row r="137" ht="20.25" customHeight="1" spans="1:25">
      <c r="A137" s="25" t="s">
        <v>71</v>
      </c>
      <c r="B137" s="25" t="s">
        <v>71</v>
      </c>
      <c r="C137" s="25" t="s">
        <v>322</v>
      </c>
      <c r="D137" s="25" t="s">
        <v>323</v>
      </c>
      <c r="E137" s="25" t="s">
        <v>174</v>
      </c>
      <c r="F137" s="25" t="s">
        <v>175</v>
      </c>
      <c r="G137" s="25" t="s">
        <v>324</v>
      </c>
      <c r="H137" s="25" t="s">
        <v>325</v>
      </c>
      <c r="I137" s="100">
        <v>178524</v>
      </c>
      <c r="J137" s="100">
        <v>178524</v>
      </c>
      <c r="K137" s="56"/>
      <c r="L137" s="56"/>
      <c r="M137" s="56"/>
      <c r="N137" s="100">
        <v>178524</v>
      </c>
      <c r="O137" s="56"/>
      <c r="P137" s="100"/>
      <c r="Q137" s="100"/>
      <c r="R137" s="100"/>
      <c r="S137" s="100"/>
      <c r="T137" s="100"/>
      <c r="U137" s="100"/>
      <c r="V137" s="100"/>
      <c r="W137" s="100"/>
      <c r="X137" s="100"/>
      <c r="Y137" s="100"/>
    </row>
    <row r="138" ht="20.25" customHeight="1" spans="1:25">
      <c r="A138" s="25" t="s">
        <v>71</v>
      </c>
      <c r="B138" s="25" t="s">
        <v>71</v>
      </c>
      <c r="C138" s="25" t="s">
        <v>326</v>
      </c>
      <c r="D138" s="25" t="s">
        <v>327</v>
      </c>
      <c r="E138" s="25" t="s">
        <v>136</v>
      </c>
      <c r="F138" s="25" t="s">
        <v>137</v>
      </c>
      <c r="G138" s="25" t="s">
        <v>328</v>
      </c>
      <c r="H138" s="25" t="s">
        <v>329</v>
      </c>
      <c r="I138" s="100">
        <v>100800</v>
      </c>
      <c r="J138" s="100">
        <v>100800</v>
      </c>
      <c r="K138" s="56"/>
      <c r="L138" s="56"/>
      <c r="M138" s="56"/>
      <c r="N138" s="100">
        <v>100800</v>
      </c>
      <c r="O138" s="56"/>
      <c r="P138" s="100"/>
      <c r="Q138" s="100"/>
      <c r="R138" s="100"/>
      <c r="S138" s="100"/>
      <c r="T138" s="100"/>
      <c r="U138" s="100"/>
      <c r="V138" s="100"/>
      <c r="W138" s="100"/>
      <c r="X138" s="100"/>
      <c r="Y138" s="100"/>
    </row>
    <row r="139" ht="20.25" customHeight="1" spans="1:25">
      <c r="A139" s="25" t="s">
        <v>71</v>
      </c>
      <c r="B139" s="25" t="s">
        <v>71</v>
      </c>
      <c r="C139" s="25" t="s">
        <v>326</v>
      </c>
      <c r="D139" s="25" t="s">
        <v>327</v>
      </c>
      <c r="E139" s="25" t="s">
        <v>138</v>
      </c>
      <c r="F139" s="25" t="s">
        <v>139</v>
      </c>
      <c r="G139" s="25" t="s">
        <v>328</v>
      </c>
      <c r="H139" s="25" t="s">
        <v>329</v>
      </c>
      <c r="I139" s="100">
        <v>100800</v>
      </c>
      <c r="J139" s="100">
        <v>100800</v>
      </c>
      <c r="K139" s="56"/>
      <c r="L139" s="56"/>
      <c r="M139" s="56"/>
      <c r="N139" s="100">
        <v>100800</v>
      </c>
      <c r="O139" s="56"/>
      <c r="P139" s="100"/>
      <c r="Q139" s="100"/>
      <c r="R139" s="100"/>
      <c r="S139" s="100"/>
      <c r="T139" s="100"/>
      <c r="U139" s="100"/>
      <c r="V139" s="100"/>
      <c r="W139" s="100"/>
      <c r="X139" s="100"/>
      <c r="Y139" s="100"/>
    </row>
    <row r="140" ht="20.25" customHeight="1" spans="1:25">
      <c r="A140" s="25" t="s">
        <v>71</v>
      </c>
      <c r="B140" s="25" t="s">
        <v>71</v>
      </c>
      <c r="C140" s="25" t="s">
        <v>330</v>
      </c>
      <c r="D140" s="25" t="s">
        <v>331</v>
      </c>
      <c r="E140" s="25" t="s">
        <v>102</v>
      </c>
      <c r="F140" s="25" t="s">
        <v>103</v>
      </c>
      <c r="G140" s="25" t="s">
        <v>320</v>
      </c>
      <c r="H140" s="25" t="s">
        <v>321</v>
      </c>
      <c r="I140" s="100">
        <v>65760</v>
      </c>
      <c r="J140" s="100">
        <v>65760</v>
      </c>
      <c r="K140" s="56"/>
      <c r="L140" s="56"/>
      <c r="M140" s="56"/>
      <c r="N140" s="100">
        <v>65760</v>
      </c>
      <c r="O140" s="56"/>
      <c r="P140" s="100"/>
      <c r="Q140" s="100"/>
      <c r="R140" s="100"/>
      <c r="S140" s="100"/>
      <c r="T140" s="100"/>
      <c r="U140" s="100"/>
      <c r="V140" s="100"/>
      <c r="W140" s="100"/>
      <c r="X140" s="100"/>
      <c r="Y140" s="100"/>
    </row>
    <row r="141" ht="20.25" customHeight="1" spans="1:25">
      <c r="A141" s="25" t="s">
        <v>71</v>
      </c>
      <c r="B141" s="25" t="s">
        <v>71</v>
      </c>
      <c r="C141" s="25" t="s">
        <v>330</v>
      </c>
      <c r="D141" s="25" t="s">
        <v>331</v>
      </c>
      <c r="E141" s="25" t="s">
        <v>112</v>
      </c>
      <c r="F141" s="25" t="s">
        <v>103</v>
      </c>
      <c r="G141" s="25" t="s">
        <v>320</v>
      </c>
      <c r="H141" s="25" t="s">
        <v>321</v>
      </c>
      <c r="I141" s="100">
        <v>187800</v>
      </c>
      <c r="J141" s="100">
        <v>187800</v>
      </c>
      <c r="K141" s="56"/>
      <c r="L141" s="56"/>
      <c r="M141" s="56"/>
      <c r="N141" s="100">
        <v>187800</v>
      </c>
      <c r="O141" s="56"/>
      <c r="P141" s="100"/>
      <c r="Q141" s="100"/>
      <c r="R141" s="100"/>
      <c r="S141" s="100"/>
      <c r="T141" s="100"/>
      <c r="U141" s="100"/>
      <c r="V141" s="100"/>
      <c r="W141" s="100"/>
      <c r="X141" s="100"/>
      <c r="Y141" s="100"/>
    </row>
    <row r="142" ht="20.25" customHeight="1" spans="1:25">
      <c r="A142" s="25" t="s">
        <v>71</v>
      </c>
      <c r="B142" s="25" t="s">
        <v>71</v>
      </c>
      <c r="C142" s="25" t="s">
        <v>330</v>
      </c>
      <c r="D142" s="25" t="s">
        <v>331</v>
      </c>
      <c r="E142" s="25" t="s">
        <v>119</v>
      </c>
      <c r="F142" s="25" t="s">
        <v>103</v>
      </c>
      <c r="G142" s="25" t="s">
        <v>320</v>
      </c>
      <c r="H142" s="25" t="s">
        <v>321</v>
      </c>
      <c r="I142" s="100">
        <v>45600</v>
      </c>
      <c r="J142" s="100">
        <v>45600</v>
      </c>
      <c r="K142" s="56"/>
      <c r="L142" s="56"/>
      <c r="M142" s="56"/>
      <c r="N142" s="100">
        <v>45600</v>
      </c>
      <c r="O142" s="56"/>
      <c r="P142" s="100"/>
      <c r="Q142" s="100"/>
      <c r="R142" s="100"/>
      <c r="S142" s="100"/>
      <c r="T142" s="100"/>
      <c r="U142" s="100"/>
      <c r="V142" s="100"/>
      <c r="W142" s="100"/>
      <c r="X142" s="100"/>
      <c r="Y142" s="100"/>
    </row>
    <row r="143" ht="20.25" customHeight="1" spans="1:25">
      <c r="A143" s="25" t="s">
        <v>71</v>
      </c>
      <c r="B143" s="25" t="s">
        <v>71</v>
      </c>
      <c r="C143" s="25" t="s">
        <v>330</v>
      </c>
      <c r="D143" s="25" t="s">
        <v>331</v>
      </c>
      <c r="E143" s="25" t="s">
        <v>125</v>
      </c>
      <c r="F143" s="25" t="s">
        <v>103</v>
      </c>
      <c r="G143" s="25" t="s">
        <v>320</v>
      </c>
      <c r="H143" s="25" t="s">
        <v>321</v>
      </c>
      <c r="I143" s="100">
        <v>32640</v>
      </c>
      <c r="J143" s="100">
        <v>32640</v>
      </c>
      <c r="K143" s="56"/>
      <c r="L143" s="56"/>
      <c r="M143" s="56"/>
      <c r="N143" s="100">
        <v>32640</v>
      </c>
      <c r="O143" s="56"/>
      <c r="P143" s="100"/>
      <c r="Q143" s="100"/>
      <c r="R143" s="100"/>
      <c r="S143" s="100"/>
      <c r="T143" s="100"/>
      <c r="U143" s="100"/>
      <c r="V143" s="100"/>
      <c r="W143" s="100"/>
      <c r="X143" s="100"/>
      <c r="Y143" s="100"/>
    </row>
    <row r="144" ht="20.25" customHeight="1" spans="1:25">
      <c r="A144" s="25" t="s">
        <v>71</v>
      </c>
      <c r="B144" s="25" t="s">
        <v>71</v>
      </c>
      <c r="C144" s="25" t="s">
        <v>332</v>
      </c>
      <c r="D144" s="25" t="s">
        <v>333</v>
      </c>
      <c r="E144" s="25" t="s">
        <v>113</v>
      </c>
      <c r="F144" s="25" t="s">
        <v>114</v>
      </c>
      <c r="G144" s="25" t="s">
        <v>324</v>
      </c>
      <c r="H144" s="25" t="s">
        <v>325</v>
      </c>
      <c r="I144" s="100">
        <v>176400</v>
      </c>
      <c r="J144" s="100">
        <v>176400</v>
      </c>
      <c r="K144" s="56"/>
      <c r="L144" s="56"/>
      <c r="M144" s="56"/>
      <c r="N144" s="100">
        <v>176400</v>
      </c>
      <c r="O144" s="56"/>
      <c r="P144" s="100"/>
      <c r="Q144" s="100"/>
      <c r="R144" s="100"/>
      <c r="S144" s="100"/>
      <c r="T144" s="100"/>
      <c r="U144" s="100"/>
      <c r="V144" s="100"/>
      <c r="W144" s="100"/>
      <c r="X144" s="100"/>
      <c r="Y144" s="100"/>
    </row>
    <row r="145" ht="20.25" customHeight="1" spans="1:25">
      <c r="A145" s="25" t="s">
        <v>71</v>
      </c>
      <c r="B145" s="25" t="s">
        <v>71</v>
      </c>
      <c r="C145" s="25" t="s">
        <v>332</v>
      </c>
      <c r="D145" s="25" t="s">
        <v>333</v>
      </c>
      <c r="E145" s="25" t="s">
        <v>174</v>
      </c>
      <c r="F145" s="25" t="s">
        <v>175</v>
      </c>
      <c r="G145" s="25" t="s">
        <v>324</v>
      </c>
      <c r="H145" s="25" t="s">
        <v>325</v>
      </c>
      <c r="I145" s="100">
        <v>75600</v>
      </c>
      <c r="J145" s="100">
        <v>75600</v>
      </c>
      <c r="K145" s="56"/>
      <c r="L145" s="56"/>
      <c r="M145" s="56"/>
      <c r="N145" s="100">
        <v>75600</v>
      </c>
      <c r="O145" s="56"/>
      <c r="P145" s="100"/>
      <c r="Q145" s="100"/>
      <c r="R145" s="100"/>
      <c r="S145" s="100"/>
      <c r="T145" s="100"/>
      <c r="U145" s="100"/>
      <c r="V145" s="100"/>
      <c r="W145" s="100"/>
      <c r="X145" s="100"/>
      <c r="Y145" s="100"/>
    </row>
    <row r="146" ht="17.25" customHeight="1" spans="1:25">
      <c r="A146" s="65" t="s">
        <v>235</v>
      </c>
      <c r="B146" s="66"/>
      <c r="C146" s="201"/>
      <c r="D146" s="201"/>
      <c r="E146" s="201"/>
      <c r="F146" s="201"/>
      <c r="G146" s="201"/>
      <c r="H146" s="202"/>
      <c r="I146" s="100">
        <v>9209029</v>
      </c>
      <c r="J146" s="100">
        <v>9209029</v>
      </c>
      <c r="K146" s="100"/>
      <c r="L146" s="100"/>
      <c r="M146" s="100"/>
      <c r="N146" s="100">
        <v>9209029</v>
      </c>
      <c r="O146" s="100"/>
      <c r="P146" s="100"/>
      <c r="Q146" s="100"/>
      <c r="R146" s="100"/>
      <c r="S146" s="100"/>
      <c r="T146" s="100"/>
      <c r="U146" s="100"/>
      <c r="V146" s="100"/>
      <c r="W146" s="100"/>
      <c r="X146" s="100"/>
      <c r="Y146" s="100"/>
    </row>
    <row r="150" customHeight="1" spans="1:25">
      <c r="I150" s="188"/>
    </row>
    <row r="151" customHeight="1" spans="1:25">
      <c r="I151" s="60"/>
    </row>
    <row r="157" customHeight="1" spans="1:25">
      <c r="I157" s="60"/>
    </row>
  </sheetData>
  <autoFilter xmlns:etc="http://www.wps.cn/officeDocument/2017/etCustomData" ref="A7:Y151" etc:filterBottomFollowUsedRange="0">
    <extLst/>
  </autoFilter>
  <mergeCells count="31">
    <mergeCell ref="A2:Y2"/>
    <mergeCell ref="A3:H3"/>
    <mergeCell ref="I4:Y4"/>
    <mergeCell ref="J5:O5"/>
    <mergeCell ref="P5:R5"/>
    <mergeCell ref="T5:Y5"/>
    <mergeCell ref="J6:K6"/>
    <mergeCell ref="A146:H146"/>
    <mergeCell ref="A4:A7"/>
    <mergeCell ref="B4:B7"/>
    <mergeCell ref="C4:C7"/>
    <mergeCell ref="D4:D7"/>
    <mergeCell ref="E4:E7"/>
    <mergeCell ref="F4:F7"/>
    <mergeCell ref="G4:G7"/>
    <mergeCell ref="H4:H7"/>
    <mergeCell ref="I5:I7"/>
    <mergeCell ref="L6:L7"/>
    <mergeCell ref="M6:M7"/>
    <mergeCell ref="N6:N7"/>
    <mergeCell ref="O6:O7"/>
    <mergeCell ref="P6:P7"/>
    <mergeCell ref="Q6:Q7"/>
    <mergeCell ref="R6:R7"/>
    <mergeCell ref="S5:S7"/>
    <mergeCell ref="T6:T7"/>
    <mergeCell ref="U6:U7"/>
    <mergeCell ref="V6:V7"/>
    <mergeCell ref="W6:W7"/>
    <mergeCell ref="X6:X7"/>
    <mergeCell ref="Y6:Y7"/>
  </mergeCells>
  <printOptions horizontalCentered="1"/>
  <pageMargins left="0.37" right="0.37" top="0.56" bottom="0.56" header="0.48" footer="0.48"/>
  <pageSetup paperSize="9" scale="56"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outlinePr summaryRight="0"/>
    <pageSetUpPr fitToPage="1"/>
  </sheetPr>
  <dimension ref="A1:W48"/>
  <sheetViews>
    <sheetView showZeros="0" workbookViewId="0">
      <pane xSplit="9" ySplit="8" topLeftCell="J9" activePane="bottomRight" state="frozen"/>
      <selection/>
      <selection pane="topRight"/>
      <selection pane="bottomLeft"/>
      <selection pane="bottomRight" activeCell="C50" sqref="C50"/>
    </sheetView>
  </sheetViews>
  <sheetFormatPr defaultColWidth="9.14166666666667" defaultRowHeight="14.25" customHeight="1"/>
  <cols>
    <col min="1" max="1" width="10.2833333333333" style="1" customWidth="1"/>
    <col min="2" max="2" width="13.425" style="1" customWidth="1"/>
    <col min="3" max="3" width="32.85" style="1" customWidth="1"/>
    <col min="4" max="4" width="23.85" style="1" customWidth="1"/>
    <col min="5" max="5" width="11.1416666666667" style="1" customWidth="1"/>
    <col min="6" max="6" width="17.7083333333333" style="1" customWidth="1"/>
    <col min="7" max="7" width="9.85" style="1" customWidth="1"/>
    <col min="8" max="8" width="17.7083333333333" style="1" customWidth="1"/>
    <col min="9" max="13" width="20" style="1" customWidth="1"/>
    <col min="14" max="14" width="12.2833333333333" style="1" customWidth="1"/>
    <col min="15" max="15" width="12.7083333333333" style="1" customWidth="1"/>
    <col min="16" max="16" width="11.1416666666667" style="1" customWidth="1"/>
    <col min="17" max="21" width="19.85" style="1" customWidth="1"/>
    <col min="22" max="22" width="20" style="1" customWidth="1"/>
    <col min="23" max="23" width="19.85" style="1" customWidth="1"/>
    <col min="24" max="16384" width="9.14166666666667" style="1"/>
  </cols>
  <sheetData>
    <row r="1" s="1" customFormat="1" ht="13.5" customHeight="1" spans="1:23">
      <c r="B1" s="173"/>
      <c r="E1" s="39"/>
      <c r="F1" s="39"/>
      <c r="G1" s="39"/>
      <c r="H1" s="39"/>
      <c r="U1" s="173"/>
      <c r="W1" s="174" t="s">
        <v>334</v>
      </c>
    </row>
    <row r="2" s="1" customFormat="1" ht="46.5" customHeight="1" spans="1:23">
      <c r="A2" s="41" t="str">
        <f>"2026"&amp;"年部门项目支出预算表"</f>
        <v>2026年部门项目支出预算表</v>
      </c>
      <c r="B2" s="41"/>
      <c r="C2" s="41"/>
      <c r="D2" s="41"/>
      <c r="E2" s="41"/>
      <c r="F2" s="41"/>
      <c r="G2" s="41"/>
      <c r="H2" s="41"/>
      <c r="I2" s="41"/>
      <c r="J2" s="41"/>
      <c r="K2" s="41"/>
      <c r="L2" s="41"/>
      <c r="M2" s="41"/>
      <c r="N2" s="41"/>
      <c r="O2" s="41"/>
      <c r="P2" s="41"/>
      <c r="Q2" s="41"/>
      <c r="R2" s="41"/>
      <c r="S2" s="41"/>
      <c r="T2" s="41"/>
      <c r="U2" s="41"/>
      <c r="V2" s="41"/>
      <c r="W2" s="41"/>
    </row>
    <row r="3" s="1" customFormat="1" ht="13.5" customHeight="1" spans="1:23">
      <c r="A3" s="42" t="str">
        <f>"单位名称："&amp;"昆明市东川区因民镇人民政府"</f>
        <v>单位名称：昆明市东川区因民镇人民政府</v>
      </c>
      <c r="B3" s="43"/>
      <c r="C3" s="43"/>
      <c r="D3" s="43"/>
      <c r="E3" s="43"/>
      <c r="F3" s="43"/>
      <c r="G3" s="43"/>
      <c r="H3" s="43"/>
      <c r="I3" s="44"/>
      <c r="J3" s="44"/>
      <c r="K3" s="44"/>
      <c r="L3" s="44"/>
      <c r="M3" s="44"/>
      <c r="N3" s="44"/>
      <c r="O3" s="44"/>
      <c r="P3" s="44"/>
      <c r="Q3" s="44"/>
      <c r="U3" s="173"/>
      <c r="W3" s="157" t="s">
        <v>1</v>
      </c>
    </row>
    <row r="4" s="1" customFormat="1" ht="21.75" customHeight="1" spans="1:23">
      <c r="A4" s="46" t="s">
        <v>335</v>
      </c>
      <c r="B4" s="47" t="s">
        <v>246</v>
      </c>
      <c r="C4" s="46" t="s">
        <v>247</v>
      </c>
      <c r="D4" s="46" t="s">
        <v>336</v>
      </c>
      <c r="E4" s="47" t="s">
        <v>248</v>
      </c>
      <c r="F4" s="47" t="s">
        <v>249</v>
      </c>
      <c r="G4" s="47" t="s">
        <v>337</v>
      </c>
      <c r="H4" s="47" t="s">
        <v>338</v>
      </c>
      <c r="I4" s="50" t="s">
        <v>56</v>
      </c>
      <c r="J4" s="13" t="s">
        <v>339</v>
      </c>
      <c r="K4" s="14"/>
      <c r="L4" s="14"/>
      <c r="M4" s="15"/>
      <c r="N4" s="13" t="s">
        <v>254</v>
      </c>
      <c r="O4" s="14"/>
      <c r="P4" s="15"/>
      <c r="Q4" s="47" t="s">
        <v>62</v>
      </c>
      <c r="R4" s="13" t="s">
        <v>63</v>
      </c>
      <c r="S4" s="14"/>
      <c r="T4" s="14"/>
      <c r="U4" s="14"/>
      <c r="V4" s="14"/>
      <c r="W4" s="15"/>
    </row>
    <row r="5" s="1" customFormat="1" ht="21.75" customHeight="1" spans="1:23">
      <c r="A5" s="48"/>
      <c r="B5" s="61"/>
      <c r="C5" s="48"/>
      <c r="D5" s="48"/>
      <c r="E5" s="49"/>
      <c r="F5" s="49"/>
      <c r="G5" s="49"/>
      <c r="H5" s="49"/>
      <c r="I5" s="61"/>
      <c r="J5" s="175" t="s">
        <v>59</v>
      </c>
      <c r="K5" s="176"/>
      <c r="L5" s="47" t="s">
        <v>60</v>
      </c>
      <c r="M5" s="47" t="s">
        <v>61</v>
      </c>
      <c r="N5" s="47" t="s">
        <v>59</v>
      </c>
      <c r="O5" s="47" t="s">
        <v>60</v>
      </c>
      <c r="P5" s="47" t="s">
        <v>61</v>
      </c>
      <c r="Q5" s="49"/>
      <c r="R5" s="47" t="s">
        <v>58</v>
      </c>
      <c r="S5" s="47" t="s">
        <v>65</v>
      </c>
      <c r="T5" s="47" t="s">
        <v>260</v>
      </c>
      <c r="U5" s="47" t="s">
        <v>67</v>
      </c>
      <c r="V5" s="47" t="s">
        <v>68</v>
      </c>
      <c r="W5" s="47" t="s">
        <v>69</v>
      </c>
    </row>
    <row r="6" s="1" customFormat="1" ht="21" customHeight="1" spans="1:23">
      <c r="A6" s="61"/>
      <c r="B6" s="61"/>
      <c r="C6" s="61"/>
      <c r="D6" s="61"/>
      <c r="E6" s="61"/>
      <c r="F6" s="61"/>
      <c r="G6" s="61"/>
      <c r="H6" s="61"/>
      <c r="I6" s="61"/>
      <c r="J6" s="177" t="s">
        <v>58</v>
      </c>
      <c r="K6" s="178"/>
      <c r="L6" s="61"/>
      <c r="M6" s="61"/>
      <c r="N6" s="61"/>
      <c r="O6" s="61"/>
      <c r="P6" s="61"/>
      <c r="Q6" s="61"/>
      <c r="R6" s="61"/>
      <c r="S6" s="61"/>
      <c r="T6" s="61"/>
      <c r="U6" s="61"/>
      <c r="V6" s="61"/>
      <c r="W6" s="61"/>
    </row>
    <row r="7" s="1" customFormat="1" ht="39.75" customHeight="1" spans="1:23">
      <c r="A7" s="51"/>
      <c r="B7" s="53"/>
      <c r="C7" s="51"/>
      <c r="D7" s="51"/>
      <c r="E7" s="52"/>
      <c r="F7" s="52"/>
      <c r="G7" s="52"/>
      <c r="H7" s="52"/>
      <c r="I7" s="53"/>
      <c r="J7" s="20" t="s">
        <v>58</v>
      </c>
      <c r="K7" s="20" t="s">
        <v>340</v>
      </c>
      <c r="L7" s="52"/>
      <c r="M7" s="52"/>
      <c r="N7" s="52"/>
      <c r="O7" s="52"/>
      <c r="P7" s="52"/>
      <c r="Q7" s="52"/>
      <c r="R7" s="52"/>
      <c r="S7" s="52"/>
      <c r="T7" s="52"/>
      <c r="U7" s="53"/>
      <c r="V7" s="52"/>
      <c r="W7" s="52"/>
    </row>
    <row r="8" customFormat="1" ht="15" hidden="1" customHeight="1" spans="1:23">
      <c r="A8" s="179">
        <v>1</v>
      </c>
      <c r="B8" s="179">
        <v>2</v>
      </c>
      <c r="C8" s="179">
        <v>3</v>
      </c>
      <c r="D8" s="179">
        <v>4</v>
      </c>
      <c r="E8" s="179">
        <v>5</v>
      </c>
      <c r="F8" s="179">
        <v>6</v>
      </c>
      <c r="G8" s="179">
        <v>7</v>
      </c>
      <c r="H8" s="179">
        <v>8</v>
      </c>
      <c r="I8" s="179">
        <v>9</v>
      </c>
      <c r="J8" s="179">
        <v>10</v>
      </c>
      <c r="K8" s="179">
        <v>11</v>
      </c>
      <c r="L8" s="180">
        <v>12</v>
      </c>
      <c r="M8" s="180">
        <v>13</v>
      </c>
      <c r="N8" s="180">
        <v>14</v>
      </c>
      <c r="O8" s="180">
        <v>15</v>
      </c>
      <c r="P8" s="180">
        <v>16</v>
      </c>
      <c r="Q8" s="180">
        <v>17</v>
      </c>
      <c r="R8" s="180">
        <v>18</v>
      </c>
      <c r="S8" s="180">
        <v>19</v>
      </c>
      <c r="T8" s="180">
        <v>20</v>
      </c>
      <c r="U8" s="179">
        <v>21</v>
      </c>
      <c r="V8" s="180">
        <v>22</v>
      </c>
      <c r="W8" s="179">
        <v>23</v>
      </c>
    </row>
    <row r="9" customFormat="1" ht="21.75" hidden="1" customHeight="1" spans="1:23">
      <c r="A9" s="181" t="s">
        <v>341</v>
      </c>
      <c r="B9" s="181" t="s">
        <v>342</v>
      </c>
      <c r="C9" s="181" t="s">
        <v>343</v>
      </c>
      <c r="D9" s="181" t="s">
        <v>71</v>
      </c>
      <c r="E9" s="181" t="s">
        <v>144</v>
      </c>
      <c r="F9" s="181" t="s">
        <v>145</v>
      </c>
      <c r="G9" s="181" t="s">
        <v>328</v>
      </c>
      <c r="H9" s="181" t="s">
        <v>329</v>
      </c>
      <c r="I9" s="136">
        <v>19180.8</v>
      </c>
      <c r="J9" s="136">
        <v>19180.8</v>
      </c>
      <c r="K9" s="136">
        <v>19180.8</v>
      </c>
      <c r="L9" s="136"/>
      <c r="M9" s="136"/>
      <c r="N9" s="136"/>
      <c r="O9" s="136"/>
      <c r="P9" s="136"/>
      <c r="Q9" s="136"/>
      <c r="R9" s="136"/>
      <c r="S9" s="136"/>
      <c r="T9" s="136"/>
      <c r="U9" s="136"/>
      <c r="V9" s="136"/>
      <c r="W9" s="136"/>
    </row>
    <row r="10" customFormat="1" ht="21.75" hidden="1" customHeight="1" spans="1:23">
      <c r="A10" s="181" t="s">
        <v>344</v>
      </c>
      <c r="B10" s="181" t="s">
        <v>345</v>
      </c>
      <c r="C10" s="181" t="s">
        <v>346</v>
      </c>
      <c r="D10" s="181" t="s">
        <v>71</v>
      </c>
      <c r="E10" s="181" t="s">
        <v>168</v>
      </c>
      <c r="F10" s="181" t="s">
        <v>169</v>
      </c>
      <c r="G10" s="181" t="s">
        <v>280</v>
      </c>
      <c r="H10" s="181" t="s">
        <v>281</v>
      </c>
      <c r="I10" s="136">
        <v>34500</v>
      </c>
      <c r="J10" s="136"/>
      <c r="K10" s="136"/>
      <c r="L10" s="136">
        <v>34500</v>
      </c>
      <c r="M10" s="136"/>
      <c r="N10" s="136"/>
      <c r="O10" s="136"/>
      <c r="P10" s="136"/>
      <c r="Q10" s="136"/>
      <c r="R10" s="136"/>
      <c r="S10" s="136"/>
      <c r="T10" s="136"/>
      <c r="U10" s="136"/>
      <c r="V10" s="136"/>
      <c r="W10" s="136"/>
    </row>
    <row r="11" customFormat="1" ht="21.75" hidden="1" customHeight="1" spans="1:23">
      <c r="A11" s="181" t="s">
        <v>344</v>
      </c>
      <c r="B11" s="181" t="s">
        <v>347</v>
      </c>
      <c r="C11" s="181" t="s">
        <v>348</v>
      </c>
      <c r="D11" s="181" t="s">
        <v>71</v>
      </c>
      <c r="E11" s="181" t="s">
        <v>104</v>
      </c>
      <c r="F11" s="181" t="s">
        <v>105</v>
      </c>
      <c r="G11" s="181" t="s">
        <v>298</v>
      </c>
      <c r="H11" s="181" t="s">
        <v>299</v>
      </c>
      <c r="I11" s="136">
        <v>40000</v>
      </c>
      <c r="J11" s="136">
        <v>40000</v>
      </c>
      <c r="K11" s="136">
        <v>40000</v>
      </c>
      <c r="L11" s="136"/>
      <c r="M11" s="136"/>
      <c r="N11" s="136"/>
      <c r="O11" s="136"/>
      <c r="P11" s="136"/>
      <c r="Q11" s="136"/>
      <c r="R11" s="136"/>
      <c r="S11" s="136"/>
      <c r="T11" s="136"/>
      <c r="U11" s="136"/>
      <c r="V11" s="136"/>
      <c r="W11" s="136"/>
    </row>
    <row r="12" customFormat="1" ht="21.75" hidden="1" customHeight="1" spans="1:23">
      <c r="A12" s="181" t="s">
        <v>344</v>
      </c>
      <c r="B12" s="181" t="s">
        <v>349</v>
      </c>
      <c r="C12" s="181" t="s">
        <v>350</v>
      </c>
      <c r="D12" s="181" t="s">
        <v>71</v>
      </c>
      <c r="E12" s="181" t="s">
        <v>108</v>
      </c>
      <c r="F12" s="181" t="s">
        <v>109</v>
      </c>
      <c r="G12" s="181" t="s">
        <v>284</v>
      </c>
      <c r="H12" s="181" t="s">
        <v>285</v>
      </c>
      <c r="I12" s="136">
        <v>23320</v>
      </c>
      <c r="J12" s="136">
        <v>23320</v>
      </c>
      <c r="K12" s="136">
        <v>23320</v>
      </c>
      <c r="L12" s="136"/>
      <c r="M12" s="136"/>
      <c r="N12" s="136"/>
      <c r="O12" s="136"/>
      <c r="P12" s="136"/>
      <c r="Q12" s="136"/>
      <c r="R12" s="136"/>
      <c r="S12" s="136"/>
      <c r="T12" s="136"/>
      <c r="U12" s="136"/>
      <c r="V12" s="136"/>
      <c r="W12" s="136"/>
    </row>
    <row r="13" customFormat="1" ht="21.75" hidden="1" customHeight="1" spans="1:23">
      <c r="A13" s="181" t="s">
        <v>344</v>
      </c>
      <c r="B13" s="181" t="s">
        <v>349</v>
      </c>
      <c r="C13" s="181" t="s">
        <v>350</v>
      </c>
      <c r="D13" s="181" t="s">
        <v>71</v>
      </c>
      <c r="E13" s="181" t="s">
        <v>162</v>
      </c>
      <c r="F13" s="181" t="s">
        <v>163</v>
      </c>
      <c r="G13" s="181" t="s">
        <v>294</v>
      </c>
      <c r="H13" s="181" t="s">
        <v>295</v>
      </c>
      <c r="I13" s="136">
        <v>5000</v>
      </c>
      <c r="J13" s="136">
        <v>5000</v>
      </c>
      <c r="K13" s="136">
        <v>5000</v>
      </c>
      <c r="L13" s="136"/>
      <c r="M13" s="136"/>
      <c r="N13" s="136"/>
      <c r="O13" s="136"/>
      <c r="P13" s="136"/>
      <c r="Q13" s="136"/>
      <c r="R13" s="136"/>
      <c r="S13" s="136"/>
      <c r="T13" s="136"/>
      <c r="U13" s="136"/>
      <c r="V13" s="136"/>
      <c r="W13" s="136"/>
    </row>
    <row r="14" customFormat="1" ht="21.75" hidden="1" customHeight="1" spans="1:23">
      <c r="A14" s="181" t="s">
        <v>344</v>
      </c>
      <c r="B14" s="181" t="s">
        <v>349</v>
      </c>
      <c r="C14" s="181" t="s">
        <v>350</v>
      </c>
      <c r="D14" s="181" t="s">
        <v>71</v>
      </c>
      <c r="E14" s="181" t="s">
        <v>162</v>
      </c>
      <c r="F14" s="181" t="s">
        <v>163</v>
      </c>
      <c r="G14" s="181" t="s">
        <v>351</v>
      </c>
      <c r="H14" s="181" t="s">
        <v>352</v>
      </c>
      <c r="I14" s="136">
        <v>1680</v>
      </c>
      <c r="J14" s="136">
        <v>1680</v>
      </c>
      <c r="K14" s="136">
        <v>1680</v>
      </c>
      <c r="L14" s="136"/>
      <c r="M14" s="136"/>
      <c r="N14" s="136"/>
      <c r="O14" s="136"/>
      <c r="P14" s="136"/>
      <c r="Q14" s="136"/>
      <c r="R14" s="136"/>
      <c r="S14" s="136"/>
      <c r="T14" s="136"/>
      <c r="U14" s="136"/>
      <c r="V14" s="136"/>
      <c r="W14" s="136"/>
    </row>
    <row r="15" customFormat="1" ht="21.75" hidden="1" customHeight="1" spans="1:23">
      <c r="A15" s="181" t="s">
        <v>344</v>
      </c>
      <c r="B15" s="181" t="s">
        <v>349</v>
      </c>
      <c r="C15" s="181" t="s">
        <v>350</v>
      </c>
      <c r="D15" s="181" t="s">
        <v>71</v>
      </c>
      <c r="E15" s="181" t="s">
        <v>162</v>
      </c>
      <c r="F15" s="181" t="s">
        <v>163</v>
      </c>
      <c r="G15" s="181" t="s">
        <v>353</v>
      </c>
      <c r="H15" s="181" t="s">
        <v>354</v>
      </c>
      <c r="I15" s="136">
        <v>50000</v>
      </c>
      <c r="J15" s="136">
        <v>50000</v>
      </c>
      <c r="K15" s="136">
        <v>50000</v>
      </c>
      <c r="L15" s="136"/>
      <c r="M15" s="136"/>
      <c r="N15" s="136"/>
      <c r="O15" s="136"/>
      <c r="P15" s="136"/>
      <c r="Q15" s="136"/>
      <c r="R15" s="136"/>
      <c r="S15" s="136"/>
      <c r="T15" s="136"/>
      <c r="U15" s="136"/>
      <c r="V15" s="136"/>
      <c r="W15" s="136"/>
    </row>
    <row r="16" customFormat="1" ht="21.75" hidden="1" customHeight="1" spans="1:23">
      <c r="A16" s="181" t="s">
        <v>344</v>
      </c>
      <c r="B16" s="181" t="s">
        <v>355</v>
      </c>
      <c r="C16" s="181" t="s">
        <v>356</v>
      </c>
      <c r="D16" s="181" t="s">
        <v>71</v>
      </c>
      <c r="E16" s="181" t="s">
        <v>195</v>
      </c>
      <c r="F16" s="181" t="s">
        <v>196</v>
      </c>
      <c r="G16" s="181" t="s">
        <v>284</v>
      </c>
      <c r="H16" s="181" t="s">
        <v>285</v>
      </c>
      <c r="I16" s="136">
        <v>50000</v>
      </c>
      <c r="J16" s="136">
        <v>50000</v>
      </c>
      <c r="K16" s="136">
        <v>50000</v>
      </c>
      <c r="L16" s="136"/>
      <c r="M16" s="136"/>
      <c r="N16" s="136"/>
      <c r="O16" s="136"/>
      <c r="P16" s="136"/>
      <c r="Q16" s="136"/>
      <c r="R16" s="136"/>
      <c r="S16" s="136"/>
      <c r="T16" s="136"/>
      <c r="U16" s="136"/>
      <c r="V16" s="136"/>
      <c r="W16" s="136"/>
    </row>
    <row r="17" customFormat="1" ht="21.75" hidden="1" customHeight="1" spans="1:23">
      <c r="A17" s="181" t="s">
        <v>344</v>
      </c>
      <c r="B17" s="181" t="s">
        <v>355</v>
      </c>
      <c r="C17" s="181" t="s">
        <v>356</v>
      </c>
      <c r="D17" s="181" t="s">
        <v>71</v>
      </c>
      <c r="E17" s="181" t="s">
        <v>195</v>
      </c>
      <c r="F17" s="181" t="s">
        <v>196</v>
      </c>
      <c r="G17" s="181" t="s">
        <v>294</v>
      </c>
      <c r="H17" s="181" t="s">
        <v>295</v>
      </c>
      <c r="I17" s="136">
        <v>50000</v>
      </c>
      <c r="J17" s="136">
        <v>50000</v>
      </c>
      <c r="K17" s="136">
        <v>50000</v>
      </c>
      <c r="L17" s="136"/>
      <c r="M17" s="136"/>
      <c r="N17" s="136"/>
      <c r="O17" s="136"/>
      <c r="P17" s="136"/>
      <c r="Q17" s="136"/>
      <c r="R17" s="136"/>
      <c r="S17" s="136"/>
      <c r="T17" s="136"/>
      <c r="U17" s="136"/>
      <c r="V17" s="136"/>
      <c r="W17" s="136"/>
    </row>
    <row r="18" customFormat="1" ht="21.75" hidden="1" customHeight="1" spans="1:23">
      <c r="A18" s="181" t="s">
        <v>344</v>
      </c>
      <c r="B18" s="181" t="s">
        <v>355</v>
      </c>
      <c r="C18" s="181" t="s">
        <v>356</v>
      </c>
      <c r="D18" s="181" t="s">
        <v>71</v>
      </c>
      <c r="E18" s="181" t="s">
        <v>195</v>
      </c>
      <c r="F18" s="181" t="s">
        <v>196</v>
      </c>
      <c r="G18" s="181" t="s">
        <v>353</v>
      </c>
      <c r="H18" s="181" t="s">
        <v>354</v>
      </c>
      <c r="I18" s="136">
        <v>20000</v>
      </c>
      <c r="J18" s="136">
        <v>20000</v>
      </c>
      <c r="K18" s="136">
        <v>20000</v>
      </c>
      <c r="L18" s="136"/>
      <c r="M18" s="136"/>
      <c r="N18" s="136"/>
      <c r="O18" s="136"/>
      <c r="P18" s="136"/>
      <c r="Q18" s="136"/>
      <c r="R18" s="136"/>
      <c r="S18" s="136"/>
      <c r="T18" s="136"/>
      <c r="U18" s="136"/>
      <c r="V18" s="136"/>
      <c r="W18" s="136"/>
    </row>
    <row r="19" customFormat="1" ht="21.75" hidden="1" customHeight="1" spans="1:23">
      <c r="A19" s="181" t="s">
        <v>344</v>
      </c>
      <c r="B19" s="181" t="s">
        <v>357</v>
      </c>
      <c r="C19" s="181" t="s">
        <v>358</v>
      </c>
      <c r="D19" s="181" t="s">
        <v>71</v>
      </c>
      <c r="E19" s="181" t="s">
        <v>122</v>
      </c>
      <c r="F19" s="181" t="s">
        <v>103</v>
      </c>
      <c r="G19" s="181" t="s">
        <v>284</v>
      </c>
      <c r="H19" s="181" t="s">
        <v>285</v>
      </c>
      <c r="I19" s="136">
        <v>8000</v>
      </c>
      <c r="J19" s="136">
        <v>8000</v>
      </c>
      <c r="K19" s="136">
        <v>8000</v>
      </c>
      <c r="L19" s="136"/>
      <c r="M19" s="136"/>
      <c r="N19" s="136"/>
      <c r="O19" s="136"/>
      <c r="P19" s="136"/>
      <c r="Q19" s="136"/>
      <c r="R19" s="136"/>
      <c r="S19" s="136"/>
      <c r="T19" s="136"/>
      <c r="U19" s="136"/>
      <c r="V19" s="136"/>
      <c r="W19" s="136"/>
    </row>
    <row r="20" customFormat="1" ht="21.75" hidden="1" customHeight="1" spans="1:23">
      <c r="A20" s="181" t="s">
        <v>344</v>
      </c>
      <c r="B20" s="181" t="s">
        <v>357</v>
      </c>
      <c r="C20" s="181" t="s">
        <v>358</v>
      </c>
      <c r="D20" s="181" t="s">
        <v>71</v>
      </c>
      <c r="E20" s="181" t="s">
        <v>126</v>
      </c>
      <c r="F20" s="181" t="s">
        <v>127</v>
      </c>
      <c r="G20" s="181" t="s">
        <v>284</v>
      </c>
      <c r="H20" s="181" t="s">
        <v>285</v>
      </c>
      <c r="I20" s="136">
        <v>60000</v>
      </c>
      <c r="J20" s="136">
        <v>60000</v>
      </c>
      <c r="K20" s="136">
        <v>60000</v>
      </c>
      <c r="L20" s="136"/>
      <c r="M20" s="136"/>
      <c r="N20" s="136"/>
      <c r="O20" s="136"/>
      <c r="P20" s="136"/>
      <c r="Q20" s="136"/>
      <c r="R20" s="136"/>
      <c r="S20" s="136"/>
      <c r="T20" s="136"/>
      <c r="U20" s="136"/>
      <c r="V20" s="136"/>
      <c r="W20" s="136"/>
    </row>
    <row r="21" s="1" customFormat="1" ht="21.75" customHeight="1" spans="1:23">
      <c r="A21" s="89" t="s">
        <v>344</v>
      </c>
      <c r="B21" s="89" t="s">
        <v>359</v>
      </c>
      <c r="C21" s="89" t="s">
        <v>360</v>
      </c>
      <c r="D21" s="89" t="s">
        <v>71</v>
      </c>
      <c r="E21" s="89" t="s">
        <v>130</v>
      </c>
      <c r="F21" s="89" t="s">
        <v>131</v>
      </c>
      <c r="G21" s="89" t="s">
        <v>284</v>
      </c>
      <c r="H21" s="89" t="s">
        <v>285</v>
      </c>
      <c r="I21" s="100">
        <v>432000</v>
      </c>
      <c r="J21" s="100">
        <v>432000</v>
      </c>
      <c r="K21" s="100">
        <v>432000</v>
      </c>
      <c r="L21" s="100"/>
      <c r="M21" s="100"/>
      <c r="N21" s="100"/>
      <c r="O21" s="100"/>
      <c r="P21" s="100"/>
      <c r="Q21" s="100"/>
      <c r="R21" s="100"/>
      <c r="S21" s="100"/>
      <c r="T21" s="100"/>
      <c r="U21" s="100"/>
      <c r="V21" s="100"/>
      <c r="W21" s="100"/>
    </row>
    <row r="22" s="1" customFormat="1" ht="21.75" customHeight="1" spans="1:23">
      <c r="A22" s="89" t="s">
        <v>344</v>
      </c>
      <c r="B22" s="89" t="s">
        <v>359</v>
      </c>
      <c r="C22" s="89" t="s">
        <v>360</v>
      </c>
      <c r="D22" s="89" t="s">
        <v>71</v>
      </c>
      <c r="E22" s="89" t="s">
        <v>130</v>
      </c>
      <c r="F22" s="89" t="s">
        <v>131</v>
      </c>
      <c r="G22" s="89" t="s">
        <v>284</v>
      </c>
      <c r="H22" s="89" t="s">
        <v>285</v>
      </c>
      <c r="I22" s="100">
        <v>26000</v>
      </c>
      <c r="J22" s="100">
        <v>26000</v>
      </c>
      <c r="K22" s="100">
        <v>26000</v>
      </c>
      <c r="L22" s="100"/>
      <c r="M22" s="100"/>
      <c r="N22" s="100"/>
      <c r="O22" s="100"/>
      <c r="P22" s="100"/>
      <c r="Q22" s="100"/>
      <c r="R22" s="100"/>
      <c r="S22" s="100"/>
      <c r="T22" s="100"/>
      <c r="U22" s="100"/>
      <c r="V22" s="100"/>
      <c r="W22" s="100"/>
    </row>
    <row r="23" s="1" customFormat="1" ht="21.75" customHeight="1" spans="1:23">
      <c r="A23" s="89" t="s">
        <v>344</v>
      </c>
      <c r="B23" s="89" t="s">
        <v>359</v>
      </c>
      <c r="C23" s="89" t="s">
        <v>360</v>
      </c>
      <c r="D23" s="89" t="s">
        <v>71</v>
      </c>
      <c r="E23" s="89" t="s">
        <v>178</v>
      </c>
      <c r="F23" s="89" t="s">
        <v>179</v>
      </c>
      <c r="G23" s="89" t="s">
        <v>284</v>
      </c>
      <c r="H23" s="89" t="s">
        <v>285</v>
      </c>
      <c r="I23" s="100">
        <v>11000</v>
      </c>
      <c r="J23" s="100">
        <v>11000</v>
      </c>
      <c r="K23" s="100">
        <v>11000</v>
      </c>
      <c r="L23" s="100"/>
      <c r="M23" s="100"/>
      <c r="N23" s="100"/>
      <c r="O23" s="100"/>
      <c r="P23" s="100"/>
      <c r="Q23" s="100"/>
      <c r="R23" s="100"/>
      <c r="S23" s="100"/>
      <c r="T23" s="100"/>
      <c r="U23" s="100"/>
      <c r="V23" s="100"/>
      <c r="W23" s="100"/>
    </row>
    <row r="24" s="1" customFormat="1" ht="21.75" customHeight="1" spans="1:23">
      <c r="A24" s="89" t="s">
        <v>344</v>
      </c>
      <c r="B24" s="89" t="s">
        <v>359</v>
      </c>
      <c r="C24" s="89" t="s">
        <v>360</v>
      </c>
      <c r="D24" s="89" t="s">
        <v>71</v>
      </c>
      <c r="E24" s="89" t="s">
        <v>178</v>
      </c>
      <c r="F24" s="89" t="s">
        <v>179</v>
      </c>
      <c r="G24" s="89" t="s">
        <v>284</v>
      </c>
      <c r="H24" s="89" t="s">
        <v>285</v>
      </c>
      <c r="I24" s="100">
        <v>180000</v>
      </c>
      <c r="J24" s="100">
        <v>180000</v>
      </c>
      <c r="K24" s="100">
        <v>180000</v>
      </c>
      <c r="L24" s="100"/>
      <c r="M24" s="100"/>
      <c r="N24" s="100"/>
      <c r="O24" s="100"/>
      <c r="P24" s="100"/>
      <c r="Q24" s="100"/>
      <c r="R24" s="100"/>
      <c r="S24" s="100"/>
      <c r="T24" s="100"/>
      <c r="U24" s="100"/>
      <c r="V24" s="100"/>
      <c r="W24" s="100"/>
    </row>
    <row r="25" customFormat="1" ht="21.75" hidden="1" customHeight="1" spans="1:23">
      <c r="A25" s="181" t="s">
        <v>344</v>
      </c>
      <c r="B25" s="181" t="s">
        <v>361</v>
      </c>
      <c r="C25" s="181" t="s">
        <v>362</v>
      </c>
      <c r="D25" s="181" t="s">
        <v>71</v>
      </c>
      <c r="E25" s="181" t="s">
        <v>130</v>
      </c>
      <c r="F25" s="181" t="s">
        <v>131</v>
      </c>
      <c r="G25" s="181" t="s">
        <v>328</v>
      </c>
      <c r="H25" s="181" t="s">
        <v>329</v>
      </c>
      <c r="I25" s="136">
        <v>2011110.16</v>
      </c>
      <c r="J25" s="136">
        <v>2011110.16</v>
      </c>
      <c r="K25" s="136">
        <v>2011110.16</v>
      </c>
      <c r="L25" s="136"/>
      <c r="M25" s="136"/>
      <c r="N25" s="136"/>
      <c r="O25" s="136"/>
      <c r="P25" s="136"/>
      <c r="Q25" s="136"/>
      <c r="R25" s="136"/>
      <c r="S25" s="136"/>
      <c r="T25" s="136"/>
      <c r="U25" s="136"/>
      <c r="V25" s="136"/>
      <c r="W25" s="136"/>
    </row>
    <row r="26" customFormat="1" ht="21.75" hidden="1" customHeight="1" spans="1:23">
      <c r="A26" s="181" t="s">
        <v>344</v>
      </c>
      <c r="B26" s="181" t="s">
        <v>361</v>
      </c>
      <c r="C26" s="181" t="s">
        <v>362</v>
      </c>
      <c r="D26" s="181" t="s">
        <v>71</v>
      </c>
      <c r="E26" s="181" t="s">
        <v>130</v>
      </c>
      <c r="F26" s="181" t="s">
        <v>131</v>
      </c>
      <c r="G26" s="181" t="s">
        <v>328</v>
      </c>
      <c r="H26" s="181" t="s">
        <v>329</v>
      </c>
      <c r="I26" s="136">
        <v>46800</v>
      </c>
      <c r="J26" s="136">
        <v>46800</v>
      </c>
      <c r="K26" s="136">
        <v>46800</v>
      </c>
      <c r="L26" s="136"/>
      <c r="M26" s="136"/>
      <c r="N26" s="136"/>
      <c r="O26" s="136"/>
      <c r="P26" s="136"/>
      <c r="Q26" s="136"/>
      <c r="R26" s="136"/>
      <c r="S26" s="136"/>
      <c r="T26" s="136"/>
      <c r="U26" s="136"/>
      <c r="V26" s="136"/>
      <c r="W26" s="136"/>
    </row>
    <row r="27" s="1" customFormat="1" ht="21.75" hidden="1" customHeight="1" spans="1:23">
      <c r="A27" s="89" t="s">
        <v>344</v>
      </c>
      <c r="B27" s="89" t="s">
        <v>361</v>
      </c>
      <c r="C27" s="89" t="s">
        <v>362</v>
      </c>
      <c r="D27" s="89" t="s">
        <v>71</v>
      </c>
      <c r="E27" s="89" t="s">
        <v>178</v>
      </c>
      <c r="F27" s="89" t="s">
        <v>179</v>
      </c>
      <c r="G27" s="89" t="s">
        <v>328</v>
      </c>
      <c r="H27" s="89" t="s">
        <v>329</v>
      </c>
      <c r="I27" s="100">
        <v>554533.2</v>
      </c>
      <c r="J27" s="100">
        <v>554533.2</v>
      </c>
      <c r="K27" s="100">
        <v>554533.2</v>
      </c>
      <c r="L27" s="100"/>
      <c r="M27" s="100"/>
      <c r="N27" s="100"/>
      <c r="O27" s="100"/>
      <c r="P27" s="100"/>
      <c r="Q27" s="100"/>
      <c r="R27" s="100"/>
      <c r="S27" s="100"/>
      <c r="T27" s="100"/>
      <c r="U27" s="100"/>
      <c r="V27" s="100"/>
      <c r="W27" s="100"/>
    </row>
    <row r="28" s="1" customFormat="1" ht="21.75" hidden="1" customHeight="1" spans="1:23">
      <c r="A28" s="89" t="s">
        <v>344</v>
      </c>
      <c r="B28" s="89" t="s">
        <v>361</v>
      </c>
      <c r="C28" s="89" t="s">
        <v>362</v>
      </c>
      <c r="D28" s="89" t="s">
        <v>71</v>
      </c>
      <c r="E28" s="89" t="s">
        <v>178</v>
      </c>
      <c r="F28" s="89" t="s">
        <v>179</v>
      </c>
      <c r="G28" s="89" t="s">
        <v>328</v>
      </c>
      <c r="H28" s="89" t="s">
        <v>329</v>
      </c>
      <c r="I28" s="100">
        <v>18480</v>
      </c>
      <c r="J28" s="100">
        <v>18480</v>
      </c>
      <c r="K28" s="100">
        <v>18480</v>
      </c>
      <c r="L28" s="100"/>
      <c r="M28" s="100"/>
      <c r="N28" s="100"/>
      <c r="O28" s="100"/>
      <c r="P28" s="100"/>
      <c r="Q28" s="100"/>
      <c r="R28" s="100"/>
      <c r="S28" s="100"/>
      <c r="T28" s="100"/>
      <c r="U28" s="100"/>
      <c r="V28" s="100"/>
      <c r="W28" s="100"/>
    </row>
    <row r="29" s="172" customFormat="1" ht="21.75" hidden="1" customHeight="1" spans="1:23">
      <c r="A29" s="182" t="s">
        <v>344</v>
      </c>
      <c r="B29" s="245" t="s">
        <v>363</v>
      </c>
      <c r="C29" s="182" t="s">
        <v>364</v>
      </c>
      <c r="D29" s="182" t="s">
        <v>71</v>
      </c>
      <c r="E29" s="182" t="s">
        <v>178</v>
      </c>
      <c r="F29" s="182" t="s">
        <v>179</v>
      </c>
      <c r="G29" s="182" t="s">
        <v>328</v>
      </c>
      <c r="H29" s="182" t="s">
        <v>329</v>
      </c>
      <c r="I29" s="183">
        <v>269008.8</v>
      </c>
      <c r="J29" s="183">
        <v>269008.8</v>
      </c>
      <c r="K29" s="183">
        <v>269008.8</v>
      </c>
      <c r="L29" s="183"/>
      <c r="M29" s="183"/>
      <c r="N29" s="183"/>
      <c r="O29" s="183"/>
      <c r="P29" s="183"/>
      <c r="Q29" s="183"/>
      <c r="R29" s="183"/>
      <c r="S29" s="183"/>
      <c r="T29" s="183"/>
      <c r="U29" s="183"/>
      <c r="V29" s="183"/>
      <c r="W29" s="183"/>
    </row>
    <row r="30" s="172" customFormat="1" ht="21.75" hidden="1" customHeight="1" spans="1:23">
      <c r="A30" s="182" t="s">
        <v>344</v>
      </c>
      <c r="B30" s="245" t="s">
        <v>363</v>
      </c>
      <c r="C30" s="182" t="s">
        <v>364</v>
      </c>
      <c r="D30" s="182" t="s">
        <v>71</v>
      </c>
      <c r="E30" s="182" t="s">
        <v>178</v>
      </c>
      <c r="F30" s="182" t="s">
        <v>179</v>
      </c>
      <c r="G30" s="182" t="s">
        <v>328</v>
      </c>
      <c r="H30" s="182" t="s">
        <v>329</v>
      </c>
      <c r="I30" s="183">
        <v>47520</v>
      </c>
      <c r="J30" s="183">
        <v>47520</v>
      </c>
      <c r="K30" s="183">
        <v>47520</v>
      </c>
      <c r="L30" s="183"/>
      <c r="M30" s="183"/>
      <c r="N30" s="183"/>
      <c r="O30" s="183"/>
      <c r="P30" s="183"/>
      <c r="Q30" s="183"/>
      <c r="R30" s="183"/>
      <c r="S30" s="183"/>
      <c r="T30" s="183"/>
      <c r="U30" s="183"/>
      <c r="V30" s="183"/>
      <c r="W30" s="183"/>
    </row>
    <row r="31" customFormat="1" ht="21.75" hidden="1" customHeight="1" spans="1:23">
      <c r="A31" s="181" t="s">
        <v>344</v>
      </c>
      <c r="B31" s="181" t="s">
        <v>365</v>
      </c>
      <c r="C31" s="181" t="s">
        <v>366</v>
      </c>
      <c r="D31" s="181" t="s">
        <v>71</v>
      </c>
      <c r="E31" s="181" t="s">
        <v>115</v>
      </c>
      <c r="F31" s="181" t="s">
        <v>116</v>
      </c>
      <c r="G31" s="181" t="s">
        <v>284</v>
      </c>
      <c r="H31" s="181" t="s">
        <v>285</v>
      </c>
      <c r="I31" s="136">
        <v>274000</v>
      </c>
      <c r="J31" s="136">
        <v>274000</v>
      </c>
      <c r="K31" s="136">
        <v>274000</v>
      </c>
      <c r="L31" s="136"/>
      <c r="M31" s="136"/>
      <c r="N31" s="136"/>
      <c r="O31" s="136"/>
      <c r="P31" s="136"/>
      <c r="Q31" s="136"/>
      <c r="R31" s="136"/>
      <c r="S31" s="136"/>
      <c r="T31" s="136"/>
      <c r="U31" s="136"/>
      <c r="V31" s="136"/>
      <c r="W31" s="136"/>
    </row>
    <row r="32" customFormat="1" ht="21.75" hidden="1" customHeight="1" spans="1:23">
      <c r="A32" s="181" t="s">
        <v>344</v>
      </c>
      <c r="B32" s="181" t="s">
        <v>365</v>
      </c>
      <c r="C32" s="181" t="s">
        <v>366</v>
      </c>
      <c r="D32" s="181" t="s">
        <v>71</v>
      </c>
      <c r="E32" s="181" t="s">
        <v>115</v>
      </c>
      <c r="F32" s="181" t="s">
        <v>116</v>
      </c>
      <c r="G32" s="181" t="s">
        <v>294</v>
      </c>
      <c r="H32" s="181" t="s">
        <v>295</v>
      </c>
      <c r="I32" s="136">
        <v>30000</v>
      </c>
      <c r="J32" s="136">
        <v>30000</v>
      </c>
      <c r="K32" s="136">
        <v>30000</v>
      </c>
      <c r="L32" s="136"/>
      <c r="M32" s="136"/>
      <c r="N32" s="136"/>
      <c r="O32" s="136"/>
      <c r="P32" s="136"/>
      <c r="Q32" s="136"/>
      <c r="R32" s="136"/>
      <c r="S32" s="136"/>
      <c r="T32" s="136"/>
      <c r="U32" s="136"/>
      <c r="V32" s="136"/>
      <c r="W32" s="136"/>
    </row>
    <row r="33" customFormat="1" ht="21.75" hidden="1" customHeight="1" spans="1:23">
      <c r="A33" s="181" t="s">
        <v>367</v>
      </c>
      <c r="B33" s="181" t="s">
        <v>368</v>
      </c>
      <c r="C33" s="181" t="s">
        <v>369</v>
      </c>
      <c r="D33" s="181" t="s">
        <v>71</v>
      </c>
      <c r="E33" s="181" t="s">
        <v>184</v>
      </c>
      <c r="F33" s="181" t="s">
        <v>183</v>
      </c>
      <c r="G33" s="181" t="s">
        <v>370</v>
      </c>
      <c r="H33" s="181" t="s">
        <v>82</v>
      </c>
      <c r="I33" s="136">
        <v>1000</v>
      </c>
      <c r="J33" s="136"/>
      <c r="K33" s="136"/>
      <c r="L33" s="136"/>
      <c r="M33" s="136"/>
      <c r="N33" s="136"/>
      <c r="O33" s="136"/>
      <c r="P33" s="136"/>
      <c r="Q33" s="136"/>
      <c r="R33" s="136">
        <v>1000</v>
      </c>
      <c r="S33" s="136"/>
      <c r="T33" s="136"/>
      <c r="U33" s="136"/>
      <c r="V33" s="136"/>
      <c r="W33" s="136">
        <v>1000</v>
      </c>
    </row>
    <row r="34" customFormat="1" ht="18.75" hidden="1" customHeight="1" spans="1:23">
      <c r="A34" s="184" t="s">
        <v>235</v>
      </c>
      <c r="B34" s="185"/>
      <c r="C34" s="185"/>
      <c r="D34" s="185"/>
      <c r="E34" s="185"/>
      <c r="F34" s="185"/>
      <c r="G34" s="185"/>
      <c r="H34" s="186"/>
      <c r="I34" s="187">
        <f t="shared" ref="I34:K34" si="0">SUM(I9:I33)</f>
        <v>4263132.96</v>
      </c>
      <c r="J34" s="187">
        <f t="shared" si="0"/>
        <v>4227632.96</v>
      </c>
      <c r="K34" s="187">
        <f t="shared" si="0"/>
        <v>4227632.96</v>
      </c>
      <c r="L34" s="136">
        <v>34500</v>
      </c>
      <c r="M34" s="136"/>
      <c r="N34" s="136"/>
      <c r="O34" s="136"/>
      <c r="P34" s="136"/>
      <c r="Q34" s="136"/>
      <c r="R34" s="136">
        <v>1000</v>
      </c>
      <c r="S34" s="136"/>
      <c r="T34" s="136"/>
      <c r="U34" s="136"/>
      <c r="V34" s="136"/>
      <c r="W34" s="136">
        <v>1000</v>
      </c>
    </row>
    <row r="36" customHeight="1" spans="1:23">
      <c r="J36" s="60"/>
    </row>
    <row r="37" customHeight="1" spans="1:23">
      <c r="I37" s="60"/>
    </row>
    <row r="38" customHeight="1" spans="1:23">
      <c r="I38" s="60"/>
      <c r="K38" s="188"/>
    </row>
    <row r="39" customHeight="1" spans="1:23">
      <c r="I39" s="60"/>
      <c r="K39" s="60"/>
    </row>
    <row r="44" customHeight="1" spans="1:23">
      <c r="I44" s="60"/>
    </row>
    <row r="48" customHeight="1" spans="1:23">
      <c r="I48" s="60"/>
    </row>
  </sheetData>
  <autoFilter xmlns:etc="http://www.wps.cn/officeDocument/2017/etCustomData" ref="A7:W34" etc:filterBottomFollowUsedRange="0">
    <filterColumn colId="2">
      <customFilters>
        <customFilter operator="equal" val="村（社区）运转经费"/>
      </customFilters>
    </filterColumn>
    <extLst/>
  </autoFilter>
  <mergeCells count="28">
    <mergeCell ref="A2:W2"/>
    <mergeCell ref="A3:H3"/>
    <mergeCell ref="J4:M4"/>
    <mergeCell ref="N4:P4"/>
    <mergeCell ref="R4:W4"/>
    <mergeCell ref="A34:H34"/>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rintOptions horizontalCentered="1"/>
  <pageMargins left="0.37" right="0.37" top="0.56" bottom="0.56" header="0.48" footer="0.48"/>
  <pageSetup paperSize="9" scale="56"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73"/>
  <sheetViews>
    <sheetView showZeros="0" tabSelected="1" topLeftCell="A28" workbookViewId="0">
      <selection activeCell="B28" sqref="B28:B33"/>
    </sheetView>
  </sheetViews>
  <sheetFormatPr defaultColWidth="9.14166666666667" defaultRowHeight="12" customHeight="1"/>
  <cols>
    <col min="1" max="1" width="34.2833333333333" style="1" customWidth="1"/>
    <col min="2" max="2" width="29" style="1" customWidth="1"/>
    <col min="3" max="5" width="23.575" style="1" customWidth="1"/>
    <col min="6" max="6" width="11.2833333333333" style="1" customWidth="1"/>
    <col min="7" max="7" width="25.1416666666667" style="1" customWidth="1"/>
    <col min="8" max="8" width="15.575" style="1" customWidth="1"/>
    <col min="9" max="9" width="13.425" style="1" customWidth="1"/>
    <col min="10" max="10" width="18.85" style="1" customWidth="1"/>
    <col min="11" max="16384" width="9.14166666666667" style="1"/>
  </cols>
  <sheetData>
    <row r="1" ht="18" customHeight="1" spans="1:10">
      <c r="J1" s="40" t="s">
        <v>371</v>
      </c>
    </row>
    <row r="2" ht="39.75" customHeight="1" spans="1:10">
      <c r="A2" s="86" t="str">
        <f>"2026"&amp;"年部门项目支出绩效目标表"</f>
        <v>2026年部门项目支出绩效目标表</v>
      </c>
      <c r="B2" s="41"/>
      <c r="C2" s="41"/>
      <c r="D2" s="41"/>
      <c r="E2" s="41"/>
      <c r="F2" s="87"/>
      <c r="G2" s="41"/>
      <c r="H2" s="87"/>
      <c r="I2" s="87"/>
      <c r="J2" s="41"/>
    </row>
    <row r="3" ht="17.25" customHeight="1" spans="1:10">
      <c r="A3" s="42" t="str">
        <f>"单位名称："&amp;"昆明市东川区因民镇人民政府"</f>
        <v>单位名称：昆明市东川区因民镇人民政府</v>
      </c>
    </row>
    <row r="4" ht="44.25" customHeight="1" spans="1:10">
      <c r="A4" s="20" t="s">
        <v>247</v>
      </c>
      <c r="B4" s="20" t="s">
        <v>372</v>
      </c>
      <c r="C4" s="20" t="s">
        <v>373</v>
      </c>
      <c r="D4" s="20" t="s">
        <v>374</v>
      </c>
      <c r="E4" s="20" t="s">
        <v>375</v>
      </c>
      <c r="F4" s="88" t="s">
        <v>376</v>
      </c>
      <c r="G4" s="20" t="s">
        <v>377</v>
      </c>
      <c r="H4" s="88" t="s">
        <v>378</v>
      </c>
      <c r="I4" s="88" t="s">
        <v>379</v>
      </c>
      <c r="J4" s="20" t="s">
        <v>380</v>
      </c>
    </row>
    <row r="5" ht="18.75" customHeight="1" spans="1:10">
      <c r="A5" s="170">
        <v>1</v>
      </c>
      <c r="B5" s="170">
        <v>2</v>
      </c>
      <c r="C5" s="170">
        <v>3</v>
      </c>
      <c r="D5" s="170">
        <v>4</v>
      </c>
      <c r="E5" s="170">
        <v>5</v>
      </c>
      <c r="F5" s="62">
        <v>6</v>
      </c>
      <c r="G5" s="170">
        <v>7</v>
      </c>
      <c r="H5" s="62">
        <v>8</v>
      </c>
      <c r="I5" s="62">
        <v>9</v>
      </c>
      <c r="J5" s="170">
        <v>10</v>
      </c>
    </row>
    <row r="6" ht="42" customHeight="1" spans="1:10">
      <c r="A6" s="21" t="s">
        <v>71</v>
      </c>
      <c r="B6" s="89"/>
      <c r="C6" s="89"/>
      <c r="D6" s="89"/>
      <c r="E6" s="81"/>
      <c r="F6" s="90"/>
      <c r="G6" s="81"/>
      <c r="H6" s="90"/>
      <c r="I6" s="90"/>
      <c r="J6" s="81"/>
    </row>
    <row r="7" ht="42" customHeight="1" spans="1:10">
      <c r="A7" s="171" t="s">
        <v>358</v>
      </c>
      <c r="B7" s="36" t="s">
        <v>381</v>
      </c>
      <c r="C7" s="36" t="s">
        <v>382</v>
      </c>
      <c r="D7" s="36" t="s">
        <v>383</v>
      </c>
      <c r="E7" s="21" t="s">
        <v>384</v>
      </c>
      <c r="F7" s="36" t="s">
        <v>385</v>
      </c>
      <c r="G7" s="21" t="s">
        <v>87</v>
      </c>
      <c r="H7" s="36" t="s">
        <v>386</v>
      </c>
      <c r="I7" s="36" t="s">
        <v>387</v>
      </c>
      <c r="J7" s="21" t="s">
        <v>384</v>
      </c>
    </row>
    <row r="8" ht="42" customHeight="1" spans="1:10">
      <c r="A8" s="171" t="s">
        <v>358</v>
      </c>
      <c r="B8" s="36" t="s">
        <v>381</v>
      </c>
      <c r="C8" s="36" t="s">
        <v>382</v>
      </c>
      <c r="D8" s="36" t="s">
        <v>388</v>
      </c>
      <c r="E8" s="21" t="s">
        <v>389</v>
      </c>
      <c r="F8" s="36" t="s">
        <v>390</v>
      </c>
      <c r="G8" s="21" t="s">
        <v>391</v>
      </c>
      <c r="H8" s="36" t="s">
        <v>392</v>
      </c>
      <c r="I8" s="36" t="s">
        <v>393</v>
      </c>
      <c r="J8" s="21" t="s">
        <v>389</v>
      </c>
    </row>
    <row r="9" ht="42" customHeight="1" spans="1:10">
      <c r="A9" s="171" t="s">
        <v>358</v>
      </c>
      <c r="B9" s="36" t="s">
        <v>381</v>
      </c>
      <c r="C9" s="36" t="s">
        <v>382</v>
      </c>
      <c r="D9" s="36" t="s">
        <v>394</v>
      </c>
      <c r="E9" s="21" t="s">
        <v>395</v>
      </c>
      <c r="F9" s="36" t="s">
        <v>390</v>
      </c>
      <c r="G9" s="21" t="s">
        <v>396</v>
      </c>
      <c r="H9" s="36" t="s">
        <v>397</v>
      </c>
      <c r="I9" s="36" t="s">
        <v>387</v>
      </c>
      <c r="J9" s="21" t="s">
        <v>398</v>
      </c>
    </row>
    <row r="10" ht="42" customHeight="1" spans="1:10">
      <c r="A10" s="171" t="s">
        <v>358</v>
      </c>
      <c r="B10" s="36" t="s">
        <v>381</v>
      </c>
      <c r="C10" s="36" t="s">
        <v>399</v>
      </c>
      <c r="D10" s="36" t="s">
        <v>400</v>
      </c>
      <c r="E10" s="21" t="s">
        <v>401</v>
      </c>
      <c r="F10" s="36" t="s">
        <v>390</v>
      </c>
      <c r="G10" s="21" t="s">
        <v>391</v>
      </c>
      <c r="H10" s="36" t="s">
        <v>392</v>
      </c>
      <c r="I10" s="36" t="s">
        <v>393</v>
      </c>
      <c r="J10" s="21" t="s">
        <v>402</v>
      </c>
    </row>
    <row r="11" ht="42" customHeight="1" spans="1:10">
      <c r="A11" s="171" t="s">
        <v>358</v>
      </c>
      <c r="B11" s="36" t="s">
        <v>381</v>
      </c>
      <c r="C11" s="36" t="s">
        <v>399</v>
      </c>
      <c r="D11" s="36" t="s">
        <v>400</v>
      </c>
      <c r="E11" s="21" t="s">
        <v>403</v>
      </c>
      <c r="F11" s="36" t="s">
        <v>390</v>
      </c>
      <c r="G11" s="21" t="s">
        <v>391</v>
      </c>
      <c r="H11" s="36" t="s">
        <v>392</v>
      </c>
      <c r="I11" s="36" t="s">
        <v>393</v>
      </c>
      <c r="J11" s="21" t="s">
        <v>404</v>
      </c>
    </row>
    <row r="12" ht="42" customHeight="1" spans="1:10">
      <c r="A12" s="171" t="s">
        <v>358</v>
      </c>
      <c r="B12" s="36" t="s">
        <v>381</v>
      </c>
      <c r="C12" s="36" t="s">
        <v>405</v>
      </c>
      <c r="D12" s="36" t="s">
        <v>406</v>
      </c>
      <c r="E12" s="21" t="s">
        <v>407</v>
      </c>
      <c r="F12" s="36" t="s">
        <v>385</v>
      </c>
      <c r="G12" s="21" t="s">
        <v>408</v>
      </c>
      <c r="H12" s="36" t="s">
        <v>409</v>
      </c>
      <c r="I12" s="36" t="s">
        <v>387</v>
      </c>
      <c r="J12" s="21" t="s">
        <v>410</v>
      </c>
    </row>
    <row r="13" ht="42" customHeight="1" spans="1:10">
      <c r="A13" s="171" t="s">
        <v>358</v>
      </c>
      <c r="B13" s="36" t="s">
        <v>381</v>
      </c>
      <c r="C13" s="36" t="s">
        <v>411</v>
      </c>
      <c r="D13" s="36" t="s">
        <v>412</v>
      </c>
      <c r="E13" s="21" t="s">
        <v>413</v>
      </c>
      <c r="F13" s="36" t="s">
        <v>390</v>
      </c>
      <c r="G13" s="21" t="s">
        <v>414</v>
      </c>
      <c r="H13" s="36" t="s">
        <v>409</v>
      </c>
      <c r="I13" s="36" t="s">
        <v>393</v>
      </c>
      <c r="J13" s="21" t="s">
        <v>415</v>
      </c>
    </row>
    <row r="14" ht="42" customHeight="1" spans="1:10">
      <c r="A14" s="171" t="s">
        <v>348</v>
      </c>
      <c r="B14" s="36" t="s">
        <v>416</v>
      </c>
      <c r="C14" s="36" t="s">
        <v>382</v>
      </c>
      <c r="D14" s="36" t="s">
        <v>383</v>
      </c>
      <c r="E14" s="21" t="s">
        <v>384</v>
      </c>
      <c r="F14" s="36" t="s">
        <v>385</v>
      </c>
      <c r="G14" s="21" t="s">
        <v>84</v>
      </c>
      <c r="H14" s="36" t="s">
        <v>386</v>
      </c>
      <c r="I14" s="36" t="s">
        <v>387</v>
      </c>
      <c r="J14" s="21" t="s">
        <v>417</v>
      </c>
    </row>
    <row r="15" ht="42" customHeight="1" spans="1:10">
      <c r="A15" s="171" t="s">
        <v>348</v>
      </c>
      <c r="B15" s="36" t="s">
        <v>416</v>
      </c>
      <c r="C15" s="36" t="s">
        <v>382</v>
      </c>
      <c r="D15" s="36" t="s">
        <v>383</v>
      </c>
      <c r="E15" s="21" t="s">
        <v>418</v>
      </c>
      <c r="F15" s="36" t="s">
        <v>385</v>
      </c>
      <c r="G15" s="21" t="s">
        <v>419</v>
      </c>
      <c r="H15" s="36" t="s">
        <v>420</v>
      </c>
      <c r="I15" s="36" t="s">
        <v>387</v>
      </c>
      <c r="J15" s="21" t="s">
        <v>421</v>
      </c>
    </row>
    <row r="16" ht="42" customHeight="1" spans="1:10">
      <c r="A16" s="171" t="s">
        <v>348</v>
      </c>
      <c r="B16" s="36" t="s">
        <v>416</v>
      </c>
      <c r="C16" s="36" t="s">
        <v>382</v>
      </c>
      <c r="D16" s="36" t="s">
        <v>383</v>
      </c>
      <c r="E16" s="21" t="s">
        <v>422</v>
      </c>
      <c r="F16" s="36" t="s">
        <v>385</v>
      </c>
      <c r="G16" s="21" t="s">
        <v>85</v>
      </c>
      <c r="H16" s="36" t="s">
        <v>423</v>
      </c>
      <c r="I16" s="36" t="s">
        <v>387</v>
      </c>
      <c r="J16" s="21" t="s">
        <v>424</v>
      </c>
    </row>
    <row r="17" ht="42" customHeight="1" spans="1:10">
      <c r="A17" s="171" t="s">
        <v>348</v>
      </c>
      <c r="B17" s="36" t="s">
        <v>416</v>
      </c>
      <c r="C17" s="36" t="s">
        <v>382</v>
      </c>
      <c r="D17" s="36" t="s">
        <v>388</v>
      </c>
      <c r="E17" s="21" t="s">
        <v>425</v>
      </c>
      <c r="F17" s="36" t="s">
        <v>385</v>
      </c>
      <c r="G17" s="21" t="s">
        <v>426</v>
      </c>
      <c r="H17" s="36" t="s">
        <v>409</v>
      </c>
      <c r="I17" s="36" t="s">
        <v>387</v>
      </c>
      <c r="J17" s="21" t="s">
        <v>427</v>
      </c>
    </row>
    <row r="18" ht="42" customHeight="1" spans="1:10">
      <c r="A18" s="171" t="s">
        <v>348</v>
      </c>
      <c r="B18" s="36" t="s">
        <v>416</v>
      </c>
      <c r="C18" s="36" t="s">
        <v>382</v>
      </c>
      <c r="D18" s="36" t="s">
        <v>394</v>
      </c>
      <c r="E18" s="21" t="s">
        <v>428</v>
      </c>
      <c r="F18" s="36" t="s">
        <v>390</v>
      </c>
      <c r="G18" s="21" t="s">
        <v>429</v>
      </c>
      <c r="H18" s="36" t="s">
        <v>391</v>
      </c>
      <c r="I18" s="36" t="s">
        <v>393</v>
      </c>
      <c r="J18" s="21" t="s">
        <v>430</v>
      </c>
    </row>
    <row r="19" ht="42" customHeight="1" spans="1:10">
      <c r="A19" s="171" t="s">
        <v>348</v>
      </c>
      <c r="B19" s="36" t="s">
        <v>416</v>
      </c>
      <c r="C19" s="36" t="s">
        <v>399</v>
      </c>
      <c r="D19" s="36" t="s">
        <v>400</v>
      </c>
      <c r="E19" s="21" t="s">
        <v>431</v>
      </c>
      <c r="F19" s="36" t="s">
        <v>390</v>
      </c>
      <c r="G19" s="21" t="s">
        <v>391</v>
      </c>
      <c r="H19" s="36" t="s">
        <v>392</v>
      </c>
      <c r="I19" s="36" t="s">
        <v>393</v>
      </c>
      <c r="J19" s="21" t="s">
        <v>432</v>
      </c>
    </row>
    <row r="20" ht="42" customHeight="1" spans="1:10">
      <c r="A20" s="171" t="s">
        <v>348</v>
      </c>
      <c r="B20" s="36" t="s">
        <v>416</v>
      </c>
      <c r="C20" s="36" t="s">
        <v>405</v>
      </c>
      <c r="D20" s="36" t="s">
        <v>406</v>
      </c>
      <c r="E20" s="21" t="s">
        <v>433</v>
      </c>
      <c r="F20" s="36" t="s">
        <v>385</v>
      </c>
      <c r="G20" s="21" t="s">
        <v>426</v>
      </c>
      <c r="H20" s="36" t="s">
        <v>409</v>
      </c>
      <c r="I20" s="36" t="s">
        <v>387</v>
      </c>
      <c r="J20" s="21" t="s">
        <v>434</v>
      </c>
    </row>
    <row r="21" ht="42" customHeight="1" spans="1:10">
      <c r="A21" s="171" t="s">
        <v>348</v>
      </c>
      <c r="B21" s="36" t="s">
        <v>416</v>
      </c>
      <c r="C21" s="36" t="s">
        <v>411</v>
      </c>
      <c r="D21" s="36" t="s">
        <v>412</v>
      </c>
      <c r="E21" s="21" t="s">
        <v>435</v>
      </c>
      <c r="F21" s="36" t="s">
        <v>436</v>
      </c>
      <c r="G21" s="21" t="s">
        <v>437</v>
      </c>
      <c r="H21" s="36" t="s">
        <v>409</v>
      </c>
      <c r="I21" s="36" t="s">
        <v>393</v>
      </c>
      <c r="J21" s="21" t="s">
        <v>438</v>
      </c>
    </row>
    <row r="22" ht="42" customHeight="1" spans="1:10">
      <c r="A22" s="171" t="s">
        <v>369</v>
      </c>
      <c r="B22" s="36" t="s">
        <v>439</v>
      </c>
      <c r="C22" s="36" t="s">
        <v>382</v>
      </c>
      <c r="D22" s="36" t="s">
        <v>383</v>
      </c>
      <c r="E22" s="21" t="s">
        <v>440</v>
      </c>
      <c r="F22" s="36" t="s">
        <v>390</v>
      </c>
      <c r="G22" s="21" t="s">
        <v>391</v>
      </c>
      <c r="H22" s="36" t="s">
        <v>392</v>
      </c>
      <c r="I22" s="36" t="s">
        <v>393</v>
      </c>
      <c r="J22" s="21" t="s">
        <v>441</v>
      </c>
    </row>
    <row r="23" ht="42" customHeight="1" spans="1:10">
      <c r="A23" s="171" t="s">
        <v>369</v>
      </c>
      <c r="B23" s="36" t="s">
        <v>439</v>
      </c>
      <c r="C23" s="36" t="s">
        <v>382</v>
      </c>
      <c r="D23" s="36" t="s">
        <v>388</v>
      </c>
      <c r="E23" s="21" t="s">
        <v>442</v>
      </c>
      <c r="F23" s="36" t="s">
        <v>385</v>
      </c>
      <c r="G23" s="21" t="s">
        <v>426</v>
      </c>
      <c r="H23" s="36" t="s">
        <v>409</v>
      </c>
      <c r="I23" s="36" t="s">
        <v>387</v>
      </c>
      <c r="J23" s="21" t="s">
        <v>442</v>
      </c>
    </row>
    <row r="24" ht="42" customHeight="1" spans="1:10">
      <c r="A24" s="171" t="s">
        <v>369</v>
      </c>
      <c r="B24" s="36" t="s">
        <v>439</v>
      </c>
      <c r="C24" s="36" t="s">
        <v>382</v>
      </c>
      <c r="D24" s="36" t="s">
        <v>394</v>
      </c>
      <c r="E24" s="21" t="s">
        <v>443</v>
      </c>
      <c r="F24" s="36" t="s">
        <v>390</v>
      </c>
      <c r="G24" s="21" t="s">
        <v>391</v>
      </c>
      <c r="H24" s="36" t="s">
        <v>392</v>
      </c>
      <c r="I24" s="36" t="s">
        <v>393</v>
      </c>
      <c r="J24" s="21" t="s">
        <v>444</v>
      </c>
    </row>
    <row r="25" ht="42" customHeight="1" spans="1:10">
      <c r="A25" s="171" t="s">
        <v>369</v>
      </c>
      <c r="B25" s="36" t="s">
        <v>439</v>
      </c>
      <c r="C25" s="36" t="s">
        <v>399</v>
      </c>
      <c r="D25" s="36" t="s">
        <v>445</v>
      </c>
      <c r="E25" s="21" t="s">
        <v>446</v>
      </c>
      <c r="F25" s="36" t="s">
        <v>390</v>
      </c>
      <c r="G25" s="21" t="s">
        <v>391</v>
      </c>
      <c r="H25" s="36" t="s">
        <v>392</v>
      </c>
      <c r="I25" s="36" t="s">
        <v>393</v>
      </c>
      <c r="J25" s="21" t="s">
        <v>447</v>
      </c>
    </row>
    <row r="26" ht="42" customHeight="1" spans="1:10">
      <c r="A26" s="171" t="s">
        <v>369</v>
      </c>
      <c r="B26" s="36" t="s">
        <v>439</v>
      </c>
      <c r="C26" s="36" t="s">
        <v>399</v>
      </c>
      <c r="D26" s="36" t="s">
        <v>400</v>
      </c>
      <c r="E26" s="21" t="s">
        <v>448</v>
      </c>
      <c r="F26" s="36" t="s">
        <v>390</v>
      </c>
      <c r="G26" s="21" t="s">
        <v>391</v>
      </c>
      <c r="H26" s="36" t="s">
        <v>449</v>
      </c>
      <c r="I26" s="36" t="s">
        <v>393</v>
      </c>
      <c r="J26" s="21" t="s">
        <v>448</v>
      </c>
    </row>
    <row r="27" ht="42" customHeight="1" spans="1:10">
      <c r="A27" s="171" t="s">
        <v>369</v>
      </c>
      <c r="B27" s="36" t="s">
        <v>439</v>
      </c>
      <c r="C27" s="36" t="s">
        <v>405</v>
      </c>
      <c r="D27" s="36" t="s">
        <v>406</v>
      </c>
      <c r="E27" s="21" t="s">
        <v>450</v>
      </c>
      <c r="F27" s="36" t="s">
        <v>390</v>
      </c>
      <c r="G27" s="21" t="s">
        <v>451</v>
      </c>
      <c r="H27" s="36" t="s">
        <v>449</v>
      </c>
      <c r="I27" s="36" t="s">
        <v>387</v>
      </c>
      <c r="J27" s="21" t="s">
        <v>452</v>
      </c>
    </row>
    <row r="28" ht="42" customHeight="1" spans="1:10">
      <c r="A28" s="171" t="s">
        <v>346</v>
      </c>
      <c r="B28" s="36" t="s">
        <v>453</v>
      </c>
      <c r="C28" s="36" t="s">
        <v>382</v>
      </c>
      <c r="D28" s="36" t="s">
        <v>383</v>
      </c>
      <c r="E28" s="21" t="s">
        <v>454</v>
      </c>
      <c r="F28" s="36" t="s">
        <v>390</v>
      </c>
      <c r="G28" s="21" t="s">
        <v>83</v>
      </c>
      <c r="H28" s="36" t="s">
        <v>455</v>
      </c>
      <c r="I28" s="36" t="s">
        <v>387</v>
      </c>
      <c r="J28" s="21" t="s">
        <v>456</v>
      </c>
    </row>
    <row r="29" ht="42" customHeight="1" spans="1:10">
      <c r="A29" s="171" t="s">
        <v>346</v>
      </c>
      <c r="B29" s="36"/>
      <c r="C29" s="36" t="s">
        <v>382</v>
      </c>
      <c r="D29" s="36" t="s">
        <v>383</v>
      </c>
      <c r="E29" s="21" t="s">
        <v>457</v>
      </c>
      <c r="F29" s="36" t="s">
        <v>385</v>
      </c>
      <c r="G29" s="21" t="s">
        <v>97</v>
      </c>
      <c r="H29" s="36" t="s">
        <v>386</v>
      </c>
      <c r="I29" s="36" t="s">
        <v>387</v>
      </c>
      <c r="J29" s="21" t="s">
        <v>458</v>
      </c>
    </row>
    <row r="30" ht="42" customHeight="1" spans="1:10">
      <c r="A30" s="171" t="s">
        <v>346</v>
      </c>
      <c r="B30" s="36"/>
      <c r="C30" s="36" t="s">
        <v>382</v>
      </c>
      <c r="D30" s="36" t="s">
        <v>388</v>
      </c>
      <c r="E30" s="21" t="s">
        <v>459</v>
      </c>
      <c r="F30" s="36" t="s">
        <v>390</v>
      </c>
      <c r="G30" s="21" t="s">
        <v>460</v>
      </c>
      <c r="H30" s="36" t="s">
        <v>409</v>
      </c>
      <c r="I30" s="36" t="s">
        <v>387</v>
      </c>
      <c r="J30" s="21" t="s">
        <v>461</v>
      </c>
    </row>
    <row r="31" ht="42" customHeight="1" spans="1:10">
      <c r="A31" s="171" t="s">
        <v>346</v>
      </c>
      <c r="B31" s="36"/>
      <c r="C31" s="36" t="s">
        <v>382</v>
      </c>
      <c r="D31" s="36" t="s">
        <v>394</v>
      </c>
      <c r="E31" s="21" t="s">
        <v>462</v>
      </c>
      <c r="F31" s="36" t="s">
        <v>390</v>
      </c>
      <c r="G31" s="21" t="s">
        <v>429</v>
      </c>
      <c r="H31" s="36" t="s">
        <v>397</v>
      </c>
      <c r="I31" s="36" t="s">
        <v>387</v>
      </c>
      <c r="J31" s="21" t="s">
        <v>463</v>
      </c>
    </row>
    <row r="32" ht="42" customHeight="1" spans="1:10">
      <c r="A32" s="171" t="s">
        <v>346</v>
      </c>
      <c r="B32" s="36"/>
      <c r="C32" s="36" t="s">
        <v>399</v>
      </c>
      <c r="D32" s="36" t="s">
        <v>400</v>
      </c>
      <c r="E32" s="21" t="s">
        <v>464</v>
      </c>
      <c r="F32" s="36" t="s">
        <v>390</v>
      </c>
      <c r="G32" s="21" t="s">
        <v>391</v>
      </c>
      <c r="H32" s="36" t="s">
        <v>392</v>
      </c>
      <c r="I32" s="36" t="s">
        <v>393</v>
      </c>
      <c r="J32" s="21" t="s">
        <v>465</v>
      </c>
    </row>
    <row r="33" ht="42" customHeight="1" spans="1:10">
      <c r="A33" s="171" t="s">
        <v>346</v>
      </c>
      <c r="B33" s="36"/>
      <c r="C33" s="36" t="s">
        <v>405</v>
      </c>
      <c r="D33" s="36" t="s">
        <v>406</v>
      </c>
      <c r="E33" s="21" t="s">
        <v>466</v>
      </c>
      <c r="F33" s="36" t="s">
        <v>385</v>
      </c>
      <c r="G33" s="21" t="s">
        <v>467</v>
      </c>
      <c r="H33" s="36" t="s">
        <v>409</v>
      </c>
      <c r="I33" s="36" t="s">
        <v>387</v>
      </c>
      <c r="J33" s="21" t="s">
        <v>468</v>
      </c>
    </row>
    <row r="34" ht="42" customHeight="1" spans="1:10">
      <c r="A34" s="171" t="s">
        <v>362</v>
      </c>
      <c r="B34" s="36" t="s">
        <v>469</v>
      </c>
      <c r="C34" s="36" t="s">
        <v>382</v>
      </c>
      <c r="D34" s="36" t="s">
        <v>383</v>
      </c>
      <c r="E34" s="21" t="s">
        <v>470</v>
      </c>
      <c r="F34" s="36" t="s">
        <v>390</v>
      </c>
      <c r="G34" s="21" t="s">
        <v>460</v>
      </c>
      <c r="H34" s="36" t="s">
        <v>409</v>
      </c>
      <c r="I34" s="36" t="s">
        <v>387</v>
      </c>
      <c r="J34" s="21" t="s">
        <v>471</v>
      </c>
    </row>
    <row r="35" ht="42" customHeight="1" spans="1:10">
      <c r="A35" s="171" t="s">
        <v>362</v>
      </c>
      <c r="B35" s="36" t="s">
        <v>469</v>
      </c>
      <c r="C35" s="36" t="s">
        <v>382</v>
      </c>
      <c r="D35" s="36" t="s">
        <v>388</v>
      </c>
      <c r="E35" s="21" t="s">
        <v>472</v>
      </c>
      <c r="F35" s="36" t="s">
        <v>390</v>
      </c>
      <c r="G35" s="21" t="s">
        <v>414</v>
      </c>
      <c r="H35" s="36" t="s">
        <v>409</v>
      </c>
      <c r="I35" s="36" t="s">
        <v>387</v>
      </c>
      <c r="J35" s="21" t="s">
        <v>473</v>
      </c>
    </row>
    <row r="36" ht="42" customHeight="1" spans="1:10">
      <c r="A36" s="171" t="s">
        <v>362</v>
      </c>
      <c r="B36" s="36" t="s">
        <v>469</v>
      </c>
      <c r="C36" s="36" t="s">
        <v>382</v>
      </c>
      <c r="D36" s="36" t="s">
        <v>394</v>
      </c>
      <c r="E36" s="21" t="s">
        <v>474</v>
      </c>
      <c r="F36" s="36" t="s">
        <v>390</v>
      </c>
      <c r="G36" s="21" t="s">
        <v>414</v>
      </c>
      <c r="H36" s="36" t="s">
        <v>409</v>
      </c>
      <c r="I36" s="36" t="s">
        <v>387</v>
      </c>
      <c r="J36" s="21" t="s">
        <v>475</v>
      </c>
    </row>
    <row r="37" ht="42" customHeight="1" spans="1:10">
      <c r="A37" s="171" t="s">
        <v>362</v>
      </c>
      <c r="B37" s="36" t="s">
        <v>469</v>
      </c>
      <c r="C37" s="36" t="s">
        <v>399</v>
      </c>
      <c r="D37" s="36" t="s">
        <v>400</v>
      </c>
      <c r="E37" s="21" t="s">
        <v>476</v>
      </c>
      <c r="F37" s="36" t="s">
        <v>390</v>
      </c>
      <c r="G37" s="21" t="s">
        <v>477</v>
      </c>
      <c r="H37" s="36"/>
      <c r="I37" s="36" t="s">
        <v>393</v>
      </c>
      <c r="J37" s="21" t="s">
        <v>476</v>
      </c>
    </row>
    <row r="38" ht="42" customHeight="1" spans="1:10">
      <c r="A38" s="171" t="s">
        <v>362</v>
      </c>
      <c r="B38" s="36" t="s">
        <v>469</v>
      </c>
      <c r="C38" s="36" t="s">
        <v>405</v>
      </c>
      <c r="D38" s="36" t="s">
        <v>406</v>
      </c>
      <c r="E38" s="21" t="s">
        <v>478</v>
      </c>
      <c r="F38" s="36" t="s">
        <v>385</v>
      </c>
      <c r="G38" s="21" t="s">
        <v>408</v>
      </c>
      <c r="H38" s="36" t="s">
        <v>409</v>
      </c>
      <c r="I38" s="36" t="s">
        <v>387</v>
      </c>
      <c r="J38" s="21" t="s">
        <v>479</v>
      </c>
    </row>
    <row r="39" ht="42" customHeight="1" spans="1:10">
      <c r="A39" s="171" t="s">
        <v>362</v>
      </c>
      <c r="B39" s="36" t="s">
        <v>469</v>
      </c>
      <c r="C39" s="36" t="s">
        <v>411</v>
      </c>
      <c r="D39" s="36" t="s">
        <v>412</v>
      </c>
      <c r="E39" s="21" t="s">
        <v>480</v>
      </c>
      <c r="F39" s="36" t="s">
        <v>390</v>
      </c>
      <c r="G39" s="21" t="s">
        <v>481</v>
      </c>
      <c r="H39" s="36" t="s">
        <v>482</v>
      </c>
      <c r="I39" s="36" t="s">
        <v>387</v>
      </c>
      <c r="J39" s="21" t="s">
        <v>480</v>
      </c>
    </row>
    <row r="40" ht="42" customHeight="1" spans="1:10">
      <c r="A40" s="171" t="s">
        <v>366</v>
      </c>
      <c r="B40" s="36" t="s">
        <v>483</v>
      </c>
      <c r="C40" s="36" t="s">
        <v>382</v>
      </c>
      <c r="D40" s="36" t="s">
        <v>383</v>
      </c>
      <c r="E40" s="21" t="s">
        <v>484</v>
      </c>
      <c r="F40" s="36" t="s">
        <v>390</v>
      </c>
      <c r="G40" s="21" t="s">
        <v>460</v>
      </c>
      <c r="H40" s="36" t="s">
        <v>485</v>
      </c>
      <c r="I40" s="36" t="s">
        <v>387</v>
      </c>
      <c r="J40" s="21" t="s">
        <v>486</v>
      </c>
    </row>
    <row r="41" ht="42" customHeight="1" spans="1:10">
      <c r="A41" s="171" t="s">
        <v>366</v>
      </c>
      <c r="B41" s="36" t="s">
        <v>483</v>
      </c>
      <c r="C41" s="36" t="s">
        <v>382</v>
      </c>
      <c r="D41" s="36" t="s">
        <v>388</v>
      </c>
      <c r="E41" s="21" t="s">
        <v>487</v>
      </c>
      <c r="F41" s="36" t="s">
        <v>385</v>
      </c>
      <c r="G41" s="21" t="s">
        <v>460</v>
      </c>
      <c r="H41" s="36" t="s">
        <v>409</v>
      </c>
      <c r="I41" s="36" t="s">
        <v>387</v>
      </c>
      <c r="J41" s="21" t="s">
        <v>488</v>
      </c>
    </row>
    <row r="42" ht="42" customHeight="1" spans="1:10">
      <c r="A42" s="171" t="s">
        <v>366</v>
      </c>
      <c r="B42" s="36" t="s">
        <v>483</v>
      </c>
      <c r="C42" s="36" t="s">
        <v>382</v>
      </c>
      <c r="D42" s="36" t="s">
        <v>388</v>
      </c>
      <c r="E42" s="21" t="s">
        <v>489</v>
      </c>
      <c r="F42" s="36" t="s">
        <v>385</v>
      </c>
      <c r="G42" s="21" t="s">
        <v>460</v>
      </c>
      <c r="H42" s="36" t="s">
        <v>409</v>
      </c>
      <c r="I42" s="36" t="s">
        <v>387</v>
      </c>
      <c r="J42" s="21" t="s">
        <v>490</v>
      </c>
    </row>
    <row r="43" ht="42" customHeight="1" spans="1:10">
      <c r="A43" s="171" t="s">
        <v>366</v>
      </c>
      <c r="B43" s="36" t="s">
        <v>483</v>
      </c>
      <c r="C43" s="36" t="s">
        <v>399</v>
      </c>
      <c r="D43" s="36" t="s">
        <v>445</v>
      </c>
      <c r="E43" s="21" t="s">
        <v>491</v>
      </c>
      <c r="F43" s="36" t="s">
        <v>390</v>
      </c>
      <c r="G43" s="21" t="s">
        <v>492</v>
      </c>
      <c r="H43" s="36" t="s">
        <v>482</v>
      </c>
      <c r="I43" s="36" t="s">
        <v>387</v>
      </c>
      <c r="J43" s="21" t="s">
        <v>493</v>
      </c>
    </row>
    <row r="44" ht="42" customHeight="1" spans="1:10">
      <c r="A44" s="171" t="s">
        <v>350</v>
      </c>
      <c r="B44" s="36" t="s">
        <v>494</v>
      </c>
      <c r="C44" s="36" t="s">
        <v>382</v>
      </c>
      <c r="D44" s="36" t="s">
        <v>383</v>
      </c>
      <c r="E44" s="21" t="s">
        <v>495</v>
      </c>
      <c r="F44" s="36" t="s">
        <v>390</v>
      </c>
      <c r="G44" s="21" t="s">
        <v>496</v>
      </c>
      <c r="H44" s="36" t="s">
        <v>497</v>
      </c>
      <c r="I44" s="36" t="s">
        <v>387</v>
      </c>
      <c r="J44" s="21" t="s">
        <v>498</v>
      </c>
    </row>
    <row r="45" ht="42" customHeight="1" spans="1:10">
      <c r="A45" s="171" t="s">
        <v>350</v>
      </c>
      <c r="B45" s="36" t="s">
        <v>494</v>
      </c>
      <c r="C45" s="36" t="s">
        <v>382</v>
      </c>
      <c r="D45" s="36" t="s">
        <v>383</v>
      </c>
      <c r="E45" s="21" t="s">
        <v>384</v>
      </c>
      <c r="F45" s="36" t="s">
        <v>385</v>
      </c>
      <c r="G45" s="21" t="s">
        <v>86</v>
      </c>
      <c r="H45" s="36" t="s">
        <v>386</v>
      </c>
      <c r="I45" s="36" t="s">
        <v>387</v>
      </c>
      <c r="J45" s="21" t="s">
        <v>498</v>
      </c>
    </row>
    <row r="46" ht="42" customHeight="1" spans="1:10">
      <c r="A46" s="171" t="s">
        <v>350</v>
      </c>
      <c r="B46" s="36" t="s">
        <v>494</v>
      </c>
      <c r="C46" s="36" t="s">
        <v>382</v>
      </c>
      <c r="D46" s="36" t="s">
        <v>383</v>
      </c>
      <c r="E46" s="21" t="s">
        <v>499</v>
      </c>
      <c r="F46" s="36" t="s">
        <v>385</v>
      </c>
      <c r="G46" s="21" t="s">
        <v>86</v>
      </c>
      <c r="H46" s="36" t="s">
        <v>386</v>
      </c>
      <c r="I46" s="36" t="s">
        <v>387</v>
      </c>
      <c r="J46" s="21" t="s">
        <v>498</v>
      </c>
    </row>
    <row r="47" ht="42" customHeight="1" spans="1:10">
      <c r="A47" s="171" t="s">
        <v>350</v>
      </c>
      <c r="B47" s="36" t="s">
        <v>494</v>
      </c>
      <c r="C47" s="36" t="s">
        <v>382</v>
      </c>
      <c r="D47" s="36" t="s">
        <v>383</v>
      </c>
      <c r="E47" s="21" t="s">
        <v>500</v>
      </c>
      <c r="F47" s="36" t="s">
        <v>390</v>
      </c>
      <c r="G47" s="21" t="s">
        <v>92</v>
      </c>
      <c r="H47" s="36" t="s">
        <v>501</v>
      </c>
      <c r="I47" s="36" t="s">
        <v>387</v>
      </c>
      <c r="J47" s="21" t="s">
        <v>498</v>
      </c>
    </row>
    <row r="48" ht="42" customHeight="1" spans="1:10">
      <c r="A48" s="171" t="s">
        <v>350</v>
      </c>
      <c r="B48" s="36" t="s">
        <v>494</v>
      </c>
      <c r="C48" s="36" t="s">
        <v>382</v>
      </c>
      <c r="D48" s="36" t="s">
        <v>383</v>
      </c>
      <c r="E48" s="21" t="s">
        <v>502</v>
      </c>
      <c r="F48" s="36" t="s">
        <v>385</v>
      </c>
      <c r="G48" s="21" t="s">
        <v>92</v>
      </c>
      <c r="H48" s="36" t="s">
        <v>386</v>
      </c>
      <c r="I48" s="36" t="s">
        <v>387</v>
      </c>
      <c r="J48" s="21" t="s">
        <v>498</v>
      </c>
    </row>
    <row r="49" ht="42" customHeight="1" spans="1:10">
      <c r="A49" s="171" t="s">
        <v>350</v>
      </c>
      <c r="B49" s="36" t="s">
        <v>494</v>
      </c>
      <c r="C49" s="36" t="s">
        <v>382</v>
      </c>
      <c r="D49" s="36" t="s">
        <v>388</v>
      </c>
      <c r="E49" s="21" t="s">
        <v>503</v>
      </c>
      <c r="F49" s="36" t="s">
        <v>390</v>
      </c>
      <c r="G49" s="21" t="s">
        <v>504</v>
      </c>
      <c r="H49" s="36" t="s">
        <v>505</v>
      </c>
      <c r="I49" s="36" t="s">
        <v>387</v>
      </c>
      <c r="J49" s="21" t="s">
        <v>498</v>
      </c>
    </row>
    <row r="50" ht="42" customHeight="1" spans="1:10">
      <c r="A50" s="171" t="s">
        <v>350</v>
      </c>
      <c r="B50" s="36" t="s">
        <v>494</v>
      </c>
      <c r="C50" s="36" t="s">
        <v>382</v>
      </c>
      <c r="D50" s="36" t="s">
        <v>394</v>
      </c>
      <c r="E50" s="21" t="s">
        <v>506</v>
      </c>
      <c r="F50" s="36" t="s">
        <v>390</v>
      </c>
      <c r="G50" s="21" t="s">
        <v>506</v>
      </c>
      <c r="H50" s="36" t="s">
        <v>397</v>
      </c>
      <c r="I50" s="36" t="s">
        <v>387</v>
      </c>
      <c r="J50" s="21" t="s">
        <v>507</v>
      </c>
    </row>
    <row r="51" ht="42" customHeight="1" spans="1:10">
      <c r="A51" s="171" t="s">
        <v>350</v>
      </c>
      <c r="B51" s="36" t="s">
        <v>494</v>
      </c>
      <c r="C51" s="36" t="s">
        <v>399</v>
      </c>
      <c r="D51" s="36" t="s">
        <v>400</v>
      </c>
      <c r="E51" s="21" t="s">
        <v>508</v>
      </c>
      <c r="F51" s="36" t="s">
        <v>390</v>
      </c>
      <c r="G51" s="21" t="s">
        <v>391</v>
      </c>
      <c r="H51" s="36" t="s">
        <v>392</v>
      </c>
      <c r="I51" s="36" t="s">
        <v>393</v>
      </c>
      <c r="J51" s="21" t="s">
        <v>498</v>
      </c>
    </row>
    <row r="52" ht="42" customHeight="1" spans="1:10">
      <c r="A52" s="171" t="s">
        <v>350</v>
      </c>
      <c r="B52" s="36" t="s">
        <v>494</v>
      </c>
      <c r="C52" s="36" t="s">
        <v>399</v>
      </c>
      <c r="D52" s="36" t="s">
        <v>400</v>
      </c>
      <c r="E52" s="21" t="s">
        <v>509</v>
      </c>
      <c r="F52" s="36" t="s">
        <v>390</v>
      </c>
      <c r="G52" s="21" t="s">
        <v>391</v>
      </c>
      <c r="H52" s="36" t="s">
        <v>392</v>
      </c>
      <c r="I52" s="36" t="s">
        <v>393</v>
      </c>
      <c r="J52" s="21" t="s">
        <v>498</v>
      </c>
    </row>
    <row r="53" ht="42" customHeight="1" spans="1:10">
      <c r="A53" s="171" t="s">
        <v>350</v>
      </c>
      <c r="B53" s="36" t="s">
        <v>494</v>
      </c>
      <c r="C53" s="36" t="s">
        <v>399</v>
      </c>
      <c r="D53" s="36" t="s">
        <v>510</v>
      </c>
      <c r="E53" s="21" t="s">
        <v>511</v>
      </c>
      <c r="F53" s="36" t="s">
        <v>390</v>
      </c>
      <c r="G53" s="21" t="s">
        <v>391</v>
      </c>
      <c r="H53" s="36" t="s">
        <v>392</v>
      </c>
      <c r="I53" s="36" t="s">
        <v>393</v>
      </c>
      <c r="J53" s="21" t="s">
        <v>498</v>
      </c>
    </row>
    <row r="54" ht="42" customHeight="1" spans="1:10">
      <c r="A54" s="171" t="s">
        <v>350</v>
      </c>
      <c r="B54" s="36" t="s">
        <v>494</v>
      </c>
      <c r="C54" s="36" t="s">
        <v>399</v>
      </c>
      <c r="D54" s="36" t="s">
        <v>510</v>
      </c>
      <c r="E54" s="21" t="s">
        <v>512</v>
      </c>
      <c r="F54" s="36" t="s">
        <v>390</v>
      </c>
      <c r="G54" s="21" t="s">
        <v>391</v>
      </c>
      <c r="H54" s="36" t="s">
        <v>392</v>
      </c>
      <c r="I54" s="36" t="s">
        <v>393</v>
      </c>
      <c r="J54" s="21" t="s">
        <v>498</v>
      </c>
    </row>
    <row r="55" ht="42" customHeight="1" spans="1:10">
      <c r="A55" s="171" t="s">
        <v>350</v>
      </c>
      <c r="B55" s="36" t="s">
        <v>494</v>
      </c>
      <c r="C55" s="36" t="s">
        <v>405</v>
      </c>
      <c r="D55" s="36" t="s">
        <v>406</v>
      </c>
      <c r="E55" s="21" t="s">
        <v>513</v>
      </c>
      <c r="F55" s="36" t="s">
        <v>385</v>
      </c>
      <c r="G55" s="21" t="s">
        <v>408</v>
      </c>
      <c r="H55" s="36" t="s">
        <v>409</v>
      </c>
      <c r="I55" s="36" t="s">
        <v>387</v>
      </c>
      <c r="J55" s="21" t="s">
        <v>498</v>
      </c>
    </row>
    <row r="56" ht="42" customHeight="1" spans="1:10">
      <c r="A56" s="171" t="s">
        <v>350</v>
      </c>
      <c r="B56" s="36" t="s">
        <v>494</v>
      </c>
      <c r="C56" s="36" t="s">
        <v>411</v>
      </c>
      <c r="D56" s="36" t="s">
        <v>412</v>
      </c>
      <c r="E56" s="21" t="s">
        <v>514</v>
      </c>
      <c r="F56" s="36" t="s">
        <v>436</v>
      </c>
      <c r="G56" s="21" t="s">
        <v>437</v>
      </c>
      <c r="H56" s="36"/>
      <c r="I56" s="36" t="s">
        <v>393</v>
      </c>
      <c r="J56" s="21" t="s">
        <v>515</v>
      </c>
    </row>
    <row r="57" ht="42" customHeight="1" spans="1:10">
      <c r="A57" s="171" t="s">
        <v>343</v>
      </c>
      <c r="B57" s="36" t="s">
        <v>516</v>
      </c>
      <c r="C57" s="36" t="s">
        <v>382</v>
      </c>
      <c r="D57" s="36" t="s">
        <v>383</v>
      </c>
      <c r="E57" s="21" t="s">
        <v>517</v>
      </c>
      <c r="F57" s="36" t="s">
        <v>390</v>
      </c>
      <c r="G57" s="21" t="s">
        <v>84</v>
      </c>
      <c r="H57" s="36" t="s">
        <v>518</v>
      </c>
      <c r="I57" s="36" t="s">
        <v>393</v>
      </c>
      <c r="J57" s="21" t="s">
        <v>519</v>
      </c>
    </row>
    <row r="58" ht="42" customHeight="1" spans="1:10">
      <c r="A58" s="171" t="s">
        <v>343</v>
      </c>
      <c r="B58" s="36" t="s">
        <v>516</v>
      </c>
      <c r="C58" s="36" t="s">
        <v>399</v>
      </c>
      <c r="D58" s="36" t="s">
        <v>400</v>
      </c>
      <c r="E58" s="21" t="s">
        <v>520</v>
      </c>
      <c r="F58" s="36" t="s">
        <v>390</v>
      </c>
      <c r="G58" s="21" t="s">
        <v>521</v>
      </c>
      <c r="H58" s="36"/>
      <c r="I58" s="36" t="s">
        <v>393</v>
      </c>
      <c r="J58" s="21" t="s">
        <v>519</v>
      </c>
    </row>
    <row r="59" ht="42" customHeight="1" spans="1:10">
      <c r="A59" s="171" t="s">
        <v>343</v>
      </c>
      <c r="B59" s="36" t="s">
        <v>516</v>
      </c>
      <c r="C59" s="36" t="s">
        <v>405</v>
      </c>
      <c r="D59" s="36" t="s">
        <v>406</v>
      </c>
      <c r="E59" s="21" t="s">
        <v>522</v>
      </c>
      <c r="F59" s="36" t="s">
        <v>385</v>
      </c>
      <c r="G59" s="21" t="s">
        <v>408</v>
      </c>
      <c r="H59" s="36" t="s">
        <v>409</v>
      </c>
      <c r="I59" s="36" t="s">
        <v>393</v>
      </c>
      <c r="J59" s="21" t="s">
        <v>523</v>
      </c>
    </row>
    <row r="60" ht="42" customHeight="1" spans="1:10">
      <c r="A60" s="171" t="s">
        <v>356</v>
      </c>
      <c r="B60" s="36" t="s">
        <v>524</v>
      </c>
      <c r="C60" s="36" t="s">
        <v>382</v>
      </c>
      <c r="D60" s="36" t="s">
        <v>383</v>
      </c>
      <c r="E60" s="21" t="s">
        <v>525</v>
      </c>
      <c r="F60" s="36" t="s">
        <v>390</v>
      </c>
      <c r="G60" s="21" t="s">
        <v>86</v>
      </c>
      <c r="H60" s="36" t="s">
        <v>518</v>
      </c>
      <c r="I60" s="36" t="s">
        <v>387</v>
      </c>
      <c r="J60" s="21" t="s">
        <v>526</v>
      </c>
    </row>
    <row r="61" ht="42" customHeight="1" spans="1:10">
      <c r="A61" s="171" t="s">
        <v>356</v>
      </c>
      <c r="B61" s="36" t="s">
        <v>524</v>
      </c>
      <c r="C61" s="36" t="s">
        <v>382</v>
      </c>
      <c r="D61" s="36" t="s">
        <v>383</v>
      </c>
      <c r="E61" s="21" t="s">
        <v>527</v>
      </c>
      <c r="F61" s="36" t="s">
        <v>390</v>
      </c>
      <c r="G61" s="21" t="s">
        <v>504</v>
      </c>
      <c r="H61" s="36" t="s">
        <v>505</v>
      </c>
      <c r="I61" s="36" t="s">
        <v>387</v>
      </c>
      <c r="J61" s="21" t="s">
        <v>528</v>
      </c>
    </row>
    <row r="62" ht="42" customHeight="1" spans="1:10">
      <c r="A62" s="171" t="s">
        <v>356</v>
      </c>
      <c r="B62" s="36" t="s">
        <v>524</v>
      </c>
      <c r="C62" s="36" t="s">
        <v>382</v>
      </c>
      <c r="D62" s="36" t="s">
        <v>388</v>
      </c>
      <c r="E62" s="21" t="s">
        <v>529</v>
      </c>
      <c r="F62" s="36" t="s">
        <v>390</v>
      </c>
      <c r="G62" s="21" t="s">
        <v>460</v>
      </c>
      <c r="H62" s="36" t="s">
        <v>409</v>
      </c>
      <c r="I62" s="36" t="s">
        <v>387</v>
      </c>
      <c r="J62" s="21" t="s">
        <v>530</v>
      </c>
    </row>
    <row r="63" ht="42" customHeight="1" spans="1:10">
      <c r="A63" s="171" t="s">
        <v>356</v>
      </c>
      <c r="B63" s="36" t="s">
        <v>524</v>
      </c>
      <c r="C63" s="36" t="s">
        <v>382</v>
      </c>
      <c r="D63" s="36" t="s">
        <v>388</v>
      </c>
      <c r="E63" s="21" t="s">
        <v>531</v>
      </c>
      <c r="F63" s="36" t="s">
        <v>390</v>
      </c>
      <c r="G63" s="21" t="s">
        <v>460</v>
      </c>
      <c r="H63" s="36" t="s">
        <v>409</v>
      </c>
      <c r="I63" s="36" t="s">
        <v>387</v>
      </c>
      <c r="J63" s="21" t="s">
        <v>532</v>
      </c>
    </row>
    <row r="64" ht="42" customHeight="1" spans="1:10">
      <c r="A64" s="171" t="s">
        <v>356</v>
      </c>
      <c r="B64" s="36" t="s">
        <v>524</v>
      </c>
      <c r="C64" s="36" t="s">
        <v>382</v>
      </c>
      <c r="D64" s="36" t="s">
        <v>394</v>
      </c>
      <c r="E64" s="21" t="s">
        <v>533</v>
      </c>
      <c r="F64" s="36" t="s">
        <v>390</v>
      </c>
      <c r="G64" s="21" t="s">
        <v>460</v>
      </c>
      <c r="H64" s="36" t="s">
        <v>409</v>
      </c>
      <c r="I64" s="36" t="s">
        <v>387</v>
      </c>
      <c r="J64" s="21" t="s">
        <v>534</v>
      </c>
    </row>
    <row r="65" ht="42" customHeight="1" spans="1:10">
      <c r="A65" s="171" t="s">
        <v>356</v>
      </c>
      <c r="B65" s="36" t="s">
        <v>524</v>
      </c>
      <c r="C65" s="36" t="s">
        <v>399</v>
      </c>
      <c r="D65" s="36" t="s">
        <v>400</v>
      </c>
      <c r="E65" s="21" t="s">
        <v>535</v>
      </c>
      <c r="F65" s="36" t="s">
        <v>390</v>
      </c>
      <c r="G65" s="21" t="s">
        <v>391</v>
      </c>
      <c r="H65" s="36" t="s">
        <v>392</v>
      </c>
      <c r="I65" s="36" t="s">
        <v>393</v>
      </c>
      <c r="J65" s="21" t="s">
        <v>536</v>
      </c>
    </row>
    <row r="66" ht="42" customHeight="1" spans="1:10">
      <c r="A66" s="171" t="s">
        <v>356</v>
      </c>
      <c r="B66" s="36" t="s">
        <v>524</v>
      </c>
      <c r="C66" s="36" t="s">
        <v>399</v>
      </c>
      <c r="D66" s="36" t="s">
        <v>400</v>
      </c>
      <c r="E66" s="21" t="s">
        <v>537</v>
      </c>
      <c r="F66" s="36" t="s">
        <v>390</v>
      </c>
      <c r="G66" s="21" t="s">
        <v>391</v>
      </c>
      <c r="H66" s="36" t="s">
        <v>449</v>
      </c>
      <c r="I66" s="36" t="s">
        <v>393</v>
      </c>
      <c r="J66" s="21" t="s">
        <v>537</v>
      </c>
    </row>
    <row r="67" ht="42" customHeight="1" spans="1:10">
      <c r="A67" s="171" t="s">
        <v>356</v>
      </c>
      <c r="B67" s="36" t="s">
        <v>524</v>
      </c>
      <c r="C67" s="36" t="s">
        <v>405</v>
      </c>
      <c r="D67" s="36" t="s">
        <v>406</v>
      </c>
      <c r="E67" s="21" t="s">
        <v>538</v>
      </c>
      <c r="F67" s="36" t="s">
        <v>385</v>
      </c>
      <c r="G67" s="21" t="s">
        <v>408</v>
      </c>
      <c r="H67" s="36" t="s">
        <v>409</v>
      </c>
      <c r="I67" s="36" t="s">
        <v>387</v>
      </c>
      <c r="J67" s="21" t="s">
        <v>539</v>
      </c>
    </row>
    <row r="68" ht="42" customHeight="1" spans="1:10">
      <c r="A68" s="171" t="s">
        <v>356</v>
      </c>
      <c r="B68" s="36" t="s">
        <v>524</v>
      </c>
      <c r="C68" s="36" t="s">
        <v>411</v>
      </c>
      <c r="D68" s="36" t="s">
        <v>412</v>
      </c>
      <c r="E68" s="21" t="s">
        <v>540</v>
      </c>
      <c r="F68" s="36" t="s">
        <v>390</v>
      </c>
      <c r="G68" s="21" t="s">
        <v>541</v>
      </c>
      <c r="H68" s="36"/>
      <c r="I68" s="36" t="s">
        <v>393</v>
      </c>
      <c r="J68" s="21" t="s">
        <v>542</v>
      </c>
    </row>
    <row r="69" ht="42" customHeight="1" spans="1:10">
      <c r="A69" s="171" t="s">
        <v>360</v>
      </c>
      <c r="B69" s="36" t="s">
        <v>543</v>
      </c>
      <c r="C69" s="36" t="s">
        <v>382</v>
      </c>
      <c r="D69" s="36" t="s">
        <v>383</v>
      </c>
      <c r="E69" s="21" t="s">
        <v>544</v>
      </c>
      <c r="F69" s="36" t="s">
        <v>390</v>
      </c>
      <c r="G69" s="21" t="s">
        <v>89</v>
      </c>
      <c r="H69" s="36" t="s">
        <v>545</v>
      </c>
      <c r="I69" s="36" t="s">
        <v>387</v>
      </c>
      <c r="J69" s="21" t="s">
        <v>544</v>
      </c>
    </row>
    <row r="70" ht="42" customHeight="1" spans="1:10">
      <c r="A70" s="171" t="s">
        <v>360</v>
      </c>
      <c r="B70" s="36" t="s">
        <v>543</v>
      </c>
      <c r="C70" s="36" t="s">
        <v>382</v>
      </c>
      <c r="D70" s="36" t="s">
        <v>388</v>
      </c>
      <c r="E70" s="21" t="s">
        <v>546</v>
      </c>
      <c r="F70" s="36" t="s">
        <v>390</v>
      </c>
      <c r="G70" s="21" t="s">
        <v>547</v>
      </c>
      <c r="H70" s="36" t="s">
        <v>409</v>
      </c>
      <c r="I70" s="36" t="s">
        <v>387</v>
      </c>
      <c r="J70" s="21" t="s">
        <v>548</v>
      </c>
    </row>
    <row r="71" ht="42" customHeight="1" spans="1:10">
      <c r="A71" s="171" t="s">
        <v>360</v>
      </c>
      <c r="B71" s="36" t="s">
        <v>543</v>
      </c>
      <c r="C71" s="36" t="s">
        <v>382</v>
      </c>
      <c r="D71" s="36" t="s">
        <v>394</v>
      </c>
      <c r="E71" s="21" t="s">
        <v>549</v>
      </c>
      <c r="F71" s="36" t="s">
        <v>385</v>
      </c>
      <c r="G71" s="21" t="s">
        <v>550</v>
      </c>
      <c r="H71" s="36" t="s">
        <v>551</v>
      </c>
      <c r="I71" s="36" t="s">
        <v>387</v>
      </c>
      <c r="J71" s="21" t="s">
        <v>550</v>
      </c>
    </row>
    <row r="72" ht="42" customHeight="1" spans="1:10">
      <c r="A72" s="171" t="s">
        <v>360</v>
      </c>
      <c r="B72" s="36" t="s">
        <v>543</v>
      </c>
      <c r="C72" s="36" t="s">
        <v>399</v>
      </c>
      <c r="D72" s="36" t="s">
        <v>400</v>
      </c>
      <c r="E72" s="21" t="s">
        <v>552</v>
      </c>
      <c r="F72" s="36" t="s">
        <v>390</v>
      </c>
      <c r="G72" s="21" t="s">
        <v>521</v>
      </c>
      <c r="H72" s="36"/>
      <c r="I72" s="36" t="s">
        <v>393</v>
      </c>
      <c r="J72" s="21" t="s">
        <v>553</v>
      </c>
    </row>
    <row r="73" ht="42" customHeight="1" spans="1:10">
      <c r="A73" s="171" t="s">
        <v>360</v>
      </c>
      <c r="B73" s="36" t="s">
        <v>543</v>
      </c>
      <c r="C73" s="36" t="s">
        <v>405</v>
      </c>
      <c r="D73" s="36" t="s">
        <v>406</v>
      </c>
      <c r="E73" s="21" t="s">
        <v>478</v>
      </c>
      <c r="F73" s="36" t="s">
        <v>385</v>
      </c>
      <c r="G73" s="21" t="s">
        <v>408</v>
      </c>
      <c r="H73" s="36" t="s">
        <v>409</v>
      </c>
      <c r="I73" s="36" t="s">
        <v>387</v>
      </c>
      <c r="J73" s="21" t="s">
        <v>478</v>
      </c>
    </row>
  </sheetData>
  <mergeCells count="22">
    <mergeCell ref="A2:J2"/>
    <mergeCell ref="A3:H3"/>
    <mergeCell ref="A7:A13"/>
    <mergeCell ref="A14:A21"/>
    <mergeCell ref="A22:A27"/>
    <mergeCell ref="A28:A33"/>
    <mergeCell ref="A34:A39"/>
    <mergeCell ref="A40:A43"/>
    <mergeCell ref="A44:A56"/>
    <mergeCell ref="A57:A59"/>
    <mergeCell ref="A60:A68"/>
    <mergeCell ref="A69:A73"/>
    <mergeCell ref="B7:B13"/>
    <mergeCell ref="B14:B21"/>
    <mergeCell ref="B22:B27"/>
    <mergeCell ref="B28:B33"/>
    <mergeCell ref="B34:B39"/>
    <mergeCell ref="B40:B43"/>
    <mergeCell ref="B44:B56"/>
    <mergeCell ref="B57:B59"/>
    <mergeCell ref="B60:B68"/>
    <mergeCell ref="B69:B73"/>
  </mergeCells>
  <printOptions horizontalCentered="1"/>
  <pageMargins left="0.96" right="0.96" top="0.72" bottom="0.72" header="0" footer="0"/>
  <pageSetup paperSize="9" scale="6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18</vt:i4>
      </vt:variant>
    </vt:vector>
  </HeadingPairs>
  <TitlesOfParts>
    <vt:vector size="18"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对下转移支付预算表09-1</vt:lpstr>
      <vt:lpstr>对下转移支付绩效目标表09-2</vt:lpstr>
      <vt:lpstr>新增资产配置表10</vt:lpstr>
      <vt:lpstr>上级补助项目支出预算表11</vt:lpstr>
      <vt:lpstr>部门项目中期规划预算表12</vt:lpstr>
      <vt:lpstr>部门整体支出绩效目标表13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符号</cp:lastModifiedBy>
  <dcterms:created xsi:type="dcterms:W3CDTF">2026-03-10T02:19:00Z</dcterms:created>
  <dcterms:modified xsi:type="dcterms:W3CDTF">2026-04-24T01:39:39Z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ICV">
    <vt:lpwstr>7B8F035721924016999EBA17591C3276_13</vt:lpwstr>
  </property>
  <property fmtid="{D5CDD505-2E9C-101B-9397-08002B2CF9AE}" pid="4" name="KSOProductBuildVer">
    <vt:lpwstr>2052-12.1.0.25865</vt:lpwstr>
  </property>
  <property fmtid="{D5CDD505-2E9C-101B-9397-08002B2CF9AE}" pid="5" name="CalculationRule">
    <vt:i4>0</vt:i4>
  </property>
</Properties>
</file>