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92"/>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 name="部门整体支出绩效目标表13" sheetId="18" r:id="rId18"/>
  </sheets>
  <definedNames>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新增资产配置表10!$A:$A,新增资产配置表10!$1:$1</definedName>
    <definedName name="_xlnm.Print_Titles" localSheetId="15">上级补助项目支出预算表11!$A:$A,上级补助项目支出预算表11!$1:$1</definedName>
    <definedName name="_xlnm.Print_Titles" localSheetId="16">部门项目中期规划预算表12!$A:$A,部门项目中期规划预算表12!$1:$1</definedName>
    <definedName name="_xlnm.Print_Titles" localSheetId="17">部门整体支出绩效目标表13!$A:$A,部门整体支出绩效目标表13!$1:$1</definedName>
  </definedNames>
  <calcPr calcId="144525"/>
</workbook>
</file>

<file path=xl/sharedStrings.xml><?xml version="1.0" encoding="utf-8"?>
<sst xmlns="http://schemas.openxmlformats.org/spreadsheetml/2006/main" count="1939" uniqueCount="579">
  <si>
    <t>预算01-1表</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</si>
  <si>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</si>
  <si>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</si>
  <si>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</si>
  <si>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</si>
  <si>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</si>
  <si>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</si>
  <si>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</si>
  <si>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</si>
  <si>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</si>
  <si>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</si>
  <si>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</si>
  <si>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</si>
  <si>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</si>
  <si>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</si>
  <si>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</si>
  <si>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</si>
  <si>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</si>
  <si>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</si>
  <si>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</si>
  <si>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</si>
  <si>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</si>
  <si>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</si>
  <si>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</si>
  <si>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</si>
  <si>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</si>
  <si>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</si>
  <si>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</si>
  <si>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</si>
  <si>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</si>
  <si>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</si>
  <si>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</si>
  <si>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</si>
  <si>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</si>
  <si>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</si>
  <si>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</si>
  <si>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</si>
  <si>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</si>
  <si>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</si>
  <si>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</si>
  <si>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</si>
  <si>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</si>
  <si>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</si>
  <si>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</si>
  <si>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</si>
  <si>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</si>
  <si>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</si>
  <si>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</si>
  <si>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</si>
  <si>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</si>
  <si>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</si>
  <si>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</si>
  <si>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</si>
  <si>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</si>
  <si>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</si>
  <si>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</si>
  <si>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</si>
  <si>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</si>
  <si>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</si>
  <si>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</si>
  <si>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</si>
  <si>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</si>
  <si>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</si>
  <si>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</si>
  <si>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</si>
  <si>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</si>
  <si>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</si>
  <si>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</si>
  <si>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</si>
  <si>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101001</t>
  </si>
  <si>
    <t>昆明市东川区人民政府办公室</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</si>
  <si>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</si>
  <si>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</si>
  <si>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</si>
  <si>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</si>
  <si>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</si>
  <si>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</si>
  <si>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</si>
  <si>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</si>
  <si>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</si>
  <si>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</si>
  <si>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</si>
  <si>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</si>
  <si>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</si>
  <si>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</si>
  <si>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</si>
  <si>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</si>
  <si>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</si>
  <si>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</si>
  <si>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</si>
  <si>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</si>
  <si>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</si>
  <si>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</si>
  <si>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</si>
  <si>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</si>
  <si>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</si>
  <si>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</si>
  <si>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201</t>
  </si>
  <si>
    <t>一般公共服务支出</t>
  </si>
  <si>
    <t>20103</t>
  </si>
  <si>
    <t>政府办公厅（室）及相关机构事务</t>
  </si>
  <si>
    <t>2010301</t>
  </si>
  <si>
    <t>行政运行</t>
  </si>
  <si>
    <t>2010302</t>
  </si>
  <si>
    <t>一般行政管理事务</t>
  </si>
  <si>
    <t>2010399</t>
  </si>
  <si>
    <t>其他政府办公厅（室）及相关机构事务支出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</si>
  <si>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</si>
  <si>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</si>
  <si>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</si>
  <si>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</si>
  <si>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</si>
  <si>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</si>
  <si>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</si>
  <si>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</si>
  <si>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</si>
  <si>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</si>
  <si>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</si>
  <si>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</si>
  <si>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</si>
  <si>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</si>
  <si>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</si>
  <si>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</si>
  <si>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</si>
  <si>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</si>
  <si>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</si>
  <si>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</si>
  <si>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</si>
  <si>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</si>
  <si>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</si>
  <si>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</si>
  <si>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</si>
  <si>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</si>
  <si>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</si>
  <si>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</si>
  <si>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</si>
  <si>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</si>
  <si>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</si>
  <si>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</si>
  <si>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</si>
  <si>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</si>
  <si>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</si>
  <si>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</si>
  <si>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</si>
  <si>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</si>
  <si>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</si>
  <si>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</si>
  <si>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</si>
  <si>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</si>
  <si>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</si>
  <si>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</si>
  <si>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</si>
  <si>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</si>
  <si>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</si>
  <si>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</si>
  <si>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</si>
  <si>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</si>
  <si>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</si>
  <si>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</si>
  <si>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</si>
  <si>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</si>
  <si>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</si>
  <si>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</si>
  <si>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</si>
  <si>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</si>
  <si>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</si>
  <si>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</si>
  <si>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</si>
  <si>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</si>
  <si>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</si>
  <si>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</si>
  <si>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</si>
  <si>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</si>
  <si>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</si>
  <si>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</si>
  <si>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</si>
  <si>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</si>
  <si>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</si>
  <si>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</si>
  <si>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</si>
  <si>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</si>
  <si>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</si>
  <si>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</si>
  <si>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</si>
  <si>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</si>
  <si>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</si>
  <si>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</si>
  <si>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</si>
  <si>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</si>
  <si>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</si>
  <si>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</si>
  <si>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</si>
  <si>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</si>
  <si>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</si>
  <si>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</si>
  <si>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</si>
  <si>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</si>
  <si>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</si>
  <si>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</si>
  <si>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</si>
  <si>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</si>
  <si>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</si>
  <si>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</si>
  <si>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</si>
  <si>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</si>
  <si>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530113210000000001965</t>
  </si>
  <si>
    <t>行政人员工资支出</t>
  </si>
  <si>
    <t>30101</t>
  </si>
  <si>
    <t>基本工资</t>
  </si>
  <si>
    <t>30102</t>
  </si>
  <si>
    <t>津贴补贴</t>
  </si>
  <si>
    <t>30103</t>
  </si>
  <si>
    <t>奖金</t>
  </si>
  <si>
    <t>530113210000000001966</t>
  </si>
  <si>
    <t>事业人员工资支出</t>
  </si>
  <si>
    <t>30107</t>
  </si>
  <si>
    <t>绩效工资</t>
  </si>
  <si>
    <t>530113210000000001967</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</si>
  <si>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</si>
  <si>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</si>
  <si>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</si>
  <si>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</si>
  <si>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</si>
  <si>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</si>
  <si>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</si>
  <si>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</si>
  <si>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</si>
  <si>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</si>
  <si>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</si>
  <si>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530113210000000001968</t>
  </si>
  <si>
    <t>30113</t>
  </si>
  <si>
    <t>530113210000000001972</t>
  </si>
  <si>
    <t>公车购置及运维费</t>
  </si>
  <si>
    <t>30231</t>
  </si>
  <si>
    <t>公务用车运行维护费</t>
  </si>
  <si>
    <t>530113210000000001973</t>
  </si>
  <si>
    <t>30217</t>
  </si>
  <si>
    <t>530113210000000001974</t>
  </si>
  <si>
    <t>公务交通补贴</t>
  </si>
  <si>
    <t>30239</t>
  </si>
  <si>
    <t>其他交通费用</t>
  </si>
  <si>
    <t>530113210000000001975</t>
  </si>
  <si>
    <t>工会经费</t>
  </si>
  <si>
    <t>30228</t>
  </si>
  <si>
    <t>530113210000000001976</t>
  </si>
  <si>
    <t>离退休公用经费</t>
  </si>
  <si>
    <t>30299</t>
  </si>
  <si>
    <t>其他商品和服务支出</t>
  </si>
  <si>
    <t>530113210000000001978</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</si>
  <si>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</si>
  <si>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</si>
  <si>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</si>
  <si>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</si>
  <si>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</si>
  <si>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</si>
  <si>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</si>
  <si>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</si>
  <si>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</si>
  <si>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</si>
  <si>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</si>
  <si>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</si>
  <si>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</si>
  <si>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</si>
  <si>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</si>
  <si>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</si>
  <si>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</si>
  <si>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530113210000000001979</t>
  </si>
  <si>
    <t>租车经费</t>
  </si>
  <si>
    <t>530113221100000531005</t>
  </si>
  <si>
    <t>离退休生活补助</t>
  </si>
  <si>
    <t>30305</t>
  </si>
  <si>
    <t>生活补助</t>
  </si>
  <si>
    <t>530113231100001500717</t>
  </si>
  <si>
    <t>行政人员绩效奖励</t>
  </si>
  <si>
    <t>530113231100001500719</t>
  </si>
  <si>
    <t>事业人员绩效奖励</t>
  </si>
  <si>
    <t>530113241100002197267</t>
  </si>
  <si>
    <t>编外聘用人员支出</t>
  </si>
  <si>
    <t>30199</t>
  </si>
  <si>
    <t>其他工资福利支出</t>
  </si>
  <si>
    <t>预算05-1表</t>
  </si>
  <si>
    <t>项目分类</t>
  </si>
  <si>
    <t>项目单位</t>
  </si>
  <si>
    <t>经济科目编码</t>
  </si>
  <si>
    <t>经济科目名称</t>
  </si>
  <si>
    <t>本年拨款</t>
  </si>
  <si>
    <t>其中：本次下达</t>
  </si>
  <si>
    <t>对个人和家庭的补助</t>
  </si>
  <si>
    <t>530113261100004935573</t>
  </si>
  <si>
    <t>城镇遗属补助经费</t>
  </si>
  <si>
    <t>530113231100001341489</t>
  </si>
  <si>
    <t>挂职干部配偶及未成人子女从居住地前来探望交通费及人身意外伤亡保险费</t>
  </si>
  <si>
    <t>专项业务类</t>
  </si>
  <si>
    <t>530113221100000498607</t>
  </si>
  <si>
    <t>后勤保障经费</t>
  </si>
  <si>
    <t>30202</t>
  </si>
  <si>
    <t>印刷费</t>
  </si>
  <si>
    <t>31002</t>
  </si>
  <si>
    <t>办公设备购置</t>
  </si>
  <si>
    <t>530113231100001217753</t>
  </si>
  <si>
    <t>公务用车购置经费</t>
  </si>
  <si>
    <t>31013</t>
  </si>
  <si>
    <t>公务用车购置</t>
  </si>
  <si>
    <t>530113241100002144408</t>
  </si>
  <si>
    <t>周转房物业管理经费</t>
  </si>
  <si>
    <t>30209</t>
  </si>
  <si>
    <t>物业管理费</t>
  </si>
  <si>
    <t>530113241100002339906</t>
  </si>
  <si>
    <t>东川区政府采购电子交易平台建设经费</t>
  </si>
  <si>
    <t>事业发展类</t>
  </si>
  <si>
    <t>530113241100002551310</t>
  </si>
  <si>
    <t>办公大楼运维经费</t>
  </si>
  <si>
    <t>30214</t>
  </si>
  <si>
    <t>租赁费</t>
  </si>
  <si>
    <t>530113251100004370282</t>
  </si>
  <si>
    <t>2025年度研究课题经费</t>
  </si>
  <si>
    <t>预算05-2表</t>
  </si>
  <si>
    <t>项目年度绩效目标</t>
  </si>
  <si>
    <t>一级指标</t>
  </si>
  <si>
    <t>二级指标</t>
  </si>
  <si>
    <t>三级指标</t>
  </si>
  <si>
    <t>指标性质</t>
  </si>
  <si>
    <t>指标值</t>
  </si>
  <si>
    <t>度量单位</t>
  </si>
  <si>
    <t>指标属性</t>
  </si>
  <si>
    <t>指标内容</t>
  </si>
  <si>
    <t>完成购置建设实现全区政府采购交易全流程电子化，大幅提高采购效率，优化政府采购营商环境。</t>
  </si>
  <si>
    <t>产出指标</t>
  </si>
  <si>
    <t>数量指标</t>
  </si>
  <si>
    <t>系统软件支持</t>
  </si>
  <si>
    <t>=</t>
  </si>
  <si>
    <t>1.00</t>
  </si>
  <si>
    <t>批次</t>
  </si>
  <si>
    <t>定量指标</t>
  </si>
  <si>
    <t>质量指标</t>
  </si>
  <si>
    <t>平台建设质量达标</t>
  </si>
  <si>
    <t>达标</t>
  </si>
  <si>
    <t>定性指标</t>
  </si>
  <si>
    <t>平台建设质量</t>
  </si>
  <si>
    <t>时效指标</t>
  </si>
  <si>
    <t>支付资金在合同时限内</t>
  </si>
  <si>
    <t>按时</t>
  </si>
  <si>
    <t>效益指标</t>
  </si>
  <si>
    <t>经济效益</t>
  </si>
  <si>
    <t>有效提高经济发展</t>
  </si>
  <si>
    <t>长期有效</t>
  </si>
  <si>
    <t>社会效益</t>
  </si>
  <si>
    <t>有效提升全区政府采购效率</t>
  </si>
  <si>
    <t>有效提升</t>
  </si>
  <si>
    <t>可持续影响</t>
  </si>
  <si>
    <t>提高工作效率，节约资源</t>
  </si>
  <si>
    <t>满意度指标</t>
  </si>
  <si>
    <t>服务对象满意度</t>
  </si>
  <si>
    <t>&gt;=</t>
  </si>
  <si>
    <t>90</t>
  </si>
  <si>
    <t>%</t>
  </si>
  <si>
    <t>研究成果达到良好或优秀水平：研究成果得到市级领导批示；或被《昆明经济》及以上层级刊物刊用；或得到市级四班子主要领导及以上领导肯定性批示。</t>
  </si>
  <si>
    <t>研究报告</t>
  </si>
  <si>
    <t>篇</t>
  </si>
  <si>
    <t>研究报告1篇</t>
  </si>
  <si>
    <t>咨询报告</t>
  </si>
  <si>
    <t>咨询1篇报告</t>
  </si>
  <si>
    <t>课题研究按期完成率</t>
  </si>
  <si>
    <t>课题研究成果的综合转化率</t>
  </si>
  <si>
    <t>受益对象满意度</t>
  </si>
  <si>
    <t>完成2026年新办公大楼租赁费、水电费、物业管理费支付及运行工作，保障区委区政府各项工作正常开展。</t>
  </si>
  <si>
    <t>办公大楼面积</t>
  </si>
  <si>
    <t>16000</t>
  </si>
  <si>
    <t>平方米</t>
  </si>
  <si>
    <t>办公楼总面积</t>
  </si>
  <si>
    <t>租赁办公楼质量达标</t>
  </si>
  <si>
    <t>质量达标</t>
  </si>
  <si>
    <t>租赁办公楼质量</t>
  </si>
  <si>
    <t>按合同规定及时支付</t>
  </si>
  <si>
    <t>2026</t>
  </si>
  <si>
    <t>年</t>
  </si>
  <si>
    <t>保障办公环境安全高效</t>
  </si>
  <si>
    <t>有效提高</t>
  </si>
  <si>
    <t>群众满意度</t>
  </si>
  <si>
    <t>90%</t>
  </si>
  <si>
    <t>成本指标</t>
  </si>
  <si>
    <t>经济成本指标</t>
  </si>
  <si>
    <t>经济成本</t>
  </si>
  <si>
    <t>498.99</t>
  </si>
  <si>
    <t>万元</t>
  </si>
  <si>
    <t>完成支付金额</t>
  </si>
  <si>
    <t>按照文件要求，确保城镇遗属补助金按时发放，让遗属人员基本生活得到保障。</t>
  </si>
  <si>
    <t>发放人员数量</t>
  </si>
  <si>
    <t>人</t>
  </si>
  <si>
    <t>保障遗属人员基本生活</t>
  </si>
  <si>
    <t>发放人员满意度</t>
  </si>
  <si>
    <t>发放金额</t>
  </si>
  <si>
    <t>25552.8</t>
  </si>
  <si>
    <t>元</t>
  </si>
  <si>
    <t>现有车辆空编3辆，因调研用大巴车即将按规定报废，拟购置一辆大巴车补充公车空缺，为调研等公车出行活动提供保障，提高单位后勤服务工作效率。</t>
  </si>
  <si>
    <t>购买公车数</t>
  </si>
  <si>
    <t>辆</t>
  </si>
  <si>
    <t>购买新车质量</t>
  </si>
  <si>
    <t>符合标准</t>
  </si>
  <si>
    <t>规定时限内</t>
  </si>
  <si>
    <t>提升服务质量</t>
  </si>
  <si>
    <t>有效提升服务质量</t>
  </si>
  <si>
    <t>节约公车维修维护费用</t>
  </si>
  <si>
    <t>100</t>
  </si>
  <si>
    <t>公务出行满意度</t>
  </si>
  <si>
    <t>95</t>
  </si>
  <si>
    <t>52</t>
  </si>
  <si>
    <t>新购车辆支出金额</t>
  </si>
  <si>
    <t>加强政府区级周转房住宿小区的物业管理，保障房屋和公用设施的正常使用，创造优美、整洁、安全、方便、舒适、文明的居住环境，有效提高住户幸福感及满意度。</t>
  </si>
  <si>
    <t>物业服务面积</t>
  </si>
  <si>
    <t>2596.79</t>
  </si>
  <si>
    <t>物业管理面积</t>
  </si>
  <si>
    <t>物业服务覆盖率</t>
  </si>
  <si>
    <t>物业服务及时率</t>
  </si>
  <si>
    <t>有效提高住户幸福感</t>
  </si>
  <si>
    <t>有效提高住户满意度</t>
  </si>
  <si>
    <t>19.8</t>
  </si>
  <si>
    <t>东组通〔2018〕106号省外来滇挂职干部相关服务保障,为三人购买人身意外伤亡保险1,000元,挂职干部配偶及未成人子女从居住地前来探望交通费20,000元（按2,500元/人/单程计算）。</t>
  </si>
  <si>
    <t>挂职领导人数</t>
  </si>
  <si>
    <t>保障挂职干部相关服务</t>
  </si>
  <si>
    <t>保障省外来滇挂职干部相关服务</t>
  </si>
  <si>
    <t>挂职领导满意度</t>
  </si>
  <si>
    <t>完成区政府办2026年ICT业务集成服务使用费、办公费、办公设备购置费、差旅费、印刷费及公务接待费支付合计2,600,000元。保障区委区政府后勤服务工作正常开展，为领导职工日常工作提供服务。</t>
  </si>
  <si>
    <t>办理文件数</t>
  </si>
  <si>
    <t>&gt;</t>
  </si>
  <si>
    <t>8000</t>
  </si>
  <si>
    <t>件</t>
  </si>
  <si>
    <t>反映预算年度办文情况</t>
  </si>
  <si>
    <t>办会数</t>
  </si>
  <si>
    <t>200</t>
  </si>
  <si>
    <t>场</t>
  </si>
  <si>
    <t>反映预算年度办会情况</t>
  </si>
  <si>
    <t>调研报告数</t>
  </si>
  <si>
    <t>次</t>
  </si>
  <si>
    <t>反映预算年度调研成果</t>
  </si>
  <si>
    <t>政府采购次数</t>
  </si>
  <si>
    <t>反映预算年度政府采购情况</t>
  </si>
  <si>
    <t>政务信息期数</t>
  </si>
  <si>
    <t>24</t>
  </si>
  <si>
    <t>期</t>
  </si>
  <si>
    <t>反映全区政务信息收集、编报情况</t>
  </si>
  <si>
    <t>接待人次</t>
  </si>
  <si>
    <t>11700</t>
  </si>
  <si>
    <t>人次</t>
  </si>
  <si>
    <t>反映政府办2024年接待情况</t>
  </si>
  <si>
    <t>文件办结率</t>
  </si>
  <si>
    <t>反映文件办理情况</t>
  </si>
  <si>
    <t>交办事项办结率</t>
  </si>
  <si>
    <t>反映交办事项办理情况</t>
  </si>
  <si>
    <t>政务信息省市采用占比</t>
  </si>
  <si>
    <t>30</t>
  </si>
  <si>
    <t>反映政务信息文稿质量</t>
  </si>
  <si>
    <t>办公用品采购合格率</t>
  </si>
  <si>
    <t>反映预算年度政府采购质量</t>
  </si>
  <si>
    <t>调研报告完成率</t>
  </si>
  <si>
    <t>反映调研报告成果质量</t>
  </si>
  <si>
    <t>交办工作完成及时性</t>
  </si>
  <si>
    <t>'规定时限内</t>
  </si>
  <si>
    <t>天</t>
  </si>
  <si>
    <t>反映对交办工作完成的响应情况</t>
  </si>
  <si>
    <t>高效协助区政府领导抓好全区社会各项事业发展工作</t>
  </si>
  <si>
    <t>反映对全区经济的带动情况</t>
  </si>
  <si>
    <t>公众对政府工作满意度</t>
  </si>
  <si>
    <t>服务对象满意情况</t>
  </si>
  <si>
    <t>领导对政府工作满意度</t>
  </si>
  <si>
    <t>预算06表</t>
  </si>
  <si>
    <t>政府性基金预算支出预算表</t>
  </si>
  <si>
    <t>单位名称：昆明市发展和改革委员会</t>
  </si>
  <si>
    <t>政府性基金预算支出</t>
  </si>
  <si>
    <t>备注：昆明市东川区人民政府办公室部门2026年度无政府性基金预算支出情况，此表无数据。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</si>
  <si>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</si>
  <si>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</si>
  <si>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</si>
  <si>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</si>
  <si>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</si>
  <si>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</si>
  <si>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</si>
  <si>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</si>
  <si>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</si>
  <si>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</si>
  <si>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</si>
  <si>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公车燃油费</t>
  </si>
  <si>
    <t>车辆加油、添加燃料服务</t>
  </si>
  <si>
    <t>公车维护费</t>
  </si>
  <si>
    <t>车辆维修和保养服务</t>
  </si>
  <si>
    <t>公车保险费</t>
  </si>
  <si>
    <t>机动车保险服务</t>
  </si>
  <si>
    <t>公车维护</t>
  </si>
  <si>
    <t>复印机</t>
  </si>
  <si>
    <t>其他印刷服务</t>
  </si>
  <si>
    <t>公车购置</t>
  </si>
  <si>
    <t>大型客车</t>
  </si>
  <si>
    <t>房屋租赁服务</t>
  </si>
  <si>
    <t>物管费</t>
  </si>
  <si>
    <t>物业管理服务</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</si>
  <si>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</si>
  <si>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</si>
  <si>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</si>
  <si>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</si>
  <si>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</si>
  <si>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</si>
  <si>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</si>
  <si>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</si>
  <si>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备注：昆明市东川区人民政府办公室部门2026年度无政府购买服务预算支出情况，此表无数据。</t>
  </si>
  <si>
    <t>预算09-1表</t>
  </si>
  <si>
    <t>单位名称（项目）</t>
  </si>
  <si>
    <t>地区</t>
  </si>
  <si>
    <t>备注：昆明市东川区人民政府办公室部门2026年度无对下转移支付预算支出情况，此表无数据。</t>
  </si>
  <si>
    <t>预算09-2表</t>
  </si>
  <si>
    <t xml:space="preserve">预算10表
</t>
  </si>
  <si>
    <t>资产类别</t>
  </si>
  <si>
    <t>资产分类代码.名称</t>
  </si>
  <si>
    <t>资产名称</t>
  </si>
  <si>
    <t>计量单位</t>
  </si>
  <si>
    <t>财政部门批复数（元）</t>
  </si>
  <si>
    <t>单价</t>
  </si>
  <si>
    <t>金额</t>
  </si>
  <si>
    <t>备注：昆明市东川区人民政府办公室部门2026年度无新增资产配置预算支出情况，此表无数据。</t>
  </si>
  <si>
    <t>预算11表</t>
  </si>
  <si>
    <t>上级补助</t>
  </si>
  <si>
    <t>备注：昆明市东川区人民政府办公室部门2026年度无上级补助项目支出预算情况，此表无数据。</t>
  </si>
  <si>
    <t>预算12表</t>
  </si>
  <si>
    <t>项目级次</t>
  </si>
  <si>
    <t>114 对个人和家庭的补助</t>
  </si>
  <si>
    <t>本级</t>
  </si>
  <si>
    <t>115 其他工资福利支出</t>
  </si>
  <si>
    <t>311 专项业务类</t>
  </si>
  <si>
    <t>313 事业发展类</t>
  </si>
  <si>
    <t/>
  </si>
  <si>
    <t>预算6表</t>
  </si>
  <si>
    <t>部门编码</t>
  </si>
  <si>
    <t>部门名称</t>
  </si>
  <si>
    <t>内容</t>
  </si>
  <si>
    <t>说明</t>
  </si>
  <si>
    <t>部门总体目标</t>
  </si>
  <si>
    <t>部门职责</t>
  </si>
  <si>
    <t>东川区政府办主要履行以下职责：
（一）承办市人民政府文件、指示在东川区贯彻落实的行文工作，承办区人民政府向市人民政府报告、请示的拟稿和审核工作，以及市委、市政府及其部门和区委、区人大常委会、区政协转由区人民政府办理的事项。
（二）负责区人民政府会议的准备工作，协助区人民政府领导组织实施会议决定事项。
（三）协助区人民政府领导组织起草或审核以区人民政府、区政府办公室名义发布的公文，负责区人民政府、区政府办公室规范性文件的合法性审查工作。
（四）研究乡镇（街道）人民政府（办事处）和区人民政府各部门请示区人民政府的事项，提出办理意见，报区人民政府领导审批。
（五）根据区人民政府领导的指示，对区人民政府部门间出现的争议问题进行协调并提出处理意见，报区人民政府领导决定。
（六）负责区人民政府重大决策部署、重要文件确定事项、重要会议议定事项以及区人民政府领导批示指示贯彻落实情况的督促检查。
（七）牵头组织有关部门按照区人民政府领导指示开展专题调查研究，及时反映情况，提出工作建议。
（八）负责承办上级人大、政协交由区人民政府、区政府办公室办理的人大代表建议和政协提案，统筹全区政府系统人大建议和政协提案办理工作。
（九）负责区人民政府值班工作，及时向区人民政府领导报告重要紧急情况，传达和督促落实区人民政府领导指示。
（十）负责全区政务信息工作。指导监督、协调推进政府信息公开工作。
（十一）负责12345市长热线平台、区委书记和区长电子信箱群众来件来信的受理、分办工作。
（十二）归口管理全区外事工作，统筹协调外事工作和涉外事务。
（十三）负责区级机关事务的管理、保障、服务工作，指导全区机关事务管理工作。按照省、市机关后勤服务购买项目及标准，对纳入预算的区级机关后勤服务购买工作进行指导。负责区级机关办公用房调配。负责全区公共机构节能和公务用车管理工作。承担区委、区政府公务接待工作。
（十四）完成区委、区人民政府和上级部门交办的其他任务。</t>
  </si>
  <si>
    <t>根据三定方案归纳</t>
  </si>
  <si>
    <t>区政府办部门整体支出总目标为：稳固提升脱贫成果，实施扶贫协作项目，提升产业组织化程度；坚持生态优先，打赢环境综合整治攻坚战，提升生态文明建设水平；坚持项目引领、招商推动，以项目促投资，以投资促发展；创新服务方式，充分发挥参谋助手、督促检查、协调综合、后勤保障作用，积极协助区政府领导抓好全区社会各项事业发展工作，促进全区经济社会发展。</t>
  </si>
  <si>
    <t>根据部门职责，中长期规划，各级党委，各级政府要求归纳</t>
  </si>
  <si>
    <t>部门年度目标</t>
  </si>
  <si>
    <t>（一）进一步抓实学习教育和队伍建设
一是抓实学习教育。严格按照学习计划开展自主学习，坚持用好每周集中学习制度，结合“三会一课”、主题党日、理论学习中心组、领导干部上讲堂等制度丰富学习形式，分层分类强化学习教育效果，切实做到入脑入心；强化业务知识学习，进一步深化办文办会、法治政府建设等领域业务培训，推动职工整体素质进一步提升。二是强化队伍建设。进一步配齐配强干部队伍，注重分层培养和专业化培养，充分优化整体人员配备。注重选树先进典型，号召干部职工向身边先进典型学习，在新征程中担当作为、矢志奉献。三是严肃日常管理。认真抓好干部职工日常行为规范管理，进一步强化作风建设，提升整体凝聚力和战斗力。
（二）进一步提高工作效能和服务质量
一是抓好工作效能提升。年内完成办文数字化系统建设并全区推广，进一步规范和提升办文质量；研究和试行后勤服务线上一体化登记办理，进一步压缩工作程序，提高办事效率。持续贯彻和落实“基层减负”工作要求，在精文简会、整治形式主义等方面紧抓不放、久久为功。二是抓好协调能力提升。主动作为，抓好统筹，对涉及面广、工作量大的工作要加大协调力度，力争在最短时间内办结。适应各项工作要求的新变化，努力创新服务手段，提高工作效率，降低运行成本。三是充分提升参谋助手能力。按照“身在兵位，胸为帅谋”的工作要求，抓好参谋助手的定位，立足真实性、针对性、科学性，努力在文字材料的质量上取得新突破；继续坚持“贴近领导、贴近基层、贴近实际”的工作原则，深入基层调查研究，掌握实情。加强对热点、难点问题的调研，增强实效性。
（三）进一步健全管理制度和监督机制
一是强化制度建设。结合工作实际，加快研究修订办文、办会、办事方面等制度机制，规范信息公开制度落实，严格落实重大行政决策和规范性文件审核，形成一级抓一级的良好格局，服务保障区委、区政府决策部署落地落细见成效。进一步健全和落实区政府议事规则，紧紧围绕全区工作大局，紧贴领导工作思路，突出重点，创新方法，扎实有序开展督查工作，促进政府决策和重要工作任务落实，较好履行政府督查工作职能。二是强化后勤管理。进一步规范后勤保障制度，严格公务用车管理、国内公（商）务接待管理工作，做好办公用房管理，持续抓好全区公共机构节能降耗工作和固定资产管理，严肃工作纪律，确保工作开展有章可循、有据可依。三是强化动态更新。紧跟中央、省市最新政策、制度要求，及时调整政策。</t>
  </si>
  <si>
    <t>部门年度重点工作任务对应的目标或措施预计的产出和效果，每项工作任务都有明确的一项或几项目标。</t>
  </si>
  <si>
    <t>二、部门年度重点工作任务</t>
  </si>
  <si>
    <t>部门职能职责</t>
  </si>
  <si>
    <t>主要内容</t>
  </si>
  <si>
    <t>对应项目</t>
  </si>
  <si>
    <t>纳入预算金额（元）</t>
  </si>
  <si>
    <t>总额</t>
  </si>
  <si>
    <t>财政拨款</t>
  </si>
  <si>
    <t>其他资金</t>
  </si>
  <si>
    <t>区政府办公室作为东川区人民政府的综合办事机构，是承上启下、联系左右、协调各方的枢纽，在政府行使职能的过程中发挥着运转枢纽和参谋助手的作用，担负着参与政务、管理事务、协调综合、督促落实、调查研究、后勤服务等重要职责。</t>
  </si>
  <si>
    <t>工资、社会保险费用、公用经费，公务交通补贴，租车经费，退休公用经费、遗属生活补助、离退休生活补助</t>
  </si>
  <si>
    <t>完成全区公共机构节能工作，完成全区公务用车管理工作，保障东川区应急及综合服务平台车辆正常运转；完成区委、区政府公务接待工作，完成区政府办公室机关后勤保障工作。确保区委、区政府办公大楼正常运转。</t>
  </si>
  <si>
    <t>补充年初人头经费安排不足，通过补充经费，更好地改进服务方式，充分发挥参谋助手、督促检查、协调综合、后勤保障作用，积极协助区政府领导抓好全区社会各项事业发展工作，促进全区经济社会发展。</t>
  </si>
  <si>
    <t>三、部门整体支出绩效指标</t>
  </si>
  <si>
    <t>绩效指标</t>
  </si>
  <si>
    <t>评（扣）分标准</t>
  </si>
  <si>
    <t>绩效指标设定依据及指标值数据来源</t>
  </si>
  <si>
    <t xml:space="preserve">二级指标 </t>
  </si>
  <si>
    <t>400</t>
  </si>
  <si>
    <t>次/月</t>
  </si>
  <si>
    <t>办理文件数＞=8000件得5分，每小于100件扣1分</t>
  </si>
  <si>
    <t>2025年办文数</t>
  </si>
  <si>
    <t>办会数＞200场得5分，每小于10场扣1分</t>
  </si>
  <si>
    <t>2025年办会数</t>
  </si>
  <si>
    <t>文件办结率=100%得5分，每小于10%扣1分</t>
  </si>
  <si>
    <t>内部规定</t>
  </si>
  <si>
    <t>交办事项办结率=100%得5分，每小于10%扣1分</t>
  </si>
  <si>
    <t>调研报告完成率=100%得5分，每小于10%扣1分</t>
  </si>
  <si>
    <t>交办工作完成及时得5分，不及时不得分</t>
  </si>
  <si>
    <t>全区经济带动</t>
  </si>
  <si>
    <t>有效带动</t>
  </si>
  <si>
    <t>有效带动全区经济得5分，否则不得分</t>
  </si>
  <si>
    <t>东川区政府办2026年主要工作目标</t>
  </si>
  <si>
    <t>区政府领导满意度</t>
  </si>
  <si>
    <t>满意度达到95%得5分，否则不得分</t>
  </si>
  <si>
    <t>领导满意度</t>
  </si>
  <si>
    <t>职能职责</t>
  </si>
</sst>
</file>

<file path=xl/styles.xml><?xml version="1.0" encoding="utf-8"?>
<styleSheet xmlns="http://schemas.openxmlformats.org/spreadsheetml/2006/main">
  <numFmts count="9">
    <numFmt numFmtId="43" formatCode="_ * #,##0.00_ ;_ * \-#,##0.00_ ;_ * &quot;-&quot;??_ ;_ @_ "/>
    <numFmt numFmtId="44" formatCode="_ &quot;￥&quot;* #,##0.00_ ;_ &quot;￥&quot;* \-#,##0.00_ ;_ &quot;￥&quot;* &quot;-&quot;??_ ;_ @_ "/>
    <numFmt numFmtId="41" formatCode="_ * #,##0_ ;_ * \-#,##0_ ;_ * &quot;-&quot;_ ;_ @_ "/>
    <numFmt numFmtId="176" formatCode="yyyy\-mm\-dd"/>
    <numFmt numFmtId="177" formatCode="yyyy\-mm\-dd\ hh:mm:ss"/>
    <numFmt numFmtId="42" formatCode="_ &quot;￥&quot;* #,##0_ ;_ &quot;￥&quot;* \-#,##0_ ;_ &quot;￥&quot;* &quot;-&quot;_ ;_ @_ "/>
    <numFmt numFmtId="178" formatCode="#,##0.00;\-#,##0.00;;@"/>
    <numFmt numFmtId="179" formatCode="hh:mm:ss"/>
    <numFmt numFmtId="180" formatCode="#,##0;\-#,##0;;@"/>
  </numFmts>
  <fonts count="40">
    <font>
      <sz val="11"/>
      <color theme="1"/>
      <name val="宋体"/>
      <charset val="134"/>
      <scheme val="minor"/>
    </font>
    <font>
      <b/>
      <sz val="24"/>
      <color rgb="FF000000"/>
      <name val="宋体"/>
      <charset val="134"/>
    </font>
    <font>
      <sz val="9"/>
      <color rgb="FF000000"/>
      <name val="宋体"/>
      <charset val="134"/>
    </font>
    <font>
      <sz val="10"/>
      <color rgb="FF000000"/>
      <name val="宋体"/>
      <charset val="134"/>
    </font>
    <font>
      <b/>
      <sz val="10"/>
      <color rgb="FF000000"/>
      <name val="宋体"/>
      <charset val="134"/>
    </font>
    <font>
      <sz val="11"/>
      <color rgb="FF000000"/>
      <name val="宋体"/>
      <charset val="134"/>
    </font>
    <font>
      <b/>
      <sz val="11"/>
      <color rgb="FF000000"/>
      <name val="宋体"/>
      <charset val="134"/>
    </font>
    <font>
      <sz val="11"/>
      <name val="宋体"/>
      <charset val="134"/>
    </font>
    <font>
      <sz val="12"/>
      <color rgb="FF000000"/>
      <name val="宋体"/>
      <charset val="134"/>
    </font>
    <font>
      <b/>
      <sz val="23"/>
      <color rgb="FF000000"/>
      <name val="宋体"/>
      <charset val="134"/>
    </font>
    <font>
      <sz val="9"/>
      <color theme="1"/>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sz val="11"/>
      <color rgb="FF9C0006"/>
      <name val="宋体"/>
      <charset val="0"/>
      <scheme val="minor"/>
    </font>
    <font>
      <b/>
      <sz val="15"/>
      <color theme="3"/>
      <name val="宋体"/>
      <charset val="134"/>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theme="1"/>
      <name val="宋体"/>
      <charset val="0"/>
      <scheme val="minor"/>
    </font>
    <font>
      <sz val="9"/>
      <name val="宋体"/>
      <charset val="134"/>
    </font>
    <font>
      <sz val="11"/>
      <color rgb="FFFA7D00"/>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3F3F3F"/>
      <name val="宋体"/>
      <charset val="0"/>
      <scheme val="minor"/>
    </font>
    <font>
      <b/>
      <sz val="11"/>
      <color rgb="FFFFFFFF"/>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C7CE"/>
        <bgColor indexed="64"/>
      </patternFill>
    </fill>
    <fill>
      <patternFill patternType="solid">
        <fgColor rgb="FFFFFFCC"/>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5"/>
        <bgColor indexed="64"/>
      </patternFill>
    </fill>
    <fill>
      <patternFill patternType="solid">
        <fgColor rgb="FFA5A5A5"/>
        <bgColor indexed="64"/>
      </patternFill>
    </fill>
    <fill>
      <patternFill patternType="solid">
        <fgColor theme="4"/>
        <bgColor indexed="64"/>
      </patternFill>
    </fill>
    <fill>
      <patternFill patternType="solid">
        <fgColor theme="4" tint="0.599993896298105"/>
        <bgColor indexed="64"/>
      </patternFill>
    </fill>
    <fill>
      <patternFill patternType="solid">
        <fgColor theme="8"/>
        <bgColor indexed="64"/>
      </patternFill>
    </fill>
    <fill>
      <patternFill patternType="solid">
        <fgColor theme="5" tint="0.599993896298105"/>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8">
    <xf numFmtId="0" fontId="0" fillId="0" borderId="0"/>
    <xf numFmtId="42" fontId="0" fillId="0" borderId="0" applyFont="0" applyFill="0" applyBorder="0" applyAlignment="0" applyProtection="0">
      <alignment vertical="center"/>
    </xf>
    <xf numFmtId="0" fontId="30" fillId="20" borderId="0" applyNumberFormat="0" applyBorder="0" applyAlignment="0" applyProtection="0">
      <alignment vertical="center"/>
    </xf>
    <xf numFmtId="0" fontId="33" fillId="17" borderId="2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31" fillId="0" borderId="1">
      <alignment horizontal="right" vertical="center"/>
    </xf>
    <xf numFmtId="0" fontId="30" fillId="12" borderId="0" applyNumberFormat="0" applyBorder="0" applyAlignment="0" applyProtection="0">
      <alignment vertical="center"/>
    </xf>
    <xf numFmtId="0" fontId="20" fillId="4" borderId="0" applyNumberFormat="0" applyBorder="0" applyAlignment="0" applyProtection="0">
      <alignment vertical="center"/>
    </xf>
    <xf numFmtId="43" fontId="0" fillId="0" borderId="0" applyFont="0" applyFill="0" applyBorder="0" applyAlignment="0" applyProtection="0">
      <alignment vertical="center"/>
    </xf>
    <xf numFmtId="0" fontId="29" fillId="25"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176" fontId="31" fillId="0" borderId="1">
      <alignment horizontal="right" vertical="center"/>
    </xf>
    <xf numFmtId="0" fontId="36" fillId="0" borderId="0" applyNumberFormat="0" applyFill="0" applyBorder="0" applyAlignment="0" applyProtection="0">
      <alignment vertical="center"/>
    </xf>
    <xf numFmtId="0" fontId="0" fillId="5" borderId="17" applyNumberFormat="0" applyFont="0" applyAlignment="0" applyProtection="0">
      <alignment vertical="center"/>
    </xf>
    <xf numFmtId="0" fontId="29" fillId="24" borderId="0" applyNumberFormat="0" applyBorder="0" applyAlignment="0" applyProtection="0">
      <alignment vertical="center"/>
    </xf>
    <xf numFmtId="0" fontId="23"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0" borderId="16" applyNumberFormat="0" applyFill="0" applyAlignment="0" applyProtection="0">
      <alignment vertical="center"/>
    </xf>
    <xf numFmtId="0" fontId="27" fillId="0" borderId="16" applyNumberFormat="0" applyFill="0" applyAlignment="0" applyProtection="0">
      <alignment vertical="center"/>
    </xf>
    <xf numFmtId="0" fontId="29" fillId="27" borderId="0" applyNumberFormat="0" applyBorder="0" applyAlignment="0" applyProtection="0">
      <alignment vertical="center"/>
    </xf>
    <xf numFmtId="0" fontId="23" fillId="0" borderId="18" applyNumberFormat="0" applyFill="0" applyAlignment="0" applyProtection="0">
      <alignment vertical="center"/>
    </xf>
    <xf numFmtId="0" fontId="29" fillId="23" borderId="0" applyNumberFormat="0" applyBorder="0" applyAlignment="0" applyProtection="0">
      <alignment vertical="center"/>
    </xf>
    <xf numFmtId="0" fontId="38" fillId="19" borderId="22" applyNumberFormat="0" applyAlignment="0" applyProtection="0">
      <alignment vertical="center"/>
    </xf>
    <xf numFmtId="0" fontId="34" fillId="19" borderId="20" applyNumberFormat="0" applyAlignment="0" applyProtection="0">
      <alignment vertical="center"/>
    </xf>
    <xf numFmtId="0" fontId="39" fillId="30" borderId="23" applyNumberFormat="0" applyAlignment="0" applyProtection="0">
      <alignment vertical="center"/>
    </xf>
    <xf numFmtId="0" fontId="30" fillId="11" borderId="0" applyNumberFormat="0" applyBorder="0" applyAlignment="0" applyProtection="0">
      <alignment vertical="center"/>
    </xf>
    <xf numFmtId="0" fontId="29" fillId="29" borderId="0" applyNumberFormat="0" applyBorder="0" applyAlignment="0" applyProtection="0">
      <alignment vertical="center"/>
    </xf>
    <xf numFmtId="0" fontId="32" fillId="0" borderId="19" applyNumberFormat="0" applyFill="0" applyAlignment="0" applyProtection="0">
      <alignment vertical="center"/>
    </xf>
    <xf numFmtId="0" fontId="37" fillId="0" borderId="21" applyNumberFormat="0" applyFill="0" applyAlignment="0" applyProtection="0">
      <alignment vertical="center"/>
    </xf>
    <xf numFmtId="0" fontId="26" fillId="7" borderId="0" applyNumberFormat="0" applyBorder="0" applyAlignment="0" applyProtection="0">
      <alignment vertical="center"/>
    </xf>
    <xf numFmtId="0" fontId="22" fillId="6" borderId="0" applyNumberFormat="0" applyBorder="0" applyAlignment="0" applyProtection="0">
      <alignment vertical="center"/>
    </xf>
    <xf numFmtId="10" fontId="31" fillId="0" borderId="1">
      <alignment horizontal="right" vertical="center"/>
    </xf>
    <xf numFmtId="0" fontId="30" fillId="22" borderId="0" applyNumberFormat="0" applyBorder="0" applyAlignment="0" applyProtection="0">
      <alignment vertical="center"/>
    </xf>
    <xf numFmtId="0" fontId="29" fillId="31" borderId="0" applyNumberFormat="0" applyBorder="0" applyAlignment="0" applyProtection="0">
      <alignment vertical="center"/>
    </xf>
    <xf numFmtId="0" fontId="30" fillId="26" borderId="0" applyNumberFormat="0" applyBorder="0" applyAlignment="0" applyProtection="0">
      <alignment vertical="center"/>
    </xf>
    <xf numFmtId="0" fontId="30" fillId="32" borderId="0" applyNumberFormat="0" applyBorder="0" applyAlignment="0" applyProtection="0">
      <alignment vertical="center"/>
    </xf>
    <xf numFmtId="0" fontId="30" fillId="14" borderId="0" applyNumberFormat="0" applyBorder="0" applyAlignment="0" applyProtection="0">
      <alignment vertical="center"/>
    </xf>
    <xf numFmtId="0" fontId="30" fillId="34" borderId="0" applyNumberFormat="0" applyBorder="0" applyAlignment="0" applyProtection="0">
      <alignment vertical="center"/>
    </xf>
    <xf numFmtId="0" fontId="29" fillId="13" borderId="0" applyNumberFormat="0" applyBorder="0" applyAlignment="0" applyProtection="0">
      <alignment vertical="center"/>
    </xf>
    <xf numFmtId="0" fontId="29" fillId="28" borderId="0" applyNumberFormat="0" applyBorder="0" applyAlignment="0" applyProtection="0">
      <alignment vertical="center"/>
    </xf>
    <xf numFmtId="0" fontId="30" fillId="16" borderId="0" applyNumberFormat="0" applyBorder="0" applyAlignment="0" applyProtection="0">
      <alignment vertical="center"/>
    </xf>
    <xf numFmtId="0" fontId="30" fillId="10" borderId="0" applyNumberFormat="0" applyBorder="0" applyAlignment="0" applyProtection="0">
      <alignment vertical="center"/>
    </xf>
    <xf numFmtId="0" fontId="29" fillId="33" borderId="0" applyNumberFormat="0" applyBorder="0" applyAlignment="0" applyProtection="0">
      <alignment vertical="center"/>
    </xf>
    <xf numFmtId="0" fontId="30" fillId="15" borderId="0" applyNumberFormat="0" applyBorder="0" applyAlignment="0" applyProtection="0">
      <alignment vertical="center"/>
    </xf>
    <xf numFmtId="0" fontId="29" fillId="18" borderId="0" applyNumberFormat="0" applyBorder="0" applyAlignment="0" applyProtection="0">
      <alignment vertical="center"/>
    </xf>
    <xf numFmtId="0" fontId="29" fillId="9" borderId="0" applyNumberFormat="0" applyBorder="0" applyAlignment="0" applyProtection="0">
      <alignment vertical="center"/>
    </xf>
    <xf numFmtId="0" fontId="30" fillId="21" borderId="0" applyNumberFormat="0" applyBorder="0" applyAlignment="0" applyProtection="0">
      <alignment vertical="center"/>
    </xf>
    <xf numFmtId="0" fontId="29" fillId="8" borderId="0" applyNumberFormat="0" applyBorder="0" applyAlignment="0" applyProtection="0">
      <alignment vertical="center"/>
    </xf>
    <xf numFmtId="178" fontId="31" fillId="0" borderId="1">
      <alignment horizontal="right" vertical="center"/>
    </xf>
    <xf numFmtId="49" fontId="31" fillId="0" borderId="1">
      <alignment horizontal="left" vertical="center" wrapText="1"/>
    </xf>
    <xf numFmtId="178" fontId="31" fillId="0" borderId="1">
      <alignment horizontal="right" vertical="center"/>
    </xf>
    <xf numFmtId="179" fontId="31" fillId="0" borderId="1">
      <alignment horizontal="right" vertical="center"/>
    </xf>
    <xf numFmtId="180" fontId="31" fillId="0" borderId="1">
      <alignment horizontal="right" vertical="center"/>
    </xf>
    <xf numFmtId="0" fontId="7" fillId="0" borderId="0">
      <alignment vertical="center"/>
    </xf>
  </cellStyleXfs>
  <cellXfs count="228">
    <xf numFmtId="0" fontId="0" fillId="0" borderId="0" xfId="0" applyFont="1" applyBorder="1"/>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6"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2" borderId="1" xfId="0" applyFont="1" applyFill="1" applyBorder="1" applyAlignment="1">
      <alignment horizontal="left" vertical="center"/>
    </xf>
    <xf numFmtId="4" fontId="7" fillId="0" borderId="1" xfId="0" applyNumberFormat="1" applyFont="1" applyFill="1" applyBorder="1" applyAlignment="1" applyProtection="1">
      <alignment horizontal="right" vertical="center" wrapText="1"/>
    </xf>
    <xf numFmtId="49" fontId="7" fillId="0" borderId="1" xfId="0" applyNumberFormat="1" applyFont="1" applyFill="1" applyBorder="1" applyAlignment="1" applyProtection="1">
      <alignment horizontal="left" vertical="center" wrapText="1"/>
    </xf>
    <xf numFmtId="0" fontId="7" fillId="0" borderId="5" xfId="0" applyNumberFormat="1" applyFont="1" applyFill="1" applyBorder="1" applyAlignment="1"/>
    <xf numFmtId="0" fontId="5" fillId="0" borderId="1" xfId="0" applyFont="1" applyBorder="1"/>
    <xf numFmtId="0" fontId="6" fillId="0" borderId="1" xfId="0" applyFont="1" applyBorder="1" applyAlignment="1">
      <alignment horizontal="center" vertical="center"/>
    </xf>
    <xf numFmtId="49" fontId="8" fillId="0" borderId="1" xfId="0" applyNumberFormat="1" applyFont="1" applyBorder="1" applyAlignment="1">
      <alignment horizontal="center" vertical="center" wrapText="1"/>
    </xf>
    <xf numFmtId="49" fontId="8" fillId="0" borderId="1"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locked="0"/>
    </xf>
    <xf numFmtId="0" fontId="8" fillId="0" borderId="1" xfId="0" applyFont="1" applyBorder="1" applyAlignment="1">
      <alignment horizontal="center" vertical="center"/>
    </xf>
    <xf numFmtId="49" fontId="7" fillId="0" borderId="1" xfId="57" applyNumberFormat="1" applyBorder="1" applyAlignment="1" applyProtection="1">
      <alignment horizontal="left" vertical="center" wrapText="1"/>
    </xf>
    <xf numFmtId="49" fontId="7" fillId="0" borderId="1" xfId="57" applyNumberFormat="1" applyBorder="1" applyAlignment="1" applyProtection="1">
      <alignment vertical="center" wrapText="1"/>
    </xf>
    <xf numFmtId="0" fontId="2" fillId="2" borderId="0" xfId="0" applyFont="1" applyFill="1" applyBorder="1" applyAlignment="1">
      <alignment horizontal="right" vertical="center" wrapText="1"/>
    </xf>
    <xf numFmtId="0" fontId="5" fillId="0" borderId="4" xfId="0" applyFont="1" applyBorder="1" applyAlignment="1">
      <alignment horizontal="center" vertical="center"/>
    </xf>
    <xf numFmtId="0" fontId="5" fillId="2" borderId="1" xfId="0" applyFont="1" applyFill="1" applyBorder="1" applyAlignment="1">
      <alignment horizontal="center" vertical="center"/>
    </xf>
    <xf numFmtId="49" fontId="5" fillId="0" borderId="1" xfId="0" applyNumberFormat="1" applyFont="1" applyBorder="1" applyAlignment="1">
      <alignment vertical="center" wrapText="1"/>
    </xf>
    <xf numFmtId="0" fontId="5" fillId="0" borderId="1" xfId="0" applyFont="1" applyBorder="1" applyAlignment="1">
      <alignment vertical="center" wrapText="1"/>
    </xf>
    <xf numFmtId="49" fontId="8" fillId="0" borderId="1" xfId="0" applyNumberFormat="1" applyFont="1" applyBorder="1" applyAlignment="1">
      <alignment horizontal="center" vertical="center"/>
    </xf>
    <xf numFmtId="0" fontId="7" fillId="0" borderId="6" xfId="0" applyNumberFormat="1" applyFont="1" applyFill="1" applyBorder="1" applyAlignment="1"/>
    <xf numFmtId="49" fontId="3" fillId="0" borderId="0" xfId="0" applyNumberFormat="1" applyFont="1" applyBorder="1"/>
    <xf numFmtId="0" fontId="2" fillId="0" borderId="0" xfId="0" applyFont="1" applyBorder="1" applyAlignment="1" applyProtection="1">
      <alignment horizontal="right" vertical="center"/>
      <protection locked="0"/>
    </xf>
    <xf numFmtId="0" fontId="9"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5" fillId="0" borderId="0" xfId="0" applyFont="1" applyBorder="1"/>
    <xf numFmtId="0" fontId="2" fillId="0" borderId="0" xfId="0" applyFont="1" applyBorder="1" applyAlignment="1" applyProtection="1">
      <alignment horizontal="right"/>
      <protection locked="0"/>
    </xf>
    <xf numFmtId="0" fontId="5" fillId="0" borderId="7" xfId="0" applyFont="1" applyBorder="1" applyAlignment="1" applyProtection="1">
      <alignment horizontal="center" vertical="center" wrapText="1"/>
      <protection locked="0"/>
    </xf>
    <xf numFmtId="0" fontId="5" fillId="0" borderId="7" xfId="0" applyFont="1" applyBorder="1" applyAlignment="1">
      <alignment horizontal="center" vertical="center" wrapText="1"/>
    </xf>
    <xf numFmtId="0" fontId="5" fillId="0" borderId="8" xfId="0" applyFont="1" applyBorder="1" applyAlignment="1" applyProtection="1">
      <alignment horizontal="center" vertical="center" wrapText="1"/>
      <protection locked="0"/>
    </xf>
    <xf numFmtId="0" fontId="5" fillId="0" borderId="8" xfId="0" applyFont="1" applyBorder="1" applyAlignment="1">
      <alignment horizontal="center" vertical="center" wrapText="1"/>
    </xf>
    <xf numFmtId="0" fontId="5" fillId="0" borderId="7" xfId="0" applyFont="1" applyBorder="1" applyAlignment="1">
      <alignment horizontal="center" vertical="center"/>
    </xf>
    <xf numFmtId="0" fontId="5" fillId="2" borderId="9" xfId="0" applyFont="1" applyFill="1" applyBorder="1" applyAlignment="1" applyProtection="1">
      <alignment horizontal="center" vertical="center" wrapText="1"/>
      <protection locked="0"/>
    </xf>
    <xf numFmtId="0" fontId="5" fillId="0" borderId="9" xfId="0" applyFont="1" applyBorder="1" applyAlignment="1">
      <alignment horizontal="center" vertical="center" wrapText="1"/>
    </xf>
    <xf numFmtId="0" fontId="5" fillId="0" borderId="9" xfId="0" applyFont="1" applyBorder="1" applyAlignment="1">
      <alignment horizontal="center" vertical="center"/>
    </xf>
    <xf numFmtId="0" fontId="3" fillId="0" borderId="1" xfId="0" applyFont="1" applyBorder="1" applyAlignment="1">
      <alignment horizontal="center" vertical="center"/>
    </xf>
    <xf numFmtId="0" fontId="2" fillId="2"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protection locked="0"/>
    </xf>
    <xf numFmtId="4" fontId="2" fillId="0" borderId="1" xfId="0" applyNumberFormat="1" applyFont="1" applyBorder="1" applyAlignment="1" applyProtection="1">
      <alignment horizontal="right" vertical="center" wrapText="1"/>
      <protection locked="0"/>
    </xf>
    <xf numFmtId="49" fontId="10" fillId="0" borderId="1" xfId="53" applyNumberFormat="1" applyFont="1" applyBorder="1">
      <alignment horizontal="left" vertical="center" wrapText="1"/>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5" fillId="2" borderId="7" xfId="0" applyFont="1" applyFill="1" applyBorder="1" applyAlignment="1">
      <alignment horizontal="center" vertical="center"/>
    </xf>
    <xf numFmtId="0" fontId="5" fillId="0" borderId="8" xfId="0" applyFont="1" applyBorder="1" applyAlignment="1">
      <alignment horizontal="center" vertical="center"/>
    </xf>
    <xf numFmtId="4" fontId="2" fillId="0" borderId="1" xfId="0" applyNumberFormat="1" applyFont="1" applyBorder="1" applyAlignment="1">
      <alignment horizontal="right" vertical="center" wrapText="1"/>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horizontal="center" vertical="center" wrapText="1"/>
      <protection locked="0"/>
    </xf>
    <xf numFmtId="0" fontId="2" fillId="0" borderId="3" xfId="0" applyFont="1" applyBorder="1" applyAlignment="1">
      <alignment horizontal="left" vertical="center"/>
    </xf>
    <xf numFmtId="0" fontId="2" fillId="2" borderId="4" xfId="0" applyFont="1" applyFill="1" applyBorder="1" applyAlignment="1">
      <alignment horizontal="left" vertical="center"/>
    </xf>
    <xf numFmtId="0" fontId="3" fillId="0" borderId="1" xfId="0" applyFont="1" applyBorder="1" applyAlignment="1" applyProtection="1">
      <alignment horizontal="center" vertical="center"/>
      <protection locked="0"/>
    </xf>
    <xf numFmtId="4" fontId="10" fillId="0" borderId="1" xfId="54" applyNumberFormat="1" applyFont="1" applyBorder="1">
      <alignment horizontal="right" vertical="center"/>
    </xf>
    <xf numFmtId="0" fontId="2" fillId="2" borderId="0" xfId="0" applyFont="1" applyFill="1" applyBorder="1" applyAlignment="1" applyProtection="1">
      <alignment horizontal="right" vertical="top" wrapText="1"/>
      <protection locked="0"/>
    </xf>
    <xf numFmtId="0" fontId="11" fillId="0" borderId="0" xfId="0" applyFont="1" applyBorder="1" applyAlignment="1" applyProtection="1">
      <alignment vertical="top"/>
      <protection locked="0"/>
    </xf>
    <xf numFmtId="0" fontId="11" fillId="0" borderId="0" xfId="0" applyFont="1" applyBorder="1" applyAlignment="1">
      <alignment vertical="top"/>
    </xf>
    <xf numFmtId="0" fontId="12" fillId="2" borderId="0" xfId="0" applyFont="1" applyFill="1" applyBorder="1" applyAlignment="1" applyProtection="1">
      <alignment horizontal="center" vertical="center" wrapText="1"/>
      <protection locked="0"/>
    </xf>
    <xf numFmtId="0" fontId="11" fillId="0" borderId="0" xfId="0" applyFont="1" applyBorder="1" applyProtection="1">
      <protection locked="0"/>
    </xf>
    <xf numFmtId="0" fontId="11" fillId="0" borderId="0" xfId="0" applyFont="1" applyBorder="1"/>
    <xf numFmtId="0" fontId="2" fillId="2" borderId="0"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right" vertical="center"/>
      <protection locked="0"/>
    </xf>
    <xf numFmtId="0" fontId="3" fillId="2" borderId="0" xfId="0" applyFont="1" applyFill="1" applyBorder="1" applyAlignment="1" applyProtection="1">
      <alignment horizontal="right" vertical="center" wrapText="1"/>
      <protection locked="0"/>
    </xf>
    <xf numFmtId="0" fontId="3" fillId="0" borderId="1"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right" vertical="center"/>
      <protection locked="0"/>
    </xf>
    <xf numFmtId="0" fontId="3" fillId="2" borderId="1" xfId="0" applyFont="1" applyFill="1" applyBorder="1" applyAlignment="1" applyProtection="1">
      <alignment horizontal="right" vertical="center" wrapText="1"/>
      <protection locked="0"/>
    </xf>
    <xf numFmtId="0" fontId="2" fillId="2"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3" fontId="2" fillId="2" borderId="1" xfId="0" applyNumberFormat="1" applyFont="1" applyFill="1" applyBorder="1" applyAlignment="1" applyProtection="1">
      <alignment horizontal="right" vertical="center"/>
      <protection locked="0"/>
    </xf>
    <xf numFmtId="4" fontId="2" fillId="0" borderId="1" xfId="0" applyNumberFormat="1" applyFont="1" applyBorder="1" applyAlignment="1" applyProtection="1">
      <alignment horizontal="right" vertical="center"/>
      <protection locked="0"/>
    </xf>
    <xf numFmtId="0" fontId="2" fillId="0" borderId="1" xfId="0" applyFont="1" applyBorder="1" applyAlignment="1" applyProtection="1">
      <alignment horizontal="left"/>
      <protection locked="0"/>
    </xf>
    <xf numFmtId="0" fontId="2" fillId="0" borderId="1" xfId="0" applyFont="1" applyBorder="1" applyAlignment="1">
      <alignment horizontal="left"/>
    </xf>
    <xf numFmtId="0" fontId="2" fillId="2" borderId="1" xfId="0" applyFont="1" applyFill="1" applyBorder="1" applyAlignment="1">
      <alignment horizontal="right" vertical="center"/>
    </xf>
    <xf numFmtId="0" fontId="2" fillId="2" borderId="0" xfId="0" applyFont="1" applyFill="1" applyBorder="1" applyAlignment="1" applyProtection="1">
      <alignment horizontal="right" vertical="center" wrapText="1"/>
      <protection locked="0"/>
    </xf>
    <xf numFmtId="0" fontId="13" fillId="0" borderId="0" xfId="0" applyFont="1" applyBorder="1" applyAlignment="1">
      <alignment horizontal="center" vertical="center"/>
    </xf>
    <xf numFmtId="0" fontId="9" fillId="0" borderId="0"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2" borderId="1" xfId="0" applyFont="1" applyFill="1" applyBorder="1" applyAlignment="1" applyProtection="1">
      <alignment horizontal="center" vertical="center"/>
      <protection locked="0"/>
    </xf>
    <xf numFmtId="0" fontId="3" fillId="0" borderId="0" xfId="0" applyFont="1" applyBorder="1" applyAlignment="1">
      <alignment horizontal="right" vertical="center"/>
    </xf>
    <xf numFmtId="0" fontId="13"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wrapText="1"/>
    </xf>
    <xf numFmtId="0" fontId="3" fillId="0" borderId="0" xfId="0" applyFont="1" applyBorder="1" applyAlignment="1">
      <alignment horizontal="right" wrapText="1"/>
    </xf>
    <xf numFmtId="0" fontId="3" fillId="0" borderId="0" xfId="0" applyFont="1" applyBorder="1" applyAlignment="1">
      <alignment wrapText="1"/>
    </xf>
    <xf numFmtId="0" fontId="5" fillId="0" borderId="10" xfId="0" applyFont="1" applyBorder="1" applyAlignment="1">
      <alignment horizontal="center" vertical="center" wrapText="1"/>
    </xf>
    <xf numFmtId="0" fontId="3" fillId="0" borderId="2" xfId="0" applyFont="1" applyBorder="1" applyAlignment="1">
      <alignment horizontal="center" vertical="center"/>
    </xf>
    <xf numFmtId="178" fontId="10" fillId="0" borderId="1" xfId="0" applyNumberFormat="1" applyFont="1" applyBorder="1" applyAlignment="1">
      <alignment horizontal="right" vertical="center"/>
    </xf>
    <xf numFmtId="0" fontId="5" fillId="0" borderId="4"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0" xfId="0" applyFont="1" applyBorder="1" applyProtection="1">
      <protection locked="0"/>
    </xf>
    <xf numFmtId="0" fontId="9" fillId="0" borderId="0" xfId="0" applyFont="1" applyBorder="1" applyAlignment="1">
      <alignment horizontal="center" vertical="center" wrapText="1"/>
    </xf>
    <xf numFmtId="0" fontId="5" fillId="0" borderId="0" xfId="0" applyFont="1" applyBorder="1" applyProtection="1">
      <protection locked="0"/>
    </xf>
    <xf numFmtId="0" fontId="5" fillId="0" borderId="11" xfId="0" applyFont="1" applyBorder="1" applyAlignment="1" applyProtection="1">
      <alignment horizontal="center" vertical="center"/>
      <protection locked="0"/>
    </xf>
    <xf numFmtId="0" fontId="5" fillId="0" borderId="11" xfId="0" applyFont="1" applyBorder="1" applyAlignment="1">
      <alignment horizontal="center" vertical="center" wrapText="1"/>
    </xf>
    <xf numFmtId="0" fontId="5" fillId="0" borderId="12" xfId="0" applyFont="1" applyBorder="1" applyAlignment="1" applyProtection="1">
      <alignment horizontal="center" vertical="center"/>
      <protection locked="0"/>
    </xf>
    <xf numFmtId="0" fontId="5" fillId="0" borderId="12" xfId="0" applyFont="1" applyBorder="1" applyAlignment="1">
      <alignment horizontal="center" vertical="center" wrapText="1"/>
    </xf>
    <xf numFmtId="0" fontId="5" fillId="0" borderId="13" xfId="0" applyFont="1" applyBorder="1" applyAlignment="1" applyProtection="1">
      <alignment horizontal="center" vertical="center"/>
      <protection locked="0"/>
    </xf>
    <xf numFmtId="0" fontId="5" fillId="0" borderId="13" xfId="0" applyFont="1" applyBorder="1" applyAlignment="1">
      <alignment horizontal="center" vertical="center" wrapText="1"/>
    </xf>
    <xf numFmtId="0" fontId="2" fillId="0" borderId="9" xfId="0" applyFont="1" applyBorder="1" applyAlignment="1">
      <alignment horizontal="left" vertical="center" wrapText="1"/>
    </xf>
    <xf numFmtId="0" fontId="2" fillId="0" borderId="13" xfId="0" applyFont="1" applyBorder="1" applyAlignment="1" applyProtection="1">
      <alignment horizontal="left" vertical="center"/>
      <protection locked="0"/>
    </xf>
    <xf numFmtId="0" fontId="2" fillId="0" borderId="13" xfId="0" applyFont="1" applyBorder="1" applyAlignment="1">
      <alignment horizontal="left" vertical="center" wrapText="1"/>
    </xf>
    <xf numFmtId="0" fontId="2" fillId="0" borderId="14" xfId="0" applyFont="1" applyBorder="1" applyAlignment="1">
      <alignment horizontal="center" vertical="center"/>
    </xf>
    <xf numFmtId="0" fontId="2" fillId="0" borderId="15" xfId="0" applyFont="1" applyBorder="1" applyAlignment="1" applyProtection="1">
      <alignment horizontal="left" vertical="center"/>
      <protection locked="0"/>
    </xf>
    <xf numFmtId="0" fontId="2" fillId="0" borderId="15" xfId="0" applyFont="1" applyBorder="1" applyAlignment="1">
      <alignment horizontal="left" vertical="center"/>
    </xf>
    <xf numFmtId="0" fontId="2" fillId="0" borderId="0" xfId="0" applyFont="1" applyBorder="1" applyAlignment="1" applyProtection="1">
      <alignment vertical="top" wrapText="1"/>
      <protection locked="0"/>
    </xf>
    <xf numFmtId="0" fontId="9" fillId="0" borderId="0" xfId="0" applyFont="1" applyBorder="1" applyAlignment="1" applyProtection="1">
      <alignment horizontal="center" vertical="center" wrapText="1"/>
      <protection locked="0"/>
    </xf>
    <xf numFmtId="0" fontId="5" fillId="0" borderId="3" xfId="0" applyFont="1" applyBorder="1" applyAlignment="1">
      <alignment horizontal="center" vertical="center" wrapText="1"/>
    </xf>
    <xf numFmtId="0" fontId="5" fillId="0" borderId="3"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5" xfId="0" applyFont="1" applyBorder="1" applyAlignment="1">
      <alignment horizontal="center" vertical="center" wrapText="1"/>
    </xf>
    <xf numFmtId="0" fontId="5" fillId="0" borderId="13" xfId="0" applyFont="1" applyBorder="1" applyAlignment="1" applyProtection="1">
      <alignment horizontal="center" vertical="center" wrapText="1"/>
      <protection locked="0"/>
    </xf>
    <xf numFmtId="0" fontId="2" fillId="2" borderId="13" xfId="0" applyFont="1" applyFill="1" applyBorder="1" applyAlignment="1">
      <alignment horizontal="left" vertical="center"/>
    </xf>
    <xf numFmtId="0" fontId="2" fillId="0" borderId="0" xfId="0" applyFont="1" applyBorder="1" applyAlignment="1" applyProtection="1">
      <alignment horizontal="right" vertical="center" wrapText="1"/>
      <protection locked="0"/>
    </xf>
    <xf numFmtId="0" fontId="2" fillId="0" borderId="0" xfId="0" applyFont="1" applyBorder="1" applyAlignment="1" applyProtection="1">
      <alignment horizontal="right" wrapText="1"/>
      <protection locked="0"/>
    </xf>
    <xf numFmtId="0" fontId="5" fillId="0" borderId="3"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15" xfId="0" applyFont="1" applyBorder="1" applyAlignment="1" applyProtection="1">
      <alignment horizontal="center" vertical="center" wrapText="1"/>
      <protection locked="0"/>
    </xf>
    <xf numFmtId="0" fontId="2" fillId="0" borderId="0" xfId="0" applyFont="1" applyBorder="1" applyAlignment="1">
      <alignment horizontal="left" vertical="center"/>
    </xf>
    <xf numFmtId="180" fontId="10" fillId="0" borderId="1" xfId="56" applyNumberFormat="1" applyFont="1" applyBorder="1" applyAlignment="1">
      <alignment horizontal="center" vertical="center"/>
    </xf>
    <xf numFmtId="180" fontId="10" fillId="0" borderId="1" xfId="0" applyNumberFormat="1" applyFont="1" applyBorder="1" applyAlignment="1">
      <alignment horizontal="center" vertical="center"/>
    </xf>
    <xf numFmtId="3" fontId="2" fillId="0" borderId="13" xfId="0" applyNumberFormat="1" applyFont="1" applyBorder="1" applyAlignment="1">
      <alignment horizontal="right" vertical="center"/>
    </xf>
    <xf numFmtId="0" fontId="2" fillId="2" borderId="13" xfId="0" applyFont="1" applyFill="1" applyBorder="1" applyAlignment="1">
      <alignment horizontal="right" vertical="center"/>
    </xf>
    <xf numFmtId="0" fontId="2" fillId="0" borderId="0" xfId="0" applyFont="1" applyBorder="1" applyAlignment="1">
      <alignment horizontal="left" vertical="center"/>
    </xf>
    <xf numFmtId="0" fontId="2" fillId="0" borderId="0" xfId="0" applyFont="1" applyBorder="1" applyAlignment="1" applyProtection="1">
      <alignment horizontal="left" vertical="center"/>
      <protection locked="0"/>
    </xf>
    <xf numFmtId="0" fontId="2" fillId="2" borderId="0" xfId="0" applyFont="1" applyFill="1" applyBorder="1" applyAlignment="1">
      <alignment horizontal="left" vertical="center"/>
    </xf>
    <xf numFmtId="178" fontId="10" fillId="0" borderId="0" xfId="0" applyNumberFormat="1" applyFont="1" applyBorder="1" applyAlignment="1">
      <alignment horizontal="left" vertical="center"/>
    </xf>
    <xf numFmtId="0" fontId="2" fillId="0" borderId="0" xfId="0" applyFont="1" applyBorder="1" applyAlignment="1">
      <alignment horizontal="right"/>
    </xf>
    <xf numFmtId="0" fontId="14" fillId="0" borderId="0" xfId="0" applyFont="1" applyBorder="1" applyAlignment="1" applyProtection="1">
      <alignment horizontal="right"/>
      <protection locked="0"/>
    </xf>
    <xf numFmtId="49" fontId="14" fillId="0" borderId="0" xfId="0" applyNumberFormat="1" applyFont="1" applyBorder="1" applyProtection="1">
      <protection locked="0"/>
    </xf>
    <xf numFmtId="0" fontId="3" fillId="0" borderId="0" xfId="0" applyFont="1" applyBorder="1" applyAlignment="1">
      <alignment horizontal="right"/>
    </xf>
    <xf numFmtId="0" fontId="15" fillId="0" borderId="0" xfId="0" applyFont="1" applyBorder="1" applyAlignment="1" applyProtection="1">
      <alignment horizontal="center" vertical="center" wrapText="1"/>
      <protection locked="0"/>
    </xf>
    <xf numFmtId="0" fontId="15" fillId="0" borderId="0" xfId="0" applyFont="1" applyBorder="1" applyAlignment="1" applyProtection="1">
      <alignment horizontal="center" vertical="center"/>
      <protection locked="0"/>
    </xf>
    <xf numFmtId="0" fontId="15" fillId="0" borderId="0" xfId="0" applyFont="1" applyBorder="1" applyAlignment="1">
      <alignment horizontal="center" vertical="center"/>
    </xf>
    <xf numFmtId="0" fontId="5" fillId="0" borderId="7" xfId="0" applyFont="1" applyBorder="1" applyAlignment="1" applyProtection="1">
      <alignment horizontal="center" vertical="center"/>
      <protection locked="0"/>
    </xf>
    <xf numFmtId="49" fontId="5" fillId="0" borderId="7" xfId="0" applyNumberFormat="1" applyFont="1" applyBorder="1" applyAlignment="1" applyProtection="1">
      <alignment horizontal="center" vertical="center" wrapText="1"/>
      <protection locked="0"/>
    </xf>
    <xf numFmtId="0" fontId="5" fillId="0" borderId="8" xfId="0" applyFont="1" applyBorder="1" applyAlignment="1" applyProtection="1">
      <alignment horizontal="center" vertical="center"/>
      <protection locked="0"/>
    </xf>
    <xf numFmtId="49" fontId="5" fillId="0" borderId="8"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3" fillId="0" borderId="0" xfId="0" applyFont="1" applyBorder="1" applyAlignment="1">
      <alignment vertical="top"/>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pplyProtection="1">
      <alignment horizontal="center" vertical="center" wrapText="1"/>
      <protection locked="0"/>
    </xf>
    <xf numFmtId="0" fontId="5" fillId="0" borderId="13" xfId="0" applyFont="1" applyBorder="1" applyAlignment="1">
      <alignment horizontal="center" vertical="center"/>
    </xf>
    <xf numFmtId="0" fontId="2" fillId="0" borderId="0" xfId="0" applyFont="1" applyBorder="1" applyAlignment="1">
      <alignment horizontal="right" vertical="center"/>
    </xf>
    <xf numFmtId="0" fontId="3" fillId="0" borderId="0" xfId="0" applyFont="1" applyBorder="1" applyAlignment="1" applyProtection="1">
      <alignment vertical="top"/>
      <protection locked="0"/>
    </xf>
    <xf numFmtId="49" fontId="3" fillId="0" borderId="0" xfId="0" applyNumberFormat="1" applyFont="1" applyBorder="1" applyProtection="1">
      <protection locked="0"/>
    </xf>
    <xf numFmtId="0" fontId="5" fillId="0" borderId="0" xfId="0" applyFont="1" applyBorder="1" applyAlignment="1" applyProtection="1">
      <alignment horizontal="left" vertical="center"/>
      <protection locked="0"/>
    </xf>
    <xf numFmtId="0" fontId="5" fillId="0" borderId="9"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0" borderId="0" xfId="0" applyFont="1" applyBorder="1" applyAlignment="1">
      <alignment horizontal="right" vertical="center" wrapText="1"/>
    </xf>
    <xf numFmtId="0" fontId="16" fillId="0" borderId="0" xfId="0" applyFont="1" applyBorder="1" applyAlignment="1">
      <alignment horizontal="center" vertical="center"/>
    </xf>
    <xf numFmtId="0" fontId="3" fillId="2" borderId="0" xfId="0" applyFont="1" applyFill="1" applyBorder="1" applyAlignment="1" applyProtection="1">
      <alignment horizontal="left" vertical="center" wrapText="1"/>
      <protection locked="0"/>
    </xf>
    <xf numFmtId="0" fontId="11" fillId="2" borderId="1" xfId="0" applyFont="1" applyFill="1" applyBorder="1" applyAlignment="1" applyProtection="1">
      <alignment vertical="top" wrapText="1"/>
      <protection locked="0"/>
    </xf>
    <xf numFmtId="49"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2" fillId="0" borderId="1" xfId="0" applyFont="1" applyBorder="1" applyAlignment="1">
      <alignment horizontal="left" vertical="center" wrapText="1" indent="2"/>
    </xf>
    <xf numFmtId="0" fontId="3" fillId="0" borderId="4" xfId="0" applyFont="1" applyBorder="1" applyAlignment="1">
      <alignment horizontal="center" vertical="center"/>
    </xf>
    <xf numFmtId="0" fontId="11" fillId="2" borderId="0" xfId="0" applyFont="1" applyFill="1" applyBorder="1" applyAlignment="1">
      <alignment horizontal="left" vertical="center"/>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vertical="top" wrapText="1"/>
      <protection locked="0"/>
    </xf>
    <xf numFmtId="0" fontId="2" fillId="0" borderId="1" xfId="0" applyFont="1" applyBorder="1" applyAlignment="1" applyProtection="1">
      <alignment vertical="center" wrapText="1"/>
      <protection locked="0"/>
    </xf>
    <xf numFmtId="0" fontId="18" fillId="0" borderId="1" xfId="0" applyFont="1" applyBorder="1" applyAlignment="1">
      <alignment horizontal="center" vertical="center"/>
    </xf>
    <xf numFmtId="0" fontId="18" fillId="0" borderId="1" xfId="0" applyFont="1" applyBorder="1" applyAlignment="1" applyProtection="1">
      <alignment horizontal="center" vertical="center" wrapText="1"/>
      <protection locked="0"/>
    </xf>
    <xf numFmtId="178" fontId="19" fillId="0" borderId="1" xfId="0" applyNumberFormat="1" applyFont="1" applyBorder="1" applyAlignment="1">
      <alignment horizontal="right" vertical="center"/>
    </xf>
    <xf numFmtId="0" fontId="17" fillId="2" borderId="7" xfId="0" applyFont="1" applyFill="1" applyBorder="1" applyAlignment="1">
      <alignment horizontal="center" vertical="center"/>
    </xf>
    <xf numFmtId="0" fontId="17" fillId="0" borderId="2"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2" borderId="9"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2" fillId="2" borderId="1" xfId="0" applyFont="1" applyFill="1" applyBorder="1" applyAlignment="1">
      <alignment horizontal="left" vertical="center" wrapText="1" indent="1"/>
    </xf>
    <xf numFmtId="0" fontId="2" fillId="2" borderId="1" xfId="0" applyFont="1" applyFill="1" applyBorder="1" applyAlignment="1">
      <alignment horizontal="left" vertical="center" wrapText="1" indent="2"/>
    </xf>
    <xf numFmtId="0" fontId="2" fillId="2" borderId="2" xfId="0"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2" fillId="2" borderId="9" xfId="0" applyFont="1" applyFill="1" applyBorder="1" applyAlignment="1">
      <alignment horizontal="left" vertical="center"/>
    </xf>
    <xf numFmtId="0" fontId="2" fillId="2" borderId="1" xfId="0" applyFont="1" applyFill="1" applyBorder="1" applyAlignment="1">
      <alignment horizontal="center" vertical="center"/>
    </xf>
    <xf numFmtId="0" fontId="11" fillId="0" borderId="1" xfId="0" applyFont="1" applyBorder="1" applyAlignment="1" applyProtection="1">
      <alignment vertical="top" wrapText="1"/>
      <protection locked="0"/>
    </xf>
    <xf numFmtId="0" fontId="3" fillId="0" borderId="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3" fillId="0" borderId="15"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2" fillId="2" borderId="13" xfId="0" applyFont="1" applyFill="1" applyBorder="1" applyAlignment="1" applyProtection="1">
      <alignment horizontal="right" vertical="center"/>
      <protection locked="0"/>
    </xf>
    <xf numFmtId="0" fontId="2" fillId="0" borderId="1" xfId="0" applyFont="1" applyBorder="1" applyAlignment="1" applyProtection="1">
      <alignment vertical="center"/>
      <protection locked="0"/>
    </xf>
    <xf numFmtId="0" fontId="2" fillId="2" borderId="0" xfId="0" applyFont="1" applyFill="1" applyBorder="1" applyAlignment="1" quotePrefix="1">
      <alignment horizontal="right" vertical="center" wrapText="1"/>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DateTimeStyle" xf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DateStyle" xfId="13"/>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PercentStyle"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NumberStyle" xfId="52"/>
    <cellStyle name="TextStyle" xfId="53"/>
    <cellStyle name="MoneyStyle" xfId="54"/>
    <cellStyle name="TimeStyle" xfId="55"/>
    <cellStyle name="IntegralNumberStyle" xfId="56"/>
    <cellStyle name="常规 3"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abSelected="1" workbookViewId="0">
      <selection activeCell="H5" sqref="H5"/>
    </sheetView>
  </sheetViews>
  <sheetFormatPr defaultColWidth="8.57407407407407" defaultRowHeight="12.75" customHeight="1" outlineLevelCol="3"/>
  <cols>
    <col min="1" max="4" width="41" customWidth="1"/>
  </cols>
  <sheetData>
    <row r="1" ht="15" customHeight="1" spans="1:4">
      <c r="A1" s="81"/>
      <c r="B1" s="81"/>
      <c r="C1" s="81"/>
      <c r="D1" s="97" t="s">
        <v>0</v>
      </c>
    </row>
    <row r="2" ht="41.25" customHeight="1" spans="1:1">
      <c r="A2" s="76" t="str">
        <f>"2026"&amp;"年部门财务收支预算总表"</f>
        <v>2026年部门财务收支预算总表</v>
      </c>
    </row>
    <row r="3" ht="17.25" customHeight="1" spans="1:4">
      <c r="A3" s="79" t="str">
        <f>"单位名称："&amp;"昆明市东川区人民政府办公室"</f>
        <v>单位名称：昆明市东川区人民政府办公室</v>
      </c>
      <c r="B3" s="193"/>
      <c r="D3" s="172" t="s">
        <v>1</v>
      </c>
    </row>
    <row r="4" ht="23.25" customHeight="1" spans="1:4">
      <c r="A4" s="194" t="s">
        <v>2</v>
      </c>
      <c r="B4" s="195"/>
      <c r="C4" s="194" t="s">
        <v>3</v>
      </c>
      <c r="D4" s="195"/>
    </row>
    <row r="5" ht="24" customHeight="1" spans="1:4">
      <c r="A5" s="194" t="s">
        <v>4</v>
      </c>
      <c r="B5" s="194" t="s">
        <v>5</v>
      </c>
      <c r="C5" s="194" t="s">
        <v>6</v>
      </c>
      <c r="D5" s="194" t="s">
        <v>5</v>
      </c>
    </row>
    <row r="6" ht="17.25" customHeight="1" spans="1:4">
      <c r="A6" s="196" t="s">
        <v>7</v>
      </c>
      <c r="B6" s="111">
        <v>20515121.56</v>
      </c>
      <c r="C6" s="196" t="s">
        <v>8</v>
      </c>
      <c r="D6" s="111">
        <v>16162856.76</v>
      </c>
    </row>
    <row r="7" ht="17.25" customHeight="1" spans="1:4">
      <c r="A7" s="196" t="s">
        <v>9</v>
      </c>
      <c r="B7" s="111"/>
      <c r="C7" s="196" t="s">
        <v>10</v>
      </c>
      <c r="D7" s="111"/>
    </row>
    <row r="8" ht="17.25" customHeight="1" spans="1:4">
      <c r="A8" s="196" t="s">
        <v>11</v>
      </c>
      <c r="B8" s="111"/>
      <c r="C8" s="227" t="s">
        <v>12</v>
      </c>
      <c r="D8" s="111"/>
    </row>
    <row r="9" ht="17.25" customHeight="1" spans="1:4">
      <c r="A9" s="196" t="s">
        <v>13</v>
      </c>
      <c r="B9" s="111"/>
      <c r="C9" s="227" t="s">
        <v>14</v>
      </c>
      <c r="D9" s="111"/>
    </row>
    <row r="10" ht="17.25" customHeight="1" spans="1:4">
      <c r="A10" s="196" t="s">
        <v>15</v>
      </c>
      <c r="B10" s="111"/>
      <c r="C10" s="227" t="s">
        <v>16</v>
      </c>
      <c r="D10" s="111"/>
    </row>
    <row r="11" ht="17.25" customHeight="1" spans="1:4">
      <c r="A11" s="196" t="s">
        <v>17</v>
      </c>
      <c r="B11" s="111"/>
      <c r="C11" s="227" t="s">
        <v>18</v>
      </c>
      <c r="D11" s="111"/>
    </row>
    <row r="12" ht="17.25" customHeight="1" spans="1:4">
      <c r="A12" s="196" t="s">
        <v>19</v>
      </c>
      <c r="B12" s="111"/>
      <c r="C12" s="67" t="s">
        <v>20</v>
      </c>
      <c r="D12" s="111"/>
    </row>
    <row r="13" ht="17.25" customHeight="1" spans="1:4">
      <c r="A13" s="196" t="s">
        <v>21</v>
      </c>
      <c r="B13" s="111"/>
      <c r="C13" s="67" t="s">
        <v>22</v>
      </c>
      <c r="D13" s="111">
        <v>2015967.8</v>
      </c>
    </row>
    <row r="14" ht="17.25" customHeight="1" spans="1:4">
      <c r="A14" s="196" t="s">
        <v>23</v>
      </c>
      <c r="B14" s="111"/>
      <c r="C14" s="67" t="s">
        <v>24</v>
      </c>
      <c r="D14" s="111">
        <v>1342229</v>
      </c>
    </row>
    <row r="15" ht="17.25" customHeight="1" spans="1:4">
      <c r="A15" s="196" t="s">
        <v>25</v>
      </c>
      <c r="B15" s="111"/>
      <c r="C15" s="67" t="s">
        <v>26</v>
      </c>
      <c r="D15" s="111"/>
    </row>
    <row r="16" ht="17.25" customHeight="1" spans="1:4">
      <c r="A16" s="21"/>
      <c r="B16" s="111"/>
      <c r="C16" s="67" t="s">
        <v>27</v>
      </c>
      <c r="D16" s="111"/>
    </row>
    <row r="17" ht="17.25" customHeight="1" spans="1:4">
      <c r="A17" s="197"/>
      <c r="B17" s="111"/>
      <c r="C17" s="67" t="s">
        <v>28</v>
      </c>
      <c r="D17" s="111"/>
    </row>
    <row r="18" ht="17.25" customHeight="1" spans="1:4">
      <c r="A18" s="197"/>
      <c r="B18" s="111"/>
      <c r="C18" s="67" t="s">
        <v>29</v>
      </c>
      <c r="D18" s="111"/>
    </row>
    <row r="19" ht="17.25" customHeight="1" spans="1:4">
      <c r="A19" s="197"/>
      <c r="B19" s="111"/>
      <c r="C19" s="67" t="s">
        <v>30</v>
      </c>
      <c r="D19" s="111"/>
    </row>
    <row r="20" ht="17.25" customHeight="1" spans="1:4">
      <c r="A20" s="197"/>
      <c r="B20" s="111"/>
      <c r="C20" s="67" t="s">
        <v>31</v>
      </c>
      <c r="D20" s="111"/>
    </row>
    <row r="21" ht="17.25" customHeight="1" spans="1:4">
      <c r="A21" s="197"/>
      <c r="B21" s="111"/>
      <c r="C21" s="67" t="s">
        <v>32</v>
      </c>
      <c r="D21" s="111"/>
    </row>
    <row r="22" ht="17.25" customHeight="1" spans="1:4">
      <c r="A22" s="197"/>
      <c r="B22" s="111"/>
      <c r="C22" s="67" t="s">
        <v>33</v>
      </c>
      <c r="D22" s="111"/>
    </row>
    <row r="23" ht="17.25" customHeight="1" spans="1:4">
      <c r="A23" s="197"/>
      <c r="B23" s="111"/>
      <c r="C23" s="67" t="s">
        <v>34</v>
      </c>
      <c r="D23" s="111"/>
    </row>
    <row r="24" ht="17.25" customHeight="1" spans="1:4">
      <c r="A24" s="197"/>
      <c r="B24" s="111"/>
      <c r="C24" s="67" t="s">
        <v>35</v>
      </c>
      <c r="D24" s="111">
        <v>994068</v>
      </c>
    </row>
    <row r="25" ht="17.25" customHeight="1" spans="1:4">
      <c r="A25" s="197"/>
      <c r="B25" s="111"/>
      <c r="C25" s="67" t="s">
        <v>36</v>
      </c>
      <c r="D25" s="111"/>
    </row>
    <row r="26" ht="17.25" customHeight="1" spans="1:4">
      <c r="A26" s="197"/>
      <c r="B26" s="111"/>
      <c r="C26" s="21" t="s">
        <v>37</v>
      </c>
      <c r="D26" s="111"/>
    </row>
    <row r="27" ht="17.25" customHeight="1" spans="1:4">
      <c r="A27" s="197"/>
      <c r="B27" s="111"/>
      <c r="C27" s="67" t="s">
        <v>38</v>
      </c>
      <c r="D27" s="111"/>
    </row>
    <row r="28" ht="16.5" customHeight="1" spans="1:4">
      <c r="A28" s="197"/>
      <c r="B28" s="111"/>
      <c r="C28" s="67" t="s">
        <v>39</v>
      </c>
      <c r="D28" s="111"/>
    </row>
    <row r="29" ht="16.5" customHeight="1" spans="1:4">
      <c r="A29" s="197"/>
      <c r="B29" s="111"/>
      <c r="C29" s="21" t="s">
        <v>40</v>
      </c>
      <c r="D29" s="111"/>
    </row>
    <row r="30" ht="17.25" customHeight="1" spans="1:4">
      <c r="A30" s="197"/>
      <c r="B30" s="111"/>
      <c r="C30" s="21" t="s">
        <v>41</v>
      </c>
      <c r="D30" s="111"/>
    </row>
    <row r="31" ht="17.25" customHeight="1" spans="1:4">
      <c r="A31" s="197"/>
      <c r="B31" s="111"/>
      <c r="C31" s="67" t="s">
        <v>42</v>
      </c>
      <c r="D31" s="111"/>
    </row>
    <row r="32" ht="16.5" customHeight="1" spans="1:4">
      <c r="A32" s="197" t="s">
        <v>43</v>
      </c>
      <c r="B32" s="111">
        <v>20515121.56</v>
      </c>
      <c r="C32" s="197" t="s">
        <v>44</v>
      </c>
      <c r="D32" s="111">
        <v>20515121.56</v>
      </c>
    </row>
    <row r="33" ht="16.5" customHeight="1" spans="1:4">
      <c r="A33" s="21" t="s">
        <v>45</v>
      </c>
      <c r="B33" s="111"/>
      <c r="C33" s="21" t="s">
        <v>46</v>
      </c>
      <c r="D33" s="111"/>
    </row>
    <row r="34" ht="16.5" customHeight="1" spans="1:4">
      <c r="A34" s="67" t="s">
        <v>47</v>
      </c>
      <c r="B34" s="111"/>
      <c r="C34" s="67" t="s">
        <v>47</v>
      </c>
      <c r="D34" s="111"/>
    </row>
    <row r="35" ht="16.5" customHeight="1" spans="1:4">
      <c r="A35" s="67" t="s">
        <v>48</v>
      </c>
      <c r="B35" s="111"/>
      <c r="C35" s="67" t="s">
        <v>49</v>
      </c>
      <c r="D35" s="111"/>
    </row>
    <row r="36" ht="16.5" customHeight="1" spans="1:4">
      <c r="A36" s="198" t="s">
        <v>50</v>
      </c>
      <c r="B36" s="111">
        <v>20515121.56</v>
      </c>
      <c r="C36" s="198" t="s">
        <v>51</v>
      </c>
      <c r="D36" s="111">
        <v>20515121.56</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topLeftCell="C1" workbookViewId="0">
      <selection activeCell="A1" sqref="A1:S1"/>
    </sheetView>
  </sheetViews>
  <sheetFormatPr defaultColWidth="8.57407407407407" defaultRowHeight="12.75" customHeight="1"/>
  <cols>
    <col min="1" max="1" width="15.8888888888889" customWidth="1"/>
    <col min="2" max="2" width="35" customWidth="1"/>
    <col min="3" max="19" width="22" customWidth="1"/>
  </cols>
  <sheetData>
    <row r="1" ht="17.25" customHeight="1" spans="1:1">
      <c r="A1" s="97" t="s">
        <v>52</v>
      </c>
    </row>
    <row r="2" ht="41.25" customHeight="1" spans="1:1">
      <c r="A2" s="76" t="str">
        <f>"2026"&amp;"年部门收入预算表"</f>
        <v>2026年部门收入预算表</v>
      </c>
    </row>
    <row r="3" ht="17.25" customHeight="1" spans="1:19">
      <c r="A3" s="79" t="str">
        <f>"单位名称："&amp;"昆明市东川区人民政府办公室"</f>
        <v>单位名称：昆明市东川区人民政府办公室</v>
      </c>
      <c r="S3" s="81" t="s">
        <v>1</v>
      </c>
    </row>
    <row r="4" ht="21.75" customHeight="1" spans="1:19">
      <c r="A4" s="214" t="s">
        <v>53</v>
      </c>
      <c r="B4" s="215" t="s">
        <v>54</v>
      </c>
      <c r="C4" s="215" t="s">
        <v>55</v>
      </c>
      <c r="D4" s="216" t="s">
        <v>56</v>
      </c>
      <c r="E4" s="216"/>
      <c r="F4" s="216"/>
      <c r="G4" s="216"/>
      <c r="H4" s="216"/>
      <c r="I4" s="163"/>
      <c r="J4" s="216"/>
      <c r="K4" s="216"/>
      <c r="L4" s="216"/>
      <c r="M4" s="216"/>
      <c r="N4" s="222"/>
      <c r="O4" s="216" t="s">
        <v>45</v>
      </c>
      <c r="P4" s="216"/>
      <c r="Q4" s="216"/>
      <c r="R4" s="216"/>
      <c r="S4" s="222"/>
    </row>
    <row r="5" ht="27" customHeight="1" spans="1:19">
      <c r="A5" s="217"/>
      <c r="B5" s="218"/>
      <c r="C5" s="218"/>
      <c r="D5" s="218" t="s">
        <v>57</v>
      </c>
      <c r="E5" s="218" t="s">
        <v>58</v>
      </c>
      <c r="F5" s="218" t="s">
        <v>59</v>
      </c>
      <c r="G5" s="218" t="s">
        <v>60</v>
      </c>
      <c r="H5" s="218" t="s">
        <v>61</v>
      </c>
      <c r="I5" s="223" t="s">
        <v>62</v>
      </c>
      <c r="J5" s="224"/>
      <c r="K5" s="224"/>
      <c r="L5" s="224"/>
      <c r="M5" s="224"/>
      <c r="N5" s="225"/>
      <c r="O5" s="218" t="s">
        <v>57</v>
      </c>
      <c r="P5" s="218" t="s">
        <v>58</v>
      </c>
      <c r="Q5" s="218" t="s">
        <v>59</v>
      </c>
      <c r="R5" s="218" t="s">
        <v>60</v>
      </c>
      <c r="S5" s="218" t="s">
        <v>63</v>
      </c>
    </row>
    <row r="6" ht="30" customHeight="1" spans="1:19">
      <c r="A6" s="219"/>
      <c r="B6" s="136"/>
      <c r="C6" s="146"/>
      <c r="D6" s="146"/>
      <c r="E6" s="146"/>
      <c r="F6" s="146"/>
      <c r="G6" s="146"/>
      <c r="H6" s="146"/>
      <c r="I6" s="102" t="s">
        <v>57</v>
      </c>
      <c r="J6" s="225" t="s">
        <v>64</v>
      </c>
      <c r="K6" s="225" t="s">
        <v>65</v>
      </c>
      <c r="L6" s="225" t="s">
        <v>66</v>
      </c>
      <c r="M6" s="225" t="s">
        <v>67</v>
      </c>
      <c r="N6" s="225" t="s">
        <v>68</v>
      </c>
      <c r="O6" s="226"/>
      <c r="P6" s="226"/>
      <c r="Q6" s="226"/>
      <c r="R6" s="226"/>
      <c r="S6" s="146"/>
    </row>
    <row r="7" ht="15" customHeight="1" spans="1:19">
      <c r="A7" s="220">
        <v>1</v>
      </c>
      <c r="B7" s="220">
        <v>2</v>
      </c>
      <c r="C7" s="220">
        <v>3</v>
      </c>
      <c r="D7" s="220">
        <v>4</v>
      </c>
      <c r="E7" s="220">
        <v>5</v>
      </c>
      <c r="F7" s="220">
        <v>6</v>
      </c>
      <c r="G7" s="220">
        <v>7</v>
      </c>
      <c r="H7" s="220">
        <v>8</v>
      </c>
      <c r="I7" s="102">
        <v>9</v>
      </c>
      <c r="J7" s="220">
        <v>10</v>
      </c>
      <c r="K7" s="220">
        <v>11</v>
      </c>
      <c r="L7" s="220">
        <v>12</v>
      </c>
      <c r="M7" s="220">
        <v>13</v>
      </c>
      <c r="N7" s="220">
        <v>14</v>
      </c>
      <c r="O7" s="220">
        <v>15</v>
      </c>
      <c r="P7" s="220">
        <v>16</v>
      </c>
      <c r="Q7" s="220">
        <v>17</v>
      </c>
      <c r="R7" s="220">
        <v>18</v>
      </c>
      <c r="S7" s="220">
        <v>19</v>
      </c>
    </row>
    <row r="8" ht="18" customHeight="1" spans="1:19">
      <c r="A8" s="57" t="s">
        <v>69</v>
      </c>
      <c r="B8" s="57" t="s">
        <v>70</v>
      </c>
      <c r="C8" s="111">
        <v>20515121.56</v>
      </c>
      <c r="D8" s="111">
        <v>20515121.56</v>
      </c>
      <c r="E8" s="111">
        <v>20515121.56</v>
      </c>
      <c r="F8" s="111"/>
      <c r="G8" s="111"/>
      <c r="H8" s="111"/>
      <c r="I8" s="111"/>
      <c r="J8" s="111"/>
      <c r="K8" s="111"/>
      <c r="L8" s="111"/>
      <c r="M8" s="111"/>
      <c r="N8" s="111"/>
      <c r="O8" s="111"/>
      <c r="P8" s="111"/>
      <c r="Q8" s="111"/>
      <c r="R8" s="111"/>
      <c r="S8" s="111"/>
    </row>
    <row r="9" ht="18" customHeight="1" spans="1:19">
      <c r="A9" s="84" t="s">
        <v>55</v>
      </c>
      <c r="B9" s="221"/>
      <c r="C9" s="111">
        <v>20515121.56</v>
      </c>
      <c r="D9" s="111">
        <v>20515121.56</v>
      </c>
      <c r="E9" s="111">
        <v>20515121.56</v>
      </c>
      <c r="F9" s="111"/>
      <c r="G9" s="111"/>
      <c r="H9" s="111"/>
      <c r="I9" s="111"/>
      <c r="J9" s="111"/>
      <c r="K9" s="111"/>
      <c r="L9" s="111"/>
      <c r="M9" s="111"/>
      <c r="N9" s="111"/>
      <c r="O9" s="111"/>
      <c r="P9" s="111"/>
      <c r="Q9" s="111"/>
      <c r="R9" s="111"/>
      <c r="S9" s="111"/>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8"/>
  <sheetViews>
    <sheetView showGridLines="0" showZeros="0" workbookViewId="0">
      <selection activeCell="A1" sqref="A1:O1"/>
    </sheetView>
  </sheetViews>
  <sheetFormatPr defaultColWidth="8.57407407407407" defaultRowHeight="12.75" customHeight="1"/>
  <cols>
    <col min="1" max="1" width="14.2777777777778" customWidth="1"/>
    <col min="2" max="2" width="37.5740740740741" customWidth="1"/>
    <col min="3" max="8" width="24.5740740740741" customWidth="1"/>
    <col min="9" max="9" width="26.712962962963" customWidth="1"/>
    <col min="10" max="11" width="24.4259259259259" customWidth="1"/>
    <col min="12" max="15" width="24.5740740740741" customWidth="1"/>
  </cols>
  <sheetData>
    <row r="1" ht="17.25" customHeight="1" spans="1:1">
      <c r="A1" s="81" t="s">
        <v>71</v>
      </c>
    </row>
    <row r="2" ht="41.25" customHeight="1" spans="1:1">
      <c r="A2" s="76" t="str">
        <f>"2026"&amp;"年部门支出预算表"</f>
        <v>2026年部门支出预算表</v>
      </c>
    </row>
    <row r="3" ht="17.25" customHeight="1" spans="1:15">
      <c r="A3" s="79" t="str">
        <f>"单位名称："&amp;"昆明市东川区人民政府办公室"</f>
        <v>单位名称：昆明市东川区人民政府办公室</v>
      </c>
      <c r="O3" s="81" t="s">
        <v>1</v>
      </c>
    </row>
    <row r="4" ht="27" customHeight="1" spans="1:15">
      <c r="A4" s="200" t="s">
        <v>72</v>
      </c>
      <c r="B4" s="200" t="s">
        <v>73</v>
      </c>
      <c r="C4" s="200" t="s">
        <v>55</v>
      </c>
      <c r="D4" s="201" t="s">
        <v>58</v>
      </c>
      <c r="E4" s="202"/>
      <c r="F4" s="203"/>
      <c r="G4" s="204" t="s">
        <v>59</v>
      </c>
      <c r="H4" s="204" t="s">
        <v>60</v>
      </c>
      <c r="I4" s="204" t="s">
        <v>74</v>
      </c>
      <c r="J4" s="201" t="s">
        <v>62</v>
      </c>
      <c r="K4" s="202"/>
      <c r="L4" s="202"/>
      <c r="M4" s="202"/>
      <c r="N4" s="211"/>
      <c r="O4" s="212"/>
    </row>
    <row r="5" ht="42" customHeight="1" spans="1:15">
      <c r="A5" s="205"/>
      <c r="B5" s="205"/>
      <c r="C5" s="206"/>
      <c r="D5" s="207" t="s">
        <v>57</v>
      </c>
      <c r="E5" s="207" t="s">
        <v>75</v>
      </c>
      <c r="F5" s="207" t="s">
        <v>76</v>
      </c>
      <c r="G5" s="206"/>
      <c r="H5" s="206"/>
      <c r="I5" s="213"/>
      <c r="J5" s="207" t="s">
        <v>57</v>
      </c>
      <c r="K5" s="194" t="s">
        <v>77</v>
      </c>
      <c r="L5" s="194" t="s">
        <v>78</v>
      </c>
      <c r="M5" s="194" t="s">
        <v>79</v>
      </c>
      <c r="N5" s="194" t="s">
        <v>80</v>
      </c>
      <c r="O5" s="194" t="s">
        <v>81</v>
      </c>
    </row>
    <row r="6" ht="18" customHeight="1" spans="1:15">
      <c r="A6" s="87" t="s">
        <v>82</v>
      </c>
      <c r="B6" s="87" t="s">
        <v>83</v>
      </c>
      <c r="C6" s="87" t="s">
        <v>84</v>
      </c>
      <c r="D6" s="90" t="s">
        <v>85</v>
      </c>
      <c r="E6" s="90" t="s">
        <v>86</v>
      </c>
      <c r="F6" s="90" t="s">
        <v>87</v>
      </c>
      <c r="G6" s="90" t="s">
        <v>88</v>
      </c>
      <c r="H6" s="90" t="s">
        <v>89</v>
      </c>
      <c r="I6" s="90" t="s">
        <v>90</v>
      </c>
      <c r="J6" s="90" t="s">
        <v>91</v>
      </c>
      <c r="K6" s="90" t="s">
        <v>92</v>
      </c>
      <c r="L6" s="90" t="s">
        <v>93</v>
      </c>
      <c r="M6" s="90" t="s">
        <v>94</v>
      </c>
      <c r="N6" s="87" t="s">
        <v>95</v>
      </c>
      <c r="O6" s="90" t="s">
        <v>96</v>
      </c>
    </row>
    <row r="7" ht="21" customHeight="1" spans="1:15">
      <c r="A7" s="91" t="s">
        <v>97</v>
      </c>
      <c r="B7" s="91" t="s">
        <v>98</v>
      </c>
      <c r="C7" s="111">
        <v>16162856.76</v>
      </c>
      <c r="D7" s="111">
        <v>16162856.76</v>
      </c>
      <c r="E7" s="111">
        <v>9815156.76</v>
      </c>
      <c r="F7" s="111">
        <v>6347700</v>
      </c>
      <c r="G7" s="111"/>
      <c r="H7" s="111"/>
      <c r="I7" s="111"/>
      <c r="J7" s="111"/>
      <c r="K7" s="111"/>
      <c r="L7" s="111"/>
      <c r="M7" s="111"/>
      <c r="N7" s="111"/>
      <c r="O7" s="111"/>
    </row>
    <row r="8" ht="21" customHeight="1" spans="1:15">
      <c r="A8" s="208" t="s">
        <v>99</v>
      </c>
      <c r="B8" s="208" t="s">
        <v>100</v>
      </c>
      <c r="C8" s="111">
        <v>16162856.76</v>
      </c>
      <c r="D8" s="111">
        <v>16162856.76</v>
      </c>
      <c r="E8" s="111">
        <v>9815156.76</v>
      </c>
      <c r="F8" s="111">
        <v>6347700</v>
      </c>
      <c r="G8" s="111"/>
      <c r="H8" s="111"/>
      <c r="I8" s="111"/>
      <c r="J8" s="111"/>
      <c r="K8" s="111"/>
      <c r="L8" s="111"/>
      <c r="M8" s="111"/>
      <c r="N8" s="111"/>
      <c r="O8" s="111"/>
    </row>
    <row r="9" ht="21" customHeight="1" spans="1:15">
      <c r="A9" s="209" t="s">
        <v>101</v>
      </c>
      <c r="B9" s="209" t="s">
        <v>102</v>
      </c>
      <c r="C9" s="111">
        <v>11935956.76</v>
      </c>
      <c r="D9" s="111">
        <v>11935956.76</v>
      </c>
      <c r="E9" s="111">
        <v>9815156.76</v>
      </c>
      <c r="F9" s="111">
        <v>2120800</v>
      </c>
      <c r="G9" s="111"/>
      <c r="H9" s="111"/>
      <c r="I9" s="111"/>
      <c r="J9" s="111"/>
      <c r="K9" s="111"/>
      <c r="L9" s="111"/>
      <c r="M9" s="111"/>
      <c r="N9" s="111"/>
      <c r="O9" s="111"/>
    </row>
    <row r="10" ht="21" customHeight="1" spans="1:15">
      <c r="A10" s="209" t="s">
        <v>103</v>
      </c>
      <c r="B10" s="209" t="s">
        <v>104</v>
      </c>
      <c r="C10" s="111">
        <v>28900</v>
      </c>
      <c r="D10" s="111">
        <v>28900</v>
      </c>
      <c r="E10" s="111"/>
      <c r="F10" s="111">
        <v>28900</v>
      </c>
      <c r="G10" s="111"/>
      <c r="H10" s="111"/>
      <c r="I10" s="111"/>
      <c r="J10" s="111"/>
      <c r="K10" s="111"/>
      <c r="L10" s="111"/>
      <c r="M10" s="111"/>
      <c r="N10" s="111"/>
      <c r="O10" s="111"/>
    </row>
    <row r="11" ht="21" customHeight="1" spans="1:15">
      <c r="A11" s="209" t="s">
        <v>105</v>
      </c>
      <c r="B11" s="209" t="s">
        <v>106</v>
      </c>
      <c r="C11" s="111">
        <v>4198000</v>
      </c>
      <c r="D11" s="111">
        <v>4198000</v>
      </c>
      <c r="E11" s="111"/>
      <c r="F11" s="111">
        <v>4198000</v>
      </c>
      <c r="G11" s="111"/>
      <c r="H11" s="111"/>
      <c r="I11" s="111"/>
      <c r="J11" s="111"/>
      <c r="K11" s="111"/>
      <c r="L11" s="111"/>
      <c r="M11" s="111"/>
      <c r="N11" s="111"/>
      <c r="O11" s="111"/>
    </row>
    <row r="12" ht="21" customHeight="1" spans="1:15">
      <c r="A12" s="91" t="s">
        <v>107</v>
      </c>
      <c r="B12" s="91" t="s">
        <v>108</v>
      </c>
      <c r="C12" s="111">
        <v>2015967.8</v>
      </c>
      <c r="D12" s="111">
        <v>2015967.8</v>
      </c>
      <c r="E12" s="111">
        <v>1990415</v>
      </c>
      <c r="F12" s="111">
        <v>25552.8</v>
      </c>
      <c r="G12" s="111"/>
      <c r="H12" s="111"/>
      <c r="I12" s="111"/>
      <c r="J12" s="111"/>
      <c r="K12" s="111"/>
      <c r="L12" s="111"/>
      <c r="M12" s="111"/>
      <c r="N12" s="111"/>
      <c r="O12" s="111"/>
    </row>
    <row r="13" ht="21" customHeight="1" spans="1:15">
      <c r="A13" s="208" t="s">
        <v>109</v>
      </c>
      <c r="B13" s="208" t="s">
        <v>110</v>
      </c>
      <c r="C13" s="111">
        <v>1990415</v>
      </c>
      <c r="D13" s="111">
        <v>1990415</v>
      </c>
      <c r="E13" s="111">
        <v>1990415</v>
      </c>
      <c r="F13" s="111"/>
      <c r="G13" s="111"/>
      <c r="H13" s="111"/>
      <c r="I13" s="111"/>
      <c r="J13" s="111"/>
      <c r="K13" s="111"/>
      <c r="L13" s="111"/>
      <c r="M13" s="111"/>
      <c r="N13" s="111"/>
      <c r="O13" s="111"/>
    </row>
    <row r="14" ht="21" customHeight="1" spans="1:15">
      <c r="A14" s="209" t="s">
        <v>111</v>
      </c>
      <c r="B14" s="209" t="s">
        <v>112</v>
      </c>
      <c r="C14" s="111">
        <v>630000</v>
      </c>
      <c r="D14" s="111">
        <v>630000</v>
      </c>
      <c r="E14" s="111">
        <v>630000</v>
      </c>
      <c r="F14" s="111"/>
      <c r="G14" s="111"/>
      <c r="H14" s="111"/>
      <c r="I14" s="111"/>
      <c r="J14" s="111"/>
      <c r="K14" s="111"/>
      <c r="L14" s="111"/>
      <c r="M14" s="111"/>
      <c r="N14" s="111"/>
      <c r="O14" s="111"/>
    </row>
    <row r="15" ht="21" customHeight="1" spans="1:15">
      <c r="A15" s="209" t="s">
        <v>113</v>
      </c>
      <c r="B15" s="209" t="s">
        <v>114</v>
      </c>
      <c r="C15" s="111">
        <v>1243539</v>
      </c>
      <c r="D15" s="111">
        <v>1243539</v>
      </c>
      <c r="E15" s="111">
        <v>1243539</v>
      </c>
      <c r="F15" s="111"/>
      <c r="G15" s="111"/>
      <c r="H15" s="111"/>
      <c r="I15" s="111"/>
      <c r="J15" s="111"/>
      <c r="K15" s="111"/>
      <c r="L15" s="111"/>
      <c r="M15" s="111"/>
      <c r="N15" s="111"/>
      <c r="O15" s="111"/>
    </row>
    <row r="16" ht="21" customHeight="1" spans="1:15">
      <c r="A16" s="209" t="s">
        <v>115</v>
      </c>
      <c r="B16" s="209" t="s">
        <v>116</v>
      </c>
      <c r="C16" s="111">
        <v>116876</v>
      </c>
      <c r="D16" s="111">
        <v>116876</v>
      </c>
      <c r="E16" s="111">
        <v>116876</v>
      </c>
      <c r="F16" s="111"/>
      <c r="G16" s="111"/>
      <c r="H16" s="111"/>
      <c r="I16" s="111"/>
      <c r="J16" s="111"/>
      <c r="K16" s="111"/>
      <c r="L16" s="111"/>
      <c r="M16" s="111"/>
      <c r="N16" s="111"/>
      <c r="O16" s="111"/>
    </row>
    <row r="17" ht="21" customHeight="1" spans="1:15">
      <c r="A17" s="208" t="s">
        <v>117</v>
      </c>
      <c r="B17" s="208" t="s">
        <v>118</v>
      </c>
      <c r="C17" s="111">
        <v>25552.8</v>
      </c>
      <c r="D17" s="111">
        <v>25552.8</v>
      </c>
      <c r="E17" s="111"/>
      <c r="F17" s="111">
        <v>25552.8</v>
      </c>
      <c r="G17" s="111"/>
      <c r="H17" s="111"/>
      <c r="I17" s="111"/>
      <c r="J17" s="111"/>
      <c r="K17" s="111"/>
      <c r="L17" s="111"/>
      <c r="M17" s="111"/>
      <c r="N17" s="111"/>
      <c r="O17" s="111"/>
    </row>
    <row r="18" ht="21" customHeight="1" spans="1:15">
      <c r="A18" s="209" t="s">
        <v>119</v>
      </c>
      <c r="B18" s="209" t="s">
        <v>120</v>
      </c>
      <c r="C18" s="111">
        <v>25552.8</v>
      </c>
      <c r="D18" s="111">
        <v>25552.8</v>
      </c>
      <c r="E18" s="111"/>
      <c r="F18" s="111">
        <v>25552.8</v>
      </c>
      <c r="G18" s="111"/>
      <c r="H18" s="111"/>
      <c r="I18" s="111"/>
      <c r="J18" s="111"/>
      <c r="K18" s="111"/>
      <c r="L18" s="111"/>
      <c r="M18" s="111"/>
      <c r="N18" s="111"/>
      <c r="O18" s="111"/>
    </row>
    <row r="19" ht="21" customHeight="1" spans="1:15">
      <c r="A19" s="91" t="s">
        <v>121</v>
      </c>
      <c r="B19" s="91" t="s">
        <v>122</v>
      </c>
      <c r="C19" s="111">
        <v>1342229</v>
      </c>
      <c r="D19" s="111">
        <v>1342229</v>
      </c>
      <c r="E19" s="111">
        <v>1342229</v>
      </c>
      <c r="F19" s="111"/>
      <c r="G19" s="111"/>
      <c r="H19" s="111"/>
      <c r="I19" s="111"/>
      <c r="J19" s="111"/>
      <c r="K19" s="111"/>
      <c r="L19" s="111"/>
      <c r="M19" s="111"/>
      <c r="N19" s="111"/>
      <c r="O19" s="111"/>
    </row>
    <row r="20" ht="21" customHeight="1" spans="1:15">
      <c r="A20" s="208" t="s">
        <v>123</v>
      </c>
      <c r="B20" s="208" t="s">
        <v>124</v>
      </c>
      <c r="C20" s="111">
        <v>1342229</v>
      </c>
      <c r="D20" s="111">
        <v>1342229</v>
      </c>
      <c r="E20" s="111">
        <v>1342229</v>
      </c>
      <c r="F20" s="111"/>
      <c r="G20" s="111"/>
      <c r="H20" s="111"/>
      <c r="I20" s="111"/>
      <c r="J20" s="111"/>
      <c r="K20" s="111"/>
      <c r="L20" s="111"/>
      <c r="M20" s="111"/>
      <c r="N20" s="111"/>
      <c r="O20" s="111"/>
    </row>
    <row r="21" ht="21" customHeight="1" spans="1:15">
      <c r="A21" s="209" t="s">
        <v>125</v>
      </c>
      <c r="B21" s="209" t="s">
        <v>126</v>
      </c>
      <c r="C21" s="111">
        <v>462623</v>
      </c>
      <c r="D21" s="111">
        <v>462623</v>
      </c>
      <c r="E21" s="111">
        <v>462623</v>
      </c>
      <c r="F21" s="111"/>
      <c r="G21" s="111"/>
      <c r="H21" s="111"/>
      <c r="I21" s="111"/>
      <c r="J21" s="111"/>
      <c r="K21" s="111"/>
      <c r="L21" s="111"/>
      <c r="M21" s="111"/>
      <c r="N21" s="111"/>
      <c r="O21" s="111"/>
    </row>
    <row r="22" ht="21" customHeight="1" spans="1:15">
      <c r="A22" s="209" t="s">
        <v>127</v>
      </c>
      <c r="B22" s="209" t="s">
        <v>128</v>
      </c>
      <c r="C22" s="111">
        <v>207069</v>
      </c>
      <c r="D22" s="111">
        <v>207069</v>
      </c>
      <c r="E22" s="111">
        <v>207069</v>
      </c>
      <c r="F22" s="111"/>
      <c r="G22" s="111"/>
      <c r="H22" s="111"/>
      <c r="I22" s="111"/>
      <c r="J22" s="111"/>
      <c r="K22" s="111"/>
      <c r="L22" s="111"/>
      <c r="M22" s="111"/>
      <c r="N22" s="111"/>
      <c r="O22" s="111"/>
    </row>
    <row r="23" ht="21" customHeight="1" spans="1:15">
      <c r="A23" s="209" t="s">
        <v>129</v>
      </c>
      <c r="B23" s="209" t="s">
        <v>130</v>
      </c>
      <c r="C23" s="111">
        <v>658743</v>
      </c>
      <c r="D23" s="111">
        <v>658743</v>
      </c>
      <c r="E23" s="111">
        <v>658743</v>
      </c>
      <c r="F23" s="111"/>
      <c r="G23" s="111"/>
      <c r="H23" s="111"/>
      <c r="I23" s="111"/>
      <c r="J23" s="111"/>
      <c r="K23" s="111"/>
      <c r="L23" s="111"/>
      <c r="M23" s="111"/>
      <c r="N23" s="111"/>
      <c r="O23" s="111"/>
    </row>
    <row r="24" ht="21" customHeight="1" spans="1:15">
      <c r="A24" s="209" t="s">
        <v>131</v>
      </c>
      <c r="B24" s="209" t="s">
        <v>132</v>
      </c>
      <c r="C24" s="111">
        <v>13794</v>
      </c>
      <c r="D24" s="111">
        <v>13794</v>
      </c>
      <c r="E24" s="111">
        <v>13794</v>
      </c>
      <c r="F24" s="111"/>
      <c r="G24" s="111"/>
      <c r="H24" s="111"/>
      <c r="I24" s="111"/>
      <c r="J24" s="111"/>
      <c r="K24" s="111"/>
      <c r="L24" s="111"/>
      <c r="M24" s="111"/>
      <c r="N24" s="111"/>
      <c r="O24" s="111"/>
    </row>
    <row r="25" ht="21" customHeight="1" spans="1:15">
      <c r="A25" s="91" t="s">
        <v>133</v>
      </c>
      <c r="B25" s="91" t="s">
        <v>134</v>
      </c>
      <c r="C25" s="111">
        <v>994068</v>
      </c>
      <c r="D25" s="111">
        <v>994068</v>
      </c>
      <c r="E25" s="111">
        <v>994068</v>
      </c>
      <c r="F25" s="111"/>
      <c r="G25" s="111"/>
      <c r="H25" s="111"/>
      <c r="I25" s="111"/>
      <c r="J25" s="111"/>
      <c r="K25" s="111"/>
      <c r="L25" s="111"/>
      <c r="M25" s="111"/>
      <c r="N25" s="111"/>
      <c r="O25" s="111"/>
    </row>
    <row r="26" ht="21" customHeight="1" spans="1:15">
      <c r="A26" s="208" t="s">
        <v>135</v>
      </c>
      <c r="B26" s="208" t="s">
        <v>136</v>
      </c>
      <c r="C26" s="111">
        <v>994068</v>
      </c>
      <c r="D26" s="111">
        <v>994068</v>
      </c>
      <c r="E26" s="111">
        <v>994068</v>
      </c>
      <c r="F26" s="111"/>
      <c r="G26" s="111"/>
      <c r="H26" s="111"/>
      <c r="I26" s="111"/>
      <c r="J26" s="111"/>
      <c r="K26" s="111"/>
      <c r="L26" s="111"/>
      <c r="M26" s="111"/>
      <c r="N26" s="111"/>
      <c r="O26" s="111"/>
    </row>
    <row r="27" ht="21" customHeight="1" spans="1:15">
      <c r="A27" s="209" t="s">
        <v>137</v>
      </c>
      <c r="B27" s="209" t="s">
        <v>138</v>
      </c>
      <c r="C27" s="111">
        <v>994068</v>
      </c>
      <c r="D27" s="111">
        <v>994068</v>
      </c>
      <c r="E27" s="111">
        <v>994068</v>
      </c>
      <c r="F27" s="111"/>
      <c r="G27" s="111"/>
      <c r="H27" s="111"/>
      <c r="I27" s="111"/>
      <c r="J27" s="111"/>
      <c r="K27" s="111"/>
      <c r="L27" s="111"/>
      <c r="M27" s="111"/>
      <c r="N27" s="111"/>
      <c r="O27" s="111"/>
    </row>
    <row r="28" ht="21" customHeight="1" spans="1:15">
      <c r="A28" s="210" t="s">
        <v>55</v>
      </c>
      <c r="B28" s="70"/>
      <c r="C28" s="111">
        <v>20515121.56</v>
      </c>
      <c r="D28" s="111">
        <v>20515121.56</v>
      </c>
      <c r="E28" s="111">
        <v>14141868.76</v>
      </c>
      <c r="F28" s="111">
        <v>6373252.8</v>
      </c>
      <c r="G28" s="111"/>
      <c r="H28" s="111"/>
      <c r="I28" s="111"/>
      <c r="J28" s="111"/>
      <c r="K28" s="111"/>
      <c r="L28" s="111"/>
      <c r="M28" s="111"/>
      <c r="N28" s="111"/>
      <c r="O28" s="111"/>
    </row>
  </sheetData>
  <mergeCells count="12">
    <mergeCell ref="A1:O1"/>
    <mergeCell ref="A2:O2"/>
    <mergeCell ref="A3:B3"/>
    <mergeCell ref="D4:F4"/>
    <mergeCell ref="J4:O4"/>
    <mergeCell ref="A28:B28"/>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workbookViewId="0">
      <selection activeCell="A1" sqref="A1"/>
    </sheetView>
  </sheetViews>
  <sheetFormatPr defaultColWidth="8.57407407407407" defaultRowHeight="12.75" customHeight="1" outlineLevelCol="3"/>
  <cols>
    <col min="1" max="4" width="35.5740740740741" customWidth="1"/>
  </cols>
  <sheetData>
    <row r="1" ht="15" customHeight="1" spans="1:4">
      <c r="A1" s="77"/>
      <c r="B1" s="81"/>
      <c r="C1" s="81"/>
      <c r="D1" s="81" t="s">
        <v>139</v>
      </c>
    </row>
    <row r="2" ht="41.25" customHeight="1" spans="1:1">
      <c r="A2" s="76" t="str">
        <f>"2026"&amp;"年部门财政拨款收支预算总表"</f>
        <v>2026年部门财政拨款收支预算总表</v>
      </c>
    </row>
    <row r="3" ht="17.25" customHeight="1" spans="1:4">
      <c r="A3" s="79" t="str">
        <f>"单位名称："&amp;"昆明市东川区人民政府办公室"</f>
        <v>单位名称：昆明市东川区人民政府办公室</v>
      </c>
      <c r="B3" s="193"/>
      <c r="D3" s="81" t="s">
        <v>1</v>
      </c>
    </row>
    <row r="4" ht="17.25" customHeight="1" spans="1:4">
      <c r="A4" s="194" t="s">
        <v>2</v>
      </c>
      <c r="B4" s="195"/>
      <c r="C4" s="194" t="s">
        <v>3</v>
      </c>
      <c r="D4" s="195"/>
    </row>
    <row r="5" ht="18.75" customHeight="1" spans="1:4">
      <c r="A5" s="194" t="s">
        <v>4</v>
      </c>
      <c r="B5" s="194" t="s">
        <v>5</v>
      </c>
      <c r="C5" s="194" t="s">
        <v>6</v>
      </c>
      <c r="D5" s="194" t="s">
        <v>5</v>
      </c>
    </row>
    <row r="6" ht="16.5" customHeight="1" spans="1:4">
      <c r="A6" s="196" t="s">
        <v>140</v>
      </c>
      <c r="B6" s="111">
        <v>20515121.56</v>
      </c>
      <c r="C6" s="196" t="s">
        <v>141</v>
      </c>
      <c r="D6" s="111">
        <v>20515121.56</v>
      </c>
    </row>
    <row r="7" ht="16.5" customHeight="1" spans="1:4">
      <c r="A7" s="196" t="s">
        <v>142</v>
      </c>
      <c r="B7" s="111">
        <v>20515121.56</v>
      </c>
      <c r="C7" s="196" t="s">
        <v>143</v>
      </c>
      <c r="D7" s="111">
        <v>16162856.76</v>
      </c>
    </row>
    <row r="8" ht="16.5" customHeight="1" spans="1:4">
      <c r="A8" s="196" t="s">
        <v>144</v>
      </c>
      <c r="B8" s="111"/>
      <c r="C8" s="196" t="s">
        <v>145</v>
      </c>
      <c r="D8" s="111"/>
    </row>
    <row r="9" ht="16.5" customHeight="1" spans="1:4">
      <c r="A9" s="196" t="s">
        <v>146</v>
      </c>
      <c r="B9" s="111"/>
      <c r="C9" s="196" t="s">
        <v>147</v>
      </c>
      <c r="D9" s="111"/>
    </row>
    <row r="10" ht="16.5" customHeight="1" spans="1:4">
      <c r="A10" s="196" t="s">
        <v>148</v>
      </c>
      <c r="B10" s="111"/>
      <c r="C10" s="196" t="s">
        <v>149</v>
      </c>
      <c r="D10" s="111"/>
    </row>
    <row r="11" ht="16.5" customHeight="1" spans="1:4">
      <c r="A11" s="196" t="s">
        <v>142</v>
      </c>
      <c r="B11" s="111"/>
      <c r="C11" s="196" t="s">
        <v>150</v>
      </c>
      <c r="D11" s="111"/>
    </row>
    <row r="12" ht="16.5" customHeight="1" spans="1:4">
      <c r="A12" s="21" t="s">
        <v>144</v>
      </c>
      <c r="B12" s="111"/>
      <c r="C12" s="101" t="s">
        <v>151</v>
      </c>
      <c r="D12" s="111"/>
    </row>
    <row r="13" ht="16.5" customHeight="1" spans="1:4">
      <c r="A13" s="21" t="s">
        <v>146</v>
      </c>
      <c r="B13" s="111"/>
      <c r="C13" s="101" t="s">
        <v>152</v>
      </c>
      <c r="D13" s="111"/>
    </row>
    <row r="14" ht="16.5" customHeight="1" spans="1:4">
      <c r="A14" s="197"/>
      <c r="B14" s="111"/>
      <c r="C14" s="101" t="s">
        <v>153</v>
      </c>
      <c r="D14" s="111">
        <v>2015967.8</v>
      </c>
    </row>
    <row r="15" ht="16.5" customHeight="1" spans="1:4">
      <c r="A15" s="197"/>
      <c r="B15" s="111"/>
      <c r="C15" s="101" t="s">
        <v>154</v>
      </c>
      <c r="D15" s="111">
        <v>1342229</v>
      </c>
    </row>
    <row r="16" ht="16.5" customHeight="1" spans="1:4">
      <c r="A16" s="197"/>
      <c r="B16" s="111"/>
      <c r="C16" s="101" t="s">
        <v>155</v>
      </c>
      <c r="D16" s="111"/>
    </row>
    <row r="17" ht="16.5" customHeight="1" spans="1:4">
      <c r="A17" s="197"/>
      <c r="B17" s="111"/>
      <c r="C17" s="101" t="s">
        <v>156</v>
      </c>
      <c r="D17" s="111"/>
    </row>
    <row r="18" ht="16.5" customHeight="1" spans="1:4">
      <c r="A18" s="197"/>
      <c r="B18" s="111"/>
      <c r="C18" s="101" t="s">
        <v>157</v>
      </c>
      <c r="D18" s="111"/>
    </row>
    <row r="19" ht="16.5" customHeight="1" spans="1:4">
      <c r="A19" s="197"/>
      <c r="B19" s="111"/>
      <c r="C19" s="101" t="s">
        <v>158</v>
      </c>
      <c r="D19" s="111"/>
    </row>
    <row r="20" ht="16.5" customHeight="1" spans="1:4">
      <c r="A20" s="197"/>
      <c r="B20" s="111"/>
      <c r="C20" s="101" t="s">
        <v>159</v>
      </c>
      <c r="D20" s="111"/>
    </row>
    <row r="21" ht="16.5" customHeight="1" spans="1:4">
      <c r="A21" s="197"/>
      <c r="B21" s="111"/>
      <c r="C21" s="101" t="s">
        <v>160</v>
      </c>
      <c r="D21" s="111"/>
    </row>
    <row r="22" ht="16.5" customHeight="1" spans="1:4">
      <c r="A22" s="197"/>
      <c r="B22" s="111"/>
      <c r="C22" s="101" t="s">
        <v>161</v>
      </c>
      <c r="D22" s="111"/>
    </row>
    <row r="23" ht="16.5" customHeight="1" spans="1:4">
      <c r="A23" s="197"/>
      <c r="B23" s="111"/>
      <c r="C23" s="101" t="s">
        <v>162</v>
      </c>
      <c r="D23" s="111"/>
    </row>
    <row r="24" ht="16.5" customHeight="1" spans="1:4">
      <c r="A24" s="197"/>
      <c r="B24" s="111"/>
      <c r="C24" s="101" t="s">
        <v>163</v>
      </c>
      <c r="D24" s="111"/>
    </row>
    <row r="25" ht="16.5" customHeight="1" spans="1:4">
      <c r="A25" s="197"/>
      <c r="B25" s="111"/>
      <c r="C25" s="101" t="s">
        <v>164</v>
      </c>
      <c r="D25" s="111">
        <v>994068</v>
      </c>
    </row>
    <row r="26" ht="16.5" customHeight="1" spans="1:4">
      <c r="A26" s="197"/>
      <c r="B26" s="111"/>
      <c r="C26" s="101" t="s">
        <v>165</v>
      </c>
      <c r="D26" s="111"/>
    </row>
    <row r="27" ht="16.5" customHeight="1" spans="1:4">
      <c r="A27" s="197"/>
      <c r="B27" s="111"/>
      <c r="C27" s="101" t="s">
        <v>166</v>
      </c>
      <c r="D27" s="111"/>
    </row>
    <row r="28" ht="16.5" customHeight="1" spans="1:4">
      <c r="A28" s="197"/>
      <c r="B28" s="111"/>
      <c r="C28" s="101" t="s">
        <v>167</v>
      </c>
      <c r="D28" s="111"/>
    </row>
    <row r="29" ht="16.5" customHeight="1" spans="1:4">
      <c r="A29" s="197"/>
      <c r="B29" s="111"/>
      <c r="C29" s="101" t="s">
        <v>168</v>
      </c>
      <c r="D29" s="111"/>
    </row>
    <row r="30" ht="16.5" customHeight="1" spans="1:4">
      <c r="A30" s="197"/>
      <c r="B30" s="111"/>
      <c r="C30" s="101" t="s">
        <v>169</v>
      </c>
      <c r="D30" s="111"/>
    </row>
    <row r="31" ht="16.5" customHeight="1" spans="1:4">
      <c r="A31" s="197"/>
      <c r="B31" s="111"/>
      <c r="C31" s="21" t="s">
        <v>170</v>
      </c>
      <c r="D31" s="111"/>
    </row>
    <row r="32" ht="16.5" customHeight="1" spans="1:4">
      <c r="A32" s="197"/>
      <c r="B32" s="111"/>
      <c r="C32" s="21" t="s">
        <v>171</v>
      </c>
      <c r="D32" s="111"/>
    </row>
    <row r="33" ht="16.5" customHeight="1" spans="1:4">
      <c r="A33" s="197"/>
      <c r="B33" s="111"/>
      <c r="C33" s="18" t="s">
        <v>172</v>
      </c>
      <c r="D33" s="111"/>
    </row>
    <row r="34" ht="15" customHeight="1" spans="1:4">
      <c r="A34" s="198" t="s">
        <v>50</v>
      </c>
      <c r="B34" s="199">
        <v>20515121.56</v>
      </c>
      <c r="C34" s="198" t="s">
        <v>51</v>
      </c>
      <c r="D34" s="199">
        <v>20515121.56</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8"/>
  <sheetViews>
    <sheetView showZeros="0" workbookViewId="0">
      <selection activeCell="A1" sqref="A1"/>
    </sheetView>
  </sheetViews>
  <sheetFormatPr defaultColWidth="9.13888888888889" defaultRowHeight="14.25" customHeight="1" outlineLevelCol="6"/>
  <cols>
    <col min="1" max="1" width="20.1388888888889" customWidth="1"/>
    <col min="2" max="2" width="44" customWidth="1"/>
    <col min="3" max="7" width="24.1388888888889" customWidth="1"/>
  </cols>
  <sheetData>
    <row r="1" customHeight="1" spans="4:7">
      <c r="D1" s="167"/>
      <c r="F1" s="103"/>
      <c r="G1" s="172" t="s">
        <v>173</v>
      </c>
    </row>
    <row r="2" ht="41.25" customHeight="1" spans="1:7">
      <c r="A2" s="157" t="str">
        <f>"2026"&amp;"年一般公共预算支出预算表（按功能科目分类）"</f>
        <v>2026年一般公共预算支出预算表（按功能科目分类）</v>
      </c>
      <c r="B2" s="157"/>
      <c r="C2" s="157"/>
      <c r="D2" s="157"/>
      <c r="E2" s="157"/>
      <c r="F2" s="157"/>
      <c r="G2" s="157"/>
    </row>
    <row r="3" ht="18" customHeight="1" spans="1:7">
      <c r="A3" s="44" t="str">
        <f>"单位名称："&amp;"昆明市东川区人民政府办公室"</f>
        <v>单位名称：昆明市东川区人民政府办公室</v>
      </c>
      <c r="F3" s="154"/>
      <c r="G3" s="172" t="s">
        <v>1</v>
      </c>
    </row>
    <row r="4" ht="20.25" customHeight="1" spans="1:7">
      <c r="A4" s="188" t="s">
        <v>174</v>
      </c>
      <c r="B4" s="189"/>
      <c r="C4" s="158" t="s">
        <v>55</v>
      </c>
      <c r="D4" s="177" t="s">
        <v>75</v>
      </c>
      <c r="E4" s="13"/>
      <c r="F4" s="35"/>
      <c r="G4" s="169" t="s">
        <v>76</v>
      </c>
    </row>
    <row r="5" ht="20.25" customHeight="1" spans="1:7">
      <c r="A5" s="190" t="s">
        <v>72</v>
      </c>
      <c r="B5" s="190" t="s">
        <v>73</v>
      </c>
      <c r="C5" s="55"/>
      <c r="D5" s="14" t="s">
        <v>57</v>
      </c>
      <c r="E5" s="14" t="s">
        <v>175</v>
      </c>
      <c r="F5" s="14" t="s">
        <v>176</v>
      </c>
      <c r="G5" s="171"/>
    </row>
    <row r="6" ht="15" customHeight="1" spans="1:7">
      <c r="A6" s="20" t="s">
        <v>82</v>
      </c>
      <c r="B6" s="20" t="s">
        <v>83</v>
      </c>
      <c r="C6" s="20" t="s">
        <v>84</v>
      </c>
      <c r="D6" s="20" t="s">
        <v>85</v>
      </c>
      <c r="E6" s="20" t="s">
        <v>86</v>
      </c>
      <c r="F6" s="20" t="s">
        <v>87</v>
      </c>
      <c r="G6" s="20" t="s">
        <v>88</v>
      </c>
    </row>
    <row r="7" ht="18" customHeight="1" spans="1:7">
      <c r="A7" s="18" t="s">
        <v>97</v>
      </c>
      <c r="B7" s="18" t="s">
        <v>98</v>
      </c>
      <c r="C7" s="111">
        <v>16162856.76</v>
      </c>
      <c r="D7" s="111">
        <v>9815156.76</v>
      </c>
      <c r="E7" s="111">
        <v>8525386.76</v>
      </c>
      <c r="F7" s="111">
        <v>1289770</v>
      </c>
      <c r="G7" s="111">
        <v>6347700</v>
      </c>
    </row>
    <row r="8" ht="18" customHeight="1" spans="1:7">
      <c r="A8" s="166" t="s">
        <v>99</v>
      </c>
      <c r="B8" s="166" t="s">
        <v>100</v>
      </c>
      <c r="C8" s="111">
        <v>16162856.76</v>
      </c>
      <c r="D8" s="111">
        <v>9815156.76</v>
      </c>
      <c r="E8" s="111">
        <v>8525386.76</v>
      </c>
      <c r="F8" s="111">
        <v>1289770</v>
      </c>
      <c r="G8" s="111">
        <v>6347700</v>
      </c>
    </row>
    <row r="9" ht="18" customHeight="1" spans="1:7">
      <c r="A9" s="191" t="s">
        <v>101</v>
      </c>
      <c r="B9" s="191" t="s">
        <v>102</v>
      </c>
      <c r="C9" s="111">
        <v>11935956.76</v>
      </c>
      <c r="D9" s="111">
        <v>9815156.76</v>
      </c>
      <c r="E9" s="111">
        <v>8525386.76</v>
      </c>
      <c r="F9" s="111">
        <v>1289770</v>
      </c>
      <c r="G9" s="111">
        <v>2120800</v>
      </c>
    </row>
    <row r="10" ht="18" customHeight="1" spans="1:7">
      <c r="A10" s="191" t="s">
        <v>103</v>
      </c>
      <c r="B10" s="191" t="s">
        <v>104</v>
      </c>
      <c r="C10" s="111">
        <v>28900</v>
      </c>
      <c r="D10" s="111"/>
      <c r="E10" s="111"/>
      <c r="F10" s="111"/>
      <c r="G10" s="111">
        <v>28900</v>
      </c>
    </row>
    <row r="11" ht="18" customHeight="1" spans="1:7">
      <c r="A11" s="191" t="s">
        <v>105</v>
      </c>
      <c r="B11" s="191" t="s">
        <v>106</v>
      </c>
      <c r="C11" s="111">
        <v>4198000</v>
      </c>
      <c r="D11" s="111"/>
      <c r="E11" s="111"/>
      <c r="F11" s="111"/>
      <c r="G11" s="111">
        <v>4198000</v>
      </c>
    </row>
    <row r="12" ht="18" customHeight="1" spans="1:7">
      <c r="A12" s="18" t="s">
        <v>107</v>
      </c>
      <c r="B12" s="18" t="s">
        <v>108</v>
      </c>
      <c r="C12" s="111">
        <v>2015967.8</v>
      </c>
      <c r="D12" s="111">
        <v>1990415</v>
      </c>
      <c r="E12" s="111">
        <v>1965215</v>
      </c>
      <c r="F12" s="111">
        <v>25200</v>
      </c>
      <c r="G12" s="111">
        <v>25552.8</v>
      </c>
    </row>
    <row r="13" ht="18" customHeight="1" spans="1:7">
      <c r="A13" s="166" t="s">
        <v>109</v>
      </c>
      <c r="B13" s="166" t="s">
        <v>110</v>
      </c>
      <c r="C13" s="111">
        <v>1990415</v>
      </c>
      <c r="D13" s="111">
        <v>1990415</v>
      </c>
      <c r="E13" s="111">
        <v>1965215</v>
      </c>
      <c r="F13" s="111">
        <v>25200</v>
      </c>
      <c r="G13" s="111"/>
    </row>
    <row r="14" ht="18" customHeight="1" spans="1:7">
      <c r="A14" s="191" t="s">
        <v>111</v>
      </c>
      <c r="B14" s="191" t="s">
        <v>112</v>
      </c>
      <c r="C14" s="111">
        <v>630000</v>
      </c>
      <c r="D14" s="111">
        <v>630000</v>
      </c>
      <c r="E14" s="111">
        <v>604800</v>
      </c>
      <c r="F14" s="111">
        <v>25200</v>
      </c>
      <c r="G14" s="111"/>
    </row>
    <row r="15" ht="18" customHeight="1" spans="1:7">
      <c r="A15" s="191" t="s">
        <v>113</v>
      </c>
      <c r="B15" s="191" t="s">
        <v>114</v>
      </c>
      <c r="C15" s="111">
        <v>1243539</v>
      </c>
      <c r="D15" s="111">
        <v>1243539</v>
      </c>
      <c r="E15" s="111">
        <v>1243539</v>
      </c>
      <c r="F15" s="111"/>
      <c r="G15" s="111"/>
    </row>
    <row r="16" ht="18" customHeight="1" spans="1:7">
      <c r="A16" s="191" t="s">
        <v>115</v>
      </c>
      <c r="B16" s="191" t="s">
        <v>116</v>
      </c>
      <c r="C16" s="111">
        <v>116876</v>
      </c>
      <c r="D16" s="111">
        <v>116876</v>
      </c>
      <c r="E16" s="111">
        <v>116876</v>
      </c>
      <c r="F16" s="111"/>
      <c r="G16" s="111"/>
    </row>
    <row r="17" ht="18" customHeight="1" spans="1:7">
      <c r="A17" s="166" t="s">
        <v>117</v>
      </c>
      <c r="B17" s="166" t="s">
        <v>118</v>
      </c>
      <c r="C17" s="111">
        <v>25552.8</v>
      </c>
      <c r="D17" s="111"/>
      <c r="E17" s="111"/>
      <c r="F17" s="111"/>
      <c r="G17" s="111">
        <v>25552.8</v>
      </c>
    </row>
    <row r="18" ht="18" customHeight="1" spans="1:7">
      <c r="A18" s="191" t="s">
        <v>119</v>
      </c>
      <c r="B18" s="191" t="s">
        <v>120</v>
      </c>
      <c r="C18" s="111">
        <v>25552.8</v>
      </c>
      <c r="D18" s="111"/>
      <c r="E18" s="111"/>
      <c r="F18" s="111"/>
      <c r="G18" s="111">
        <v>25552.8</v>
      </c>
    </row>
    <row r="19" ht="18" customHeight="1" spans="1:7">
      <c r="A19" s="18" t="s">
        <v>121</v>
      </c>
      <c r="B19" s="18" t="s">
        <v>122</v>
      </c>
      <c r="C19" s="111">
        <v>1342229</v>
      </c>
      <c r="D19" s="111">
        <v>1342229</v>
      </c>
      <c r="E19" s="111">
        <v>1342229</v>
      </c>
      <c r="F19" s="111"/>
      <c r="G19" s="111"/>
    </row>
    <row r="20" ht="18" customHeight="1" spans="1:7">
      <c r="A20" s="166" t="s">
        <v>123</v>
      </c>
      <c r="B20" s="166" t="s">
        <v>124</v>
      </c>
      <c r="C20" s="111">
        <v>1342229</v>
      </c>
      <c r="D20" s="111">
        <v>1342229</v>
      </c>
      <c r="E20" s="111">
        <v>1342229</v>
      </c>
      <c r="F20" s="111"/>
      <c r="G20" s="111"/>
    </row>
    <row r="21" ht="18" customHeight="1" spans="1:7">
      <c r="A21" s="191" t="s">
        <v>125</v>
      </c>
      <c r="B21" s="191" t="s">
        <v>126</v>
      </c>
      <c r="C21" s="111">
        <v>462623</v>
      </c>
      <c r="D21" s="111">
        <v>462623</v>
      </c>
      <c r="E21" s="111">
        <v>462623</v>
      </c>
      <c r="F21" s="111"/>
      <c r="G21" s="111"/>
    </row>
    <row r="22" ht="18" customHeight="1" spans="1:7">
      <c r="A22" s="191" t="s">
        <v>127</v>
      </c>
      <c r="B22" s="191" t="s">
        <v>128</v>
      </c>
      <c r="C22" s="111">
        <v>207069</v>
      </c>
      <c r="D22" s="111">
        <v>207069</v>
      </c>
      <c r="E22" s="111">
        <v>207069</v>
      </c>
      <c r="F22" s="111"/>
      <c r="G22" s="111"/>
    </row>
    <row r="23" ht="18" customHeight="1" spans="1:7">
      <c r="A23" s="191" t="s">
        <v>129</v>
      </c>
      <c r="B23" s="191" t="s">
        <v>130</v>
      </c>
      <c r="C23" s="111">
        <v>658743</v>
      </c>
      <c r="D23" s="111">
        <v>658743</v>
      </c>
      <c r="E23" s="111">
        <v>658743</v>
      </c>
      <c r="F23" s="111"/>
      <c r="G23" s="111"/>
    </row>
    <row r="24" ht="18" customHeight="1" spans="1:7">
      <c r="A24" s="191" t="s">
        <v>131</v>
      </c>
      <c r="B24" s="191" t="s">
        <v>132</v>
      </c>
      <c r="C24" s="111">
        <v>13794</v>
      </c>
      <c r="D24" s="111">
        <v>13794</v>
      </c>
      <c r="E24" s="111">
        <v>13794</v>
      </c>
      <c r="F24" s="111"/>
      <c r="G24" s="111"/>
    </row>
    <row r="25" ht="18" customHeight="1" spans="1:7">
      <c r="A25" s="18" t="s">
        <v>133</v>
      </c>
      <c r="B25" s="18" t="s">
        <v>134</v>
      </c>
      <c r="C25" s="111">
        <v>994068</v>
      </c>
      <c r="D25" s="111">
        <v>994068</v>
      </c>
      <c r="E25" s="111">
        <v>994068</v>
      </c>
      <c r="F25" s="111"/>
      <c r="G25" s="111"/>
    </row>
    <row r="26" ht="18" customHeight="1" spans="1:7">
      <c r="A26" s="166" t="s">
        <v>135</v>
      </c>
      <c r="B26" s="166" t="s">
        <v>136</v>
      </c>
      <c r="C26" s="111">
        <v>994068</v>
      </c>
      <c r="D26" s="111">
        <v>994068</v>
      </c>
      <c r="E26" s="111">
        <v>994068</v>
      </c>
      <c r="F26" s="111"/>
      <c r="G26" s="111"/>
    </row>
    <row r="27" ht="18" customHeight="1" spans="1:7">
      <c r="A27" s="191" t="s">
        <v>137</v>
      </c>
      <c r="B27" s="191" t="s">
        <v>138</v>
      </c>
      <c r="C27" s="111">
        <v>994068</v>
      </c>
      <c r="D27" s="111">
        <v>994068</v>
      </c>
      <c r="E27" s="111">
        <v>994068</v>
      </c>
      <c r="F27" s="111"/>
      <c r="G27" s="111"/>
    </row>
    <row r="28" ht="18" customHeight="1" spans="1:7">
      <c r="A28" s="110" t="s">
        <v>177</v>
      </c>
      <c r="B28" s="192" t="s">
        <v>177</v>
      </c>
      <c r="C28" s="111">
        <v>20515121.56</v>
      </c>
      <c r="D28" s="111">
        <v>14141868.76</v>
      </c>
      <c r="E28" s="111">
        <v>12826898.76</v>
      </c>
      <c r="F28" s="111">
        <v>1314970</v>
      </c>
      <c r="G28" s="111">
        <v>6373252.8</v>
      </c>
    </row>
  </sheetData>
  <mergeCells count="6">
    <mergeCell ref="A2:G2"/>
    <mergeCell ref="A4:B4"/>
    <mergeCell ref="D4:F4"/>
    <mergeCell ref="A28:B28"/>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topLeftCell="B1" workbookViewId="0">
      <selection activeCell="A1" sqref="A1"/>
    </sheetView>
  </sheetViews>
  <sheetFormatPr defaultColWidth="10.4259259259259" defaultRowHeight="14.25" customHeight="1" outlineLevelRow="6" outlineLevelCol="5"/>
  <cols>
    <col min="1" max="6" width="28.1388888888889" customWidth="1"/>
  </cols>
  <sheetData>
    <row r="1" customHeight="1" spans="1:6">
      <c r="A1" s="78"/>
      <c r="B1" s="78"/>
      <c r="C1" s="78"/>
      <c r="D1" s="78"/>
      <c r="E1" s="77"/>
      <c r="F1" s="184" t="s">
        <v>178</v>
      </c>
    </row>
    <row r="2" ht="41.25" customHeight="1" spans="1:6">
      <c r="A2" s="185" t="str">
        <f>"2026"&amp;"年一般公共预算“三公”经费支出预算表"</f>
        <v>2026年一般公共预算“三公”经费支出预算表</v>
      </c>
      <c r="B2" s="78"/>
      <c r="C2" s="78"/>
      <c r="D2" s="78"/>
      <c r="E2" s="77"/>
      <c r="F2" s="78"/>
    </row>
    <row r="3" customHeight="1" spans="1:6">
      <c r="A3" s="142" t="str">
        <f>"单位名称："&amp;"昆明市东川区人民政府办公室"</f>
        <v>单位名称：昆明市东川区人民政府办公室</v>
      </c>
      <c r="B3" s="186"/>
      <c r="D3" s="78"/>
      <c r="E3" s="77"/>
      <c r="F3" s="97" t="s">
        <v>1</v>
      </c>
    </row>
    <row r="4" ht="27" customHeight="1" spans="1:6">
      <c r="A4" s="82" t="s">
        <v>179</v>
      </c>
      <c r="B4" s="82" t="s">
        <v>180</v>
      </c>
      <c r="C4" s="84" t="s">
        <v>181</v>
      </c>
      <c r="D4" s="82"/>
      <c r="E4" s="83"/>
      <c r="F4" s="82" t="s">
        <v>182</v>
      </c>
    </row>
    <row r="5" ht="28.5" customHeight="1" spans="1:6">
      <c r="A5" s="187"/>
      <c r="B5" s="86"/>
      <c r="C5" s="83" t="s">
        <v>57</v>
      </c>
      <c r="D5" s="83" t="s">
        <v>183</v>
      </c>
      <c r="E5" s="83" t="s">
        <v>184</v>
      </c>
      <c r="F5" s="85"/>
    </row>
    <row r="6" ht="17.25" customHeight="1" spans="1:6">
      <c r="A6" s="90" t="s">
        <v>82</v>
      </c>
      <c r="B6" s="90" t="s">
        <v>83</v>
      </c>
      <c r="C6" s="90" t="s">
        <v>84</v>
      </c>
      <c r="D6" s="90" t="s">
        <v>85</v>
      </c>
      <c r="E6" s="90" t="s">
        <v>86</v>
      </c>
      <c r="F6" s="90" t="s">
        <v>87</v>
      </c>
    </row>
    <row r="7" ht="17.25" customHeight="1" spans="1:6">
      <c r="A7" s="111">
        <v>1506400</v>
      </c>
      <c r="B7" s="111"/>
      <c r="C7" s="111">
        <v>1109000</v>
      </c>
      <c r="D7" s="111">
        <v>360000</v>
      </c>
      <c r="E7" s="111">
        <v>749000</v>
      </c>
      <c r="F7" s="111">
        <v>397400</v>
      </c>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66"/>
  <sheetViews>
    <sheetView showZeros="0" topLeftCell="D1" workbookViewId="0">
      <selection activeCell="A1" sqref="A1"/>
    </sheetView>
  </sheetViews>
  <sheetFormatPr defaultColWidth="9.13888888888889" defaultRowHeight="14.25" customHeight="1"/>
  <cols>
    <col min="1" max="2" width="32.8518518518519" customWidth="1"/>
    <col min="3" max="3" width="20.712962962963" customWidth="1"/>
    <col min="4" max="4" width="31.2777777777778" customWidth="1"/>
    <col min="5" max="5" width="10.1388888888889" customWidth="1"/>
    <col min="6" max="6" width="17.5740740740741" customWidth="1"/>
    <col min="7" max="7" width="10.2777777777778" customWidth="1"/>
    <col min="8" max="8" width="23" customWidth="1"/>
    <col min="9" max="25" width="18.712962962963" customWidth="1"/>
  </cols>
  <sheetData>
    <row r="1" ht="13.5" customHeight="1" spans="2:25">
      <c r="B1" s="167"/>
      <c r="C1" s="173"/>
      <c r="E1" s="174"/>
      <c r="F1" s="174"/>
      <c r="G1" s="174"/>
      <c r="H1" s="174"/>
      <c r="I1" s="114"/>
      <c r="J1" s="114"/>
      <c r="K1" s="114"/>
      <c r="L1" s="114"/>
      <c r="M1" s="114"/>
      <c r="N1" s="114"/>
      <c r="O1" s="114"/>
      <c r="S1" s="114"/>
      <c r="W1" s="173"/>
      <c r="Y1" s="42" t="s">
        <v>185</v>
      </c>
    </row>
    <row r="2" ht="45.75" customHeight="1" spans="1:25">
      <c r="A2" s="99" t="str">
        <f>"2026"&amp;"年部门基本支出预算表"</f>
        <v>2026年部门基本支出预算表</v>
      </c>
      <c r="B2" s="43"/>
      <c r="C2" s="99"/>
      <c r="D2" s="99"/>
      <c r="E2" s="99"/>
      <c r="F2" s="99"/>
      <c r="G2" s="99"/>
      <c r="H2" s="99"/>
      <c r="I2" s="99"/>
      <c r="J2" s="99"/>
      <c r="K2" s="99"/>
      <c r="L2" s="99"/>
      <c r="M2" s="99"/>
      <c r="N2" s="99"/>
      <c r="O2" s="99"/>
      <c r="P2" s="43"/>
      <c r="Q2" s="43"/>
      <c r="R2" s="43"/>
      <c r="S2" s="99"/>
      <c r="T2" s="99"/>
      <c r="U2" s="99"/>
      <c r="V2" s="99"/>
      <c r="W2" s="99"/>
      <c r="X2" s="99"/>
      <c r="Y2" s="99"/>
    </row>
    <row r="3" ht="18.75" customHeight="1" spans="1:25">
      <c r="A3" s="44" t="str">
        <f>"单位名称："&amp;"昆明市东川区人民政府办公室"</f>
        <v>单位名称：昆明市东川区人民政府办公室</v>
      </c>
      <c r="B3" s="45"/>
      <c r="C3" s="175"/>
      <c r="D3" s="175"/>
      <c r="E3" s="175"/>
      <c r="F3" s="175"/>
      <c r="G3" s="175"/>
      <c r="H3" s="175"/>
      <c r="I3" s="116"/>
      <c r="J3" s="116"/>
      <c r="K3" s="116"/>
      <c r="L3" s="116"/>
      <c r="M3" s="116"/>
      <c r="N3" s="116"/>
      <c r="O3" s="116"/>
      <c r="P3" s="46"/>
      <c r="Q3" s="46"/>
      <c r="R3" s="46"/>
      <c r="S3" s="116"/>
      <c r="W3" s="173"/>
      <c r="Y3" s="42" t="s">
        <v>1</v>
      </c>
    </row>
    <row r="4" ht="18" customHeight="1" spans="1:25">
      <c r="A4" s="48" t="s">
        <v>186</v>
      </c>
      <c r="B4" s="48" t="s">
        <v>187</v>
      </c>
      <c r="C4" s="48" t="s">
        <v>188</v>
      </c>
      <c r="D4" s="48" t="s">
        <v>189</v>
      </c>
      <c r="E4" s="48" t="s">
        <v>190</v>
      </c>
      <c r="F4" s="48" t="s">
        <v>191</v>
      </c>
      <c r="G4" s="48" t="s">
        <v>192</v>
      </c>
      <c r="H4" s="48" t="s">
        <v>193</v>
      </c>
      <c r="I4" s="177" t="s">
        <v>194</v>
      </c>
      <c r="J4" s="139" t="s">
        <v>194</v>
      </c>
      <c r="K4" s="139"/>
      <c r="L4" s="139"/>
      <c r="M4" s="139"/>
      <c r="N4" s="139"/>
      <c r="O4" s="139"/>
      <c r="P4" s="13"/>
      <c r="Q4" s="13"/>
      <c r="R4" s="13"/>
      <c r="S4" s="132" t="s">
        <v>61</v>
      </c>
      <c r="T4" s="139" t="s">
        <v>62</v>
      </c>
      <c r="U4" s="139"/>
      <c r="V4" s="139"/>
      <c r="W4" s="139"/>
      <c r="X4" s="139"/>
      <c r="Y4" s="112"/>
    </row>
    <row r="5" ht="18" customHeight="1" spans="1:25">
      <c r="A5" s="50"/>
      <c r="B5" s="65"/>
      <c r="C5" s="160"/>
      <c r="D5" s="50"/>
      <c r="E5" s="50"/>
      <c r="F5" s="50"/>
      <c r="G5" s="50"/>
      <c r="H5" s="50"/>
      <c r="I5" s="158" t="s">
        <v>195</v>
      </c>
      <c r="J5" s="177" t="s">
        <v>58</v>
      </c>
      <c r="K5" s="139"/>
      <c r="L5" s="139"/>
      <c r="M5" s="139"/>
      <c r="N5" s="139"/>
      <c r="O5" s="112"/>
      <c r="P5" s="12" t="s">
        <v>196</v>
      </c>
      <c r="Q5" s="13"/>
      <c r="R5" s="35"/>
      <c r="S5" s="48" t="s">
        <v>61</v>
      </c>
      <c r="T5" s="177" t="s">
        <v>62</v>
      </c>
      <c r="U5" s="132" t="s">
        <v>64</v>
      </c>
      <c r="V5" s="139" t="s">
        <v>62</v>
      </c>
      <c r="W5" s="132" t="s">
        <v>66</v>
      </c>
      <c r="X5" s="132" t="s">
        <v>67</v>
      </c>
      <c r="Y5" s="181" t="s">
        <v>68</v>
      </c>
    </row>
    <row r="6" ht="19.5" customHeight="1" spans="1:25">
      <c r="A6" s="65"/>
      <c r="B6" s="65"/>
      <c r="C6" s="65"/>
      <c r="D6" s="65"/>
      <c r="E6" s="65"/>
      <c r="F6" s="65"/>
      <c r="G6" s="65"/>
      <c r="H6" s="65"/>
      <c r="I6" s="65"/>
      <c r="J6" s="178" t="s">
        <v>197</v>
      </c>
      <c r="K6" s="48"/>
      <c r="L6" s="48" t="s">
        <v>198</v>
      </c>
      <c r="M6" s="48" t="s">
        <v>199</v>
      </c>
      <c r="N6" s="48" t="s">
        <v>200</v>
      </c>
      <c r="O6" s="48" t="s">
        <v>201</v>
      </c>
      <c r="P6" s="48" t="s">
        <v>58</v>
      </c>
      <c r="Q6" s="48" t="s">
        <v>59</v>
      </c>
      <c r="R6" s="48" t="s">
        <v>60</v>
      </c>
      <c r="S6" s="65"/>
      <c r="T6" s="48" t="s">
        <v>57</v>
      </c>
      <c r="U6" s="48" t="s">
        <v>64</v>
      </c>
      <c r="V6" s="48" t="s">
        <v>202</v>
      </c>
      <c r="W6" s="48" t="s">
        <v>66</v>
      </c>
      <c r="X6" s="48" t="s">
        <v>67</v>
      </c>
      <c r="Y6" s="48" t="s">
        <v>68</v>
      </c>
    </row>
    <row r="7" ht="37.5" customHeight="1" spans="1:25">
      <c r="A7" s="176"/>
      <c r="B7" s="55"/>
      <c r="C7" s="176"/>
      <c r="D7" s="176"/>
      <c r="E7" s="176"/>
      <c r="F7" s="176"/>
      <c r="G7" s="176"/>
      <c r="H7" s="176"/>
      <c r="I7" s="176"/>
      <c r="J7" s="179" t="s">
        <v>57</v>
      </c>
      <c r="K7" s="180" t="s">
        <v>203</v>
      </c>
      <c r="L7" s="53" t="s">
        <v>204</v>
      </c>
      <c r="M7" s="53" t="s">
        <v>199</v>
      </c>
      <c r="N7" s="53" t="s">
        <v>200</v>
      </c>
      <c r="O7" s="53" t="s">
        <v>201</v>
      </c>
      <c r="P7" s="53" t="s">
        <v>199</v>
      </c>
      <c r="Q7" s="53" t="s">
        <v>200</v>
      </c>
      <c r="R7" s="53" t="s">
        <v>201</v>
      </c>
      <c r="S7" s="53" t="s">
        <v>61</v>
      </c>
      <c r="T7" s="53" t="s">
        <v>57</v>
      </c>
      <c r="U7" s="53" t="s">
        <v>64</v>
      </c>
      <c r="V7" s="53" t="s">
        <v>202</v>
      </c>
      <c r="W7" s="53" t="s">
        <v>66</v>
      </c>
      <c r="X7" s="53" t="s">
        <v>67</v>
      </c>
      <c r="Y7" s="53" t="s">
        <v>68</v>
      </c>
    </row>
    <row r="8" customHeight="1" spans="1:25">
      <c r="A8" s="71">
        <v>1</v>
      </c>
      <c r="B8" s="71">
        <v>2</v>
      </c>
      <c r="C8" s="71">
        <v>3</v>
      </c>
      <c r="D8" s="71">
        <v>4</v>
      </c>
      <c r="E8" s="71">
        <v>5</v>
      </c>
      <c r="F8" s="71">
        <v>6</v>
      </c>
      <c r="G8" s="71">
        <v>7</v>
      </c>
      <c r="H8" s="71">
        <v>8</v>
      </c>
      <c r="I8" s="71">
        <v>9</v>
      </c>
      <c r="J8" s="71">
        <v>10</v>
      </c>
      <c r="K8" s="71">
        <v>11</v>
      </c>
      <c r="L8" s="71">
        <v>12</v>
      </c>
      <c r="M8" s="71">
        <v>13</v>
      </c>
      <c r="N8" s="71">
        <v>14</v>
      </c>
      <c r="O8" s="71">
        <v>15</v>
      </c>
      <c r="P8" s="71">
        <v>16</v>
      </c>
      <c r="Q8" s="71">
        <v>17</v>
      </c>
      <c r="R8" s="71">
        <v>18</v>
      </c>
      <c r="S8" s="71">
        <v>19</v>
      </c>
      <c r="T8" s="71">
        <v>20</v>
      </c>
      <c r="U8" s="71">
        <v>21</v>
      </c>
      <c r="V8" s="71">
        <v>22</v>
      </c>
      <c r="W8" s="71">
        <v>23</v>
      </c>
      <c r="X8" s="71">
        <v>24</v>
      </c>
      <c r="Y8" s="71">
        <v>25</v>
      </c>
    </row>
    <row r="9" ht="20.25" customHeight="1" spans="1:25">
      <c r="A9" s="21" t="s">
        <v>70</v>
      </c>
      <c r="B9" s="21" t="s">
        <v>70</v>
      </c>
      <c r="C9" s="21" t="s">
        <v>205</v>
      </c>
      <c r="D9" s="21" t="s">
        <v>206</v>
      </c>
      <c r="E9" s="21" t="s">
        <v>101</v>
      </c>
      <c r="F9" s="21" t="s">
        <v>102</v>
      </c>
      <c r="G9" s="21" t="s">
        <v>207</v>
      </c>
      <c r="H9" s="21" t="s">
        <v>208</v>
      </c>
      <c r="I9" s="111">
        <v>1950456</v>
      </c>
      <c r="J9" s="111">
        <v>1950456</v>
      </c>
      <c r="K9" s="111"/>
      <c r="L9" s="111"/>
      <c r="M9" s="111"/>
      <c r="N9" s="111">
        <v>1950456</v>
      </c>
      <c r="O9" s="111"/>
      <c r="P9" s="111"/>
      <c r="Q9" s="111"/>
      <c r="R9" s="111"/>
      <c r="S9" s="111"/>
      <c r="T9" s="111"/>
      <c r="U9" s="111"/>
      <c r="V9" s="111"/>
      <c r="W9" s="111"/>
      <c r="X9" s="111"/>
      <c r="Y9" s="111"/>
    </row>
    <row r="10" ht="20.25" customHeight="1" spans="1:25">
      <c r="A10" s="21" t="s">
        <v>70</v>
      </c>
      <c r="B10" s="21" t="s">
        <v>70</v>
      </c>
      <c r="C10" s="21" t="s">
        <v>205</v>
      </c>
      <c r="D10" s="21" t="s">
        <v>206</v>
      </c>
      <c r="E10" s="21" t="s">
        <v>101</v>
      </c>
      <c r="F10" s="21" t="s">
        <v>102</v>
      </c>
      <c r="G10" s="21" t="s">
        <v>209</v>
      </c>
      <c r="H10" s="21" t="s">
        <v>210</v>
      </c>
      <c r="I10" s="111">
        <v>2636412</v>
      </c>
      <c r="J10" s="111">
        <v>2636412</v>
      </c>
      <c r="K10" s="60"/>
      <c r="L10" s="60"/>
      <c r="M10" s="60"/>
      <c r="N10" s="111">
        <v>2636412</v>
      </c>
      <c r="O10" s="60"/>
      <c r="P10" s="111"/>
      <c r="Q10" s="111"/>
      <c r="R10" s="111"/>
      <c r="S10" s="111"/>
      <c r="T10" s="111"/>
      <c r="U10" s="111"/>
      <c r="V10" s="111"/>
      <c r="W10" s="111"/>
      <c r="X10" s="111"/>
      <c r="Y10" s="111"/>
    </row>
    <row r="11" ht="20.25" customHeight="1" spans="1:25">
      <c r="A11" s="21" t="s">
        <v>70</v>
      </c>
      <c r="B11" s="21" t="s">
        <v>70</v>
      </c>
      <c r="C11" s="21" t="s">
        <v>205</v>
      </c>
      <c r="D11" s="21" t="s">
        <v>206</v>
      </c>
      <c r="E11" s="21" t="s">
        <v>101</v>
      </c>
      <c r="F11" s="21" t="s">
        <v>102</v>
      </c>
      <c r="G11" s="21" t="s">
        <v>209</v>
      </c>
      <c r="H11" s="21" t="s">
        <v>210</v>
      </c>
      <c r="I11" s="111">
        <v>7800</v>
      </c>
      <c r="J11" s="111">
        <v>7800</v>
      </c>
      <c r="K11" s="60"/>
      <c r="L11" s="60"/>
      <c r="M11" s="60"/>
      <c r="N11" s="111">
        <v>7800</v>
      </c>
      <c r="O11" s="60"/>
      <c r="P11" s="111"/>
      <c r="Q11" s="111"/>
      <c r="R11" s="111"/>
      <c r="S11" s="111"/>
      <c r="T11" s="111"/>
      <c r="U11" s="111"/>
      <c r="V11" s="111"/>
      <c r="W11" s="111"/>
      <c r="X11" s="111"/>
      <c r="Y11" s="111"/>
    </row>
    <row r="12" ht="20.25" customHeight="1" spans="1:25">
      <c r="A12" s="21" t="s">
        <v>70</v>
      </c>
      <c r="B12" s="21" t="s">
        <v>70</v>
      </c>
      <c r="C12" s="21" t="s">
        <v>205</v>
      </c>
      <c r="D12" s="21" t="s">
        <v>206</v>
      </c>
      <c r="E12" s="21" t="s">
        <v>101</v>
      </c>
      <c r="F12" s="21" t="s">
        <v>102</v>
      </c>
      <c r="G12" s="21" t="s">
        <v>211</v>
      </c>
      <c r="H12" s="21" t="s">
        <v>212</v>
      </c>
      <c r="I12" s="111">
        <v>9199</v>
      </c>
      <c r="J12" s="111">
        <v>9199</v>
      </c>
      <c r="K12" s="60"/>
      <c r="L12" s="60"/>
      <c r="M12" s="60"/>
      <c r="N12" s="111">
        <v>9199</v>
      </c>
      <c r="O12" s="60"/>
      <c r="P12" s="111"/>
      <c r="Q12" s="111"/>
      <c r="R12" s="111"/>
      <c r="S12" s="111"/>
      <c r="T12" s="111"/>
      <c r="U12" s="111"/>
      <c r="V12" s="111"/>
      <c r="W12" s="111"/>
      <c r="X12" s="111"/>
      <c r="Y12" s="111"/>
    </row>
    <row r="13" ht="20.25" customHeight="1" spans="1:25">
      <c r="A13" s="21" t="s">
        <v>70</v>
      </c>
      <c r="B13" s="21" t="s">
        <v>70</v>
      </c>
      <c r="C13" s="21" t="s">
        <v>205</v>
      </c>
      <c r="D13" s="21" t="s">
        <v>206</v>
      </c>
      <c r="E13" s="21" t="s">
        <v>101</v>
      </c>
      <c r="F13" s="21" t="s">
        <v>102</v>
      </c>
      <c r="G13" s="21" t="s">
        <v>211</v>
      </c>
      <c r="H13" s="21" t="s">
        <v>212</v>
      </c>
      <c r="I13" s="111">
        <v>162538</v>
      </c>
      <c r="J13" s="111">
        <v>162538</v>
      </c>
      <c r="K13" s="60"/>
      <c r="L13" s="60"/>
      <c r="M13" s="60"/>
      <c r="N13" s="111">
        <v>162538</v>
      </c>
      <c r="O13" s="60"/>
      <c r="P13" s="111"/>
      <c r="Q13" s="111"/>
      <c r="R13" s="111"/>
      <c r="S13" s="111"/>
      <c r="T13" s="111"/>
      <c r="U13" s="111"/>
      <c r="V13" s="111"/>
      <c r="W13" s="111"/>
      <c r="X13" s="111"/>
      <c r="Y13" s="111"/>
    </row>
    <row r="14" ht="20.25" customHeight="1" spans="1:25">
      <c r="A14" s="21" t="s">
        <v>70</v>
      </c>
      <c r="B14" s="21" t="s">
        <v>70</v>
      </c>
      <c r="C14" s="21" t="s">
        <v>213</v>
      </c>
      <c r="D14" s="21" t="s">
        <v>214</v>
      </c>
      <c r="E14" s="21" t="s">
        <v>101</v>
      </c>
      <c r="F14" s="21" t="s">
        <v>102</v>
      </c>
      <c r="G14" s="21" t="s">
        <v>207</v>
      </c>
      <c r="H14" s="21" t="s">
        <v>208</v>
      </c>
      <c r="I14" s="111">
        <v>1192428</v>
      </c>
      <c r="J14" s="111">
        <v>1192428</v>
      </c>
      <c r="K14" s="60"/>
      <c r="L14" s="60"/>
      <c r="M14" s="60"/>
      <c r="N14" s="111">
        <v>1192428</v>
      </c>
      <c r="O14" s="60"/>
      <c r="P14" s="111"/>
      <c r="Q14" s="111"/>
      <c r="R14" s="111"/>
      <c r="S14" s="111"/>
      <c r="T14" s="111"/>
      <c r="U14" s="111"/>
      <c r="V14" s="111"/>
      <c r="W14" s="111"/>
      <c r="X14" s="111"/>
      <c r="Y14" s="111"/>
    </row>
    <row r="15" ht="20.25" customHeight="1" spans="1:25">
      <c r="A15" s="21" t="s">
        <v>70</v>
      </c>
      <c r="B15" s="21" t="s">
        <v>70</v>
      </c>
      <c r="C15" s="21" t="s">
        <v>213</v>
      </c>
      <c r="D15" s="21" t="s">
        <v>214</v>
      </c>
      <c r="E15" s="21" t="s">
        <v>101</v>
      </c>
      <c r="F15" s="21" t="s">
        <v>102</v>
      </c>
      <c r="G15" s="21" t="s">
        <v>209</v>
      </c>
      <c r="H15" s="21" t="s">
        <v>210</v>
      </c>
      <c r="I15" s="111">
        <v>75120</v>
      </c>
      <c r="J15" s="111">
        <v>75120</v>
      </c>
      <c r="K15" s="60"/>
      <c r="L15" s="60"/>
      <c r="M15" s="60"/>
      <c r="N15" s="111">
        <v>75120</v>
      </c>
      <c r="O15" s="60"/>
      <c r="P15" s="111"/>
      <c r="Q15" s="111"/>
      <c r="R15" s="111"/>
      <c r="S15" s="111"/>
      <c r="T15" s="111"/>
      <c r="U15" s="111"/>
      <c r="V15" s="111"/>
      <c r="W15" s="111"/>
      <c r="X15" s="111"/>
      <c r="Y15" s="111"/>
    </row>
    <row r="16" ht="20.25" customHeight="1" spans="1:25">
      <c r="A16" s="21" t="s">
        <v>70</v>
      </c>
      <c r="B16" s="21" t="s">
        <v>70</v>
      </c>
      <c r="C16" s="21" t="s">
        <v>213</v>
      </c>
      <c r="D16" s="21" t="s">
        <v>214</v>
      </c>
      <c r="E16" s="21" t="s">
        <v>101</v>
      </c>
      <c r="F16" s="21" t="s">
        <v>102</v>
      </c>
      <c r="G16" s="21" t="s">
        <v>211</v>
      </c>
      <c r="H16" s="21" t="s">
        <v>212</v>
      </c>
      <c r="I16" s="111">
        <v>99369</v>
      </c>
      <c r="J16" s="111">
        <v>99369</v>
      </c>
      <c r="K16" s="60"/>
      <c r="L16" s="60"/>
      <c r="M16" s="60"/>
      <c r="N16" s="111">
        <v>99369</v>
      </c>
      <c r="O16" s="60"/>
      <c r="P16" s="111"/>
      <c r="Q16" s="111"/>
      <c r="R16" s="111"/>
      <c r="S16" s="111"/>
      <c r="T16" s="111"/>
      <c r="U16" s="111"/>
      <c r="V16" s="111"/>
      <c r="W16" s="111"/>
      <c r="X16" s="111"/>
      <c r="Y16" s="111"/>
    </row>
    <row r="17" ht="20.25" customHeight="1" spans="1:25">
      <c r="A17" s="21" t="s">
        <v>70</v>
      </c>
      <c r="B17" s="21" t="s">
        <v>70</v>
      </c>
      <c r="C17" s="21" t="s">
        <v>213</v>
      </c>
      <c r="D17" s="21" t="s">
        <v>214</v>
      </c>
      <c r="E17" s="21" t="s">
        <v>101</v>
      </c>
      <c r="F17" s="21" t="s">
        <v>102</v>
      </c>
      <c r="G17" s="21" t="s">
        <v>215</v>
      </c>
      <c r="H17" s="21" t="s">
        <v>216</v>
      </c>
      <c r="I17" s="111">
        <v>494064</v>
      </c>
      <c r="J17" s="111">
        <v>494064</v>
      </c>
      <c r="K17" s="60"/>
      <c r="L17" s="60"/>
      <c r="M17" s="60"/>
      <c r="N17" s="111">
        <v>494064</v>
      </c>
      <c r="O17" s="60"/>
      <c r="P17" s="111"/>
      <c r="Q17" s="111"/>
      <c r="R17" s="111"/>
      <c r="S17" s="111"/>
      <c r="T17" s="111"/>
      <c r="U17" s="111"/>
      <c r="V17" s="111"/>
      <c r="W17" s="111"/>
      <c r="X17" s="111"/>
      <c r="Y17" s="111"/>
    </row>
    <row r="18" ht="20.25" customHeight="1" spans="1:25">
      <c r="A18" s="21" t="s">
        <v>70</v>
      </c>
      <c r="B18" s="21" t="s">
        <v>70</v>
      </c>
      <c r="C18" s="21" t="s">
        <v>213</v>
      </c>
      <c r="D18" s="21" t="s">
        <v>214</v>
      </c>
      <c r="E18" s="21" t="s">
        <v>101</v>
      </c>
      <c r="F18" s="21" t="s">
        <v>102</v>
      </c>
      <c r="G18" s="21" t="s">
        <v>215</v>
      </c>
      <c r="H18" s="21" t="s">
        <v>216</v>
      </c>
      <c r="I18" s="111">
        <v>248100</v>
      </c>
      <c r="J18" s="111">
        <v>248100</v>
      </c>
      <c r="K18" s="60"/>
      <c r="L18" s="60"/>
      <c r="M18" s="60"/>
      <c r="N18" s="111">
        <v>248100</v>
      </c>
      <c r="O18" s="60"/>
      <c r="P18" s="111"/>
      <c r="Q18" s="111"/>
      <c r="R18" s="111"/>
      <c r="S18" s="111"/>
      <c r="T18" s="111"/>
      <c r="U18" s="111"/>
      <c r="V18" s="111"/>
      <c r="W18" s="111"/>
      <c r="X18" s="111"/>
      <c r="Y18" s="111"/>
    </row>
    <row r="19" ht="20.25" customHeight="1" spans="1:25">
      <c r="A19" s="21" t="s">
        <v>70</v>
      </c>
      <c r="B19" s="21" t="s">
        <v>70</v>
      </c>
      <c r="C19" s="21" t="s">
        <v>213</v>
      </c>
      <c r="D19" s="21" t="s">
        <v>214</v>
      </c>
      <c r="E19" s="21" t="s">
        <v>101</v>
      </c>
      <c r="F19" s="21" t="s">
        <v>102</v>
      </c>
      <c r="G19" s="21" t="s">
        <v>215</v>
      </c>
      <c r="H19" s="21" t="s">
        <v>216</v>
      </c>
      <c r="I19" s="111">
        <v>451140</v>
      </c>
      <c r="J19" s="111">
        <v>451140</v>
      </c>
      <c r="K19" s="60"/>
      <c r="L19" s="60"/>
      <c r="M19" s="60"/>
      <c r="N19" s="111">
        <v>451140</v>
      </c>
      <c r="O19" s="60"/>
      <c r="P19" s="111"/>
      <c r="Q19" s="111"/>
      <c r="R19" s="111"/>
      <c r="S19" s="111"/>
      <c r="T19" s="111"/>
      <c r="U19" s="111"/>
      <c r="V19" s="111"/>
      <c r="W19" s="111"/>
      <c r="X19" s="111"/>
      <c r="Y19" s="111"/>
    </row>
    <row r="20" ht="20.25" customHeight="1" spans="1:25">
      <c r="A20" s="21" t="s">
        <v>70</v>
      </c>
      <c r="B20" s="21" t="s">
        <v>70</v>
      </c>
      <c r="C20" s="21" t="s">
        <v>217</v>
      </c>
      <c r="D20" s="21" t="s">
        <v>218</v>
      </c>
      <c r="E20" s="21" t="s">
        <v>113</v>
      </c>
      <c r="F20" s="21" t="s">
        <v>114</v>
      </c>
      <c r="G20" s="21" t="s">
        <v>219</v>
      </c>
      <c r="H20" s="21" t="s">
        <v>220</v>
      </c>
      <c r="I20" s="111">
        <v>807083</v>
      </c>
      <c r="J20" s="111">
        <v>807083</v>
      </c>
      <c r="K20" s="60"/>
      <c r="L20" s="60"/>
      <c r="M20" s="60"/>
      <c r="N20" s="111">
        <v>807083</v>
      </c>
      <c r="O20" s="60"/>
      <c r="P20" s="111"/>
      <c r="Q20" s="111"/>
      <c r="R20" s="111"/>
      <c r="S20" s="111"/>
      <c r="T20" s="111"/>
      <c r="U20" s="111"/>
      <c r="V20" s="111"/>
      <c r="W20" s="111"/>
      <c r="X20" s="111"/>
      <c r="Y20" s="111"/>
    </row>
    <row r="21" ht="20.25" customHeight="1" spans="1:25">
      <c r="A21" s="21" t="s">
        <v>70</v>
      </c>
      <c r="B21" s="21" t="s">
        <v>70</v>
      </c>
      <c r="C21" s="21" t="s">
        <v>217</v>
      </c>
      <c r="D21" s="21" t="s">
        <v>218</v>
      </c>
      <c r="E21" s="21" t="s">
        <v>113</v>
      </c>
      <c r="F21" s="21" t="s">
        <v>114</v>
      </c>
      <c r="G21" s="21" t="s">
        <v>219</v>
      </c>
      <c r="H21" s="21" t="s">
        <v>220</v>
      </c>
      <c r="I21" s="111">
        <v>436456</v>
      </c>
      <c r="J21" s="111">
        <v>436456</v>
      </c>
      <c r="K21" s="60"/>
      <c r="L21" s="60"/>
      <c r="M21" s="60"/>
      <c r="N21" s="111">
        <v>436456</v>
      </c>
      <c r="O21" s="60"/>
      <c r="P21" s="111"/>
      <c r="Q21" s="111"/>
      <c r="R21" s="111"/>
      <c r="S21" s="111"/>
      <c r="T21" s="111"/>
      <c r="U21" s="111"/>
      <c r="V21" s="111"/>
      <c r="W21" s="111"/>
      <c r="X21" s="111"/>
      <c r="Y21" s="111"/>
    </row>
    <row r="22" ht="20.25" customHeight="1" spans="1:25">
      <c r="A22" s="21" t="s">
        <v>70</v>
      </c>
      <c r="B22" s="21" t="s">
        <v>70</v>
      </c>
      <c r="C22" s="21" t="s">
        <v>217</v>
      </c>
      <c r="D22" s="21" t="s">
        <v>218</v>
      </c>
      <c r="E22" s="21" t="s">
        <v>115</v>
      </c>
      <c r="F22" s="21" t="s">
        <v>116</v>
      </c>
      <c r="G22" s="21" t="s">
        <v>221</v>
      </c>
      <c r="H22" s="21" t="s">
        <v>222</v>
      </c>
      <c r="I22" s="111">
        <v>116876</v>
      </c>
      <c r="J22" s="111">
        <v>116876</v>
      </c>
      <c r="K22" s="60"/>
      <c r="L22" s="60"/>
      <c r="M22" s="60"/>
      <c r="N22" s="111">
        <v>116876</v>
      </c>
      <c r="O22" s="60"/>
      <c r="P22" s="111"/>
      <c r="Q22" s="111"/>
      <c r="R22" s="111"/>
      <c r="S22" s="111"/>
      <c r="T22" s="111"/>
      <c r="U22" s="111"/>
      <c r="V22" s="111"/>
      <c r="W22" s="111"/>
      <c r="X22" s="111"/>
      <c r="Y22" s="111"/>
    </row>
    <row r="23" ht="20.25" customHeight="1" spans="1:25">
      <c r="A23" s="21" t="s">
        <v>70</v>
      </c>
      <c r="B23" s="21" t="s">
        <v>70</v>
      </c>
      <c r="C23" s="21" t="s">
        <v>217</v>
      </c>
      <c r="D23" s="21" t="s">
        <v>218</v>
      </c>
      <c r="E23" s="21" t="s">
        <v>125</v>
      </c>
      <c r="F23" s="21" t="s">
        <v>126</v>
      </c>
      <c r="G23" s="21" t="s">
        <v>223</v>
      </c>
      <c r="H23" s="21" t="s">
        <v>224</v>
      </c>
      <c r="I23" s="111">
        <v>22482</v>
      </c>
      <c r="J23" s="111">
        <v>22482</v>
      </c>
      <c r="K23" s="60"/>
      <c r="L23" s="60"/>
      <c r="M23" s="60"/>
      <c r="N23" s="111">
        <v>22482</v>
      </c>
      <c r="O23" s="60"/>
      <c r="P23" s="111"/>
      <c r="Q23" s="111"/>
      <c r="R23" s="111"/>
      <c r="S23" s="111"/>
      <c r="T23" s="111"/>
      <c r="U23" s="111"/>
      <c r="V23" s="111"/>
      <c r="W23" s="111"/>
      <c r="X23" s="111"/>
      <c r="Y23" s="111"/>
    </row>
    <row r="24" ht="20.25" customHeight="1" spans="1:25">
      <c r="A24" s="21" t="s">
        <v>70</v>
      </c>
      <c r="B24" s="21" t="s">
        <v>70</v>
      </c>
      <c r="C24" s="21" t="s">
        <v>217</v>
      </c>
      <c r="D24" s="21" t="s">
        <v>218</v>
      </c>
      <c r="E24" s="21" t="s">
        <v>125</v>
      </c>
      <c r="F24" s="21" t="s">
        <v>126</v>
      </c>
      <c r="G24" s="21" t="s">
        <v>223</v>
      </c>
      <c r="H24" s="21" t="s">
        <v>224</v>
      </c>
      <c r="I24" s="111">
        <v>36599</v>
      </c>
      <c r="J24" s="111">
        <v>36599</v>
      </c>
      <c r="K24" s="60"/>
      <c r="L24" s="60"/>
      <c r="M24" s="60"/>
      <c r="N24" s="111">
        <v>36599</v>
      </c>
      <c r="O24" s="60"/>
      <c r="P24" s="111"/>
      <c r="Q24" s="111"/>
      <c r="R24" s="111"/>
      <c r="S24" s="111"/>
      <c r="T24" s="111"/>
      <c r="U24" s="111"/>
      <c r="V24" s="111"/>
      <c r="W24" s="111"/>
      <c r="X24" s="111"/>
      <c r="Y24" s="111"/>
    </row>
    <row r="25" ht="20.25" customHeight="1" spans="1:25">
      <c r="A25" s="21" t="s">
        <v>70</v>
      </c>
      <c r="B25" s="21" t="s">
        <v>70</v>
      </c>
      <c r="C25" s="21" t="s">
        <v>217</v>
      </c>
      <c r="D25" s="21" t="s">
        <v>218</v>
      </c>
      <c r="E25" s="21" t="s">
        <v>125</v>
      </c>
      <c r="F25" s="21" t="s">
        <v>126</v>
      </c>
      <c r="G25" s="21" t="s">
        <v>223</v>
      </c>
      <c r="H25" s="21" t="s">
        <v>224</v>
      </c>
      <c r="I25" s="111">
        <v>403542</v>
      </c>
      <c r="J25" s="111">
        <v>403542</v>
      </c>
      <c r="K25" s="60"/>
      <c r="L25" s="60"/>
      <c r="M25" s="60"/>
      <c r="N25" s="111">
        <v>403542</v>
      </c>
      <c r="O25" s="60"/>
      <c r="P25" s="111"/>
      <c r="Q25" s="111"/>
      <c r="R25" s="111"/>
      <c r="S25" s="111"/>
      <c r="T25" s="111"/>
      <c r="U25" s="111"/>
      <c r="V25" s="111"/>
      <c r="W25" s="111"/>
      <c r="X25" s="111"/>
      <c r="Y25" s="111"/>
    </row>
    <row r="26" ht="20.25" customHeight="1" spans="1:25">
      <c r="A26" s="21" t="s">
        <v>70</v>
      </c>
      <c r="B26" s="21" t="s">
        <v>70</v>
      </c>
      <c r="C26" s="21" t="s">
        <v>217</v>
      </c>
      <c r="D26" s="21" t="s">
        <v>218</v>
      </c>
      <c r="E26" s="21" t="s">
        <v>127</v>
      </c>
      <c r="F26" s="21" t="s">
        <v>128</v>
      </c>
      <c r="G26" s="21" t="s">
        <v>223</v>
      </c>
      <c r="H26" s="21" t="s">
        <v>224</v>
      </c>
      <c r="I26" s="111">
        <v>193998</v>
      </c>
      <c r="J26" s="111">
        <v>193998</v>
      </c>
      <c r="K26" s="60"/>
      <c r="L26" s="60"/>
      <c r="M26" s="60"/>
      <c r="N26" s="111">
        <v>193998</v>
      </c>
      <c r="O26" s="60"/>
      <c r="P26" s="111"/>
      <c r="Q26" s="111"/>
      <c r="R26" s="111"/>
      <c r="S26" s="111"/>
      <c r="T26" s="111"/>
      <c r="U26" s="111"/>
      <c r="V26" s="111"/>
      <c r="W26" s="111"/>
      <c r="X26" s="111"/>
      <c r="Y26" s="111"/>
    </row>
    <row r="27" ht="20.25" customHeight="1" spans="1:25">
      <c r="A27" s="21" t="s">
        <v>70</v>
      </c>
      <c r="B27" s="21" t="s">
        <v>70</v>
      </c>
      <c r="C27" s="21" t="s">
        <v>217</v>
      </c>
      <c r="D27" s="21" t="s">
        <v>218</v>
      </c>
      <c r="E27" s="21" t="s">
        <v>127</v>
      </c>
      <c r="F27" s="21" t="s">
        <v>128</v>
      </c>
      <c r="G27" s="21" t="s">
        <v>223</v>
      </c>
      <c r="H27" s="21" t="s">
        <v>224</v>
      </c>
      <c r="I27" s="111">
        <v>13071</v>
      </c>
      <c r="J27" s="111">
        <v>13071</v>
      </c>
      <c r="K27" s="60"/>
      <c r="L27" s="60"/>
      <c r="M27" s="60"/>
      <c r="N27" s="111">
        <v>13071</v>
      </c>
      <c r="O27" s="60"/>
      <c r="P27" s="111"/>
      <c r="Q27" s="111"/>
      <c r="R27" s="111"/>
      <c r="S27" s="111"/>
      <c r="T27" s="111"/>
      <c r="U27" s="111"/>
      <c r="V27" s="111"/>
      <c r="W27" s="111"/>
      <c r="X27" s="111"/>
      <c r="Y27" s="111"/>
    </row>
    <row r="28" ht="20.25" customHeight="1" spans="1:25">
      <c r="A28" s="21" t="s">
        <v>70</v>
      </c>
      <c r="B28" s="21" t="s">
        <v>70</v>
      </c>
      <c r="C28" s="21" t="s">
        <v>217</v>
      </c>
      <c r="D28" s="21" t="s">
        <v>218</v>
      </c>
      <c r="E28" s="21" t="s">
        <v>129</v>
      </c>
      <c r="F28" s="21" t="s">
        <v>130</v>
      </c>
      <c r="G28" s="21" t="s">
        <v>225</v>
      </c>
      <c r="H28" s="21" t="s">
        <v>226</v>
      </c>
      <c r="I28" s="111">
        <v>252214</v>
      </c>
      <c r="J28" s="111">
        <v>252214</v>
      </c>
      <c r="K28" s="60"/>
      <c r="L28" s="60"/>
      <c r="M28" s="60"/>
      <c r="N28" s="111">
        <v>252214</v>
      </c>
      <c r="O28" s="60"/>
      <c r="P28" s="111"/>
      <c r="Q28" s="111"/>
      <c r="R28" s="111"/>
      <c r="S28" s="111"/>
      <c r="T28" s="111"/>
      <c r="U28" s="111"/>
      <c r="V28" s="111"/>
      <c r="W28" s="111"/>
      <c r="X28" s="111"/>
      <c r="Y28" s="111"/>
    </row>
    <row r="29" ht="20.25" customHeight="1" spans="1:25">
      <c r="A29" s="21" t="s">
        <v>70</v>
      </c>
      <c r="B29" s="21" t="s">
        <v>70</v>
      </c>
      <c r="C29" s="21" t="s">
        <v>217</v>
      </c>
      <c r="D29" s="21" t="s">
        <v>218</v>
      </c>
      <c r="E29" s="21" t="s">
        <v>129</v>
      </c>
      <c r="F29" s="21" t="s">
        <v>130</v>
      </c>
      <c r="G29" s="21" t="s">
        <v>225</v>
      </c>
      <c r="H29" s="21" t="s">
        <v>226</v>
      </c>
      <c r="I29" s="111">
        <v>285280</v>
      </c>
      <c r="J29" s="111">
        <v>285280</v>
      </c>
      <c r="K29" s="60"/>
      <c r="L29" s="60"/>
      <c r="M29" s="60"/>
      <c r="N29" s="111">
        <v>285280</v>
      </c>
      <c r="O29" s="60"/>
      <c r="P29" s="111"/>
      <c r="Q29" s="111"/>
      <c r="R29" s="111"/>
      <c r="S29" s="111"/>
      <c r="T29" s="111"/>
      <c r="U29" s="111"/>
      <c r="V29" s="111"/>
      <c r="W29" s="111"/>
      <c r="X29" s="111"/>
      <c r="Y29" s="111"/>
    </row>
    <row r="30" ht="20.25" customHeight="1" spans="1:25">
      <c r="A30" s="21" t="s">
        <v>70</v>
      </c>
      <c r="B30" s="21" t="s">
        <v>70</v>
      </c>
      <c r="C30" s="21" t="s">
        <v>217</v>
      </c>
      <c r="D30" s="21" t="s">
        <v>218</v>
      </c>
      <c r="E30" s="21" t="s">
        <v>129</v>
      </c>
      <c r="F30" s="21" t="s">
        <v>130</v>
      </c>
      <c r="G30" s="21" t="s">
        <v>225</v>
      </c>
      <c r="H30" s="21" t="s">
        <v>226</v>
      </c>
      <c r="I30" s="111">
        <v>121249</v>
      </c>
      <c r="J30" s="111">
        <v>121249</v>
      </c>
      <c r="K30" s="60"/>
      <c r="L30" s="60"/>
      <c r="M30" s="60"/>
      <c r="N30" s="111">
        <v>121249</v>
      </c>
      <c r="O30" s="60"/>
      <c r="P30" s="111"/>
      <c r="Q30" s="111"/>
      <c r="R30" s="111"/>
      <c r="S30" s="111"/>
      <c r="T30" s="111"/>
      <c r="U30" s="111"/>
      <c r="V30" s="111"/>
      <c r="W30" s="111"/>
      <c r="X30" s="111"/>
      <c r="Y30" s="111"/>
    </row>
    <row r="31" ht="20.25" customHeight="1" spans="1:25">
      <c r="A31" s="21" t="s">
        <v>70</v>
      </c>
      <c r="B31" s="21" t="s">
        <v>70</v>
      </c>
      <c r="C31" s="21" t="s">
        <v>217</v>
      </c>
      <c r="D31" s="21" t="s">
        <v>218</v>
      </c>
      <c r="E31" s="21" t="s">
        <v>101</v>
      </c>
      <c r="F31" s="21" t="s">
        <v>102</v>
      </c>
      <c r="G31" s="21" t="s">
        <v>227</v>
      </c>
      <c r="H31" s="21" t="s">
        <v>228</v>
      </c>
      <c r="I31" s="111">
        <v>17623</v>
      </c>
      <c r="J31" s="111">
        <v>17623</v>
      </c>
      <c r="K31" s="60"/>
      <c r="L31" s="60"/>
      <c r="M31" s="60"/>
      <c r="N31" s="111">
        <v>17623</v>
      </c>
      <c r="O31" s="60"/>
      <c r="P31" s="111"/>
      <c r="Q31" s="111"/>
      <c r="R31" s="111"/>
      <c r="S31" s="111"/>
      <c r="T31" s="111"/>
      <c r="U31" s="111"/>
      <c r="V31" s="111"/>
      <c r="W31" s="111"/>
      <c r="X31" s="111"/>
      <c r="Y31" s="111"/>
    </row>
    <row r="32" ht="20.25" customHeight="1" spans="1:25">
      <c r="A32" s="21" t="s">
        <v>70</v>
      </c>
      <c r="B32" s="21" t="s">
        <v>70</v>
      </c>
      <c r="C32" s="21" t="s">
        <v>217</v>
      </c>
      <c r="D32" s="21" t="s">
        <v>218</v>
      </c>
      <c r="E32" s="21" t="s">
        <v>101</v>
      </c>
      <c r="F32" s="21" t="s">
        <v>102</v>
      </c>
      <c r="G32" s="21" t="s">
        <v>227</v>
      </c>
      <c r="H32" s="21" t="s">
        <v>228</v>
      </c>
      <c r="I32" s="111">
        <v>6428</v>
      </c>
      <c r="J32" s="111">
        <v>6428</v>
      </c>
      <c r="K32" s="60"/>
      <c r="L32" s="60"/>
      <c r="M32" s="60"/>
      <c r="N32" s="111">
        <v>6428</v>
      </c>
      <c r="O32" s="60"/>
      <c r="P32" s="111"/>
      <c r="Q32" s="111"/>
      <c r="R32" s="111"/>
      <c r="S32" s="111"/>
      <c r="T32" s="111"/>
      <c r="U32" s="111"/>
      <c r="V32" s="111"/>
      <c r="W32" s="111"/>
      <c r="X32" s="111"/>
      <c r="Y32" s="111"/>
    </row>
    <row r="33" ht="20.25" customHeight="1" spans="1:25">
      <c r="A33" s="21" t="s">
        <v>70</v>
      </c>
      <c r="B33" s="21" t="s">
        <v>70</v>
      </c>
      <c r="C33" s="21" t="s">
        <v>217</v>
      </c>
      <c r="D33" s="21" t="s">
        <v>218</v>
      </c>
      <c r="E33" s="21" t="s">
        <v>131</v>
      </c>
      <c r="F33" s="21" t="s">
        <v>132</v>
      </c>
      <c r="G33" s="21" t="s">
        <v>227</v>
      </c>
      <c r="H33" s="21" t="s">
        <v>228</v>
      </c>
      <c r="I33" s="111">
        <v>5036</v>
      </c>
      <c r="J33" s="111">
        <v>5036</v>
      </c>
      <c r="K33" s="60"/>
      <c r="L33" s="60"/>
      <c r="M33" s="60"/>
      <c r="N33" s="111">
        <v>5036</v>
      </c>
      <c r="O33" s="60"/>
      <c r="P33" s="111"/>
      <c r="Q33" s="111"/>
      <c r="R33" s="111"/>
      <c r="S33" s="111"/>
      <c r="T33" s="111"/>
      <c r="U33" s="111"/>
      <c r="V33" s="111"/>
      <c r="W33" s="111"/>
      <c r="X33" s="111"/>
      <c r="Y33" s="111"/>
    </row>
    <row r="34" ht="20.25" customHeight="1" spans="1:25">
      <c r="A34" s="21" t="s">
        <v>70</v>
      </c>
      <c r="B34" s="21" t="s">
        <v>70</v>
      </c>
      <c r="C34" s="21" t="s">
        <v>217</v>
      </c>
      <c r="D34" s="21" t="s">
        <v>218</v>
      </c>
      <c r="E34" s="21" t="s">
        <v>131</v>
      </c>
      <c r="F34" s="21" t="s">
        <v>132</v>
      </c>
      <c r="G34" s="21" t="s">
        <v>227</v>
      </c>
      <c r="H34" s="21" t="s">
        <v>228</v>
      </c>
      <c r="I34" s="111">
        <v>8758</v>
      </c>
      <c r="J34" s="111">
        <v>8758</v>
      </c>
      <c r="K34" s="60"/>
      <c r="L34" s="60"/>
      <c r="M34" s="60"/>
      <c r="N34" s="111">
        <v>8758</v>
      </c>
      <c r="O34" s="60"/>
      <c r="P34" s="111"/>
      <c r="Q34" s="111"/>
      <c r="R34" s="111"/>
      <c r="S34" s="111"/>
      <c r="T34" s="111"/>
      <c r="U34" s="111"/>
      <c r="V34" s="111"/>
      <c r="W34" s="111"/>
      <c r="X34" s="111"/>
      <c r="Y34" s="111"/>
    </row>
    <row r="35" ht="20.25" customHeight="1" spans="1:25">
      <c r="A35" s="21" t="s">
        <v>70</v>
      </c>
      <c r="B35" s="21" t="s">
        <v>70</v>
      </c>
      <c r="C35" s="21" t="s">
        <v>229</v>
      </c>
      <c r="D35" s="21" t="s">
        <v>138</v>
      </c>
      <c r="E35" s="21" t="s">
        <v>137</v>
      </c>
      <c r="F35" s="21" t="s">
        <v>138</v>
      </c>
      <c r="G35" s="21" t="s">
        <v>230</v>
      </c>
      <c r="H35" s="21" t="s">
        <v>138</v>
      </c>
      <c r="I35" s="111">
        <v>335892</v>
      </c>
      <c r="J35" s="111">
        <v>335892</v>
      </c>
      <c r="K35" s="60"/>
      <c r="L35" s="60"/>
      <c r="M35" s="60"/>
      <c r="N35" s="111">
        <v>335892</v>
      </c>
      <c r="O35" s="60"/>
      <c r="P35" s="111"/>
      <c r="Q35" s="111"/>
      <c r="R35" s="111"/>
      <c r="S35" s="111"/>
      <c r="T35" s="111"/>
      <c r="U35" s="111"/>
      <c r="V35" s="111"/>
      <c r="W35" s="111"/>
      <c r="X35" s="111"/>
      <c r="Y35" s="111"/>
    </row>
    <row r="36" ht="20.25" customHeight="1" spans="1:25">
      <c r="A36" s="21" t="s">
        <v>70</v>
      </c>
      <c r="B36" s="21" t="s">
        <v>70</v>
      </c>
      <c r="C36" s="21" t="s">
        <v>229</v>
      </c>
      <c r="D36" s="21" t="s">
        <v>138</v>
      </c>
      <c r="E36" s="21" t="s">
        <v>137</v>
      </c>
      <c r="F36" s="21" t="s">
        <v>138</v>
      </c>
      <c r="G36" s="21" t="s">
        <v>230</v>
      </c>
      <c r="H36" s="21" t="s">
        <v>138</v>
      </c>
      <c r="I36" s="111">
        <v>658176</v>
      </c>
      <c r="J36" s="111">
        <v>658176</v>
      </c>
      <c r="K36" s="60"/>
      <c r="L36" s="60"/>
      <c r="M36" s="60"/>
      <c r="N36" s="111">
        <v>658176</v>
      </c>
      <c r="O36" s="60"/>
      <c r="P36" s="111"/>
      <c r="Q36" s="111"/>
      <c r="R36" s="111"/>
      <c r="S36" s="111"/>
      <c r="T36" s="111"/>
      <c r="U36" s="111"/>
      <c r="V36" s="111"/>
      <c r="W36" s="111"/>
      <c r="X36" s="111"/>
      <c r="Y36" s="111"/>
    </row>
    <row r="37" ht="20.25" customHeight="1" spans="1:25">
      <c r="A37" s="21" t="s">
        <v>70</v>
      </c>
      <c r="B37" s="21" t="s">
        <v>70</v>
      </c>
      <c r="C37" s="21" t="s">
        <v>231</v>
      </c>
      <c r="D37" s="21" t="s">
        <v>232</v>
      </c>
      <c r="E37" s="21" t="s">
        <v>101</v>
      </c>
      <c r="F37" s="21" t="s">
        <v>102</v>
      </c>
      <c r="G37" s="21" t="s">
        <v>233</v>
      </c>
      <c r="H37" s="21" t="s">
        <v>234</v>
      </c>
      <c r="I37" s="111">
        <v>405000</v>
      </c>
      <c r="J37" s="111">
        <v>405000</v>
      </c>
      <c r="K37" s="60"/>
      <c r="L37" s="60"/>
      <c r="M37" s="60"/>
      <c r="N37" s="111">
        <v>405000</v>
      </c>
      <c r="O37" s="60"/>
      <c r="P37" s="111"/>
      <c r="Q37" s="111"/>
      <c r="R37" s="111"/>
      <c r="S37" s="111"/>
      <c r="T37" s="111"/>
      <c r="U37" s="111"/>
      <c r="V37" s="111"/>
      <c r="W37" s="111"/>
      <c r="X37" s="111"/>
      <c r="Y37" s="111"/>
    </row>
    <row r="38" ht="20.25" customHeight="1" spans="1:25">
      <c r="A38" s="21" t="s">
        <v>70</v>
      </c>
      <c r="B38" s="21" t="s">
        <v>70</v>
      </c>
      <c r="C38" s="21" t="s">
        <v>235</v>
      </c>
      <c r="D38" s="21" t="s">
        <v>182</v>
      </c>
      <c r="E38" s="21" t="s">
        <v>101</v>
      </c>
      <c r="F38" s="21" t="s">
        <v>102</v>
      </c>
      <c r="G38" s="21" t="s">
        <v>236</v>
      </c>
      <c r="H38" s="21" t="s">
        <v>182</v>
      </c>
      <c r="I38" s="111">
        <v>5000</v>
      </c>
      <c r="J38" s="111">
        <v>5000</v>
      </c>
      <c r="K38" s="60"/>
      <c r="L38" s="60"/>
      <c r="M38" s="60"/>
      <c r="N38" s="111">
        <v>5000</v>
      </c>
      <c r="O38" s="60"/>
      <c r="P38" s="111"/>
      <c r="Q38" s="111"/>
      <c r="R38" s="111"/>
      <c r="S38" s="111"/>
      <c r="T38" s="111"/>
      <c r="U38" s="111"/>
      <c r="V38" s="111"/>
      <c r="W38" s="111"/>
      <c r="X38" s="111"/>
      <c r="Y38" s="111"/>
    </row>
    <row r="39" ht="20.25" customHeight="1" spans="1:25">
      <c r="A39" s="21" t="s">
        <v>70</v>
      </c>
      <c r="B39" s="21" t="s">
        <v>70</v>
      </c>
      <c r="C39" s="21" t="s">
        <v>235</v>
      </c>
      <c r="D39" s="21" t="s">
        <v>182</v>
      </c>
      <c r="E39" s="21" t="s">
        <v>101</v>
      </c>
      <c r="F39" s="21" t="s">
        <v>102</v>
      </c>
      <c r="G39" s="21" t="s">
        <v>236</v>
      </c>
      <c r="H39" s="21" t="s">
        <v>182</v>
      </c>
      <c r="I39" s="111">
        <v>8400</v>
      </c>
      <c r="J39" s="111">
        <v>8400</v>
      </c>
      <c r="K39" s="60"/>
      <c r="L39" s="60"/>
      <c r="M39" s="60"/>
      <c r="N39" s="111">
        <v>8400</v>
      </c>
      <c r="O39" s="60"/>
      <c r="P39" s="111"/>
      <c r="Q39" s="111"/>
      <c r="R39" s="111"/>
      <c r="S39" s="111"/>
      <c r="T39" s="111"/>
      <c r="U39" s="111"/>
      <c r="V39" s="111"/>
      <c r="W39" s="111"/>
      <c r="X39" s="111"/>
      <c r="Y39" s="111"/>
    </row>
    <row r="40" ht="20.25" customHeight="1" spans="1:25">
      <c r="A40" s="21" t="s">
        <v>70</v>
      </c>
      <c r="B40" s="21" t="s">
        <v>70</v>
      </c>
      <c r="C40" s="21" t="s">
        <v>237</v>
      </c>
      <c r="D40" s="21" t="s">
        <v>238</v>
      </c>
      <c r="E40" s="21" t="s">
        <v>101</v>
      </c>
      <c r="F40" s="21" t="s">
        <v>102</v>
      </c>
      <c r="G40" s="21" t="s">
        <v>239</v>
      </c>
      <c r="H40" s="21" t="s">
        <v>240</v>
      </c>
      <c r="I40" s="111">
        <v>385200</v>
      </c>
      <c r="J40" s="111">
        <v>385200</v>
      </c>
      <c r="K40" s="60"/>
      <c r="L40" s="60"/>
      <c r="M40" s="60"/>
      <c r="N40" s="111">
        <v>385200</v>
      </c>
      <c r="O40" s="60"/>
      <c r="P40" s="111"/>
      <c r="Q40" s="111"/>
      <c r="R40" s="111"/>
      <c r="S40" s="111"/>
      <c r="T40" s="111"/>
      <c r="U40" s="111"/>
      <c r="V40" s="111"/>
      <c r="W40" s="111"/>
      <c r="X40" s="111"/>
      <c r="Y40" s="111"/>
    </row>
    <row r="41" ht="20.25" customHeight="1" spans="1:25">
      <c r="A41" s="21" t="s">
        <v>70</v>
      </c>
      <c r="B41" s="21" t="s">
        <v>70</v>
      </c>
      <c r="C41" s="21" t="s">
        <v>241</v>
      </c>
      <c r="D41" s="21" t="s">
        <v>242</v>
      </c>
      <c r="E41" s="21" t="s">
        <v>101</v>
      </c>
      <c r="F41" s="21" t="s">
        <v>102</v>
      </c>
      <c r="G41" s="21" t="s">
        <v>243</v>
      </c>
      <c r="H41" s="21" t="s">
        <v>242</v>
      </c>
      <c r="I41" s="111">
        <v>113400</v>
      </c>
      <c r="J41" s="111">
        <v>113400</v>
      </c>
      <c r="K41" s="60"/>
      <c r="L41" s="60"/>
      <c r="M41" s="60"/>
      <c r="N41" s="111">
        <v>113400</v>
      </c>
      <c r="O41" s="60"/>
      <c r="P41" s="111"/>
      <c r="Q41" s="111"/>
      <c r="R41" s="111"/>
      <c r="S41" s="111"/>
      <c r="T41" s="111"/>
      <c r="U41" s="111"/>
      <c r="V41" s="111"/>
      <c r="W41" s="111"/>
      <c r="X41" s="111"/>
      <c r="Y41" s="111"/>
    </row>
    <row r="42" ht="20.25" customHeight="1" spans="1:25">
      <c r="A42" s="21" t="s">
        <v>70</v>
      </c>
      <c r="B42" s="21" t="s">
        <v>70</v>
      </c>
      <c r="C42" s="21" t="s">
        <v>241</v>
      </c>
      <c r="D42" s="21" t="s">
        <v>242</v>
      </c>
      <c r="E42" s="21" t="s">
        <v>101</v>
      </c>
      <c r="F42" s="21" t="s">
        <v>102</v>
      </c>
      <c r="G42" s="21" t="s">
        <v>243</v>
      </c>
      <c r="H42" s="21" t="s">
        <v>242</v>
      </c>
      <c r="I42" s="111">
        <v>67500</v>
      </c>
      <c r="J42" s="111">
        <v>67500</v>
      </c>
      <c r="K42" s="60"/>
      <c r="L42" s="60"/>
      <c r="M42" s="60"/>
      <c r="N42" s="111">
        <v>67500</v>
      </c>
      <c r="O42" s="60"/>
      <c r="P42" s="111"/>
      <c r="Q42" s="111"/>
      <c r="R42" s="111"/>
      <c r="S42" s="111"/>
      <c r="T42" s="111"/>
      <c r="U42" s="111"/>
      <c r="V42" s="111"/>
      <c r="W42" s="111"/>
      <c r="X42" s="111"/>
      <c r="Y42" s="111"/>
    </row>
    <row r="43" ht="20.25" customHeight="1" spans="1:25">
      <c r="A43" s="21" t="s">
        <v>70</v>
      </c>
      <c r="B43" s="21" t="s">
        <v>70</v>
      </c>
      <c r="C43" s="21" t="s">
        <v>244</v>
      </c>
      <c r="D43" s="21" t="s">
        <v>245</v>
      </c>
      <c r="E43" s="21" t="s">
        <v>111</v>
      </c>
      <c r="F43" s="21" t="s">
        <v>112</v>
      </c>
      <c r="G43" s="21" t="s">
        <v>246</v>
      </c>
      <c r="H43" s="21" t="s">
        <v>247</v>
      </c>
      <c r="I43" s="111">
        <v>25200</v>
      </c>
      <c r="J43" s="111">
        <v>25200</v>
      </c>
      <c r="K43" s="60"/>
      <c r="L43" s="60"/>
      <c r="M43" s="60"/>
      <c r="N43" s="111">
        <v>25200</v>
      </c>
      <c r="O43" s="60"/>
      <c r="P43" s="111"/>
      <c r="Q43" s="111"/>
      <c r="R43" s="111"/>
      <c r="S43" s="111"/>
      <c r="T43" s="111"/>
      <c r="U43" s="111"/>
      <c r="V43" s="111"/>
      <c r="W43" s="111"/>
      <c r="X43" s="111"/>
      <c r="Y43" s="111"/>
    </row>
    <row r="44" ht="20.25" customHeight="1" spans="1:25">
      <c r="A44" s="21" t="s">
        <v>70</v>
      </c>
      <c r="B44" s="21" t="s">
        <v>70</v>
      </c>
      <c r="C44" s="21" t="s">
        <v>248</v>
      </c>
      <c r="D44" s="21" t="s">
        <v>249</v>
      </c>
      <c r="E44" s="21" t="s">
        <v>101</v>
      </c>
      <c r="F44" s="21" t="s">
        <v>102</v>
      </c>
      <c r="G44" s="21" t="s">
        <v>250</v>
      </c>
      <c r="H44" s="21" t="s">
        <v>251</v>
      </c>
      <c r="I44" s="111">
        <v>50400</v>
      </c>
      <c r="J44" s="111">
        <v>50400</v>
      </c>
      <c r="K44" s="60"/>
      <c r="L44" s="60"/>
      <c r="M44" s="60"/>
      <c r="N44" s="111">
        <v>50400</v>
      </c>
      <c r="O44" s="60"/>
      <c r="P44" s="111"/>
      <c r="Q44" s="111"/>
      <c r="R44" s="111"/>
      <c r="S44" s="111"/>
      <c r="T44" s="111"/>
      <c r="U44" s="111"/>
      <c r="V44" s="111"/>
      <c r="W44" s="111"/>
      <c r="X44" s="111"/>
      <c r="Y44" s="111"/>
    </row>
    <row r="45" ht="20.25" customHeight="1" spans="1:25">
      <c r="A45" s="21" t="s">
        <v>70</v>
      </c>
      <c r="B45" s="21" t="s">
        <v>70</v>
      </c>
      <c r="C45" s="21" t="s">
        <v>248</v>
      </c>
      <c r="D45" s="21" t="s">
        <v>249</v>
      </c>
      <c r="E45" s="21" t="s">
        <v>101</v>
      </c>
      <c r="F45" s="21" t="s">
        <v>102</v>
      </c>
      <c r="G45" s="21" t="s">
        <v>250</v>
      </c>
      <c r="H45" s="21" t="s">
        <v>251</v>
      </c>
      <c r="I45" s="111">
        <v>22500</v>
      </c>
      <c r="J45" s="111">
        <v>22500</v>
      </c>
      <c r="K45" s="60"/>
      <c r="L45" s="60"/>
      <c r="M45" s="60"/>
      <c r="N45" s="111">
        <v>22500</v>
      </c>
      <c r="O45" s="60"/>
      <c r="P45" s="111"/>
      <c r="Q45" s="111"/>
      <c r="R45" s="111"/>
      <c r="S45" s="111"/>
      <c r="T45" s="111"/>
      <c r="U45" s="111"/>
      <c r="V45" s="111"/>
      <c r="W45" s="111"/>
      <c r="X45" s="111"/>
      <c r="Y45" s="111"/>
    </row>
    <row r="46" ht="20.25" customHeight="1" spans="1:25">
      <c r="A46" s="21" t="s">
        <v>70</v>
      </c>
      <c r="B46" s="21" t="s">
        <v>70</v>
      </c>
      <c r="C46" s="21" t="s">
        <v>248</v>
      </c>
      <c r="D46" s="21" t="s">
        <v>249</v>
      </c>
      <c r="E46" s="21" t="s">
        <v>101</v>
      </c>
      <c r="F46" s="21" t="s">
        <v>102</v>
      </c>
      <c r="G46" s="21" t="s">
        <v>252</v>
      </c>
      <c r="H46" s="21" t="s">
        <v>253</v>
      </c>
      <c r="I46" s="111">
        <v>5000</v>
      </c>
      <c r="J46" s="111">
        <v>5000</v>
      </c>
      <c r="K46" s="60"/>
      <c r="L46" s="60"/>
      <c r="M46" s="60"/>
      <c r="N46" s="111">
        <v>5000</v>
      </c>
      <c r="O46" s="60"/>
      <c r="P46" s="111"/>
      <c r="Q46" s="111"/>
      <c r="R46" s="111"/>
      <c r="S46" s="111"/>
      <c r="T46" s="111"/>
      <c r="U46" s="111"/>
      <c r="V46" s="111"/>
      <c r="W46" s="111"/>
      <c r="X46" s="111"/>
      <c r="Y46" s="111"/>
    </row>
    <row r="47" ht="20.25" customHeight="1" spans="1:25">
      <c r="A47" s="21" t="s">
        <v>70</v>
      </c>
      <c r="B47" s="21" t="s">
        <v>70</v>
      </c>
      <c r="C47" s="21" t="s">
        <v>248</v>
      </c>
      <c r="D47" s="21" t="s">
        <v>249</v>
      </c>
      <c r="E47" s="21" t="s">
        <v>101</v>
      </c>
      <c r="F47" s="21" t="s">
        <v>102</v>
      </c>
      <c r="G47" s="21" t="s">
        <v>252</v>
      </c>
      <c r="H47" s="21" t="s">
        <v>253</v>
      </c>
      <c r="I47" s="111">
        <v>8400</v>
      </c>
      <c r="J47" s="111">
        <v>8400</v>
      </c>
      <c r="K47" s="60"/>
      <c r="L47" s="60"/>
      <c r="M47" s="60"/>
      <c r="N47" s="111">
        <v>8400</v>
      </c>
      <c r="O47" s="60"/>
      <c r="P47" s="111"/>
      <c r="Q47" s="111"/>
      <c r="R47" s="111"/>
      <c r="S47" s="111"/>
      <c r="T47" s="111"/>
      <c r="U47" s="111"/>
      <c r="V47" s="111"/>
      <c r="W47" s="111"/>
      <c r="X47" s="111"/>
      <c r="Y47" s="111"/>
    </row>
    <row r="48" ht="20.25" customHeight="1" spans="1:25">
      <c r="A48" s="21" t="s">
        <v>70</v>
      </c>
      <c r="B48" s="21" t="s">
        <v>70</v>
      </c>
      <c r="C48" s="21" t="s">
        <v>248</v>
      </c>
      <c r="D48" s="21" t="s">
        <v>249</v>
      </c>
      <c r="E48" s="21" t="s">
        <v>101</v>
      </c>
      <c r="F48" s="21" t="s">
        <v>102</v>
      </c>
      <c r="G48" s="21" t="s">
        <v>254</v>
      </c>
      <c r="H48" s="21" t="s">
        <v>255</v>
      </c>
      <c r="I48" s="111">
        <v>5000</v>
      </c>
      <c r="J48" s="111">
        <v>5000</v>
      </c>
      <c r="K48" s="60"/>
      <c r="L48" s="60"/>
      <c r="M48" s="60"/>
      <c r="N48" s="111">
        <v>5000</v>
      </c>
      <c r="O48" s="60"/>
      <c r="P48" s="111"/>
      <c r="Q48" s="111"/>
      <c r="R48" s="111"/>
      <c r="S48" s="111"/>
      <c r="T48" s="111"/>
      <c r="U48" s="111"/>
      <c r="V48" s="111"/>
      <c r="W48" s="111"/>
      <c r="X48" s="111"/>
      <c r="Y48" s="111"/>
    </row>
    <row r="49" ht="20.25" customHeight="1" spans="1:25">
      <c r="A49" s="21" t="s">
        <v>70</v>
      </c>
      <c r="B49" s="21" t="s">
        <v>70</v>
      </c>
      <c r="C49" s="21" t="s">
        <v>248</v>
      </c>
      <c r="D49" s="21" t="s">
        <v>249</v>
      </c>
      <c r="E49" s="21" t="s">
        <v>101</v>
      </c>
      <c r="F49" s="21" t="s">
        <v>102</v>
      </c>
      <c r="G49" s="21" t="s">
        <v>254</v>
      </c>
      <c r="H49" s="21" t="s">
        <v>255</v>
      </c>
      <c r="I49" s="111">
        <v>8400</v>
      </c>
      <c r="J49" s="111">
        <v>8400</v>
      </c>
      <c r="K49" s="60"/>
      <c r="L49" s="60"/>
      <c r="M49" s="60"/>
      <c r="N49" s="111">
        <v>8400</v>
      </c>
      <c r="O49" s="60"/>
      <c r="P49" s="111"/>
      <c r="Q49" s="111"/>
      <c r="R49" s="111"/>
      <c r="S49" s="111"/>
      <c r="T49" s="111"/>
      <c r="U49" s="111"/>
      <c r="V49" s="111"/>
      <c r="W49" s="111"/>
      <c r="X49" s="111"/>
      <c r="Y49" s="111"/>
    </row>
    <row r="50" ht="20.25" customHeight="1" spans="1:25">
      <c r="A50" s="21" t="s">
        <v>70</v>
      </c>
      <c r="B50" s="21" t="s">
        <v>70</v>
      </c>
      <c r="C50" s="21" t="s">
        <v>248</v>
      </c>
      <c r="D50" s="21" t="s">
        <v>249</v>
      </c>
      <c r="E50" s="21" t="s">
        <v>101</v>
      </c>
      <c r="F50" s="21" t="s">
        <v>102</v>
      </c>
      <c r="G50" s="21" t="s">
        <v>256</v>
      </c>
      <c r="H50" s="21" t="s">
        <v>257</v>
      </c>
      <c r="I50" s="111">
        <v>17500</v>
      </c>
      <c r="J50" s="111">
        <v>17500</v>
      </c>
      <c r="K50" s="60"/>
      <c r="L50" s="60"/>
      <c r="M50" s="60"/>
      <c r="N50" s="111">
        <v>17500</v>
      </c>
      <c r="O50" s="60"/>
      <c r="P50" s="111"/>
      <c r="Q50" s="111"/>
      <c r="R50" s="111"/>
      <c r="S50" s="111"/>
      <c r="T50" s="111"/>
      <c r="U50" s="111"/>
      <c r="V50" s="111"/>
      <c r="W50" s="111"/>
      <c r="X50" s="111"/>
      <c r="Y50" s="111"/>
    </row>
    <row r="51" ht="20.25" customHeight="1" spans="1:25">
      <c r="A51" s="21" t="s">
        <v>70</v>
      </c>
      <c r="B51" s="21" t="s">
        <v>70</v>
      </c>
      <c r="C51" s="21" t="s">
        <v>248</v>
      </c>
      <c r="D51" s="21" t="s">
        <v>249</v>
      </c>
      <c r="E51" s="21" t="s">
        <v>101</v>
      </c>
      <c r="F51" s="21" t="s">
        <v>102</v>
      </c>
      <c r="G51" s="21" t="s">
        <v>256</v>
      </c>
      <c r="H51" s="21" t="s">
        <v>257</v>
      </c>
      <c r="I51" s="111">
        <v>31500</v>
      </c>
      <c r="J51" s="111">
        <v>31500</v>
      </c>
      <c r="K51" s="60"/>
      <c r="L51" s="60"/>
      <c r="M51" s="60"/>
      <c r="N51" s="111">
        <v>31500</v>
      </c>
      <c r="O51" s="60"/>
      <c r="P51" s="111"/>
      <c r="Q51" s="111"/>
      <c r="R51" s="111"/>
      <c r="S51" s="111"/>
      <c r="T51" s="111"/>
      <c r="U51" s="111"/>
      <c r="V51" s="111"/>
      <c r="W51" s="111"/>
      <c r="X51" s="111"/>
      <c r="Y51" s="111"/>
    </row>
    <row r="52" ht="20.25" customHeight="1" spans="1:25">
      <c r="A52" s="21" t="s">
        <v>70</v>
      </c>
      <c r="B52" s="21" t="s">
        <v>70</v>
      </c>
      <c r="C52" s="21" t="s">
        <v>248</v>
      </c>
      <c r="D52" s="21" t="s">
        <v>249</v>
      </c>
      <c r="E52" s="21" t="s">
        <v>101</v>
      </c>
      <c r="F52" s="21" t="s">
        <v>102</v>
      </c>
      <c r="G52" s="21" t="s">
        <v>258</v>
      </c>
      <c r="H52" s="21" t="s">
        <v>259</v>
      </c>
      <c r="I52" s="111">
        <v>32000</v>
      </c>
      <c r="J52" s="111">
        <v>32000</v>
      </c>
      <c r="K52" s="60"/>
      <c r="L52" s="60"/>
      <c r="M52" s="60"/>
      <c r="N52" s="111">
        <v>32000</v>
      </c>
      <c r="O52" s="60"/>
      <c r="P52" s="111"/>
      <c r="Q52" s="111"/>
      <c r="R52" s="111"/>
      <c r="S52" s="111"/>
      <c r="T52" s="111"/>
      <c r="U52" s="111"/>
      <c r="V52" s="111"/>
      <c r="W52" s="111"/>
      <c r="X52" s="111"/>
      <c r="Y52" s="111"/>
    </row>
    <row r="53" ht="20.25" customHeight="1" spans="1:25">
      <c r="A53" s="21" t="s">
        <v>70</v>
      </c>
      <c r="B53" s="21" t="s">
        <v>70</v>
      </c>
      <c r="C53" s="21" t="s">
        <v>248</v>
      </c>
      <c r="D53" s="21" t="s">
        <v>249</v>
      </c>
      <c r="E53" s="21" t="s">
        <v>101</v>
      </c>
      <c r="F53" s="21" t="s">
        <v>102</v>
      </c>
      <c r="G53" s="21" t="s">
        <v>258</v>
      </c>
      <c r="H53" s="21" t="s">
        <v>259</v>
      </c>
      <c r="I53" s="111">
        <v>67200</v>
      </c>
      <c r="J53" s="111">
        <v>67200</v>
      </c>
      <c r="K53" s="60"/>
      <c r="L53" s="60"/>
      <c r="M53" s="60"/>
      <c r="N53" s="111">
        <v>67200</v>
      </c>
      <c r="O53" s="60"/>
      <c r="P53" s="111"/>
      <c r="Q53" s="111"/>
      <c r="R53" s="111"/>
      <c r="S53" s="111"/>
      <c r="T53" s="111"/>
      <c r="U53" s="111"/>
      <c r="V53" s="111"/>
      <c r="W53" s="111"/>
      <c r="X53" s="111"/>
      <c r="Y53" s="111"/>
    </row>
    <row r="54" ht="20.25" customHeight="1" spans="1:25">
      <c r="A54" s="21" t="s">
        <v>70</v>
      </c>
      <c r="B54" s="21" t="s">
        <v>70</v>
      </c>
      <c r="C54" s="21" t="s">
        <v>248</v>
      </c>
      <c r="D54" s="21" t="s">
        <v>249</v>
      </c>
      <c r="E54" s="21" t="s">
        <v>101</v>
      </c>
      <c r="F54" s="21" t="s">
        <v>102</v>
      </c>
      <c r="G54" s="21" t="s">
        <v>260</v>
      </c>
      <c r="H54" s="21" t="s">
        <v>261</v>
      </c>
      <c r="I54" s="111">
        <v>8400</v>
      </c>
      <c r="J54" s="111">
        <v>8400</v>
      </c>
      <c r="K54" s="60"/>
      <c r="L54" s="60"/>
      <c r="M54" s="60"/>
      <c r="N54" s="111">
        <v>8400</v>
      </c>
      <c r="O54" s="60"/>
      <c r="P54" s="111"/>
      <c r="Q54" s="111"/>
      <c r="R54" s="111"/>
      <c r="S54" s="111"/>
      <c r="T54" s="111"/>
      <c r="U54" s="111"/>
      <c r="V54" s="111"/>
      <c r="W54" s="111"/>
      <c r="X54" s="111"/>
      <c r="Y54" s="111"/>
    </row>
    <row r="55" ht="20.25" customHeight="1" spans="1:25">
      <c r="A55" s="21" t="s">
        <v>70</v>
      </c>
      <c r="B55" s="21" t="s">
        <v>70</v>
      </c>
      <c r="C55" s="21" t="s">
        <v>248</v>
      </c>
      <c r="D55" s="21" t="s">
        <v>249</v>
      </c>
      <c r="E55" s="21" t="s">
        <v>101</v>
      </c>
      <c r="F55" s="21" t="s">
        <v>102</v>
      </c>
      <c r="G55" s="21" t="s">
        <v>260</v>
      </c>
      <c r="H55" s="21" t="s">
        <v>261</v>
      </c>
      <c r="I55" s="111">
        <v>3750</v>
      </c>
      <c r="J55" s="111">
        <v>3750</v>
      </c>
      <c r="K55" s="60"/>
      <c r="L55" s="60"/>
      <c r="M55" s="60"/>
      <c r="N55" s="111">
        <v>3750</v>
      </c>
      <c r="O55" s="60"/>
      <c r="P55" s="111"/>
      <c r="Q55" s="111"/>
      <c r="R55" s="111"/>
      <c r="S55" s="111"/>
      <c r="T55" s="111"/>
      <c r="U55" s="111"/>
      <c r="V55" s="111"/>
      <c r="W55" s="111"/>
      <c r="X55" s="111"/>
      <c r="Y55" s="111"/>
    </row>
    <row r="56" ht="20.25" customHeight="1" spans="1:25">
      <c r="A56" s="21" t="s">
        <v>70</v>
      </c>
      <c r="B56" s="21" t="s">
        <v>70</v>
      </c>
      <c r="C56" s="21" t="s">
        <v>248</v>
      </c>
      <c r="D56" s="21" t="s">
        <v>249</v>
      </c>
      <c r="E56" s="21" t="s">
        <v>101</v>
      </c>
      <c r="F56" s="21" t="s">
        <v>102</v>
      </c>
      <c r="G56" s="21" t="s">
        <v>262</v>
      </c>
      <c r="H56" s="21" t="s">
        <v>263</v>
      </c>
      <c r="I56" s="111">
        <v>1250</v>
      </c>
      <c r="J56" s="111">
        <v>1250</v>
      </c>
      <c r="K56" s="60"/>
      <c r="L56" s="60"/>
      <c r="M56" s="60"/>
      <c r="N56" s="111">
        <v>1250</v>
      </c>
      <c r="O56" s="60"/>
      <c r="P56" s="111"/>
      <c r="Q56" s="111"/>
      <c r="R56" s="111"/>
      <c r="S56" s="111"/>
      <c r="T56" s="111"/>
      <c r="U56" s="111"/>
      <c r="V56" s="111"/>
      <c r="W56" s="111"/>
      <c r="X56" s="111"/>
      <c r="Y56" s="111"/>
    </row>
    <row r="57" ht="20.25" customHeight="1" spans="1:25">
      <c r="A57" s="21" t="s">
        <v>70</v>
      </c>
      <c r="B57" s="21" t="s">
        <v>70</v>
      </c>
      <c r="C57" s="21" t="s">
        <v>248</v>
      </c>
      <c r="D57" s="21" t="s">
        <v>249</v>
      </c>
      <c r="E57" s="21" t="s">
        <v>101</v>
      </c>
      <c r="F57" s="21" t="s">
        <v>102</v>
      </c>
      <c r="G57" s="21" t="s">
        <v>262</v>
      </c>
      <c r="H57" s="21" t="s">
        <v>263</v>
      </c>
      <c r="I57" s="111">
        <v>2100</v>
      </c>
      <c r="J57" s="111">
        <v>2100</v>
      </c>
      <c r="K57" s="60"/>
      <c r="L57" s="60"/>
      <c r="M57" s="60"/>
      <c r="N57" s="111">
        <v>2100</v>
      </c>
      <c r="O57" s="60"/>
      <c r="P57" s="111"/>
      <c r="Q57" s="111"/>
      <c r="R57" s="111"/>
      <c r="S57" s="111"/>
      <c r="T57" s="111"/>
      <c r="U57" s="111"/>
      <c r="V57" s="111"/>
      <c r="W57" s="111"/>
      <c r="X57" s="111"/>
      <c r="Y57" s="111"/>
    </row>
    <row r="58" ht="20.25" customHeight="1" spans="1:25">
      <c r="A58" s="21" t="s">
        <v>70</v>
      </c>
      <c r="B58" s="21" t="s">
        <v>70</v>
      </c>
      <c r="C58" s="21" t="s">
        <v>248</v>
      </c>
      <c r="D58" s="21" t="s">
        <v>249</v>
      </c>
      <c r="E58" s="21" t="s">
        <v>101</v>
      </c>
      <c r="F58" s="21" t="s">
        <v>102</v>
      </c>
      <c r="G58" s="21" t="s">
        <v>264</v>
      </c>
      <c r="H58" s="21" t="s">
        <v>265</v>
      </c>
      <c r="I58" s="111">
        <v>2100</v>
      </c>
      <c r="J58" s="111">
        <v>2100</v>
      </c>
      <c r="K58" s="60"/>
      <c r="L58" s="60"/>
      <c r="M58" s="60"/>
      <c r="N58" s="111">
        <v>2100</v>
      </c>
      <c r="O58" s="60"/>
      <c r="P58" s="111"/>
      <c r="Q58" s="111"/>
      <c r="R58" s="111"/>
      <c r="S58" s="111"/>
      <c r="T58" s="111"/>
      <c r="U58" s="111"/>
      <c r="V58" s="111"/>
      <c r="W58" s="111"/>
      <c r="X58" s="111"/>
      <c r="Y58" s="111"/>
    </row>
    <row r="59" ht="20.25" customHeight="1" spans="1:25">
      <c r="A59" s="21" t="s">
        <v>70</v>
      </c>
      <c r="B59" s="21" t="s">
        <v>70</v>
      </c>
      <c r="C59" s="21" t="s">
        <v>248</v>
      </c>
      <c r="D59" s="21" t="s">
        <v>249</v>
      </c>
      <c r="E59" s="21" t="s">
        <v>101</v>
      </c>
      <c r="F59" s="21" t="s">
        <v>102</v>
      </c>
      <c r="G59" s="21" t="s">
        <v>264</v>
      </c>
      <c r="H59" s="21" t="s">
        <v>265</v>
      </c>
      <c r="I59" s="111">
        <v>1250</v>
      </c>
      <c r="J59" s="111">
        <v>1250</v>
      </c>
      <c r="K59" s="60"/>
      <c r="L59" s="60"/>
      <c r="M59" s="60"/>
      <c r="N59" s="111">
        <v>1250</v>
      </c>
      <c r="O59" s="60"/>
      <c r="P59" s="111"/>
      <c r="Q59" s="111"/>
      <c r="R59" s="111"/>
      <c r="S59" s="111"/>
      <c r="T59" s="111"/>
      <c r="U59" s="111"/>
      <c r="V59" s="111"/>
      <c r="W59" s="111"/>
      <c r="X59" s="111"/>
      <c r="Y59" s="111"/>
    </row>
    <row r="60" ht="20.25" customHeight="1" spans="1:25">
      <c r="A60" s="21" t="s">
        <v>70</v>
      </c>
      <c r="B60" s="21" t="s">
        <v>70</v>
      </c>
      <c r="C60" s="21" t="s">
        <v>266</v>
      </c>
      <c r="D60" s="21" t="s">
        <v>267</v>
      </c>
      <c r="E60" s="21" t="s">
        <v>101</v>
      </c>
      <c r="F60" s="21" t="s">
        <v>102</v>
      </c>
      <c r="G60" s="21" t="s">
        <v>239</v>
      </c>
      <c r="H60" s="21" t="s">
        <v>240</v>
      </c>
      <c r="I60" s="111">
        <v>38520</v>
      </c>
      <c r="J60" s="111">
        <v>38520</v>
      </c>
      <c r="K60" s="60"/>
      <c r="L60" s="60"/>
      <c r="M60" s="60"/>
      <c r="N60" s="111">
        <v>38520</v>
      </c>
      <c r="O60" s="60"/>
      <c r="P60" s="111"/>
      <c r="Q60" s="111"/>
      <c r="R60" s="111"/>
      <c r="S60" s="111"/>
      <c r="T60" s="111"/>
      <c r="U60" s="111"/>
      <c r="V60" s="111"/>
      <c r="W60" s="111"/>
      <c r="X60" s="111"/>
      <c r="Y60" s="111"/>
    </row>
    <row r="61" ht="20.25" customHeight="1" spans="1:25">
      <c r="A61" s="21" t="s">
        <v>70</v>
      </c>
      <c r="B61" s="21" t="s">
        <v>70</v>
      </c>
      <c r="C61" s="21" t="s">
        <v>268</v>
      </c>
      <c r="D61" s="21" t="s">
        <v>269</v>
      </c>
      <c r="E61" s="21" t="s">
        <v>111</v>
      </c>
      <c r="F61" s="21" t="s">
        <v>112</v>
      </c>
      <c r="G61" s="21" t="s">
        <v>270</v>
      </c>
      <c r="H61" s="21" t="s">
        <v>271</v>
      </c>
      <c r="I61" s="111">
        <v>604800</v>
      </c>
      <c r="J61" s="111">
        <v>604800</v>
      </c>
      <c r="K61" s="60"/>
      <c r="L61" s="60"/>
      <c r="M61" s="60"/>
      <c r="N61" s="111">
        <v>604800</v>
      </c>
      <c r="O61" s="60"/>
      <c r="P61" s="111"/>
      <c r="Q61" s="111"/>
      <c r="R61" s="111"/>
      <c r="S61" s="111"/>
      <c r="T61" s="111"/>
      <c r="U61" s="111"/>
      <c r="V61" s="111"/>
      <c r="W61" s="111"/>
      <c r="X61" s="111"/>
      <c r="Y61" s="111"/>
    </row>
    <row r="62" ht="20.25" customHeight="1" spans="1:25">
      <c r="A62" s="21" t="s">
        <v>70</v>
      </c>
      <c r="B62" s="21" t="s">
        <v>70</v>
      </c>
      <c r="C62" s="21" t="s">
        <v>272</v>
      </c>
      <c r="D62" s="21" t="s">
        <v>273</v>
      </c>
      <c r="E62" s="21" t="s">
        <v>101</v>
      </c>
      <c r="F62" s="21" t="s">
        <v>102</v>
      </c>
      <c r="G62" s="21" t="s">
        <v>211</v>
      </c>
      <c r="H62" s="21" t="s">
        <v>212</v>
      </c>
      <c r="I62" s="111">
        <v>647760</v>
      </c>
      <c r="J62" s="111">
        <v>647760</v>
      </c>
      <c r="K62" s="60"/>
      <c r="L62" s="60"/>
      <c r="M62" s="60"/>
      <c r="N62" s="111">
        <v>647760</v>
      </c>
      <c r="O62" s="60"/>
      <c r="P62" s="111"/>
      <c r="Q62" s="111"/>
      <c r="R62" s="111"/>
      <c r="S62" s="111"/>
      <c r="T62" s="111"/>
      <c r="U62" s="111"/>
      <c r="V62" s="111"/>
      <c r="W62" s="111"/>
      <c r="X62" s="111"/>
      <c r="Y62" s="111"/>
    </row>
    <row r="63" ht="20.25" customHeight="1" spans="1:25">
      <c r="A63" s="21" t="s">
        <v>70</v>
      </c>
      <c r="B63" s="21" t="s">
        <v>70</v>
      </c>
      <c r="C63" s="21" t="s">
        <v>274</v>
      </c>
      <c r="D63" s="21" t="s">
        <v>275</v>
      </c>
      <c r="E63" s="21" t="s">
        <v>101</v>
      </c>
      <c r="F63" s="21" t="s">
        <v>102</v>
      </c>
      <c r="G63" s="21" t="s">
        <v>215</v>
      </c>
      <c r="H63" s="21" t="s">
        <v>216</v>
      </c>
      <c r="I63" s="111">
        <v>210000</v>
      </c>
      <c r="J63" s="111">
        <v>210000</v>
      </c>
      <c r="K63" s="60"/>
      <c r="L63" s="60"/>
      <c r="M63" s="60"/>
      <c r="N63" s="111">
        <v>210000</v>
      </c>
      <c r="O63" s="60"/>
      <c r="P63" s="111"/>
      <c r="Q63" s="111"/>
      <c r="R63" s="111"/>
      <c r="S63" s="111"/>
      <c r="T63" s="111"/>
      <c r="U63" s="111"/>
      <c r="V63" s="111"/>
      <c r="W63" s="111"/>
      <c r="X63" s="111"/>
      <c r="Y63" s="111"/>
    </row>
    <row r="64" ht="20.25" customHeight="1" spans="1:25">
      <c r="A64" s="21" t="s">
        <v>70</v>
      </c>
      <c r="B64" s="21" t="s">
        <v>70</v>
      </c>
      <c r="C64" s="21" t="s">
        <v>276</v>
      </c>
      <c r="D64" s="21" t="s">
        <v>277</v>
      </c>
      <c r="E64" s="21" t="s">
        <v>101</v>
      </c>
      <c r="F64" s="21" t="s">
        <v>102</v>
      </c>
      <c r="G64" s="21" t="s">
        <v>278</v>
      </c>
      <c r="H64" s="21" t="s">
        <v>279</v>
      </c>
      <c r="I64" s="111">
        <v>199065.6</v>
      </c>
      <c r="J64" s="111">
        <v>199065.6</v>
      </c>
      <c r="K64" s="60"/>
      <c r="L64" s="60"/>
      <c r="M64" s="60"/>
      <c r="N64" s="111">
        <v>199065.6</v>
      </c>
      <c r="O64" s="60"/>
      <c r="P64" s="111"/>
      <c r="Q64" s="111"/>
      <c r="R64" s="111"/>
      <c r="S64" s="111"/>
      <c r="T64" s="111"/>
      <c r="U64" s="111"/>
      <c r="V64" s="111"/>
      <c r="W64" s="111"/>
      <c r="X64" s="111"/>
      <c r="Y64" s="111"/>
    </row>
    <row r="65" ht="20.25" customHeight="1" spans="1:25">
      <c r="A65" s="21" t="s">
        <v>70</v>
      </c>
      <c r="B65" s="21" t="s">
        <v>70</v>
      </c>
      <c r="C65" s="21" t="s">
        <v>276</v>
      </c>
      <c r="D65" s="21" t="s">
        <v>277</v>
      </c>
      <c r="E65" s="21" t="s">
        <v>101</v>
      </c>
      <c r="F65" s="21" t="s">
        <v>102</v>
      </c>
      <c r="G65" s="21" t="s">
        <v>278</v>
      </c>
      <c r="H65" s="21" t="s">
        <v>279</v>
      </c>
      <c r="I65" s="111">
        <v>117884.16</v>
      </c>
      <c r="J65" s="111">
        <v>117884.16</v>
      </c>
      <c r="K65" s="60"/>
      <c r="L65" s="60"/>
      <c r="M65" s="60"/>
      <c r="N65" s="111">
        <v>117884.16</v>
      </c>
      <c r="O65" s="60"/>
      <c r="P65" s="111"/>
      <c r="Q65" s="111"/>
      <c r="R65" s="111"/>
      <c r="S65" s="111"/>
      <c r="T65" s="111"/>
      <c r="U65" s="111"/>
      <c r="V65" s="111"/>
      <c r="W65" s="111"/>
      <c r="X65" s="111"/>
      <c r="Y65" s="111"/>
    </row>
    <row r="66" ht="17.25" customHeight="1" spans="1:25">
      <c r="A66" s="68" t="s">
        <v>177</v>
      </c>
      <c r="B66" s="69"/>
      <c r="C66" s="182"/>
      <c r="D66" s="182"/>
      <c r="E66" s="182"/>
      <c r="F66" s="182"/>
      <c r="G66" s="182"/>
      <c r="H66" s="183"/>
      <c r="I66" s="111">
        <v>14141868.76</v>
      </c>
      <c r="J66" s="111">
        <v>14141868.76</v>
      </c>
      <c r="K66" s="111"/>
      <c r="L66" s="111"/>
      <c r="M66" s="111"/>
      <c r="N66" s="111">
        <v>14141868.76</v>
      </c>
      <c r="O66" s="111"/>
      <c r="P66" s="111"/>
      <c r="Q66" s="111"/>
      <c r="R66" s="111"/>
      <c r="S66" s="111"/>
      <c r="T66" s="111"/>
      <c r="U66" s="111"/>
      <c r="V66" s="111"/>
      <c r="W66" s="111"/>
      <c r="X66" s="111"/>
      <c r="Y66" s="111"/>
    </row>
  </sheetData>
  <mergeCells count="31">
    <mergeCell ref="A2:Y2"/>
    <mergeCell ref="A3:H3"/>
    <mergeCell ref="I4:Y4"/>
    <mergeCell ref="J5:O5"/>
    <mergeCell ref="P5:R5"/>
    <mergeCell ref="T5:Y5"/>
    <mergeCell ref="J6:K6"/>
    <mergeCell ref="A66:H66"/>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27"/>
  <sheetViews>
    <sheetView showZeros="0" workbookViewId="0">
      <selection activeCell="A1" sqref="A1"/>
    </sheetView>
  </sheetViews>
  <sheetFormatPr defaultColWidth="9.13888888888889" defaultRowHeight="14.25" customHeight="1"/>
  <cols>
    <col min="1" max="1" width="10.2777777777778" customWidth="1"/>
    <col min="2" max="2" width="13.4259259259259" customWidth="1"/>
    <col min="3" max="3" width="32.8518518518519" customWidth="1"/>
    <col min="4" max="4" width="23.8518518518519" customWidth="1"/>
    <col min="5" max="5" width="11.1388888888889" customWidth="1"/>
    <col min="6" max="6" width="17.712962962963" customWidth="1"/>
    <col min="7" max="7" width="9.85185185185185" customWidth="1"/>
    <col min="8" max="8" width="17.712962962963" customWidth="1"/>
    <col min="9" max="13" width="20" customWidth="1"/>
    <col min="14" max="14" width="12.2777777777778" customWidth="1"/>
    <col min="15" max="15" width="12.712962962963" customWidth="1"/>
    <col min="16" max="16" width="11.1388888888889" customWidth="1"/>
    <col min="17" max="21" width="19.8518518518519" customWidth="1"/>
    <col min="22" max="22" width="20" customWidth="1"/>
    <col min="23" max="23" width="19.8518518518519" customWidth="1"/>
  </cols>
  <sheetData>
    <row r="1" ht="13.5" customHeight="1" spans="2:23">
      <c r="B1" s="167"/>
      <c r="E1" s="41"/>
      <c r="F1" s="41"/>
      <c r="G1" s="41"/>
      <c r="H1" s="41"/>
      <c r="U1" s="167"/>
      <c r="W1" s="172" t="s">
        <v>280</v>
      </c>
    </row>
    <row r="2" ht="46.5" customHeight="1" spans="1:23">
      <c r="A2" s="43" t="str">
        <f>"2026"&amp;"年部门项目支出预算表"</f>
        <v>2026年部门项目支出预算表</v>
      </c>
      <c r="B2" s="43"/>
      <c r="C2" s="43"/>
      <c r="D2" s="43"/>
      <c r="E2" s="43"/>
      <c r="F2" s="43"/>
      <c r="G2" s="43"/>
      <c r="H2" s="43"/>
      <c r="I2" s="43"/>
      <c r="J2" s="43"/>
      <c r="K2" s="43"/>
      <c r="L2" s="43"/>
      <c r="M2" s="43"/>
      <c r="N2" s="43"/>
      <c r="O2" s="43"/>
      <c r="P2" s="43"/>
      <c r="Q2" s="43"/>
      <c r="R2" s="43"/>
      <c r="S2" s="43"/>
      <c r="T2" s="43"/>
      <c r="U2" s="43"/>
      <c r="V2" s="43"/>
      <c r="W2" s="43"/>
    </row>
    <row r="3" ht="13.5" customHeight="1" spans="1:23">
      <c r="A3" s="44" t="str">
        <f>"单位名称："&amp;"昆明市东川区人民政府办公室"</f>
        <v>单位名称：昆明市东川区人民政府办公室</v>
      </c>
      <c r="B3" s="45"/>
      <c r="C3" s="45"/>
      <c r="D3" s="45"/>
      <c r="E3" s="45"/>
      <c r="F3" s="45"/>
      <c r="G3" s="45"/>
      <c r="H3" s="45"/>
      <c r="I3" s="46"/>
      <c r="J3" s="46"/>
      <c r="K3" s="46"/>
      <c r="L3" s="46"/>
      <c r="M3" s="46"/>
      <c r="N3" s="46"/>
      <c r="O3" s="46"/>
      <c r="P3" s="46"/>
      <c r="Q3" s="46"/>
      <c r="U3" s="167"/>
      <c r="W3" s="151" t="s">
        <v>1</v>
      </c>
    </row>
    <row r="4" ht="21.75" customHeight="1" spans="1:23">
      <c r="A4" s="48" t="s">
        <v>281</v>
      </c>
      <c r="B4" s="49" t="s">
        <v>188</v>
      </c>
      <c r="C4" s="48" t="s">
        <v>189</v>
      </c>
      <c r="D4" s="48" t="s">
        <v>282</v>
      </c>
      <c r="E4" s="49" t="s">
        <v>190</v>
      </c>
      <c r="F4" s="49" t="s">
        <v>191</v>
      </c>
      <c r="G4" s="49" t="s">
        <v>283</v>
      </c>
      <c r="H4" s="49" t="s">
        <v>284</v>
      </c>
      <c r="I4" s="64" t="s">
        <v>55</v>
      </c>
      <c r="J4" s="12" t="s">
        <v>285</v>
      </c>
      <c r="K4" s="13"/>
      <c r="L4" s="13"/>
      <c r="M4" s="35"/>
      <c r="N4" s="12" t="s">
        <v>196</v>
      </c>
      <c r="O4" s="13"/>
      <c r="P4" s="35"/>
      <c r="Q4" s="49" t="s">
        <v>61</v>
      </c>
      <c r="R4" s="12" t="s">
        <v>62</v>
      </c>
      <c r="S4" s="13"/>
      <c r="T4" s="13"/>
      <c r="U4" s="13"/>
      <c r="V4" s="13"/>
      <c r="W4" s="35"/>
    </row>
    <row r="5" ht="21.75" customHeight="1" spans="1:23">
      <c r="A5" s="50"/>
      <c r="B5" s="65"/>
      <c r="C5" s="50"/>
      <c r="D5" s="50"/>
      <c r="E5" s="51"/>
      <c r="F5" s="51"/>
      <c r="G5" s="51"/>
      <c r="H5" s="51"/>
      <c r="I5" s="65"/>
      <c r="J5" s="168" t="s">
        <v>58</v>
      </c>
      <c r="K5" s="169"/>
      <c r="L5" s="49" t="s">
        <v>59</v>
      </c>
      <c r="M5" s="49" t="s">
        <v>60</v>
      </c>
      <c r="N5" s="49" t="s">
        <v>58</v>
      </c>
      <c r="O5" s="49" t="s">
        <v>59</v>
      </c>
      <c r="P5" s="49" t="s">
        <v>60</v>
      </c>
      <c r="Q5" s="51"/>
      <c r="R5" s="49" t="s">
        <v>57</v>
      </c>
      <c r="S5" s="49" t="s">
        <v>64</v>
      </c>
      <c r="T5" s="49" t="s">
        <v>202</v>
      </c>
      <c r="U5" s="49" t="s">
        <v>66</v>
      </c>
      <c r="V5" s="49" t="s">
        <v>67</v>
      </c>
      <c r="W5" s="49" t="s">
        <v>68</v>
      </c>
    </row>
    <row r="6" ht="21" customHeight="1" spans="1:23">
      <c r="A6" s="65"/>
      <c r="B6" s="65"/>
      <c r="C6" s="65"/>
      <c r="D6" s="65"/>
      <c r="E6" s="65"/>
      <c r="F6" s="65"/>
      <c r="G6" s="65"/>
      <c r="H6" s="65"/>
      <c r="I6" s="65"/>
      <c r="J6" s="170" t="s">
        <v>57</v>
      </c>
      <c r="K6" s="171"/>
      <c r="L6" s="65"/>
      <c r="M6" s="65"/>
      <c r="N6" s="65"/>
      <c r="O6" s="65"/>
      <c r="P6" s="65"/>
      <c r="Q6" s="65"/>
      <c r="R6" s="65"/>
      <c r="S6" s="65"/>
      <c r="T6" s="65"/>
      <c r="U6" s="65"/>
      <c r="V6" s="65"/>
      <c r="W6" s="65"/>
    </row>
    <row r="7" ht="39.75" customHeight="1" spans="1:23">
      <c r="A7" s="53"/>
      <c r="B7" s="55"/>
      <c r="C7" s="53"/>
      <c r="D7" s="53"/>
      <c r="E7" s="54"/>
      <c r="F7" s="54"/>
      <c r="G7" s="54"/>
      <c r="H7" s="54"/>
      <c r="I7" s="55"/>
      <c r="J7" s="17" t="s">
        <v>57</v>
      </c>
      <c r="K7" s="17" t="s">
        <v>286</v>
      </c>
      <c r="L7" s="54"/>
      <c r="M7" s="54"/>
      <c r="N7" s="54"/>
      <c r="O7" s="54"/>
      <c r="P7" s="54"/>
      <c r="Q7" s="54"/>
      <c r="R7" s="54"/>
      <c r="S7" s="54"/>
      <c r="T7" s="54"/>
      <c r="U7" s="55"/>
      <c r="V7" s="54"/>
      <c r="W7" s="54"/>
    </row>
    <row r="8" ht="15" customHeight="1" spans="1:23">
      <c r="A8" s="56">
        <v>1</v>
      </c>
      <c r="B8" s="56">
        <v>2</v>
      </c>
      <c r="C8" s="56">
        <v>3</v>
      </c>
      <c r="D8" s="56">
        <v>4</v>
      </c>
      <c r="E8" s="56">
        <v>5</v>
      </c>
      <c r="F8" s="56">
        <v>6</v>
      </c>
      <c r="G8" s="56">
        <v>7</v>
      </c>
      <c r="H8" s="56">
        <v>8</v>
      </c>
      <c r="I8" s="56">
        <v>9</v>
      </c>
      <c r="J8" s="56">
        <v>10</v>
      </c>
      <c r="K8" s="56">
        <v>11</v>
      </c>
      <c r="L8" s="71">
        <v>12</v>
      </c>
      <c r="M8" s="71">
        <v>13</v>
      </c>
      <c r="N8" s="71">
        <v>14</v>
      </c>
      <c r="O8" s="71">
        <v>15</v>
      </c>
      <c r="P8" s="71">
        <v>16</v>
      </c>
      <c r="Q8" s="71">
        <v>17</v>
      </c>
      <c r="R8" s="71">
        <v>18</v>
      </c>
      <c r="S8" s="71">
        <v>19</v>
      </c>
      <c r="T8" s="71">
        <v>20</v>
      </c>
      <c r="U8" s="56">
        <v>21</v>
      </c>
      <c r="V8" s="71">
        <v>22</v>
      </c>
      <c r="W8" s="56">
        <v>23</v>
      </c>
    </row>
    <row r="9" ht="21.75" customHeight="1" spans="1:23">
      <c r="A9" s="101" t="s">
        <v>287</v>
      </c>
      <c r="B9" s="101" t="s">
        <v>288</v>
      </c>
      <c r="C9" s="101" t="s">
        <v>289</v>
      </c>
      <c r="D9" s="101" t="s">
        <v>70</v>
      </c>
      <c r="E9" s="101" t="s">
        <v>119</v>
      </c>
      <c r="F9" s="101" t="s">
        <v>120</v>
      </c>
      <c r="G9" s="101" t="s">
        <v>270</v>
      </c>
      <c r="H9" s="101" t="s">
        <v>271</v>
      </c>
      <c r="I9" s="111">
        <v>25552.8</v>
      </c>
      <c r="J9" s="111">
        <v>25552.8</v>
      </c>
      <c r="K9" s="111">
        <v>25552.8</v>
      </c>
      <c r="L9" s="111"/>
      <c r="M9" s="111"/>
      <c r="N9" s="111"/>
      <c r="O9" s="111"/>
      <c r="P9" s="111"/>
      <c r="Q9" s="111"/>
      <c r="R9" s="111"/>
      <c r="S9" s="111"/>
      <c r="T9" s="111"/>
      <c r="U9" s="111"/>
      <c r="V9" s="111"/>
      <c r="W9" s="111"/>
    </row>
    <row r="10" ht="21.75" customHeight="1" spans="1:23">
      <c r="A10" s="101" t="s">
        <v>279</v>
      </c>
      <c r="B10" s="101" t="s">
        <v>290</v>
      </c>
      <c r="C10" s="101" t="s">
        <v>291</v>
      </c>
      <c r="D10" s="101" t="s">
        <v>70</v>
      </c>
      <c r="E10" s="101" t="s">
        <v>101</v>
      </c>
      <c r="F10" s="101" t="s">
        <v>102</v>
      </c>
      <c r="G10" s="101" t="s">
        <v>278</v>
      </c>
      <c r="H10" s="101" t="s">
        <v>279</v>
      </c>
      <c r="I10" s="111">
        <v>16800</v>
      </c>
      <c r="J10" s="111">
        <v>16800</v>
      </c>
      <c r="K10" s="111">
        <v>16800</v>
      </c>
      <c r="L10" s="111"/>
      <c r="M10" s="111"/>
      <c r="N10" s="111"/>
      <c r="O10" s="111"/>
      <c r="P10" s="111"/>
      <c r="Q10" s="111"/>
      <c r="R10" s="111"/>
      <c r="S10" s="111"/>
      <c r="T10" s="111"/>
      <c r="U10" s="111"/>
      <c r="V10" s="111"/>
      <c r="W10" s="111"/>
    </row>
    <row r="11" ht="21.75" customHeight="1" spans="1:23">
      <c r="A11" s="101" t="s">
        <v>292</v>
      </c>
      <c r="B11" s="101" t="s">
        <v>293</v>
      </c>
      <c r="C11" s="101" t="s">
        <v>294</v>
      </c>
      <c r="D11" s="101" t="s">
        <v>70</v>
      </c>
      <c r="E11" s="101" t="s">
        <v>101</v>
      </c>
      <c r="F11" s="101" t="s">
        <v>102</v>
      </c>
      <c r="G11" s="101" t="s">
        <v>250</v>
      </c>
      <c r="H11" s="101" t="s">
        <v>251</v>
      </c>
      <c r="I11" s="111">
        <v>474063.6</v>
      </c>
      <c r="J11" s="111">
        <v>474063.6</v>
      </c>
      <c r="K11" s="111">
        <v>474063.6</v>
      </c>
      <c r="L11" s="111"/>
      <c r="M11" s="111"/>
      <c r="N11" s="111"/>
      <c r="O11" s="111"/>
      <c r="P11" s="111"/>
      <c r="Q11" s="111"/>
      <c r="R11" s="111"/>
      <c r="S11" s="111"/>
      <c r="T11" s="111"/>
      <c r="U11" s="111"/>
      <c r="V11" s="111"/>
      <c r="W11" s="111"/>
    </row>
    <row r="12" ht="21.75" customHeight="1" spans="1:23">
      <c r="A12" s="101" t="s">
        <v>292</v>
      </c>
      <c r="B12" s="101" t="s">
        <v>293</v>
      </c>
      <c r="C12" s="101" t="s">
        <v>294</v>
      </c>
      <c r="D12" s="101" t="s">
        <v>70</v>
      </c>
      <c r="E12" s="101" t="s">
        <v>101</v>
      </c>
      <c r="F12" s="101" t="s">
        <v>102</v>
      </c>
      <c r="G12" s="101" t="s">
        <v>295</v>
      </c>
      <c r="H12" s="101" t="s">
        <v>296</v>
      </c>
      <c r="I12" s="111">
        <v>16000</v>
      </c>
      <c r="J12" s="111">
        <v>16000</v>
      </c>
      <c r="K12" s="111">
        <v>16000</v>
      </c>
      <c r="L12" s="111"/>
      <c r="M12" s="111"/>
      <c r="N12" s="111"/>
      <c r="O12" s="111"/>
      <c r="P12" s="111"/>
      <c r="Q12" s="111"/>
      <c r="R12" s="111"/>
      <c r="S12" s="111"/>
      <c r="T12" s="111"/>
      <c r="U12" s="111"/>
      <c r="V12" s="111"/>
      <c r="W12" s="111"/>
    </row>
    <row r="13" ht="21.75" customHeight="1" spans="1:23">
      <c r="A13" s="101" t="s">
        <v>292</v>
      </c>
      <c r="B13" s="101" t="s">
        <v>293</v>
      </c>
      <c r="C13" s="101" t="s">
        <v>294</v>
      </c>
      <c r="D13" s="101" t="s">
        <v>70</v>
      </c>
      <c r="E13" s="101" t="s">
        <v>101</v>
      </c>
      <c r="F13" s="101" t="s">
        <v>102</v>
      </c>
      <c r="G13" s="101" t="s">
        <v>258</v>
      </c>
      <c r="H13" s="101" t="s">
        <v>259</v>
      </c>
      <c r="I13" s="111">
        <v>256000</v>
      </c>
      <c r="J13" s="111">
        <v>256000</v>
      </c>
      <c r="K13" s="111">
        <v>256000</v>
      </c>
      <c r="L13" s="111"/>
      <c r="M13" s="111"/>
      <c r="N13" s="111"/>
      <c r="O13" s="111"/>
      <c r="P13" s="111"/>
      <c r="Q13" s="111"/>
      <c r="R13" s="111"/>
      <c r="S13" s="111"/>
      <c r="T13" s="111"/>
      <c r="U13" s="111"/>
      <c r="V13" s="111"/>
      <c r="W13" s="111"/>
    </row>
    <row r="14" ht="21.75" customHeight="1" spans="1:23">
      <c r="A14" s="101" t="s">
        <v>292</v>
      </c>
      <c r="B14" s="101" t="s">
        <v>293</v>
      </c>
      <c r="C14" s="101" t="s">
        <v>294</v>
      </c>
      <c r="D14" s="101" t="s">
        <v>70</v>
      </c>
      <c r="E14" s="101" t="s">
        <v>101</v>
      </c>
      <c r="F14" s="101" t="s">
        <v>102</v>
      </c>
      <c r="G14" s="101" t="s">
        <v>260</v>
      </c>
      <c r="H14" s="101" t="s">
        <v>261</v>
      </c>
      <c r="I14" s="111">
        <v>181936.4</v>
      </c>
      <c r="J14" s="111">
        <v>181936.4</v>
      </c>
      <c r="K14" s="111">
        <v>181936.4</v>
      </c>
      <c r="L14" s="111"/>
      <c r="M14" s="111"/>
      <c r="N14" s="111"/>
      <c r="O14" s="111"/>
      <c r="P14" s="111"/>
      <c r="Q14" s="111"/>
      <c r="R14" s="111"/>
      <c r="S14" s="111"/>
      <c r="T14" s="111"/>
      <c r="U14" s="111"/>
      <c r="V14" s="111"/>
      <c r="W14" s="111"/>
    </row>
    <row r="15" ht="21.75" customHeight="1" spans="1:23">
      <c r="A15" s="101" t="s">
        <v>292</v>
      </c>
      <c r="B15" s="101" t="s">
        <v>293</v>
      </c>
      <c r="C15" s="101" t="s">
        <v>294</v>
      </c>
      <c r="D15" s="101" t="s">
        <v>70</v>
      </c>
      <c r="E15" s="101" t="s">
        <v>101</v>
      </c>
      <c r="F15" s="101" t="s">
        <v>102</v>
      </c>
      <c r="G15" s="101" t="s">
        <v>236</v>
      </c>
      <c r="H15" s="101" t="s">
        <v>182</v>
      </c>
      <c r="I15" s="111">
        <v>384000</v>
      </c>
      <c r="J15" s="111">
        <v>384000</v>
      </c>
      <c r="K15" s="111">
        <v>384000</v>
      </c>
      <c r="L15" s="111"/>
      <c r="M15" s="111"/>
      <c r="N15" s="111"/>
      <c r="O15" s="111"/>
      <c r="P15" s="111"/>
      <c r="Q15" s="111"/>
      <c r="R15" s="111"/>
      <c r="S15" s="111"/>
      <c r="T15" s="111"/>
      <c r="U15" s="111"/>
      <c r="V15" s="111"/>
      <c r="W15" s="111"/>
    </row>
    <row r="16" ht="21.75" customHeight="1" spans="1:23">
      <c r="A16" s="101" t="s">
        <v>292</v>
      </c>
      <c r="B16" s="101" t="s">
        <v>293</v>
      </c>
      <c r="C16" s="101" t="s">
        <v>294</v>
      </c>
      <c r="D16" s="101" t="s">
        <v>70</v>
      </c>
      <c r="E16" s="101" t="s">
        <v>101</v>
      </c>
      <c r="F16" s="101" t="s">
        <v>102</v>
      </c>
      <c r="G16" s="101" t="s">
        <v>233</v>
      </c>
      <c r="H16" s="101" t="s">
        <v>234</v>
      </c>
      <c r="I16" s="111">
        <v>288000</v>
      </c>
      <c r="J16" s="111">
        <v>288000</v>
      </c>
      <c r="K16" s="111">
        <v>288000</v>
      </c>
      <c r="L16" s="111"/>
      <c r="M16" s="111"/>
      <c r="N16" s="111"/>
      <c r="O16" s="111"/>
      <c r="P16" s="111"/>
      <c r="Q16" s="111"/>
      <c r="R16" s="111"/>
      <c r="S16" s="111"/>
      <c r="T16" s="111"/>
      <c r="U16" s="111"/>
      <c r="V16" s="111"/>
      <c r="W16" s="111"/>
    </row>
    <row r="17" ht="21.75" customHeight="1" spans="1:23">
      <c r="A17" s="101" t="s">
        <v>292</v>
      </c>
      <c r="B17" s="101" t="s">
        <v>293</v>
      </c>
      <c r="C17" s="101" t="s">
        <v>294</v>
      </c>
      <c r="D17" s="101" t="s">
        <v>70</v>
      </c>
      <c r="E17" s="101" t="s">
        <v>101</v>
      </c>
      <c r="F17" s="101" t="s">
        <v>102</v>
      </c>
      <c r="G17" s="101" t="s">
        <v>297</v>
      </c>
      <c r="H17" s="101" t="s">
        <v>298</v>
      </c>
      <c r="I17" s="111">
        <v>64000</v>
      </c>
      <c r="J17" s="111">
        <v>64000</v>
      </c>
      <c r="K17" s="111">
        <v>64000</v>
      </c>
      <c r="L17" s="111"/>
      <c r="M17" s="111"/>
      <c r="N17" s="111"/>
      <c r="O17" s="111"/>
      <c r="P17" s="111"/>
      <c r="Q17" s="111"/>
      <c r="R17" s="111"/>
      <c r="S17" s="111"/>
      <c r="T17" s="111"/>
      <c r="U17" s="111"/>
      <c r="V17" s="111"/>
      <c r="W17" s="111"/>
    </row>
    <row r="18" ht="21.75" customHeight="1" spans="1:23">
      <c r="A18" s="101" t="s">
        <v>292</v>
      </c>
      <c r="B18" s="101" t="s">
        <v>299</v>
      </c>
      <c r="C18" s="101" t="s">
        <v>300</v>
      </c>
      <c r="D18" s="101" t="s">
        <v>70</v>
      </c>
      <c r="E18" s="101" t="s">
        <v>101</v>
      </c>
      <c r="F18" s="101" t="s">
        <v>102</v>
      </c>
      <c r="G18" s="101" t="s">
        <v>233</v>
      </c>
      <c r="H18" s="101" t="s">
        <v>234</v>
      </c>
      <c r="I18" s="111">
        <v>56000</v>
      </c>
      <c r="J18" s="111">
        <v>56000</v>
      </c>
      <c r="K18" s="111">
        <v>56000</v>
      </c>
      <c r="L18" s="111"/>
      <c r="M18" s="111"/>
      <c r="N18" s="111"/>
      <c r="O18" s="111"/>
      <c r="P18" s="111"/>
      <c r="Q18" s="111"/>
      <c r="R18" s="111"/>
      <c r="S18" s="111"/>
      <c r="T18" s="111"/>
      <c r="U18" s="111"/>
      <c r="V18" s="111"/>
      <c r="W18" s="111"/>
    </row>
    <row r="19" ht="21.75" customHeight="1" spans="1:23">
      <c r="A19" s="101" t="s">
        <v>292</v>
      </c>
      <c r="B19" s="101" t="s">
        <v>299</v>
      </c>
      <c r="C19" s="101" t="s">
        <v>300</v>
      </c>
      <c r="D19" s="101" t="s">
        <v>70</v>
      </c>
      <c r="E19" s="101" t="s">
        <v>101</v>
      </c>
      <c r="F19" s="101" t="s">
        <v>102</v>
      </c>
      <c r="G19" s="101" t="s">
        <v>301</v>
      </c>
      <c r="H19" s="101" t="s">
        <v>302</v>
      </c>
      <c r="I19" s="111">
        <v>360000</v>
      </c>
      <c r="J19" s="111">
        <v>360000</v>
      </c>
      <c r="K19" s="111">
        <v>360000</v>
      </c>
      <c r="L19" s="111"/>
      <c r="M19" s="111"/>
      <c r="N19" s="111"/>
      <c r="O19" s="111"/>
      <c r="P19" s="111"/>
      <c r="Q19" s="111"/>
      <c r="R19" s="111"/>
      <c r="S19" s="111"/>
      <c r="T19" s="111"/>
      <c r="U19" s="111"/>
      <c r="V19" s="111"/>
      <c r="W19" s="111"/>
    </row>
    <row r="20" ht="21.75" customHeight="1" spans="1:23">
      <c r="A20" s="101" t="s">
        <v>292</v>
      </c>
      <c r="B20" s="101" t="s">
        <v>303</v>
      </c>
      <c r="C20" s="101" t="s">
        <v>304</v>
      </c>
      <c r="D20" s="101" t="s">
        <v>70</v>
      </c>
      <c r="E20" s="101" t="s">
        <v>105</v>
      </c>
      <c r="F20" s="101" t="s">
        <v>106</v>
      </c>
      <c r="G20" s="101" t="s">
        <v>305</v>
      </c>
      <c r="H20" s="101" t="s">
        <v>306</v>
      </c>
      <c r="I20" s="111">
        <v>198000</v>
      </c>
      <c r="J20" s="111">
        <v>198000</v>
      </c>
      <c r="K20" s="111">
        <v>198000</v>
      </c>
      <c r="L20" s="111"/>
      <c r="M20" s="111"/>
      <c r="N20" s="111"/>
      <c r="O20" s="111"/>
      <c r="P20" s="111"/>
      <c r="Q20" s="111"/>
      <c r="R20" s="111"/>
      <c r="S20" s="111"/>
      <c r="T20" s="111"/>
      <c r="U20" s="111"/>
      <c r="V20" s="111"/>
      <c r="W20" s="111"/>
    </row>
    <row r="21" ht="21.75" customHeight="1" spans="1:23">
      <c r="A21" s="101" t="s">
        <v>292</v>
      </c>
      <c r="B21" s="101" t="s">
        <v>307</v>
      </c>
      <c r="C21" s="101" t="s">
        <v>308</v>
      </c>
      <c r="D21" s="101" t="s">
        <v>70</v>
      </c>
      <c r="E21" s="101" t="s">
        <v>101</v>
      </c>
      <c r="F21" s="101" t="s">
        <v>102</v>
      </c>
      <c r="G21" s="101" t="s">
        <v>250</v>
      </c>
      <c r="H21" s="101" t="s">
        <v>251</v>
      </c>
      <c r="I21" s="111">
        <v>24000</v>
      </c>
      <c r="J21" s="111">
        <v>24000</v>
      </c>
      <c r="K21" s="111">
        <v>24000</v>
      </c>
      <c r="L21" s="111"/>
      <c r="M21" s="111"/>
      <c r="N21" s="111"/>
      <c r="O21" s="111"/>
      <c r="P21" s="111"/>
      <c r="Q21" s="111"/>
      <c r="R21" s="111"/>
      <c r="S21" s="111"/>
      <c r="T21" s="111"/>
      <c r="U21" s="111"/>
      <c r="V21" s="111"/>
      <c r="W21" s="111"/>
    </row>
    <row r="22" ht="21.75" customHeight="1" spans="1:23">
      <c r="A22" s="101" t="s">
        <v>309</v>
      </c>
      <c r="B22" s="101" t="s">
        <v>310</v>
      </c>
      <c r="C22" s="101" t="s">
        <v>311</v>
      </c>
      <c r="D22" s="101" t="s">
        <v>70</v>
      </c>
      <c r="E22" s="101" t="s">
        <v>105</v>
      </c>
      <c r="F22" s="101" t="s">
        <v>106</v>
      </c>
      <c r="G22" s="101" t="s">
        <v>252</v>
      </c>
      <c r="H22" s="101" t="s">
        <v>253</v>
      </c>
      <c r="I22" s="111">
        <v>20995.2</v>
      </c>
      <c r="J22" s="111">
        <v>20995.2</v>
      </c>
      <c r="K22" s="111">
        <v>20995.2</v>
      </c>
      <c r="L22" s="111"/>
      <c r="M22" s="111"/>
      <c r="N22" s="111"/>
      <c r="O22" s="111"/>
      <c r="P22" s="111"/>
      <c r="Q22" s="111"/>
      <c r="R22" s="111"/>
      <c r="S22" s="111"/>
      <c r="T22" s="111"/>
      <c r="U22" s="111"/>
      <c r="V22" s="111"/>
      <c r="W22" s="111"/>
    </row>
    <row r="23" ht="21.75" customHeight="1" spans="1:23">
      <c r="A23" s="101" t="s">
        <v>309</v>
      </c>
      <c r="B23" s="101" t="s">
        <v>310</v>
      </c>
      <c r="C23" s="101" t="s">
        <v>311</v>
      </c>
      <c r="D23" s="101" t="s">
        <v>70</v>
      </c>
      <c r="E23" s="101" t="s">
        <v>105</v>
      </c>
      <c r="F23" s="101" t="s">
        <v>106</v>
      </c>
      <c r="G23" s="101" t="s">
        <v>254</v>
      </c>
      <c r="H23" s="101" t="s">
        <v>255</v>
      </c>
      <c r="I23" s="111">
        <v>321241.44</v>
      </c>
      <c r="J23" s="111">
        <v>321241.44</v>
      </c>
      <c r="K23" s="111">
        <v>321241.44</v>
      </c>
      <c r="L23" s="111"/>
      <c r="M23" s="111"/>
      <c r="N23" s="111"/>
      <c r="O23" s="111"/>
      <c r="P23" s="111"/>
      <c r="Q23" s="111"/>
      <c r="R23" s="111"/>
      <c r="S23" s="111"/>
      <c r="T23" s="111"/>
      <c r="U23" s="111"/>
      <c r="V23" s="111"/>
      <c r="W23" s="111"/>
    </row>
    <row r="24" ht="21.75" customHeight="1" spans="1:23">
      <c r="A24" s="101" t="s">
        <v>309</v>
      </c>
      <c r="B24" s="101" t="s">
        <v>310</v>
      </c>
      <c r="C24" s="101" t="s">
        <v>311</v>
      </c>
      <c r="D24" s="101" t="s">
        <v>70</v>
      </c>
      <c r="E24" s="101" t="s">
        <v>105</v>
      </c>
      <c r="F24" s="101" t="s">
        <v>106</v>
      </c>
      <c r="G24" s="101" t="s">
        <v>305</v>
      </c>
      <c r="H24" s="101" t="s">
        <v>306</v>
      </c>
      <c r="I24" s="111">
        <v>1251208.64</v>
      </c>
      <c r="J24" s="111">
        <v>1251208.64</v>
      </c>
      <c r="K24" s="111">
        <v>1251208.64</v>
      </c>
      <c r="L24" s="111"/>
      <c r="M24" s="111"/>
      <c r="N24" s="111"/>
      <c r="O24" s="111"/>
      <c r="P24" s="111"/>
      <c r="Q24" s="111"/>
      <c r="R24" s="111"/>
      <c r="S24" s="111"/>
      <c r="T24" s="111"/>
      <c r="U24" s="111"/>
      <c r="V24" s="111"/>
      <c r="W24" s="111"/>
    </row>
    <row r="25" ht="21.75" customHeight="1" spans="1:23">
      <c r="A25" s="101" t="s">
        <v>309</v>
      </c>
      <c r="B25" s="101" t="s">
        <v>310</v>
      </c>
      <c r="C25" s="101" t="s">
        <v>311</v>
      </c>
      <c r="D25" s="101" t="s">
        <v>70</v>
      </c>
      <c r="E25" s="101" t="s">
        <v>105</v>
      </c>
      <c r="F25" s="101" t="s">
        <v>106</v>
      </c>
      <c r="G25" s="101" t="s">
        <v>312</v>
      </c>
      <c r="H25" s="101" t="s">
        <v>313</v>
      </c>
      <c r="I25" s="111">
        <v>2406554.72</v>
      </c>
      <c r="J25" s="111">
        <v>2406554.72</v>
      </c>
      <c r="K25" s="111">
        <v>2406554.72</v>
      </c>
      <c r="L25" s="111"/>
      <c r="M25" s="111"/>
      <c r="N25" s="111"/>
      <c r="O25" s="111"/>
      <c r="P25" s="111"/>
      <c r="Q25" s="111"/>
      <c r="R25" s="111"/>
      <c r="S25" s="111"/>
      <c r="T25" s="111"/>
      <c r="U25" s="111"/>
      <c r="V25" s="111"/>
      <c r="W25" s="111"/>
    </row>
    <row r="26" ht="21.75" customHeight="1" spans="1:23">
      <c r="A26" s="101" t="s">
        <v>309</v>
      </c>
      <c r="B26" s="101" t="s">
        <v>314</v>
      </c>
      <c r="C26" s="101" t="s">
        <v>315</v>
      </c>
      <c r="D26" s="101" t="s">
        <v>70</v>
      </c>
      <c r="E26" s="101" t="s">
        <v>103</v>
      </c>
      <c r="F26" s="101" t="s">
        <v>104</v>
      </c>
      <c r="G26" s="101" t="s">
        <v>250</v>
      </c>
      <c r="H26" s="101" t="s">
        <v>251</v>
      </c>
      <c r="I26" s="111">
        <v>28900</v>
      </c>
      <c r="J26" s="111">
        <v>28900</v>
      </c>
      <c r="K26" s="111">
        <v>28900</v>
      </c>
      <c r="L26" s="111"/>
      <c r="M26" s="111"/>
      <c r="N26" s="111"/>
      <c r="O26" s="111"/>
      <c r="P26" s="111"/>
      <c r="Q26" s="111"/>
      <c r="R26" s="111"/>
      <c r="S26" s="111"/>
      <c r="T26" s="111"/>
      <c r="U26" s="111"/>
      <c r="V26" s="111"/>
      <c r="W26" s="111"/>
    </row>
    <row r="27" ht="18.75" customHeight="1" spans="1:23">
      <c r="A27" s="68" t="s">
        <v>177</v>
      </c>
      <c r="B27" s="69"/>
      <c r="C27" s="69"/>
      <c r="D27" s="69"/>
      <c r="E27" s="69"/>
      <c r="F27" s="69"/>
      <c r="G27" s="69"/>
      <c r="H27" s="70"/>
      <c r="I27" s="111">
        <v>6373252.8</v>
      </c>
      <c r="J27" s="111">
        <v>6373252.8</v>
      </c>
      <c r="K27" s="111">
        <v>6373252.8</v>
      </c>
      <c r="L27" s="111"/>
      <c r="M27" s="111"/>
      <c r="N27" s="111"/>
      <c r="O27" s="111"/>
      <c r="P27" s="111"/>
      <c r="Q27" s="111"/>
      <c r="R27" s="111"/>
      <c r="S27" s="111"/>
      <c r="T27" s="111"/>
      <c r="U27" s="111"/>
      <c r="V27" s="111"/>
      <c r="W27" s="111"/>
    </row>
  </sheetData>
  <mergeCells count="28">
    <mergeCell ref="A2:W2"/>
    <mergeCell ref="A3:H3"/>
    <mergeCell ref="J4:M4"/>
    <mergeCell ref="N4:P4"/>
    <mergeCell ref="R4:W4"/>
    <mergeCell ref="A27:H27"/>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60"/>
  <sheetViews>
    <sheetView showZeros="0" workbookViewId="0">
      <selection activeCell="A1" sqref="A1"/>
    </sheetView>
  </sheetViews>
  <sheetFormatPr defaultColWidth="9.13888888888889" defaultRowHeight="12" customHeight="1"/>
  <cols>
    <col min="1" max="1" width="34.2777777777778" customWidth="1"/>
    <col min="2" max="2" width="29" customWidth="1"/>
    <col min="3" max="5" width="23.5740740740741" customWidth="1"/>
    <col min="6" max="6" width="11.2777777777778" customWidth="1"/>
    <col min="7" max="7" width="25.1388888888889" customWidth="1"/>
    <col min="8" max="8" width="15.5740740740741" customWidth="1"/>
    <col min="9" max="9" width="13.4259259259259" customWidth="1"/>
    <col min="10" max="10" width="18.8518518518519" customWidth="1"/>
  </cols>
  <sheetData>
    <row r="1" ht="18" customHeight="1" spans="10:10">
      <c r="J1" s="42" t="s">
        <v>316</v>
      </c>
    </row>
    <row r="2" ht="39.75" customHeight="1" spans="1:10">
      <c r="A2" s="98" t="str">
        <f>"2026"&amp;"年部门项目支出绩效目标表"</f>
        <v>2026年部门项目支出绩效目标表</v>
      </c>
      <c r="B2" s="43"/>
      <c r="C2" s="43"/>
      <c r="D2" s="43"/>
      <c r="E2" s="43"/>
      <c r="F2" s="99"/>
      <c r="G2" s="43"/>
      <c r="H2" s="99"/>
      <c r="I2" s="99"/>
      <c r="J2" s="43"/>
    </row>
    <row r="3" ht="17.25" customHeight="1" spans="1:1">
      <c r="A3" s="44" t="str">
        <f>"单位名称："&amp;"昆明市东川区人民政府办公室"</f>
        <v>单位名称：昆明市东川区人民政府办公室</v>
      </c>
    </row>
    <row r="4" ht="44.25" customHeight="1" spans="1:10">
      <c r="A4" s="17" t="s">
        <v>189</v>
      </c>
      <c r="B4" s="17" t="s">
        <v>317</v>
      </c>
      <c r="C4" s="17" t="s">
        <v>318</v>
      </c>
      <c r="D4" s="17" t="s">
        <v>319</v>
      </c>
      <c r="E4" s="17" t="s">
        <v>320</v>
      </c>
      <c r="F4" s="100" t="s">
        <v>321</v>
      </c>
      <c r="G4" s="17" t="s">
        <v>322</v>
      </c>
      <c r="H4" s="100" t="s">
        <v>323</v>
      </c>
      <c r="I4" s="100" t="s">
        <v>324</v>
      </c>
      <c r="J4" s="17" t="s">
        <v>325</v>
      </c>
    </row>
    <row r="5" ht="18.75" customHeight="1" spans="1:10">
      <c r="A5" s="165">
        <v>1</v>
      </c>
      <c r="B5" s="165">
        <v>2</v>
      </c>
      <c r="C5" s="165">
        <v>3</v>
      </c>
      <c r="D5" s="165">
        <v>4</v>
      </c>
      <c r="E5" s="165">
        <v>5</v>
      </c>
      <c r="F5" s="71">
        <v>6</v>
      </c>
      <c r="G5" s="165">
        <v>7</v>
      </c>
      <c r="H5" s="71">
        <v>8</v>
      </c>
      <c r="I5" s="71">
        <v>9</v>
      </c>
      <c r="J5" s="165">
        <v>10</v>
      </c>
    </row>
    <row r="6" ht="42" customHeight="1" spans="1:10">
      <c r="A6" s="18" t="s">
        <v>70</v>
      </c>
      <c r="B6" s="101"/>
      <c r="C6" s="101"/>
      <c r="D6" s="101"/>
      <c r="E6" s="89"/>
      <c r="F6" s="102"/>
      <c r="G6" s="89"/>
      <c r="H6" s="102"/>
      <c r="I6" s="102"/>
      <c r="J6" s="89"/>
    </row>
    <row r="7" ht="42" customHeight="1" spans="1:10">
      <c r="A7" s="166" t="s">
        <v>308</v>
      </c>
      <c r="B7" s="57" t="s">
        <v>326</v>
      </c>
      <c r="C7" s="57" t="s">
        <v>327</v>
      </c>
      <c r="D7" s="57" t="s">
        <v>328</v>
      </c>
      <c r="E7" s="18" t="s">
        <v>329</v>
      </c>
      <c r="F7" s="57" t="s">
        <v>330</v>
      </c>
      <c r="G7" s="18" t="s">
        <v>331</v>
      </c>
      <c r="H7" s="57" t="s">
        <v>332</v>
      </c>
      <c r="I7" s="57" t="s">
        <v>333</v>
      </c>
      <c r="J7" s="18" t="s">
        <v>329</v>
      </c>
    </row>
    <row r="8" ht="42" customHeight="1" spans="1:10">
      <c r="A8" s="166" t="s">
        <v>308</v>
      </c>
      <c r="B8" s="57" t="s">
        <v>326</v>
      </c>
      <c r="C8" s="57" t="s">
        <v>327</v>
      </c>
      <c r="D8" s="57" t="s">
        <v>334</v>
      </c>
      <c r="E8" s="18" t="s">
        <v>335</v>
      </c>
      <c r="F8" s="57" t="s">
        <v>330</v>
      </c>
      <c r="G8" s="18" t="s">
        <v>336</v>
      </c>
      <c r="H8" s="57"/>
      <c r="I8" s="57" t="s">
        <v>337</v>
      </c>
      <c r="J8" s="18" t="s">
        <v>338</v>
      </c>
    </row>
    <row r="9" ht="42" customHeight="1" spans="1:10">
      <c r="A9" s="166" t="s">
        <v>308</v>
      </c>
      <c r="B9" s="57" t="s">
        <v>326</v>
      </c>
      <c r="C9" s="57" t="s">
        <v>327</v>
      </c>
      <c r="D9" s="57" t="s">
        <v>339</v>
      </c>
      <c r="E9" s="18" t="s">
        <v>340</v>
      </c>
      <c r="F9" s="57" t="s">
        <v>330</v>
      </c>
      <c r="G9" s="18" t="s">
        <v>341</v>
      </c>
      <c r="H9" s="57"/>
      <c r="I9" s="57" t="s">
        <v>337</v>
      </c>
      <c r="J9" s="18" t="s">
        <v>340</v>
      </c>
    </row>
    <row r="10" ht="42" customHeight="1" spans="1:10">
      <c r="A10" s="166" t="s">
        <v>308</v>
      </c>
      <c r="B10" s="57" t="s">
        <v>326</v>
      </c>
      <c r="C10" s="57" t="s">
        <v>342</v>
      </c>
      <c r="D10" s="57" t="s">
        <v>343</v>
      </c>
      <c r="E10" s="18" t="s">
        <v>344</v>
      </c>
      <c r="F10" s="57" t="s">
        <v>330</v>
      </c>
      <c r="G10" s="18" t="s">
        <v>345</v>
      </c>
      <c r="H10" s="57"/>
      <c r="I10" s="57" t="s">
        <v>337</v>
      </c>
      <c r="J10" s="18" t="s">
        <v>344</v>
      </c>
    </row>
    <row r="11" ht="42" customHeight="1" spans="1:10">
      <c r="A11" s="166" t="s">
        <v>308</v>
      </c>
      <c r="B11" s="57" t="s">
        <v>326</v>
      </c>
      <c r="C11" s="57" t="s">
        <v>342</v>
      </c>
      <c r="D11" s="57" t="s">
        <v>346</v>
      </c>
      <c r="E11" s="18" t="s">
        <v>347</v>
      </c>
      <c r="F11" s="57" t="s">
        <v>330</v>
      </c>
      <c r="G11" s="18" t="s">
        <v>348</v>
      </c>
      <c r="H11" s="57"/>
      <c r="I11" s="57" t="s">
        <v>337</v>
      </c>
      <c r="J11" s="18" t="s">
        <v>347</v>
      </c>
    </row>
    <row r="12" ht="42" customHeight="1" spans="1:10">
      <c r="A12" s="166" t="s">
        <v>308</v>
      </c>
      <c r="B12" s="57" t="s">
        <v>326</v>
      </c>
      <c r="C12" s="57" t="s">
        <v>342</v>
      </c>
      <c r="D12" s="57" t="s">
        <v>349</v>
      </c>
      <c r="E12" s="18" t="s">
        <v>350</v>
      </c>
      <c r="F12" s="57" t="s">
        <v>330</v>
      </c>
      <c r="G12" s="18" t="s">
        <v>345</v>
      </c>
      <c r="H12" s="57"/>
      <c r="I12" s="57" t="s">
        <v>337</v>
      </c>
      <c r="J12" s="18" t="s">
        <v>350</v>
      </c>
    </row>
    <row r="13" ht="42" customHeight="1" spans="1:10">
      <c r="A13" s="166" t="s">
        <v>308</v>
      </c>
      <c r="B13" s="57" t="s">
        <v>326</v>
      </c>
      <c r="C13" s="57" t="s">
        <v>351</v>
      </c>
      <c r="D13" s="57" t="s">
        <v>352</v>
      </c>
      <c r="E13" s="18" t="s">
        <v>352</v>
      </c>
      <c r="F13" s="57" t="s">
        <v>353</v>
      </c>
      <c r="G13" s="18" t="s">
        <v>354</v>
      </c>
      <c r="H13" s="57" t="s">
        <v>355</v>
      </c>
      <c r="I13" s="57" t="s">
        <v>337</v>
      </c>
      <c r="J13" s="18" t="s">
        <v>352</v>
      </c>
    </row>
    <row r="14" ht="42" customHeight="1" spans="1:10">
      <c r="A14" s="166" t="s">
        <v>315</v>
      </c>
      <c r="B14" s="57" t="s">
        <v>356</v>
      </c>
      <c r="C14" s="57" t="s">
        <v>327</v>
      </c>
      <c r="D14" s="57" t="s">
        <v>328</v>
      </c>
      <c r="E14" s="18" t="s">
        <v>357</v>
      </c>
      <c r="F14" s="57" t="s">
        <v>330</v>
      </c>
      <c r="G14" s="18" t="s">
        <v>331</v>
      </c>
      <c r="H14" s="57" t="s">
        <v>358</v>
      </c>
      <c r="I14" s="57" t="s">
        <v>333</v>
      </c>
      <c r="J14" s="18" t="s">
        <v>359</v>
      </c>
    </row>
    <row r="15" ht="42" customHeight="1" spans="1:10">
      <c r="A15" s="166" t="s">
        <v>315</v>
      </c>
      <c r="B15" s="57" t="s">
        <v>356</v>
      </c>
      <c r="C15" s="57" t="s">
        <v>327</v>
      </c>
      <c r="D15" s="57" t="s">
        <v>328</v>
      </c>
      <c r="E15" s="18" t="s">
        <v>360</v>
      </c>
      <c r="F15" s="57" t="s">
        <v>330</v>
      </c>
      <c r="G15" s="18" t="s">
        <v>331</v>
      </c>
      <c r="H15" s="57" t="s">
        <v>358</v>
      </c>
      <c r="I15" s="57" t="s">
        <v>333</v>
      </c>
      <c r="J15" s="18" t="s">
        <v>361</v>
      </c>
    </row>
    <row r="16" ht="42" customHeight="1" spans="1:10">
      <c r="A16" s="166" t="s">
        <v>315</v>
      </c>
      <c r="B16" s="57" t="s">
        <v>356</v>
      </c>
      <c r="C16" s="57" t="s">
        <v>327</v>
      </c>
      <c r="D16" s="57" t="s">
        <v>339</v>
      </c>
      <c r="E16" s="18" t="s">
        <v>362</v>
      </c>
      <c r="F16" s="57" t="s">
        <v>353</v>
      </c>
      <c r="G16" s="18" t="s">
        <v>354</v>
      </c>
      <c r="H16" s="57" t="s">
        <v>355</v>
      </c>
      <c r="I16" s="57" t="s">
        <v>337</v>
      </c>
      <c r="J16" s="18" t="s">
        <v>362</v>
      </c>
    </row>
    <row r="17" ht="42" customHeight="1" spans="1:10">
      <c r="A17" s="166" t="s">
        <v>315</v>
      </c>
      <c r="B17" s="57" t="s">
        <v>356</v>
      </c>
      <c r="C17" s="57" t="s">
        <v>342</v>
      </c>
      <c r="D17" s="57" t="s">
        <v>343</v>
      </c>
      <c r="E17" s="18" t="s">
        <v>363</v>
      </c>
      <c r="F17" s="57" t="s">
        <v>353</v>
      </c>
      <c r="G17" s="18" t="s">
        <v>354</v>
      </c>
      <c r="H17" s="57" t="s">
        <v>355</v>
      </c>
      <c r="I17" s="57" t="s">
        <v>337</v>
      </c>
      <c r="J17" s="18" t="s">
        <v>363</v>
      </c>
    </row>
    <row r="18" ht="42" customHeight="1" spans="1:10">
      <c r="A18" s="166" t="s">
        <v>315</v>
      </c>
      <c r="B18" s="57" t="s">
        <v>356</v>
      </c>
      <c r="C18" s="57" t="s">
        <v>351</v>
      </c>
      <c r="D18" s="57" t="s">
        <v>352</v>
      </c>
      <c r="E18" s="18" t="s">
        <v>364</v>
      </c>
      <c r="F18" s="57" t="s">
        <v>353</v>
      </c>
      <c r="G18" s="18" t="s">
        <v>354</v>
      </c>
      <c r="H18" s="57" t="s">
        <v>355</v>
      </c>
      <c r="I18" s="57" t="s">
        <v>337</v>
      </c>
      <c r="J18" s="18" t="s">
        <v>364</v>
      </c>
    </row>
    <row r="19" ht="42" customHeight="1" spans="1:10">
      <c r="A19" s="166" t="s">
        <v>311</v>
      </c>
      <c r="B19" s="57" t="s">
        <v>365</v>
      </c>
      <c r="C19" s="57" t="s">
        <v>327</v>
      </c>
      <c r="D19" s="57" t="s">
        <v>328</v>
      </c>
      <c r="E19" s="18" t="s">
        <v>366</v>
      </c>
      <c r="F19" s="57" t="s">
        <v>353</v>
      </c>
      <c r="G19" s="18" t="s">
        <v>367</v>
      </c>
      <c r="H19" s="57" t="s">
        <v>368</v>
      </c>
      <c r="I19" s="57" t="s">
        <v>333</v>
      </c>
      <c r="J19" s="18" t="s">
        <v>369</v>
      </c>
    </row>
    <row r="20" ht="42" customHeight="1" spans="1:10">
      <c r="A20" s="166" t="s">
        <v>311</v>
      </c>
      <c r="B20" s="57" t="s">
        <v>365</v>
      </c>
      <c r="C20" s="57" t="s">
        <v>327</v>
      </c>
      <c r="D20" s="57" t="s">
        <v>334</v>
      </c>
      <c r="E20" s="18" t="s">
        <v>370</v>
      </c>
      <c r="F20" s="57" t="s">
        <v>330</v>
      </c>
      <c r="G20" s="18" t="s">
        <v>371</v>
      </c>
      <c r="H20" s="57"/>
      <c r="I20" s="57" t="s">
        <v>337</v>
      </c>
      <c r="J20" s="18" t="s">
        <v>372</v>
      </c>
    </row>
    <row r="21" ht="42" customHeight="1" spans="1:10">
      <c r="A21" s="166" t="s">
        <v>311</v>
      </c>
      <c r="B21" s="57" t="s">
        <v>365</v>
      </c>
      <c r="C21" s="57" t="s">
        <v>327</v>
      </c>
      <c r="D21" s="57" t="s">
        <v>339</v>
      </c>
      <c r="E21" s="18" t="s">
        <v>373</v>
      </c>
      <c r="F21" s="57" t="s">
        <v>330</v>
      </c>
      <c r="G21" s="18" t="s">
        <v>374</v>
      </c>
      <c r="H21" s="57" t="s">
        <v>375</v>
      </c>
      <c r="I21" s="57" t="s">
        <v>333</v>
      </c>
      <c r="J21" s="18" t="s">
        <v>373</v>
      </c>
    </row>
    <row r="22" ht="42" customHeight="1" spans="1:10">
      <c r="A22" s="166" t="s">
        <v>311</v>
      </c>
      <c r="B22" s="57" t="s">
        <v>365</v>
      </c>
      <c r="C22" s="57" t="s">
        <v>342</v>
      </c>
      <c r="D22" s="57" t="s">
        <v>346</v>
      </c>
      <c r="E22" s="18" t="s">
        <v>376</v>
      </c>
      <c r="F22" s="57" t="s">
        <v>330</v>
      </c>
      <c r="G22" s="18" t="s">
        <v>377</v>
      </c>
      <c r="H22" s="57"/>
      <c r="I22" s="57" t="s">
        <v>337</v>
      </c>
      <c r="J22" s="18" t="s">
        <v>376</v>
      </c>
    </row>
    <row r="23" ht="42" customHeight="1" spans="1:10">
      <c r="A23" s="166" t="s">
        <v>311</v>
      </c>
      <c r="B23" s="57" t="s">
        <v>365</v>
      </c>
      <c r="C23" s="57" t="s">
        <v>351</v>
      </c>
      <c r="D23" s="57" t="s">
        <v>352</v>
      </c>
      <c r="E23" s="18" t="s">
        <v>378</v>
      </c>
      <c r="F23" s="57" t="s">
        <v>330</v>
      </c>
      <c r="G23" s="18" t="s">
        <v>379</v>
      </c>
      <c r="H23" s="57"/>
      <c r="I23" s="57" t="s">
        <v>337</v>
      </c>
      <c r="J23" s="18" t="s">
        <v>378</v>
      </c>
    </row>
    <row r="24" ht="42" customHeight="1" spans="1:10">
      <c r="A24" s="166" t="s">
        <v>311</v>
      </c>
      <c r="B24" s="57" t="s">
        <v>365</v>
      </c>
      <c r="C24" s="57" t="s">
        <v>380</v>
      </c>
      <c r="D24" s="57" t="s">
        <v>381</v>
      </c>
      <c r="E24" s="18" t="s">
        <v>382</v>
      </c>
      <c r="F24" s="57" t="s">
        <v>330</v>
      </c>
      <c r="G24" s="18" t="s">
        <v>383</v>
      </c>
      <c r="H24" s="57" t="s">
        <v>384</v>
      </c>
      <c r="I24" s="57" t="s">
        <v>333</v>
      </c>
      <c r="J24" s="18" t="s">
        <v>385</v>
      </c>
    </row>
    <row r="25" ht="42" customHeight="1" spans="1:10">
      <c r="A25" s="166" t="s">
        <v>289</v>
      </c>
      <c r="B25" s="57" t="s">
        <v>386</v>
      </c>
      <c r="C25" s="57" t="s">
        <v>327</v>
      </c>
      <c r="D25" s="57" t="s">
        <v>328</v>
      </c>
      <c r="E25" s="18" t="s">
        <v>387</v>
      </c>
      <c r="F25" s="57" t="s">
        <v>330</v>
      </c>
      <c r="G25" s="18" t="s">
        <v>84</v>
      </c>
      <c r="H25" s="57" t="s">
        <v>388</v>
      </c>
      <c r="I25" s="57" t="s">
        <v>333</v>
      </c>
      <c r="J25" s="18" t="s">
        <v>387</v>
      </c>
    </row>
    <row r="26" ht="42" customHeight="1" spans="1:10">
      <c r="A26" s="166" t="s">
        <v>289</v>
      </c>
      <c r="B26" s="57" t="s">
        <v>386</v>
      </c>
      <c r="C26" s="57" t="s">
        <v>342</v>
      </c>
      <c r="D26" s="57" t="s">
        <v>346</v>
      </c>
      <c r="E26" s="18" t="s">
        <v>389</v>
      </c>
      <c r="F26" s="57" t="s">
        <v>353</v>
      </c>
      <c r="G26" s="18" t="s">
        <v>354</v>
      </c>
      <c r="H26" s="57" t="s">
        <v>355</v>
      </c>
      <c r="I26" s="57" t="s">
        <v>337</v>
      </c>
      <c r="J26" s="18" t="s">
        <v>389</v>
      </c>
    </row>
    <row r="27" ht="42" customHeight="1" spans="1:10">
      <c r="A27" s="166" t="s">
        <v>289</v>
      </c>
      <c r="B27" s="57" t="s">
        <v>386</v>
      </c>
      <c r="C27" s="57" t="s">
        <v>351</v>
      </c>
      <c r="D27" s="57" t="s">
        <v>352</v>
      </c>
      <c r="E27" s="18" t="s">
        <v>390</v>
      </c>
      <c r="F27" s="57" t="s">
        <v>353</v>
      </c>
      <c r="G27" s="18" t="s">
        <v>354</v>
      </c>
      <c r="H27" s="57" t="s">
        <v>355</v>
      </c>
      <c r="I27" s="57" t="s">
        <v>337</v>
      </c>
      <c r="J27" s="18" t="s">
        <v>390</v>
      </c>
    </row>
    <row r="28" ht="42" customHeight="1" spans="1:10">
      <c r="A28" s="166" t="s">
        <v>289</v>
      </c>
      <c r="B28" s="57" t="s">
        <v>386</v>
      </c>
      <c r="C28" s="57" t="s">
        <v>380</v>
      </c>
      <c r="D28" s="57" t="s">
        <v>381</v>
      </c>
      <c r="E28" s="18" t="s">
        <v>391</v>
      </c>
      <c r="F28" s="57" t="s">
        <v>330</v>
      </c>
      <c r="G28" s="18" t="s">
        <v>392</v>
      </c>
      <c r="H28" s="57" t="s">
        <v>393</v>
      </c>
      <c r="I28" s="57" t="s">
        <v>333</v>
      </c>
      <c r="J28" s="18" t="s">
        <v>391</v>
      </c>
    </row>
    <row r="29" ht="42" customHeight="1" spans="1:10">
      <c r="A29" s="166" t="s">
        <v>300</v>
      </c>
      <c r="B29" s="57" t="s">
        <v>394</v>
      </c>
      <c r="C29" s="57" t="s">
        <v>327</v>
      </c>
      <c r="D29" s="57" t="s">
        <v>328</v>
      </c>
      <c r="E29" s="18" t="s">
        <v>395</v>
      </c>
      <c r="F29" s="57" t="s">
        <v>330</v>
      </c>
      <c r="G29" s="18" t="s">
        <v>331</v>
      </c>
      <c r="H29" s="57" t="s">
        <v>396</v>
      </c>
      <c r="I29" s="57" t="s">
        <v>333</v>
      </c>
      <c r="J29" s="18" t="s">
        <v>395</v>
      </c>
    </row>
    <row r="30" ht="42" customHeight="1" spans="1:10">
      <c r="A30" s="166" t="s">
        <v>300</v>
      </c>
      <c r="B30" s="57" t="s">
        <v>394</v>
      </c>
      <c r="C30" s="57" t="s">
        <v>327</v>
      </c>
      <c r="D30" s="57" t="s">
        <v>334</v>
      </c>
      <c r="E30" s="18" t="s">
        <v>397</v>
      </c>
      <c r="F30" s="57" t="s">
        <v>330</v>
      </c>
      <c r="G30" s="18" t="s">
        <v>398</v>
      </c>
      <c r="H30" s="57" t="s">
        <v>396</v>
      </c>
      <c r="I30" s="57" t="s">
        <v>333</v>
      </c>
      <c r="J30" s="18" t="s">
        <v>397</v>
      </c>
    </row>
    <row r="31" ht="42" customHeight="1" spans="1:10">
      <c r="A31" s="166" t="s">
        <v>300</v>
      </c>
      <c r="B31" s="57" t="s">
        <v>394</v>
      </c>
      <c r="C31" s="57" t="s">
        <v>327</v>
      </c>
      <c r="D31" s="57" t="s">
        <v>339</v>
      </c>
      <c r="E31" s="18" t="s">
        <v>399</v>
      </c>
      <c r="F31" s="57" t="s">
        <v>330</v>
      </c>
      <c r="G31" s="18" t="s">
        <v>374</v>
      </c>
      <c r="H31" s="57" t="s">
        <v>375</v>
      </c>
      <c r="I31" s="57" t="s">
        <v>333</v>
      </c>
      <c r="J31" s="18" t="s">
        <v>399</v>
      </c>
    </row>
    <row r="32" ht="42" customHeight="1" spans="1:10">
      <c r="A32" s="166" t="s">
        <v>300</v>
      </c>
      <c r="B32" s="57" t="s">
        <v>394</v>
      </c>
      <c r="C32" s="57" t="s">
        <v>342</v>
      </c>
      <c r="D32" s="57" t="s">
        <v>346</v>
      </c>
      <c r="E32" s="18" t="s">
        <v>400</v>
      </c>
      <c r="F32" s="57" t="s">
        <v>330</v>
      </c>
      <c r="G32" s="18" t="s">
        <v>348</v>
      </c>
      <c r="H32" s="57"/>
      <c r="I32" s="57" t="s">
        <v>337</v>
      </c>
      <c r="J32" s="18" t="s">
        <v>401</v>
      </c>
    </row>
    <row r="33" ht="42" customHeight="1" spans="1:10">
      <c r="A33" s="166" t="s">
        <v>300</v>
      </c>
      <c r="B33" s="57" t="s">
        <v>394</v>
      </c>
      <c r="C33" s="57" t="s">
        <v>342</v>
      </c>
      <c r="D33" s="57" t="s">
        <v>349</v>
      </c>
      <c r="E33" s="18" t="s">
        <v>402</v>
      </c>
      <c r="F33" s="57" t="s">
        <v>330</v>
      </c>
      <c r="G33" s="18" t="s">
        <v>403</v>
      </c>
      <c r="H33" s="57" t="s">
        <v>355</v>
      </c>
      <c r="I33" s="57" t="s">
        <v>333</v>
      </c>
      <c r="J33" s="18" t="s">
        <v>402</v>
      </c>
    </row>
    <row r="34" ht="42" customHeight="1" spans="1:10">
      <c r="A34" s="166" t="s">
        <v>300</v>
      </c>
      <c r="B34" s="57" t="s">
        <v>394</v>
      </c>
      <c r="C34" s="57" t="s">
        <v>351</v>
      </c>
      <c r="D34" s="57" t="s">
        <v>352</v>
      </c>
      <c r="E34" s="18" t="s">
        <v>404</v>
      </c>
      <c r="F34" s="57" t="s">
        <v>353</v>
      </c>
      <c r="G34" s="18" t="s">
        <v>405</v>
      </c>
      <c r="H34" s="57" t="s">
        <v>355</v>
      </c>
      <c r="I34" s="57" t="s">
        <v>333</v>
      </c>
      <c r="J34" s="18" t="s">
        <v>404</v>
      </c>
    </row>
    <row r="35" ht="42" customHeight="1" spans="1:10">
      <c r="A35" s="166" t="s">
        <v>300</v>
      </c>
      <c r="B35" s="57" t="s">
        <v>394</v>
      </c>
      <c r="C35" s="57" t="s">
        <v>380</v>
      </c>
      <c r="D35" s="57" t="s">
        <v>381</v>
      </c>
      <c r="E35" s="18" t="s">
        <v>382</v>
      </c>
      <c r="F35" s="57" t="s">
        <v>330</v>
      </c>
      <c r="G35" s="18" t="s">
        <v>406</v>
      </c>
      <c r="H35" s="57" t="s">
        <v>384</v>
      </c>
      <c r="I35" s="57" t="s">
        <v>333</v>
      </c>
      <c r="J35" s="18" t="s">
        <v>407</v>
      </c>
    </row>
    <row r="36" ht="42" customHeight="1" spans="1:10">
      <c r="A36" s="166" t="s">
        <v>304</v>
      </c>
      <c r="B36" s="57" t="s">
        <v>408</v>
      </c>
      <c r="C36" s="57" t="s">
        <v>327</v>
      </c>
      <c r="D36" s="57" t="s">
        <v>328</v>
      </c>
      <c r="E36" s="18" t="s">
        <v>409</v>
      </c>
      <c r="F36" s="57" t="s">
        <v>330</v>
      </c>
      <c r="G36" s="18" t="s">
        <v>410</v>
      </c>
      <c r="H36" s="57" t="s">
        <v>368</v>
      </c>
      <c r="I36" s="57" t="s">
        <v>333</v>
      </c>
      <c r="J36" s="18" t="s">
        <v>411</v>
      </c>
    </row>
    <row r="37" ht="42" customHeight="1" spans="1:10">
      <c r="A37" s="166" t="s">
        <v>304</v>
      </c>
      <c r="B37" s="57" t="s">
        <v>408</v>
      </c>
      <c r="C37" s="57" t="s">
        <v>327</v>
      </c>
      <c r="D37" s="57" t="s">
        <v>334</v>
      </c>
      <c r="E37" s="18" t="s">
        <v>412</v>
      </c>
      <c r="F37" s="57" t="s">
        <v>330</v>
      </c>
      <c r="G37" s="18" t="s">
        <v>403</v>
      </c>
      <c r="H37" s="57" t="s">
        <v>355</v>
      </c>
      <c r="I37" s="57" t="s">
        <v>333</v>
      </c>
      <c r="J37" s="18" t="s">
        <v>412</v>
      </c>
    </row>
    <row r="38" ht="42" customHeight="1" spans="1:10">
      <c r="A38" s="166" t="s">
        <v>304</v>
      </c>
      <c r="B38" s="57" t="s">
        <v>408</v>
      </c>
      <c r="C38" s="57" t="s">
        <v>327</v>
      </c>
      <c r="D38" s="57" t="s">
        <v>339</v>
      </c>
      <c r="E38" s="18" t="s">
        <v>413</v>
      </c>
      <c r="F38" s="57" t="s">
        <v>353</v>
      </c>
      <c r="G38" s="18" t="s">
        <v>405</v>
      </c>
      <c r="H38" s="57" t="s">
        <v>355</v>
      </c>
      <c r="I38" s="57" t="s">
        <v>337</v>
      </c>
      <c r="J38" s="18" t="s">
        <v>413</v>
      </c>
    </row>
    <row r="39" ht="42" customHeight="1" spans="1:10">
      <c r="A39" s="166" t="s">
        <v>304</v>
      </c>
      <c r="B39" s="57" t="s">
        <v>408</v>
      </c>
      <c r="C39" s="57" t="s">
        <v>342</v>
      </c>
      <c r="D39" s="57" t="s">
        <v>346</v>
      </c>
      <c r="E39" s="18" t="s">
        <v>414</v>
      </c>
      <c r="F39" s="57" t="s">
        <v>353</v>
      </c>
      <c r="G39" s="18" t="s">
        <v>405</v>
      </c>
      <c r="H39" s="57" t="s">
        <v>355</v>
      </c>
      <c r="I39" s="57" t="s">
        <v>337</v>
      </c>
      <c r="J39" s="18" t="s">
        <v>414</v>
      </c>
    </row>
    <row r="40" ht="42" customHeight="1" spans="1:10">
      <c r="A40" s="166" t="s">
        <v>304</v>
      </c>
      <c r="B40" s="57" t="s">
        <v>408</v>
      </c>
      <c r="C40" s="57" t="s">
        <v>342</v>
      </c>
      <c r="D40" s="57" t="s">
        <v>349</v>
      </c>
      <c r="E40" s="18" t="s">
        <v>344</v>
      </c>
      <c r="F40" s="57" t="s">
        <v>330</v>
      </c>
      <c r="G40" s="18" t="s">
        <v>345</v>
      </c>
      <c r="H40" s="57"/>
      <c r="I40" s="57" t="s">
        <v>337</v>
      </c>
      <c r="J40" s="18" t="s">
        <v>344</v>
      </c>
    </row>
    <row r="41" ht="42" customHeight="1" spans="1:10">
      <c r="A41" s="166" t="s">
        <v>304</v>
      </c>
      <c r="B41" s="57" t="s">
        <v>408</v>
      </c>
      <c r="C41" s="57" t="s">
        <v>351</v>
      </c>
      <c r="D41" s="57" t="s">
        <v>352</v>
      </c>
      <c r="E41" s="18" t="s">
        <v>415</v>
      </c>
      <c r="F41" s="57" t="s">
        <v>353</v>
      </c>
      <c r="G41" s="18" t="s">
        <v>405</v>
      </c>
      <c r="H41" s="57" t="s">
        <v>355</v>
      </c>
      <c r="I41" s="57" t="s">
        <v>337</v>
      </c>
      <c r="J41" s="18" t="s">
        <v>415</v>
      </c>
    </row>
    <row r="42" ht="42" customHeight="1" spans="1:10">
      <c r="A42" s="166" t="s">
        <v>304</v>
      </c>
      <c r="B42" s="57" t="s">
        <v>408</v>
      </c>
      <c r="C42" s="57" t="s">
        <v>380</v>
      </c>
      <c r="D42" s="57" t="s">
        <v>381</v>
      </c>
      <c r="E42" s="18" t="s">
        <v>382</v>
      </c>
      <c r="F42" s="57" t="s">
        <v>330</v>
      </c>
      <c r="G42" s="18" t="s">
        <v>416</v>
      </c>
      <c r="H42" s="57" t="s">
        <v>384</v>
      </c>
      <c r="I42" s="57" t="s">
        <v>333</v>
      </c>
      <c r="J42" s="18" t="s">
        <v>385</v>
      </c>
    </row>
    <row r="43" ht="42" customHeight="1" spans="1:10">
      <c r="A43" s="166" t="s">
        <v>291</v>
      </c>
      <c r="B43" s="57" t="s">
        <v>417</v>
      </c>
      <c r="C43" s="57" t="s">
        <v>327</v>
      </c>
      <c r="D43" s="57" t="s">
        <v>328</v>
      </c>
      <c r="E43" s="18" t="s">
        <v>418</v>
      </c>
      <c r="F43" s="57" t="s">
        <v>330</v>
      </c>
      <c r="G43" s="18" t="s">
        <v>83</v>
      </c>
      <c r="H43" s="57" t="s">
        <v>388</v>
      </c>
      <c r="I43" s="57" t="s">
        <v>333</v>
      </c>
      <c r="J43" s="18" t="s">
        <v>418</v>
      </c>
    </row>
    <row r="44" ht="42" customHeight="1" spans="1:10">
      <c r="A44" s="166" t="s">
        <v>291</v>
      </c>
      <c r="B44" s="57" t="s">
        <v>417</v>
      </c>
      <c r="C44" s="57" t="s">
        <v>342</v>
      </c>
      <c r="D44" s="57" t="s">
        <v>349</v>
      </c>
      <c r="E44" s="18" t="s">
        <v>419</v>
      </c>
      <c r="F44" s="57" t="s">
        <v>353</v>
      </c>
      <c r="G44" s="18" t="s">
        <v>405</v>
      </c>
      <c r="H44" s="57" t="s">
        <v>355</v>
      </c>
      <c r="I44" s="57" t="s">
        <v>333</v>
      </c>
      <c r="J44" s="18" t="s">
        <v>420</v>
      </c>
    </row>
    <row r="45" ht="42" customHeight="1" spans="1:10">
      <c r="A45" s="166" t="s">
        <v>291</v>
      </c>
      <c r="B45" s="57" t="s">
        <v>417</v>
      </c>
      <c r="C45" s="57" t="s">
        <v>351</v>
      </c>
      <c r="D45" s="57" t="s">
        <v>352</v>
      </c>
      <c r="E45" s="18" t="s">
        <v>421</v>
      </c>
      <c r="F45" s="57" t="s">
        <v>353</v>
      </c>
      <c r="G45" s="18" t="s">
        <v>354</v>
      </c>
      <c r="H45" s="57" t="s">
        <v>355</v>
      </c>
      <c r="I45" s="57" t="s">
        <v>333</v>
      </c>
      <c r="J45" s="18" t="s">
        <v>421</v>
      </c>
    </row>
    <row r="46" ht="42" customHeight="1" spans="1:10">
      <c r="A46" s="166" t="s">
        <v>294</v>
      </c>
      <c r="B46" s="57" t="s">
        <v>422</v>
      </c>
      <c r="C46" s="57" t="s">
        <v>327</v>
      </c>
      <c r="D46" s="57" t="s">
        <v>328</v>
      </c>
      <c r="E46" s="18" t="s">
        <v>423</v>
      </c>
      <c r="F46" s="57" t="s">
        <v>424</v>
      </c>
      <c r="G46" s="18" t="s">
        <v>425</v>
      </c>
      <c r="H46" s="57" t="s">
        <v>426</v>
      </c>
      <c r="I46" s="57" t="s">
        <v>333</v>
      </c>
      <c r="J46" s="18" t="s">
        <v>427</v>
      </c>
    </row>
    <row r="47" ht="42" customHeight="1" spans="1:10">
      <c r="A47" s="166" t="s">
        <v>294</v>
      </c>
      <c r="B47" s="57" t="s">
        <v>422</v>
      </c>
      <c r="C47" s="57" t="s">
        <v>327</v>
      </c>
      <c r="D47" s="57" t="s">
        <v>328</v>
      </c>
      <c r="E47" s="18" t="s">
        <v>428</v>
      </c>
      <c r="F47" s="57" t="s">
        <v>424</v>
      </c>
      <c r="G47" s="18" t="s">
        <v>429</v>
      </c>
      <c r="H47" s="57" t="s">
        <v>430</v>
      </c>
      <c r="I47" s="57" t="s">
        <v>333</v>
      </c>
      <c r="J47" s="18" t="s">
        <v>431</v>
      </c>
    </row>
    <row r="48" ht="42" customHeight="1" spans="1:10">
      <c r="A48" s="166" t="s">
        <v>294</v>
      </c>
      <c r="B48" s="57" t="s">
        <v>422</v>
      </c>
      <c r="C48" s="57" t="s">
        <v>327</v>
      </c>
      <c r="D48" s="57" t="s">
        <v>328</v>
      </c>
      <c r="E48" s="18" t="s">
        <v>432</v>
      </c>
      <c r="F48" s="57" t="s">
        <v>424</v>
      </c>
      <c r="G48" s="18" t="s">
        <v>91</v>
      </c>
      <c r="H48" s="57" t="s">
        <v>433</v>
      </c>
      <c r="I48" s="57" t="s">
        <v>333</v>
      </c>
      <c r="J48" s="18" t="s">
        <v>434</v>
      </c>
    </row>
    <row r="49" ht="42" customHeight="1" spans="1:10">
      <c r="A49" s="166" t="s">
        <v>294</v>
      </c>
      <c r="B49" s="57" t="s">
        <v>422</v>
      </c>
      <c r="C49" s="57" t="s">
        <v>327</v>
      </c>
      <c r="D49" s="57" t="s">
        <v>328</v>
      </c>
      <c r="E49" s="18" t="s">
        <v>435</v>
      </c>
      <c r="F49" s="57" t="s">
        <v>424</v>
      </c>
      <c r="G49" s="18" t="s">
        <v>91</v>
      </c>
      <c r="H49" s="57" t="s">
        <v>433</v>
      </c>
      <c r="I49" s="57" t="s">
        <v>333</v>
      </c>
      <c r="J49" s="18" t="s">
        <v>436</v>
      </c>
    </row>
    <row r="50" ht="42" customHeight="1" spans="1:10">
      <c r="A50" s="166" t="s">
        <v>294</v>
      </c>
      <c r="B50" s="57" t="s">
        <v>422</v>
      </c>
      <c r="C50" s="57" t="s">
        <v>327</v>
      </c>
      <c r="D50" s="57" t="s">
        <v>328</v>
      </c>
      <c r="E50" s="18" t="s">
        <v>437</v>
      </c>
      <c r="F50" s="57" t="s">
        <v>330</v>
      </c>
      <c r="G50" s="18" t="s">
        <v>438</v>
      </c>
      <c r="H50" s="57" t="s">
        <v>439</v>
      </c>
      <c r="I50" s="57" t="s">
        <v>333</v>
      </c>
      <c r="J50" s="18" t="s">
        <v>440</v>
      </c>
    </row>
    <row r="51" ht="42" customHeight="1" spans="1:10">
      <c r="A51" s="166" t="s">
        <v>294</v>
      </c>
      <c r="B51" s="57" t="s">
        <v>422</v>
      </c>
      <c r="C51" s="57" t="s">
        <v>327</v>
      </c>
      <c r="D51" s="57" t="s">
        <v>328</v>
      </c>
      <c r="E51" s="18" t="s">
        <v>441</v>
      </c>
      <c r="F51" s="57" t="s">
        <v>353</v>
      </c>
      <c r="G51" s="18" t="s">
        <v>442</v>
      </c>
      <c r="H51" s="57" t="s">
        <v>443</v>
      </c>
      <c r="I51" s="57" t="s">
        <v>333</v>
      </c>
      <c r="J51" s="18" t="s">
        <v>444</v>
      </c>
    </row>
    <row r="52" ht="42" customHeight="1" spans="1:10">
      <c r="A52" s="166" t="s">
        <v>294</v>
      </c>
      <c r="B52" s="57" t="s">
        <v>422</v>
      </c>
      <c r="C52" s="57" t="s">
        <v>327</v>
      </c>
      <c r="D52" s="57" t="s">
        <v>334</v>
      </c>
      <c r="E52" s="18" t="s">
        <v>445</v>
      </c>
      <c r="F52" s="57" t="s">
        <v>330</v>
      </c>
      <c r="G52" s="18" t="s">
        <v>403</v>
      </c>
      <c r="H52" s="57" t="s">
        <v>355</v>
      </c>
      <c r="I52" s="57" t="s">
        <v>333</v>
      </c>
      <c r="J52" s="18" t="s">
        <v>446</v>
      </c>
    </row>
    <row r="53" ht="42" customHeight="1" spans="1:10">
      <c r="A53" s="166" t="s">
        <v>294</v>
      </c>
      <c r="B53" s="57" t="s">
        <v>422</v>
      </c>
      <c r="C53" s="57" t="s">
        <v>327</v>
      </c>
      <c r="D53" s="57" t="s">
        <v>334</v>
      </c>
      <c r="E53" s="18" t="s">
        <v>447</v>
      </c>
      <c r="F53" s="57" t="s">
        <v>330</v>
      </c>
      <c r="G53" s="18" t="s">
        <v>403</v>
      </c>
      <c r="H53" s="57" t="s">
        <v>355</v>
      </c>
      <c r="I53" s="57" t="s">
        <v>333</v>
      </c>
      <c r="J53" s="18" t="s">
        <v>448</v>
      </c>
    </row>
    <row r="54" ht="42" customHeight="1" spans="1:10">
      <c r="A54" s="166" t="s">
        <v>294</v>
      </c>
      <c r="B54" s="57" t="s">
        <v>422</v>
      </c>
      <c r="C54" s="57" t="s">
        <v>327</v>
      </c>
      <c r="D54" s="57" t="s">
        <v>334</v>
      </c>
      <c r="E54" s="18" t="s">
        <v>449</v>
      </c>
      <c r="F54" s="57" t="s">
        <v>353</v>
      </c>
      <c r="G54" s="18" t="s">
        <v>450</v>
      </c>
      <c r="H54" s="57" t="s">
        <v>355</v>
      </c>
      <c r="I54" s="57" t="s">
        <v>333</v>
      </c>
      <c r="J54" s="18" t="s">
        <v>451</v>
      </c>
    </row>
    <row r="55" ht="42" customHeight="1" spans="1:10">
      <c r="A55" s="166" t="s">
        <v>294</v>
      </c>
      <c r="B55" s="57" t="s">
        <v>422</v>
      </c>
      <c r="C55" s="57" t="s">
        <v>327</v>
      </c>
      <c r="D55" s="57" t="s">
        <v>334</v>
      </c>
      <c r="E55" s="18" t="s">
        <v>452</v>
      </c>
      <c r="F55" s="57" t="s">
        <v>330</v>
      </c>
      <c r="G55" s="18" t="s">
        <v>403</v>
      </c>
      <c r="H55" s="57" t="s">
        <v>355</v>
      </c>
      <c r="I55" s="57" t="s">
        <v>333</v>
      </c>
      <c r="J55" s="18" t="s">
        <v>453</v>
      </c>
    </row>
    <row r="56" ht="42" customHeight="1" spans="1:10">
      <c r="A56" s="166" t="s">
        <v>294</v>
      </c>
      <c r="B56" s="57" t="s">
        <v>422</v>
      </c>
      <c r="C56" s="57" t="s">
        <v>327</v>
      </c>
      <c r="D56" s="57" t="s">
        <v>334</v>
      </c>
      <c r="E56" s="18" t="s">
        <v>454</v>
      </c>
      <c r="F56" s="57" t="s">
        <v>330</v>
      </c>
      <c r="G56" s="18" t="s">
        <v>403</v>
      </c>
      <c r="H56" s="57" t="s">
        <v>355</v>
      </c>
      <c r="I56" s="57" t="s">
        <v>333</v>
      </c>
      <c r="J56" s="18" t="s">
        <v>455</v>
      </c>
    </row>
    <row r="57" ht="42" customHeight="1" spans="1:10">
      <c r="A57" s="166" t="s">
        <v>294</v>
      </c>
      <c r="B57" s="57" t="s">
        <v>422</v>
      </c>
      <c r="C57" s="57" t="s">
        <v>327</v>
      </c>
      <c r="D57" s="57" t="s">
        <v>339</v>
      </c>
      <c r="E57" s="18" t="s">
        <v>456</v>
      </c>
      <c r="F57" s="57" t="s">
        <v>330</v>
      </c>
      <c r="G57" s="18" t="s">
        <v>457</v>
      </c>
      <c r="H57" s="57" t="s">
        <v>458</v>
      </c>
      <c r="I57" s="57" t="s">
        <v>333</v>
      </c>
      <c r="J57" s="18" t="s">
        <v>459</v>
      </c>
    </row>
    <row r="58" ht="42" customHeight="1" spans="1:10">
      <c r="A58" s="166" t="s">
        <v>294</v>
      </c>
      <c r="B58" s="57" t="s">
        <v>422</v>
      </c>
      <c r="C58" s="57" t="s">
        <v>342</v>
      </c>
      <c r="D58" s="57" t="s">
        <v>346</v>
      </c>
      <c r="E58" s="18" t="s">
        <v>460</v>
      </c>
      <c r="F58" s="57" t="s">
        <v>330</v>
      </c>
      <c r="G58" s="18" t="s">
        <v>345</v>
      </c>
      <c r="H58" s="57" t="s">
        <v>375</v>
      </c>
      <c r="I58" s="57" t="s">
        <v>337</v>
      </c>
      <c r="J58" s="18" t="s">
        <v>461</v>
      </c>
    </row>
    <row r="59" ht="42" customHeight="1" spans="1:10">
      <c r="A59" s="166" t="s">
        <v>294</v>
      </c>
      <c r="B59" s="57" t="s">
        <v>422</v>
      </c>
      <c r="C59" s="57" t="s">
        <v>351</v>
      </c>
      <c r="D59" s="57" t="s">
        <v>352</v>
      </c>
      <c r="E59" s="18" t="s">
        <v>462</v>
      </c>
      <c r="F59" s="57" t="s">
        <v>353</v>
      </c>
      <c r="G59" s="18" t="s">
        <v>354</v>
      </c>
      <c r="H59" s="57" t="s">
        <v>355</v>
      </c>
      <c r="I59" s="57" t="s">
        <v>333</v>
      </c>
      <c r="J59" s="18" t="s">
        <v>463</v>
      </c>
    </row>
    <row r="60" ht="42" customHeight="1" spans="1:10">
      <c r="A60" s="166" t="s">
        <v>294</v>
      </c>
      <c r="B60" s="57" t="s">
        <v>422</v>
      </c>
      <c r="C60" s="57" t="s">
        <v>351</v>
      </c>
      <c r="D60" s="57" t="s">
        <v>352</v>
      </c>
      <c r="E60" s="18" t="s">
        <v>464</v>
      </c>
      <c r="F60" s="57" t="s">
        <v>353</v>
      </c>
      <c r="G60" s="18" t="s">
        <v>354</v>
      </c>
      <c r="H60" s="57" t="s">
        <v>355</v>
      </c>
      <c r="I60" s="57" t="s">
        <v>333</v>
      </c>
      <c r="J60" s="18" t="s">
        <v>463</v>
      </c>
    </row>
  </sheetData>
  <mergeCells count="18">
    <mergeCell ref="A2:J2"/>
    <mergeCell ref="A3:H3"/>
    <mergeCell ref="A7:A13"/>
    <mergeCell ref="A14:A18"/>
    <mergeCell ref="A19:A24"/>
    <mergeCell ref="A25:A28"/>
    <mergeCell ref="A29:A35"/>
    <mergeCell ref="A36:A42"/>
    <mergeCell ref="A43:A45"/>
    <mergeCell ref="A46:A60"/>
    <mergeCell ref="B7:B13"/>
    <mergeCell ref="B14:B18"/>
    <mergeCell ref="B19:B24"/>
    <mergeCell ref="B25:B28"/>
    <mergeCell ref="B29:B35"/>
    <mergeCell ref="B36:B42"/>
    <mergeCell ref="B43:B45"/>
    <mergeCell ref="B46:B60"/>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workbookViewId="0">
      <selection activeCell="D15" sqref="D15"/>
    </sheetView>
  </sheetViews>
  <sheetFormatPr defaultColWidth="9.13888888888889" defaultRowHeight="14.25" customHeight="1" outlineLevelCol="5"/>
  <cols>
    <col min="1" max="1" width="32.1388888888889" customWidth="1"/>
    <col min="2" max="2" width="20.712962962963" customWidth="1"/>
    <col min="3" max="3" width="32.1388888888889" customWidth="1"/>
    <col min="4" max="4" width="27.712962962963" customWidth="1"/>
    <col min="5" max="6" width="36.712962962963" customWidth="1"/>
  </cols>
  <sheetData>
    <row r="1" ht="12" customHeight="1" spans="1:6">
      <c r="A1" s="152">
        <v>1</v>
      </c>
      <c r="B1" s="153">
        <v>0</v>
      </c>
      <c r="C1" s="152">
        <v>1</v>
      </c>
      <c r="D1" s="154"/>
      <c r="E1" s="154"/>
      <c r="F1" s="151" t="s">
        <v>465</v>
      </c>
    </row>
    <row r="2" ht="42" customHeight="1" spans="1:6">
      <c r="A2" s="155" t="str">
        <f>"2026"&amp;"年部门政府性基金预算支出预算表"</f>
        <v>2026年部门政府性基金预算支出预算表</v>
      </c>
      <c r="B2" s="155" t="s">
        <v>466</v>
      </c>
      <c r="C2" s="156"/>
      <c r="D2" s="157"/>
      <c r="E2" s="157"/>
      <c r="F2" s="157"/>
    </row>
    <row r="3" ht="13.5" customHeight="1" spans="1:6">
      <c r="A3" s="44" t="str">
        <f>"单位名称："&amp;"昆明市东川区人民政府办公室"</f>
        <v>单位名称：昆明市东川区人民政府办公室</v>
      </c>
      <c r="B3" s="44" t="s">
        <v>467</v>
      </c>
      <c r="C3" s="152"/>
      <c r="D3" s="154"/>
      <c r="E3" s="154"/>
      <c r="F3" s="151" t="s">
        <v>1</v>
      </c>
    </row>
    <row r="4" ht="19.5" customHeight="1" spans="1:6">
      <c r="A4" s="158" t="s">
        <v>187</v>
      </c>
      <c r="B4" s="159" t="s">
        <v>72</v>
      </c>
      <c r="C4" s="158" t="s">
        <v>73</v>
      </c>
      <c r="D4" s="12" t="s">
        <v>468</v>
      </c>
      <c r="E4" s="13"/>
      <c r="F4" s="35"/>
    </row>
    <row r="5" ht="18.75" customHeight="1" spans="1:6">
      <c r="A5" s="160"/>
      <c r="B5" s="161"/>
      <c r="C5" s="160"/>
      <c r="D5" s="52" t="s">
        <v>55</v>
      </c>
      <c r="E5" s="12" t="s">
        <v>75</v>
      </c>
      <c r="F5" s="52" t="s">
        <v>76</v>
      </c>
    </row>
    <row r="6" ht="18.75" customHeight="1" spans="1:6">
      <c r="A6" s="100">
        <v>1</v>
      </c>
      <c r="B6" s="162" t="s">
        <v>83</v>
      </c>
      <c r="C6" s="100">
        <v>3</v>
      </c>
      <c r="D6" s="14">
        <v>4</v>
      </c>
      <c r="E6" s="14">
        <v>5</v>
      </c>
      <c r="F6" s="14">
        <v>6</v>
      </c>
    </row>
    <row r="7" ht="21" customHeight="1" spans="1:6">
      <c r="A7" s="57"/>
      <c r="B7" s="57"/>
      <c r="C7" s="57"/>
      <c r="D7" s="111"/>
      <c r="E7" s="111"/>
      <c r="F7" s="111"/>
    </row>
    <row r="8" ht="21" customHeight="1" spans="1:6">
      <c r="A8" s="57"/>
      <c r="B8" s="57"/>
      <c r="C8" s="57"/>
      <c r="D8" s="111"/>
      <c r="E8" s="111"/>
      <c r="F8" s="111"/>
    </row>
    <row r="9" ht="18.75" customHeight="1" spans="1:6">
      <c r="A9" s="163" t="s">
        <v>177</v>
      </c>
      <c r="B9" s="163" t="s">
        <v>177</v>
      </c>
      <c r="C9" s="164" t="s">
        <v>177</v>
      </c>
      <c r="D9" s="111"/>
      <c r="E9" s="111"/>
      <c r="F9" s="111"/>
    </row>
    <row r="10" customHeight="1" spans="1:1">
      <c r="A10" t="s">
        <v>469</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8"/>
  <sheetViews>
    <sheetView showZeros="0" workbookViewId="0">
      <selection activeCell="A1" sqref="A1"/>
    </sheetView>
  </sheetViews>
  <sheetFormatPr defaultColWidth="9.13888888888889" defaultRowHeight="14.25" customHeight="1"/>
  <cols>
    <col min="1" max="2" width="32.5740740740741" customWidth="1"/>
    <col min="3" max="3" width="41.1388888888889" customWidth="1"/>
    <col min="4" max="4" width="21.712962962963" customWidth="1"/>
    <col min="5" max="5" width="35.2777777777778" customWidth="1"/>
    <col min="6" max="6" width="7.71296296296296" customWidth="1"/>
    <col min="7" max="7" width="11.1388888888889" customWidth="1"/>
    <col min="8" max="8" width="13.2777777777778" customWidth="1"/>
    <col min="9" max="18" width="20" customWidth="1"/>
    <col min="19" max="19" width="19.8518518518519" customWidth="1"/>
  </cols>
  <sheetData>
    <row r="1" ht="15.75" customHeight="1" spans="2:19">
      <c r="B1" s="114"/>
      <c r="C1" s="114"/>
      <c r="R1" s="42"/>
      <c r="S1" s="42" t="s">
        <v>470</v>
      </c>
    </row>
    <row r="2" ht="41.25" customHeight="1" spans="1:19">
      <c r="A2" s="104" t="str">
        <f>"2026"&amp;"年部门政府采购预算表"</f>
        <v>2026年部门政府采购预算表</v>
      </c>
      <c r="B2" s="99"/>
      <c r="C2" s="99"/>
      <c r="D2" s="43"/>
      <c r="E2" s="43"/>
      <c r="F2" s="43"/>
      <c r="G2" s="43"/>
      <c r="H2" s="43"/>
      <c r="I2" s="43"/>
      <c r="J2" s="43"/>
      <c r="K2" s="43"/>
      <c r="L2" s="43"/>
      <c r="M2" s="99"/>
      <c r="N2" s="43"/>
      <c r="O2" s="43"/>
      <c r="P2" s="99"/>
      <c r="Q2" s="43"/>
      <c r="R2" s="99"/>
      <c r="S2" s="99"/>
    </row>
    <row r="3" ht="18.75" customHeight="1" spans="1:19">
      <c r="A3" s="142" t="str">
        <f>"单位名称："&amp;"昆明市东川区人民政府办公室"</f>
        <v>单位名称：昆明市东川区人民政府办公室</v>
      </c>
      <c r="B3" s="116"/>
      <c r="C3" s="116"/>
      <c r="D3" s="46"/>
      <c r="E3" s="46"/>
      <c r="F3" s="46"/>
      <c r="G3" s="46"/>
      <c r="H3" s="46"/>
      <c r="I3" s="46"/>
      <c r="J3" s="46"/>
      <c r="K3" s="46"/>
      <c r="L3" s="46"/>
      <c r="R3" s="47"/>
      <c r="S3" s="151" t="s">
        <v>1</v>
      </c>
    </row>
    <row r="4" ht="15.75" customHeight="1" spans="1:19">
      <c r="A4" s="49" t="s">
        <v>186</v>
      </c>
      <c r="B4" s="117" t="s">
        <v>187</v>
      </c>
      <c r="C4" s="117" t="s">
        <v>471</v>
      </c>
      <c r="D4" s="118" t="s">
        <v>472</v>
      </c>
      <c r="E4" s="118" t="s">
        <v>473</v>
      </c>
      <c r="F4" s="118" t="s">
        <v>474</v>
      </c>
      <c r="G4" s="118" t="s">
        <v>475</v>
      </c>
      <c r="H4" s="118" t="s">
        <v>476</v>
      </c>
      <c r="I4" s="131" t="s">
        <v>194</v>
      </c>
      <c r="J4" s="131"/>
      <c r="K4" s="131"/>
      <c r="L4" s="131"/>
      <c r="M4" s="132"/>
      <c r="N4" s="131"/>
      <c r="O4" s="131"/>
      <c r="P4" s="139"/>
      <c r="Q4" s="131"/>
      <c r="R4" s="132"/>
      <c r="S4" s="112"/>
    </row>
    <row r="5" ht="17.25" customHeight="1" spans="1:19">
      <c r="A5" s="51"/>
      <c r="B5" s="119"/>
      <c r="C5" s="119"/>
      <c r="D5" s="120"/>
      <c r="E5" s="120"/>
      <c r="F5" s="120"/>
      <c r="G5" s="120"/>
      <c r="H5" s="120"/>
      <c r="I5" s="120" t="s">
        <v>55</v>
      </c>
      <c r="J5" s="120" t="s">
        <v>58</v>
      </c>
      <c r="K5" s="120" t="s">
        <v>477</v>
      </c>
      <c r="L5" s="120" t="s">
        <v>478</v>
      </c>
      <c r="M5" s="133" t="s">
        <v>479</v>
      </c>
      <c r="N5" s="134" t="s">
        <v>480</v>
      </c>
      <c r="O5" s="134"/>
      <c r="P5" s="140"/>
      <c r="Q5" s="134"/>
      <c r="R5" s="141"/>
      <c r="S5" s="121"/>
    </row>
    <row r="6" ht="54" customHeight="1" spans="1:19">
      <c r="A6" s="54"/>
      <c r="B6" s="121"/>
      <c r="C6" s="121"/>
      <c r="D6" s="122"/>
      <c r="E6" s="122"/>
      <c r="F6" s="122"/>
      <c r="G6" s="122"/>
      <c r="H6" s="122"/>
      <c r="I6" s="122"/>
      <c r="J6" s="122" t="s">
        <v>57</v>
      </c>
      <c r="K6" s="122"/>
      <c r="L6" s="122"/>
      <c r="M6" s="135"/>
      <c r="N6" s="122" t="s">
        <v>57</v>
      </c>
      <c r="O6" s="122" t="s">
        <v>64</v>
      </c>
      <c r="P6" s="121" t="s">
        <v>65</v>
      </c>
      <c r="Q6" s="122" t="s">
        <v>66</v>
      </c>
      <c r="R6" s="135" t="s">
        <v>67</v>
      </c>
      <c r="S6" s="121" t="s">
        <v>68</v>
      </c>
    </row>
    <row r="7" ht="18" customHeight="1" spans="1:19">
      <c r="A7" s="143">
        <v>1</v>
      </c>
      <c r="B7" s="143" t="s">
        <v>83</v>
      </c>
      <c r="C7" s="144">
        <v>3</v>
      </c>
      <c r="D7" s="144">
        <v>4</v>
      </c>
      <c r="E7" s="143">
        <v>5</v>
      </c>
      <c r="F7" s="143">
        <v>6</v>
      </c>
      <c r="G7" s="143">
        <v>7</v>
      </c>
      <c r="H7" s="143">
        <v>8</v>
      </c>
      <c r="I7" s="143">
        <v>9</v>
      </c>
      <c r="J7" s="143">
        <v>10</v>
      </c>
      <c r="K7" s="143">
        <v>11</v>
      </c>
      <c r="L7" s="143">
        <v>12</v>
      </c>
      <c r="M7" s="143">
        <v>13</v>
      </c>
      <c r="N7" s="143">
        <v>14</v>
      </c>
      <c r="O7" s="143">
        <v>15</v>
      </c>
      <c r="P7" s="143">
        <v>16</v>
      </c>
      <c r="Q7" s="143">
        <v>17</v>
      </c>
      <c r="R7" s="143">
        <v>18</v>
      </c>
      <c r="S7" s="143">
        <v>19</v>
      </c>
    </row>
    <row r="8" ht="21" customHeight="1" spans="1:19">
      <c r="A8" s="123" t="s">
        <v>70</v>
      </c>
      <c r="B8" s="124" t="s">
        <v>70</v>
      </c>
      <c r="C8" s="124" t="s">
        <v>232</v>
      </c>
      <c r="D8" s="125" t="s">
        <v>481</v>
      </c>
      <c r="E8" s="125" t="s">
        <v>482</v>
      </c>
      <c r="F8" s="125" t="s">
        <v>393</v>
      </c>
      <c r="G8" s="145">
        <v>1</v>
      </c>
      <c r="H8" s="111">
        <v>240000</v>
      </c>
      <c r="I8" s="111">
        <v>240000</v>
      </c>
      <c r="J8" s="111">
        <v>240000</v>
      </c>
      <c r="K8" s="111"/>
      <c r="L8" s="111"/>
      <c r="M8" s="111"/>
      <c r="N8" s="111"/>
      <c r="O8" s="111"/>
      <c r="P8" s="111"/>
      <c r="Q8" s="111"/>
      <c r="R8" s="111"/>
      <c r="S8" s="111"/>
    </row>
    <row r="9" ht="21" customHeight="1" spans="1:19">
      <c r="A9" s="123" t="s">
        <v>70</v>
      </c>
      <c r="B9" s="124" t="s">
        <v>70</v>
      </c>
      <c r="C9" s="124" t="s">
        <v>232</v>
      </c>
      <c r="D9" s="125" t="s">
        <v>483</v>
      </c>
      <c r="E9" s="125" t="s">
        <v>484</v>
      </c>
      <c r="F9" s="125" t="s">
        <v>393</v>
      </c>
      <c r="G9" s="145">
        <v>1</v>
      </c>
      <c r="H9" s="111">
        <v>95000</v>
      </c>
      <c r="I9" s="111">
        <v>95000</v>
      </c>
      <c r="J9" s="111">
        <v>95000</v>
      </c>
      <c r="K9" s="111"/>
      <c r="L9" s="111"/>
      <c r="M9" s="111"/>
      <c r="N9" s="111"/>
      <c r="O9" s="111"/>
      <c r="P9" s="111"/>
      <c r="Q9" s="111"/>
      <c r="R9" s="111"/>
      <c r="S9" s="111"/>
    </row>
    <row r="10" ht="21" customHeight="1" spans="1:19">
      <c r="A10" s="123" t="s">
        <v>70</v>
      </c>
      <c r="B10" s="124" t="s">
        <v>70</v>
      </c>
      <c r="C10" s="124" t="s">
        <v>232</v>
      </c>
      <c r="D10" s="125" t="s">
        <v>485</v>
      </c>
      <c r="E10" s="125" t="s">
        <v>486</v>
      </c>
      <c r="F10" s="125" t="s">
        <v>393</v>
      </c>
      <c r="G10" s="145">
        <v>1</v>
      </c>
      <c r="H10" s="111">
        <v>70000</v>
      </c>
      <c r="I10" s="111">
        <v>70000</v>
      </c>
      <c r="J10" s="111">
        <v>70000</v>
      </c>
      <c r="K10" s="111"/>
      <c r="L10" s="111"/>
      <c r="M10" s="111"/>
      <c r="N10" s="111"/>
      <c r="O10" s="111"/>
      <c r="P10" s="111"/>
      <c r="Q10" s="111"/>
      <c r="R10" s="111"/>
      <c r="S10" s="111"/>
    </row>
    <row r="11" ht="21" customHeight="1" spans="1:19">
      <c r="A11" s="123" t="s">
        <v>70</v>
      </c>
      <c r="B11" s="124" t="s">
        <v>70</v>
      </c>
      <c r="C11" s="124" t="s">
        <v>294</v>
      </c>
      <c r="D11" s="125" t="s">
        <v>487</v>
      </c>
      <c r="E11" s="125" t="s">
        <v>484</v>
      </c>
      <c r="F11" s="125" t="s">
        <v>393</v>
      </c>
      <c r="G11" s="145">
        <v>1</v>
      </c>
      <c r="H11" s="111">
        <v>100000</v>
      </c>
      <c r="I11" s="111">
        <v>100000</v>
      </c>
      <c r="J11" s="111">
        <v>100000</v>
      </c>
      <c r="K11" s="111"/>
      <c r="L11" s="111"/>
      <c r="M11" s="111"/>
      <c r="N11" s="111"/>
      <c r="O11" s="111"/>
      <c r="P11" s="111"/>
      <c r="Q11" s="111"/>
      <c r="R11" s="111"/>
      <c r="S11" s="111"/>
    </row>
    <row r="12" ht="21" customHeight="1" spans="1:19">
      <c r="A12" s="123" t="s">
        <v>70</v>
      </c>
      <c r="B12" s="124" t="s">
        <v>70</v>
      </c>
      <c r="C12" s="124" t="s">
        <v>294</v>
      </c>
      <c r="D12" s="125" t="s">
        <v>298</v>
      </c>
      <c r="E12" s="125" t="s">
        <v>488</v>
      </c>
      <c r="F12" s="125" t="s">
        <v>393</v>
      </c>
      <c r="G12" s="145">
        <v>16</v>
      </c>
      <c r="H12" s="111">
        <v>64000</v>
      </c>
      <c r="I12" s="111">
        <v>64000</v>
      </c>
      <c r="J12" s="111">
        <v>64000</v>
      </c>
      <c r="K12" s="111"/>
      <c r="L12" s="111"/>
      <c r="M12" s="111"/>
      <c r="N12" s="111"/>
      <c r="O12" s="111"/>
      <c r="P12" s="111"/>
      <c r="Q12" s="111"/>
      <c r="R12" s="111"/>
      <c r="S12" s="111"/>
    </row>
    <row r="13" ht="21" customHeight="1" spans="1:19">
      <c r="A13" s="123" t="s">
        <v>70</v>
      </c>
      <c r="B13" s="124" t="s">
        <v>70</v>
      </c>
      <c r="C13" s="124" t="s">
        <v>294</v>
      </c>
      <c r="D13" s="125" t="s">
        <v>296</v>
      </c>
      <c r="E13" s="125" t="s">
        <v>489</v>
      </c>
      <c r="F13" s="125" t="s">
        <v>393</v>
      </c>
      <c r="G13" s="145">
        <v>1</v>
      </c>
      <c r="H13" s="111">
        <v>16000</v>
      </c>
      <c r="I13" s="111">
        <v>16000</v>
      </c>
      <c r="J13" s="111">
        <v>16000</v>
      </c>
      <c r="K13" s="111"/>
      <c r="L13" s="111"/>
      <c r="M13" s="111"/>
      <c r="N13" s="111"/>
      <c r="O13" s="111"/>
      <c r="P13" s="111"/>
      <c r="Q13" s="111"/>
      <c r="R13" s="111"/>
      <c r="S13" s="111"/>
    </row>
    <row r="14" ht="21" customHeight="1" spans="1:19">
      <c r="A14" s="123" t="s">
        <v>70</v>
      </c>
      <c r="B14" s="124" t="s">
        <v>70</v>
      </c>
      <c r="C14" s="124" t="s">
        <v>300</v>
      </c>
      <c r="D14" s="125" t="s">
        <v>490</v>
      </c>
      <c r="E14" s="125" t="s">
        <v>491</v>
      </c>
      <c r="F14" s="125" t="s">
        <v>393</v>
      </c>
      <c r="G14" s="145">
        <v>1</v>
      </c>
      <c r="H14" s="111">
        <v>360000</v>
      </c>
      <c r="I14" s="111">
        <v>360000</v>
      </c>
      <c r="J14" s="111">
        <v>360000</v>
      </c>
      <c r="K14" s="111"/>
      <c r="L14" s="111"/>
      <c r="M14" s="111"/>
      <c r="N14" s="111"/>
      <c r="O14" s="111"/>
      <c r="P14" s="111"/>
      <c r="Q14" s="111"/>
      <c r="R14" s="111"/>
      <c r="S14" s="111"/>
    </row>
    <row r="15" ht="21" customHeight="1" spans="1:19">
      <c r="A15" s="123" t="s">
        <v>70</v>
      </c>
      <c r="B15" s="124" t="s">
        <v>70</v>
      </c>
      <c r="C15" s="124" t="s">
        <v>311</v>
      </c>
      <c r="D15" s="125" t="s">
        <v>313</v>
      </c>
      <c r="E15" s="125" t="s">
        <v>492</v>
      </c>
      <c r="F15" s="125" t="s">
        <v>393</v>
      </c>
      <c r="G15" s="145">
        <v>1</v>
      </c>
      <c r="H15" s="111"/>
      <c r="I15" s="111">
        <v>2406554.72</v>
      </c>
      <c r="J15" s="111">
        <v>2406554.72</v>
      </c>
      <c r="K15" s="111"/>
      <c r="L15" s="111"/>
      <c r="M15" s="111"/>
      <c r="N15" s="111"/>
      <c r="O15" s="111"/>
      <c r="P15" s="111"/>
      <c r="Q15" s="111"/>
      <c r="R15" s="111"/>
      <c r="S15" s="111"/>
    </row>
    <row r="16" ht="21" customHeight="1" spans="1:19">
      <c r="A16" s="123" t="s">
        <v>70</v>
      </c>
      <c r="B16" s="124" t="s">
        <v>70</v>
      </c>
      <c r="C16" s="124" t="s">
        <v>311</v>
      </c>
      <c r="D16" s="125" t="s">
        <v>493</v>
      </c>
      <c r="E16" s="125" t="s">
        <v>494</v>
      </c>
      <c r="F16" s="125" t="s">
        <v>393</v>
      </c>
      <c r="G16" s="145">
        <v>1</v>
      </c>
      <c r="H16" s="111">
        <v>1251208.64</v>
      </c>
      <c r="I16" s="111">
        <v>1251208.64</v>
      </c>
      <c r="J16" s="111">
        <v>1251208.64</v>
      </c>
      <c r="K16" s="111"/>
      <c r="L16" s="111"/>
      <c r="M16" s="111"/>
      <c r="N16" s="111"/>
      <c r="O16" s="111"/>
      <c r="P16" s="111"/>
      <c r="Q16" s="111"/>
      <c r="R16" s="111"/>
      <c r="S16" s="111"/>
    </row>
    <row r="17" ht="21" customHeight="1" spans="1:19">
      <c r="A17" s="126" t="s">
        <v>177</v>
      </c>
      <c r="B17" s="127"/>
      <c r="C17" s="127"/>
      <c r="D17" s="128"/>
      <c r="E17" s="128"/>
      <c r="F17" s="128"/>
      <c r="G17" s="146"/>
      <c r="H17" s="111">
        <v>2196208.64</v>
      </c>
      <c r="I17" s="111">
        <v>4602763.36</v>
      </c>
      <c r="J17" s="111">
        <v>4602763.36</v>
      </c>
      <c r="K17" s="111"/>
      <c r="L17" s="111"/>
      <c r="M17" s="111"/>
      <c r="N17" s="111"/>
      <c r="O17" s="111"/>
      <c r="P17" s="111"/>
      <c r="Q17" s="111"/>
      <c r="R17" s="111"/>
      <c r="S17" s="111"/>
    </row>
    <row r="18" ht="21" customHeight="1" spans="1:19">
      <c r="A18" s="147" t="s">
        <v>495</v>
      </c>
      <c r="B18" s="148"/>
      <c r="C18" s="148"/>
      <c r="D18" s="147"/>
      <c r="E18" s="147"/>
      <c r="F18" s="147"/>
      <c r="G18" s="149"/>
      <c r="H18" s="150"/>
      <c r="I18" s="150"/>
      <c r="J18" s="150"/>
      <c r="K18" s="150"/>
      <c r="L18" s="150"/>
      <c r="M18" s="150"/>
      <c r="N18" s="150"/>
      <c r="O18" s="150"/>
      <c r="P18" s="150"/>
      <c r="Q18" s="150"/>
      <c r="R18" s="150"/>
      <c r="S18" s="150"/>
    </row>
  </sheetData>
  <mergeCells count="19">
    <mergeCell ref="A2:S2"/>
    <mergeCell ref="A3:H3"/>
    <mergeCell ref="I4:S4"/>
    <mergeCell ref="N5:S5"/>
    <mergeCell ref="A17:G17"/>
    <mergeCell ref="A18:S18"/>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workbookViewId="0">
      <selection activeCell="C13" sqref="C13"/>
    </sheetView>
  </sheetViews>
  <sheetFormatPr defaultColWidth="9.13888888888889" defaultRowHeight="14.25" customHeight="1"/>
  <cols>
    <col min="1" max="5" width="39.1388888888889" customWidth="1"/>
    <col min="6" max="6" width="27.5740740740741" customWidth="1"/>
    <col min="7" max="7" width="28.5740740740741" customWidth="1"/>
    <col min="8" max="8" width="28.1388888888889" customWidth="1"/>
    <col min="9" max="9" width="39.1388888888889" customWidth="1"/>
    <col min="10" max="18" width="20.4259259259259" customWidth="1"/>
    <col min="19" max="20" width="20.2777777777778" customWidth="1"/>
  </cols>
  <sheetData>
    <row r="1" ht="16.5" customHeight="1" spans="1:20">
      <c r="A1" s="108"/>
      <c r="B1" s="114"/>
      <c r="C1" s="114"/>
      <c r="D1" s="114"/>
      <c r="E1" s="114"/>
      <c r="F1" s="114"/>
      <c r="G1" s="114"/>
      <c r="H1" s="108"/>
      <c r="I1" s="108"/>
      <c r="J1" s="108"/>
      <c r="K1" s="108"/>
      <c r="L1" s="108"/>
      <c r="M1" s="108"/>
      <c r="N1" s="129"/>
      <c r="O1" s="108"/>
      <c r="P1" s="108"/>
      <c r="Q1" s="114"/>
      <c r="R1" s="108"/>
      <c r="S1" s="137"/>
      <c r="T1" s="137" t="s">
        <v>496</v>
      </c>
    </row>
    <row r="2" ht="41.25" customHeight="1" spans="1:20">
      <c r="A2" s="104" t="str">
        <f>"2026"&amp;"年部门政府购买服务预算表"</f>
        <v>2026年部门政府购买服务预算表</v>
      </c>
      <c r="B2" s="99"/>
      <c r="C2" s="99"/>
      <c r="D2" s="99"/>
      <c r="E2" s="99"/>
      <c r="F2" s="99"/>
      <c r="G2" s="99"/>
      <c r="H2" s="115"/>
      <c r="I2" s="115"/>
      <c r="J2" s="115"/>
      <c r="K2" s="115"/>
      <c r="L2" s="115"/>
      <c r="M2" s="115"/>
      <c r="N2" s="130"/>
      <c r="O2" s="115"/>
      <c r="P2" s="115"/>
      <c r="Q2" s="99"/>
      <c r="R2" s="115"/>
      <c r="S2" s="130"/>
      <c r="T2" s="99"/>
    </row>
    <row r="3" ht="22.5" customHeight="1" spans="1:20">
      <c r="A3" s="105" t="str">
        <f>"单位名称："&amp;"昆明市东川区人民政府办公室"</f>
        <v>单位名称：昆明市东川区人民政府办公室</v>
      </c>
      <c r="B3" s="116"/>
      <c r="C3" s="116"/>
      <c r="D3" s="116"/>
      <c r="E3" s="116"/>
      <c r="F3" s="116"/>
      <c r="G3" s="116"/>
      <c r="H3" s="106"/>
      <c r="I3" s="106"/>
      <c r="J3" s="106"/>
      <c r="K3" s="106"/>
      <c r="L3" s="106"/>
      <c r="M3" s="106"/>
      <c r="N3" s="129"/>
      <c r="O3" s="108"/>
      <c r="P3" s="108"/>
      <c r="Q3" s="114"/>
      <c r="R3" s="108"/>
      <c r="S3" s="138"/>
      <c r="T3" s="137" t="s">
        <v>1</v>
      </c>
    </row>
    <row r="4" ht="24" customHeight="1" spans="1:20">
      <c r="A4" s="49" t="s">
        <v>186</v>
      </c>
      <c r="B4" s="117" t="s">
        <v>187</v>
      </c>
      <c r="C4" s="117" t="s">
        <v>471</v>
      </c>
      <c r="D4" s="117" t="s">
        <v>497</v>
      </c>
      <c r="E4" s="117" t="s">
        <v>498</v>
      </c>
      <c r="F4" s="117" t="s">
        <v>499</v>
      </c>
      <c r="G4" s="117" t="s">
        <v>500</v>
      </c>
      <c r="H4" s="118" t="s">
        <v>501</v>
      </c>
      <c r="I4" s="118" t="s">
        <v>502</v>
      </c>
      <c r="J4" s="131" t="s">
        <v>194</v>
      </c>
      <c r="K4" s="131"/>
      <c r="L4" s="131"/>
      <c r="M4" s="131"/>
      <c r="N4" s="132"/>
      <c r="O4" s="131"/>
      <c r="P4" s="131"/>
      <c r="Q4" s="139"/>
      <c r="R4" s="131"/>
      <c r="S4" s="132"/>
      <c r="T4" s="112"/>
    </row>
    <row r="5" ht="24" customHeight="1" spans="1:20">
      <c r="A5" s="51"/>
      <c r="B5" s="119"/>
      <c r="C5" s="119"/>
      <c r="D5" s="119"/>
      <c r="E5" s="119"/>
      <c r="F5" s="119"/>
      <c r="G5" s="119"/>
      <c r="H5" s="120"/>
      <c r="I5" s="120"/>
      <c r="J5" s="120" t="s">
        <v>55</v>
      </c>
      <c r="K5" s="120" t="s">
        <v>58</v>
      </c>
      <c r="L5" s="120" t="s">
        <v>477</v>
      </c>
      <c r="M5" s="120" t="s">
        <v>478</v>
      </c>
      <c r="N5" s="133" t="s">
        <v>479</v>
      </c>
      <c r="O5" s="134" t="s">
        <v>480</v>
      </c>
      <c r="P5" s="134"/>
      <c r="Q5" s="140"/>
      <c r="R5" s="134"/>
      <c r="S5" s="141"/>
      <c r="T5" s="121"/>
    </row>
    <row r="6" ht="54" customHeight="1" spans="1:20">
      <c r="A6" s="54"/>
      <c r="B6" s="121"/>
      <c r="C6" s="121"/>
      <c r="D6" s="121"/>
      <c r="E6" s="121"/>
      <c r="F6" s="121"/>
      <c r="G6" s="121"/>
      <c r="H6" s="122"/>
      <c r="I6" s="122"/>
      <c r="J6" s="122"/>
      <c r="K6" s="122" t="s">
        <v>57</v>
      </c>
      <c r="L6" s="122"/>
      <c r="M6" s="122"/>
      <c r="N6" s="135"/>
      <c r="O6" s="122" t="s">
        <v>57</v>
      </c>
      <c r="P6" s="122" t="s">
        <v>64</v>
      </c>
      <c r="Q6" s="121" t="s">
        <v>65</v>
      </c>
      <c r="R6" s="122" t="s">
        <v>66</v>
      </c>
      <c r="S6" s="135" t="s">
        <v>67</v>
      </c>
      <c r="T6" s="121" t="s">
        <v>68</v>
      </c>
    </row>
    <row r="7" ht="17.25" customHeight="1" spans="1:20">
      <c r="A7" s="55">
        <v>1</v>
      </c>
      <c r="B7" s="121">
        <v>2</v>
      </c>
      <c r="C7" s="55">
        <v>3</v>
      </c>
      <c r="D7" s="55">
        <v>4</v>
      </c>
      <c r="E7" s="121">
        <v>5</v>
      </c>
      <c r="F7" s="55">
        <v>6</v>
      </c>
      <c r="G7" s="55">
        <v>7</v>
      </c>
      <c r="H7" s="121">
        <v>8</v>
      </c>
      <c r="I7" s="55">
        <v>9</v>
      </c>
      <c r="J7" s="55">
        <v>10</v>
      </c>
      <c r="K7" s="121">
        <v>11</v>
      </c>
      <c r="L7" s="55">
        <v>12</v>
      </c>
      <c r="M7" s="55">
        <v>13</v>
      </c>
      <c r="N7" s="121">
        <v>14</v>
      </c>
      <c r="O7" s="55">
        <v>15</v>
      </c>
      <c r="P7" s="55">
        <v>16</v>
      </c>
      <c r="Q7" s="121">
        <v>17</v>
      </c>
      <c r="R7" s="55">
        <v>18</v>
      </c>
      <c r="S7" s="55">
        <v>19</v>
      </c>
      <c r="T7" s="55">
        <v>20</v>
      </c>
    </row>
    <row r="8" ht="21" customHeight="1" spans="1:20">
      <c r="A8" s="123"/>
      <c r="B8" s="124"/>
      <c r="C8" s="124"/>
      <c r="D8" s="124"/>
      <c r="E8" s="124"/>
      <c r="F8" s="124"/>
      <c r="G8" s="124"/>
      <c r="H8" s="125"/>
      <c r="I8" s="125"/>
      <c r="J8" s="111"/>
      <c r="K8" s="111"/>
      <c r="L8" s="111"/>
      <c r="M8" s="111"/>
      <c r="N8" s="111"/>
      <c r="O8" s="111"/>
      <c r="P8" s="111"/>
      <c r="Q8" s="111"/>
      <c r="R8" s="111"/>
      <c r="S8" s="111"/>
      <c r="T8" s="111"/>
    </row>
    <row r="9" ht="21" customHeight="1" spans="1:20">
      <c r="A9" s="126" t="s">
        <v>177</v>
      </c>
      <c r="B9" s="127"/>
      <c r="C9" s="127"/>
      <c r="D9" s="127"/>
      <c r="E9" s="127"/>
      <c r="F9" s="127"/>
      <c r="G9" s="127"/>
      <c r="H9" s="128"/>
      <c r="I9" s="136"/>
      <c r="J9" s="111"/>
      <c r="K9" s="111"/>
      <c r="L9" s="111"/>
      <c r="M9" s="111"/>
      <c r="N9" s="111"/>
      <c r="O9" s="111"/>
      <c r="P9" s="111"/>
      <c r="Q9" s="111"/>
      <c r="R9" s="111"/>
      <c r="S9" s="111"/>
      <c r="T9" s="111"/>
    </row>
    <row r="10" customHeight="1" spans="1:1">
      <c r="A10" t="s">
        <v>503</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9"/>
  <sheetViews>
    <sheetView showZeros="0" workbookViewId="0">
      <selection activeCell="A9" sqref="A9"/>
    </sheetView>
  </sheetViews>
  <sheetFormatPr defaultColWidth="9.13888888888889" defaultRowHeight="14.25" customHeight="1"/>
  <cols>
    <col min="1" max="1" width="37.712962962963" customWidth="1"/>
    <col min="2" max="13" width="20" customWidth="1"/>
  </cols>
  <sheetData>
    <row r="1" ht="17.25" customHeight="1" spans="4:13">
      <c r="D1" s="103"/>
      <c r="M1" s="42" t="s">
        <v>504</v>
      </c>
    </row>
    <row r="2" ht="41.25" customHeight="1" spans="1:13">
      <c r="A2" s="104" t="str">
        <f>"2026"&amp;"年对下转移支付预算表"</f>
        <v>2026年对下转移支付预算表</v>
      </c>
      <c r="B2" s="43"/>
      <c r="C2" s="43"/>
      <c r="D2" s="43"/>
      <c r="E2" s="43"/>
      <c r="F2" s="43"/>
      <c r="G2" s="43"/>
      <c r="H2" s="43"/>
      <c r="I2" s="43"/>
      <c r="J2" s="43"/>
      <c r="K2" s="43"/>
      <c r="L2" s="43"/>
      <c r="M2" s="99"/>
    </row>
    <row r="3" ht="18" customHeight="1" spans="1:13">
      <c r="A3" s="105" t="str">
        <f>"单位名称："&amp;"昆明市东川区人民政府办公室"</f>
        <v>单位名称：昆明市东川区人民政府办公室</v>
      </c>
      <c r="B3" s="106"/>
      <c r="C3" s="106"/>
      <c r="D3" s="107"/>
      <c r="E3" s="108"/>
      <c r="F3" s="108"/>
      <c r="G3" s="108"/>
      <c r="H3" s="108"/>
      <c r="I3" s="108"/>
      <c r="M3" s="47" t="s">
        <v>1</v>
      </c>
    </row>
    <row r="4" ht="19.5" customHeight="1" spans="1:13">
      <c r="A4" s="64" t="s">
        <v>505</v>
      </c>
      <c r="B4" s="12" t="s">
        <v>194</v>
      </c>
      <c r="C4" s="13"/>
      <c r="D4" s="13"/>
      <c r="E4" s="12" t="s">
        <v>506</v>
      </c>
      <c r="F4" s="13"/>
      <c r="G4" s="13"/>
      <c r="H4" s="13"/>
      <c r="I4" s="13"/>
      <c r="J4" s="13"/>
      <c r="K4" s="13"/>
      <c r="L4" s="13"/>
      <c r="M4" s="112"/>
    </row>
    <row r="5" ht="40.5" customHeight="1" spans="1:13">
      <c r="A5" s="55"/>
      <c r="B5" s="65" t="s">
        <v>55</v>
      </c>
      <c r="C5" s="49" t="s">
        <v>58</v>
      </c>
      <c r="D5" s="109" t="s">
        <v>477</v>
      </c>
      <c r="E5" s="83"/>
      <c r="F5" s="83"/>
      <c r="G5" s="83"/>
      <c r="H5" s="83"/>
      <c r="I5" s="83"/>
      <c r="J5" s="83"/>
      <c r="K5" s="83"/>
      <c r="L5" s="83"/>
      <c r="M5" s="113"/>
    </row>
    <row r="6" ht="19.5" customHeight="1" spans="1:13">
      <c r="A6" s="56">
        <v>1</v>
      </c>
      <c r="B6" s="56">
        <v>2</v>
      </c>
      <c r="C6" s="56">
        <v>3</v>
      </c>
      <c r="D6" s="110">
        <v>4</v>
      </c>
      <c r="E6" s="71">
        <v>5</v>
      </c>
      <c r="F6" s="56">
        <v>6</v>
      </c>
      <c r="G6" s="56">
        <v>7</v>
      </c>
      <c r="H6" s="110">
        <v>8</v>
      </c>
      <c r="I6" s="56">
        <v>9</v>
      </c>
      <c r="J6" s="56">
        <v>10</v>
      </c>
      <c r="K6" s="56">
        <v>11</v>
      </c>
      <c r="L6" s="56">
        <v>13</v>
      </c>
      <c r="M6" s="71">
        <v>24</v>
      </c>
    </row>
    <row r="7" ht="19.5" customHeight="1" spans="1:13">
      <c r="A7" s="18"/>
      <c r="B7" s="111"/>
      <c r="C7" s="111"/>
      <c r="D7" s="111"/>
      <c r="E7" s="111"/>
      <c r="F7" s="111"/>
      <c r="G7" s="111"/>
      <c r="H7" s="111"/>
      <c r="I7" s="111"/>
      <c r="J7" s="111"/>
      <c r="K7" s="111"/>
      <c r="L7" s="111"/>
      <c r="M7" s="111"/>
    </row>
    <row r="8" ht="19.5" customHeight="1" spans="1:13">
      <c r="A8" s="101"/>
      <c r="B8" s="111"/>
      <c r="C8" s="111"/>
      <c r="D8" s="111"/>
      <c r="E8" s="111"/>
      <c r="F8" s="111"/>
      <c r="G8" s="111"/>
      <c r="H8" s="111"/>
      <c r="I8" s="111"/>
      <c r="J8" s="111"/>
      <c r="K8" s="111"/>
      <c r="L8" s="111"/>
      <c r="M8" s="111"/>
    </row>
    <row r="9" customHeight="1" spans="1:1">
      <c r="A9" t="s">
        <v>507</v>
      </c>
    </row>
  </sheetData>
  <mergeCells count="5">
    <mergeCell ref="A2:M2"/>
    <mergeCell ref="A3:I3"/>
    <mergeCell ref="B4:D4"/>
    <mergeCell ref="E4:M4"/>
    <mergeCell ref="A4:A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D13" sqref="D13"/>
    </sheetView>
  </sheetViews>
  <sheetFormatPr defaultColWidth="9.13888888888889" defaultRowHeight="12" customHeight="1" outlineLevelRow="7"/>
  <cols>
    <col min="1" max="1" width="34.2777777777778" customWidth="1"/>
    <col min="2" max="2" width="29" customWidth="1"/>
    <col min="3" max="5" width="23.5740740740741" customWidth="1"/>
    <col min="6" max="6" width="11.2777777777778" customWidth="1"/>
    <col min="7" max="7" width="25.1388888888889" customWidth="1"/>
    <col min="8" max="8" width="15.5740740740741" customWidth="1"/>
    <col min="9" max="9" width="13.4259259259259" customWidth="1"/>
    <col min="10" max="10" width="18.8518518518519" customWidth="1"/>
  </cols>
  <sheetData>
    <row r="1" ht="16.5" customHeight="1" spans="10:10">
      <c r="J1" s="42" t="s">
        <v>508</v>
      </c>
    </row>
    <row r="2" ht="41.25" customHeight="1" spans="1:10">
      <c r="A2" s="98" t="str">
        <f>"2026"&amp;"年对下转移支付绩效目标表"</f>
        <v>2026年对下转移支付绩效目标表</v>
      </c>
      <c r="B2" s="43"/>
      <c r="C2" s="43"/>
      <c r="D2" s="43"/>
      <c r="E2" s="43"/>
      <c r="F2" s="99"/>
      <c r="G2" s="43"/>
      <c r="H2" s="99"/>
      <c r="I2" s="99"/>
      <c r="J2" s="43"/>
    </row>
    <row r="3" ht="17.25" customHeight="1" spans="1:1">
      <c r="A3" s="44" t="str">
        <f>"单位名称："&amp;"昆明市东川区人民政府办公室"</f>
        <v>单位名称：昆明市东川区人民政府办公室</v>
      </c>
    </row>
    <row r="4" ht="44.25" customHeight="1" spans="1:10">
      <c r="A4" s="17" t="s">
        <v>505</v>
      </c>
      <c r="B4" s="17" t="s">
        <v>317</v>
      </c>
      <c r="C4" s="17" t="s">
        <v>318</v>
      </c>
      <c r="D4" s="17" t="s">
        <v>319</v>
      </c>
      <c r="E4" s="17" t="s">
        <v>320</v>
      </c>
      <c r="F4" s="100" t="s">
        <v>321</v>
      </c>
      <c r="G4" s="17" t="s">
        <v>322</v>
      </c>
      <c r="H4" s="100" t="s">
        <v>323</v>
      </c>
      <c r="I4" s="100" t="s">
        <v>324</v>
      </c>
      <c r="J4" s="17" t="s">
        <v>325</v>
      </c>
    </row>
    <row r="5" ht="14.25" customHeight="1" spans="1:10">
      <c r="A5" s="17">
        <v>1</v>
      </c>
      <c r="B5" s="17">
        <v>2</v>
      </c>
      <c r="C5" s="17">
        <v>3</v>
      </c>
      <c r="D5" s="17">
        <v>4</v>
      </c>
      <c r="E5" s="17">
        <v>5</v>
      </c>
      <c r="F5" s="100">
        <v>6</v>
      </c>
      <c r="G5" s="17">
        <v>7</v>
      </c>
      <c r="H5" s="100">
        <v>8</v>
      </c>
      <c r="I5" s="100">
        <v>9</v>
      </c>
      <c r="J5" s="17">
        <v>10</v>
      </c>
    </row>
    <row r="6" ht="42" customHeight="1" spans="1:10">
      <c r="A6" s="18"/>
      <c r="B6" s="101"/>
      <c r="C6" s="101"/>
      <c r="D6" s="101"/>
      <c r="E6" s="89"/>
      <c r="F6" s="102"/>
      <c r="G6" s="89"/>
      <c r="H6" s="102"/>
      <c r="I6" s="102"/>
      <c r="J6" s="89"/>
    </row>
    <row r="7" ht="42" customHeight="1" spans="1:10">
      <c r="A7" s="18"/>
      <c r="B7" s="57"/>
      <c r="C7" s="57"/>
      <c r="D7" s="57"/>
      <c r="E7" s="18"/>
      <c r="F7" s="57"/>
      <c r="G7" s="18"/>
      <c r="H7" s="57"/>
      <c r="I7" s="57"/>
      <c r="J7" s="18"/>
    </row>
    <row r="8" customHeight="1" spans="1:1">
      <c r="A8" t="s">
        <v>507</v>
      </c>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9"/>
  <sheetViews>
    <sheetView showZeros="0" workbookViewId="0">
      <selection activeCell="A9" sqref="A9"/>
    </sheetView>
  </sheetViews>
  <sheetFormatPr defaultColWidth="10.4259259259259" defaultRowHeight="14.25" customHeight="1"/>
  <cols>
    <col min="1" max="3" width="33.712962962963" customWidth="1"/>
    <col min="4" max="4" width="45.5740740740741" customWidth="1"/>
    <col min="5" max="5" width="27.5740740740741" customWidth="1"/>
    <col min="6" max="6" width="21.712962962963" customWidth="1"/>
    <col min="7" max="9" width="26.2777777777778" customWidth="1"/>
  </cols>
  <sheetData>
    <row r="1" customHeight="1" spans="1:9">
      <c r="A1" s="73" t="s">
        <v>509</v>
      </c>
      <c r="B1" s="74"/>
      <c r="C1" s="74"/>
      <c r="D1" s="75"/>
      <c r="E1" s="75"/>
      <c r="F1" s="75"/>
      <c r="G1" s="74"/>
      <c r="H1" s="74"/>
      <c r="I1" s="75"/>
    </row>
    <row r="2" ht="41.25" customHeight="1" spans="1:9">
      <c r="A2" s="76" t="str">
        <f>"2026"&amp;"年新增资产配置预算表"</f>
        <v>2026年新增资产配置预算表</v>
      </c>
      <c r="B2" s="77"/>
      <c r="C2" s="77"/>
      <c r="D2" s="78"/>
      <c r="E2" s="78"/>
      <c r="F2" s="78"/>
      <c r="G2" s="77"/>
      <c r="H2" s="77"/>
      <c r="I2" s="78"/>
    </row>
    <row r="3" customHeight="1" spans="1:9">
      <c r="A3" s="79" t="str">
        <f>"单位名称："&amp;"昆明市东川区人民政府办公室"</f>
        <v>单位名称：昆明市东川区人民政府办公室</v>
      </c>
      <c r="B3" s="80"/>
      <c r="C3" s="80"/>
      <c r="D3" s="81"/>
      <c r="F3" s="78"/>
      <c r="G3" s="77"/>
      <c r="H3" s="77"/>
      <c r="I3" s="97" t="s">
        <v>1</v>
      </c>
    </row>
    <row r="4" ht="28.5" customHeight="1" spans="1:9">
      <c r="A4" s="82" t="s">
        <v>186</v>
      </c>
      <c r="B4" s="83" t="s">
        <v>187</v>
      </c>
      <c r="C4" s="84" t="s">
        <v>510</v>
      </c>
      <c r="D4" s="82" t="s">
        <v>511</v>
      </c>
      <c r="E4" s="82" t="s">
        <v>512</v>
      </c>
      <c r="F4" s="82" t="s">
        <v>513</v>
      </c>
      <c r="G4" s="83" t="s">
        <v>514</v>
      </c>
      <c r="H4" s="71"/>
      <c r="I4" s="82"/>
    </row>
    <row r="5" ht="21" customHeight="1" spans="1:9">
      <c r="A5" s="84"/>
      <c r="B5" s="85"/>
      <c r="C5" s="85"/>
      <c r="D5" s="86"/>
      <c r="E5" s="85"/>
      <c r="F5" s="85"/>
      <c r="G5" s="83" t="s">
        <v>475</v>
      </c>
      <c r="H5" s="83" t="s">
        <v>515</v>
      </c>
      <c r="I5" s="83" t="s">
        <v>516</v>
      </c>
    </row>
    <row r="6" ht="17.25" customHeight="1" spans="1:9">
      <c r="A6" s="87" t="s">
        <v>82</v>
      </c>
      <c r="B6" s="88" t="s">
        <v>83</v>
      </c>
      <c r="C6" s="87" t="s">
        <v>84</v>
      </c>
      <c r="D6" s="89" t="s">
        <v>85</v>
      </c>
      <c r="E6" s="87" t="s">
        <v>86</v>
      </c>
      <c r="F6" s="88" t="s">
        <v>87</v>
      </c>
      <c r="G6" s="90" t="s">
        <v>88</v>
      </c>
      <c r="H6" s="89" t="s">
        <v>89</v>
      </c>
      <c r="I6" s="89">
        <v>9</v>
      </c>
    </row>
    <row r="7" ht="19.5" customHeight="1" spans="1:9">
      <c r="A7" s="91"/>
      <c r="B7" s="67"/>
      <c r="C7" s="67"/>
      <c r="D7" s="18"/>
      <c r="E7" s="57"/>
      <c r="F7" s="90"/>
      <c r="G7" s="92"/>
      <c r="H7" s="93"/>
      <c r="I7" s="93"/>
    </row>
    <row r="8" ht="19.5" customHeight="1" spans="1:9">
      <c r="A8" s="20" t="s">
        <v>55</v>
      </c>
      <c r="B8" s="94"/>
      <c r="C8" s="94"/>
      <c r="D8" s="95"/>
      <c r="E8" s="96"/>
      <c r="F8" s="96"/>
      <c r="G8" s="92"/>
      <c r="H8" s="93"/>
      <c r="I8" s="93"/>
    </row>
    <row r="9" customHeight="1" spans="1:1">
      <c r="A9" t="s">
        <v>517</v>
      </c>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E15" sqref="E15"/>
    </sheetView>
  </sheetViews>
  <sheetFormatPr defaultColWidth="9.13888888888889" defaultRowHeight="14.25" customHeight="1"/>
  <cols>
    <col min="1" max="1" width="19.2777777777778" customWidth="1"/>
    <col min="2" max="2" width="33.8518518518519" customWidth="1"/>
    <col min="3" max="3" width="23.8518518518519" customWidth="1"/>
    <col min="4" max="4" width="11.1388888888889" customWidth="1"/>
    <col min="5" max="5" width="17.712962962963" customWidth="1"/>
    <col min="6" max="6" width="9.85185185185185" customWidth="1"/>
    <col min="7" max="7" width="17.712962962963" customWidth="1"/>
    <col min="8" max="11" width="23.1388888888889" customWidth="1"/>
  </cols>
  <sheetData>
    <row r="1" customHeight="1" spans="4:11">
      <c r="D1" s="41"/>
      <c r="E1" s="41"/>
      <c r="F1" s="41"/>
      <c r="G1" s="41"/>
      <c r="K1" s="42" t="s">
        <v>518</v>
      </c>
    </row>
    <row r="2" ht="41.25" customHeight="1" spans="1:11">
      <c r="A2" s="43" t="str">
        <f>"2026"&amp;"年上级补助项目支出预算表"</f>
        <v>2026年上级补助项目支出预算表</v>
      </c>
      <c r="B2" s="43"/>
      <c r="C2" s="43"/>
      <c r="D2" s="43"/>
      <c r="E2" s="43"/>
      <c r="F2" s="43"/>
      <c r="G2" s="43"/>
      <c r="H2" s="43"/>
      <c r="I2" s="43"/>
      <c r="J2" s="43"/>
      <c r="K2" s="43"/>
    </row>
    <row r="3" ht="13.5" customHeight="1" spans="1:11">
      <c r="A3" s="44" t="str">
        <f>"单位名称："&amp;"昆明市东川区人民政府办公室"</f>
        <v>单位名称：昆明市东川区人民政府办公室</v>
      </c>
      <c r="B3" s="45"/>
      <c r="C3" s="45"/>
      <c r="D3" s="45"/>
      <c r="E3" s="45"/>
      <c r="F3" s="45"/>
      <c r="G3" s="45"/>
      <c r="H3" s="46"/>
      <c r="I3" s="46"/>
      <c r="J3" s="46"/>
      <c r="K3" s="47" t="s">
        <v>1</v>
      </c>
    </row>
    <row r="4" ht="21.75" customHeight="1" spans="1:11">
      <c r="A4" s="48" t="s">
        <v>281</v>
      </c>
      <c r="B4" s="48" t="s">
        <v>189</v>
      </c>
      <c r="C4" s="48" t="s">
        <v>282</v>
      </c>
      <c r="D4" s="49" t="s">
        <v>190</v>
      </c>
      <c r="E4" s="49" t="s">
        <v>191</v>
      </c>
      <c r="F4" s="49" t="s">
        <v>283</v>
      </c>
      <c r="G4" s="49" t="s">
        <v>284</v>
      </c>
      <c r="H4" s="64" t="s">
        <v>55</v>
      </c>
      <c r="I4" s="12" t="s">
        <v>519</v>
      </c>
      <c r="J4" s="13"/>
      <c r="K4" s="35"/>
    </row>
    <row r="5" ht="21.75" customHeight="1" spans="1:11">
      <c r="A5" s="50"/>
      <c r="B5" s="50"/>
      <c r="C5" s="50"/>
      <c r="D5" s="51"/>
      <c r="E5" s="51"/>
      <c r="F5" s="51"/>
      <c r="G5" s="51"/>
      <c r="H5" s="65"/>
      <c r="I5" s="49" t="s">
        <v>58</v>
      </c>
      <c r="J5" s="49" t="s">
        <v>59</v>
      </c>
      <c r="K5" s="49" t="s">
        <v>60</v>
      </c>
    </row>
    <row r="6" ht="40.5" customHeight="1" spans="1:11">
      <c r="A6" s="53"/>
      <c r="B6" s="53"/>
      <c r="C6" s="53"/>
      <c r="D6" s="54"/>
      <c r="E6" s="54"/>
      <c r="F6" s="54"/>
      <c r="G6" s="54"/>
      <c r="H6" s="55"/>
      <c r="I6" s="54" t="s">
        <v>57</v>
      </c>
      <c r="J6" s="54"/>
      <c r="K6" s="54"/>
    </row>
    <row r="7" ht="15" customHeight="1" spans="1:11">
      <c r="A7" s="56">
        <v>1</v>
      </c>
      <c r="B7" s="56">
        <v>2</v>
      </c>
      <c r="C7" s="56">
        <v>3</v>
      </c>
      <c r="D7" s="56">
        <v>4</v>
      </c>
      <c r="E7" s="56">
        <v>5</v>
      </c>
      <c r="F7" s="56">
        <v>6</v>
      </c>
      <c r="G7" s="56">
        <v>7</v>
      </c>
      <c r="H7" s="56">
        <v>8</v>
      </c>
      <c r="I7" s="56">
        <v>9</v>
      </c>
      <c r="J7" s="71">
        <v>10</v>
      </c>
      <c r="K7" s="71">
        <v>11</v>
      </c>
    </row>
    <row r="8" ht="18.75" customHeight="1" spans="1:11">
      <c r="A8" s="18"/>
      <c r="B8" s="57"/>
      <c r="C8" s="18"/>
      <c r="D8" s="18"/>
      <c r="E8" s="18"/>
      <c r="F8" s="18"/>
      <c r="G8" s="18"/>
      <c r="H8" s="66"/>
      <c r="I8" s="72"/>
      <c r="J8" s="72"/>
      <c r="K8" s="66"/>
    </row>
    <row r="9" ht="18.75" customHeight="1" spans="1:11">
      <c r="A9" s="67"/>
      <c r="B9" s="57"/>
      <c r="C9" s="57"/>
      <c r="D9" s="57"/>
      <c r="E9" s="57"/>
      <c r="F9" s="57"/>
      <c r="G9" s="57"/>
      <c r="H9" s="59"/>
      <c r="I9" s="59"/>
      <c r="J9" s="59"/>
      <c r="K9" s="66"/>
    </row>
    <row r="10" ht="18.75" customHeight="1" spans="1:11">
      <c r="A10" s="68" t="s">
        <v>177</v>
      </c>
      <c r="B10" s="69"/>
      <c r="C10" s="69"/>
      <c r="D10" s="69"/>
      <c r="E10" s="69"/>
      <c r="F10" s="69"/>
      <c r="G10" s="70"/>
      <c r="H10" s="59"/>
      <c r="I10" s="59"/>
      <c r="J10" s="59"/>
      <c r="K10" s="66"/>
    </row>
    <row r="11" customHeight="1" spans="1:1">
      <c r="A11" t="s">
        <v>520</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7"/>
  <sheetViews>
    <sheetView showZeros="0" workbookViewId="0">
      <selection activeCell="A1" sqref="A1"/>
    </sheetView>
  </sheetViews>
  <sheetFormatPr defaultColWidth="9.13888888888889" defaultRowHeight="14.25" customHeight="1" outlineLevelCol="6"/>
  <cols>
    <col min="1" max="1" width="35.2777777777778" customWidth="1"/>
    <col min="2" max="4" width="28" customWidth="1"/>
    <col min="5" max="7" width="23.8518518518519" customWidth="1"/>
  </cols>
  <sheetData>
    <row r="1" ht="13.5" customHeight="1" spans="4:7">
      <c r="D1" s="41"/>
      <c r="G1" s="42" t="s">
        <v>521</v>
      </c>
    </row>
    <row r="2" ht="41.25" customHeight="1" spans="1:7">
      <c r="A2" s="43" t="str">
        <f>"2026"&amp;"年部门项目中期规划预算表"</f>
        <v>2026年部门项目中期规划预算表</v>
      </c>
      <c r="B2" s="43"/>
      <c r="C2" s="43"/>
      <c r="D2" s="43"/>
      <c r="E2" s="43"/>
      <c r="F2" s="43"/>
      <c r="G2" s="43"/>
    </row>
    <row r="3" ht="13.5" customHeight="1" spans="1:7">
      <c r="A3" s="44" t="str">
        <f>"单位名称："&amp;"昆明市东川区人民政府办公室"</f>
        <v>单位名称：昆明市东川区人民政府办公室</v>
      </c>
      <c r="B3" s="45"/>
      <c r="C3" s="45"/>
      <c r="D3" s="45"/>
      <c r="E3" s="46"/>
      <c r="F3" s="46"/>
      <c r="G3" s="47" t="s">
        <v>1</v>
      </c>
    </row>
    <row r="4" ht="21.75" customHeight="1" spans="1:7">
      <c r="A4" s="48" t="s">
        <v>282</v>
      </c>
      <c r="B4" s="48" t="s">
        <v>281</v>
      </c>
      <c r="C4" s="48" t="s">
        <v>189</v>
      </c>
      <c r="D4" s="49" t="s">
        <v>522</v>
      </c>
      <c r="E4" s="12" t="s">
        <v>58</v>
      </c>
      <c r="F4" s="13"/>
      <c r="G4" s="35"/>
    </row>
    <row r="5" ht="21.75" customHeight="1" spans="1:7">
      <c r="A5" s="50"/>
      <c r="B5" s="50"/>
      <c r="C5" s="50"/>
      <c r="D5" s="51"/>
      <c r="E5" s="52" t="str">
        <f>"2026"&amp;"年"</f>
        <v>2026年</v>
      </c>
      <c r="F5" s="49" t="str">
        <f>("2026"+1)&amp;"年"</f>
        <v>2027年</v>
      </c>
      <c r="G5" s="49" t="str">
        <f>("2026"+2)&amp;"年"</f>
        <v>2028年</v>
      </c>
    </row>
    <row r="6" ht="40.5" customHeight="1" spans="1:7">
      <c r="A6" s="53"/>
      <c r="B6" s="53"/>
      <c r="C6" s="53"/>
      <c r="D6" s="54"/>
      <c r="E6" s="55"/>
      <c r="F6" s="54" t="s">
        <v>57</v>
      </c>
      <c r="G6" s="54"/>
    </row>
    <row r="7" ht="15" customHeight="1" spans="1:7">
      <c r="A7" s="56">
        <v>1</v>
      </c>
      <c r="B7" s="56">
        <v>2</v>
      </c>
      <c r="C7" s="56">
        <v>3</v>
      </c>
      <c r="D7" s="56">
        <v>4</v>
      </c>
      <c r="E7" s="56">
        <v>5</v>
      </c>
      <c r="F7" s="56">
        <v>6</v>
      </c>
      <c r="G7" s="56">
        <v>7</v>
      </c>
    </row>
    <row r="8" ht="17.25" customHeight="1" spans="1:7">
      <c r="A8" s="57" t="s">
        <v>70</v>
      </c>
      <c r="B8" s="58"/>
      <c r="C8" s="58"/>
      <c r="D8" s="57"/>
      <c r="E8" s="59">
        <v>6373252.8</v>
      </c>
      <c r="F8" s="59">
        <v>9064300</v>
      </c>
      <c r="G8" s="59">
        <v>9065300</v>
      </c>
    </row>
    <row r="9" ht="18.75" customHeight="1" spans="1:7">
      <c r="A9" s="57"/>
      <c r="B9" s="57" t="s">
        <v>523</v>
      </c>
      <c r="C9" s="57" t="s">
        <v>289</v>
      </c>
      <c r="D9" s="57" t="s">
        <v>524</v>
      </c>
      <c r="E9" s="59">
        <v>25552.8</v>
      </c>
      <c r="F9" s="59">
        <v>26000</v>
      </c>
      <c r="G9" s="59">
        <v>27000</v>
      </c>
    </row>
    <row r="10" ht="18.75" customHeight="1" spans="1:7">
      <c r="A10" s="60"/>
      <c r="B10" s="57" t="s">
        <v>525</v>
      </c>
      <c r="C10" s="57" t="s">
        <v>291</v>
      </c>
      <c r="D10" s="57" t="s">
        <v>524</v>
      </c>
      <c r="E10" s="59">
        <v>16800</v>
      </c>
      <c r="F10" s="59">
        <v>60300</v>
      </c>
      <c r="G10" s="59">
        <v>60300</v>
      </c>
    </row>
    <row r="11" ht="18.75" customHeight="1" spans="1:7">
      <c r="A11" s="60"/>
      <c r="B11" s="57" t="s">
        <v>526</v>
      </c>
      <c r="C11" s="57" t="s">
        <v>294</v>
      </c>
      <c r="D11" s="57" t="s">
        <v>524</v>
      </c>
      <c r="E11" s="59">
        <v>1664000</v>
      </c>
      <c r="F11" s="59">
        <v>2500000</v>
      </c>
      <c r="G11" s="59">
        <v>2500000</v>
      </c>
    </row>
    <row r="12" ht="18.75" customHeight="1" spans="1:7">
      <c r="A12" s="60"/>
      <c r="B12" s="57" t="s">
        <v>526</v>
      </c>
      <c r="C12" s="57" t="s">
        <v>300</v>
      </c>
      <c r="D12" s="57" t="s">
        <v>524</v>
      </c>
      <c r="E12" s="59">
        <v>416000</v>
      </c>
      <c r="F12" s="59">
        <v>250000</v>
      </c>
      <c r="G12" s="59">
        <v>250000</v>
      </c>
    </row>
    <row r="13" ht="18.75" customHeight="1" spans="1:7">
      <c r="A13" s="60"/>
      <c r="B13" s="57" t="s">
        <v>526</v>
      </c>
      <c r="C13" s="57" t="s">
        <v>304</v>
      </c>
      <c r="D13" s="57" t="s">
        <v>524</v>
      </c>
      <c r="E13" s="59">
        <v>198000</v>
      </c>
      <c r="F13" s="59">
        <v>198000</v>
      </c>
      <c r="G13" s="59">
        <v>198000</v>
      </c>
    </row>
    <row r="14" ht="18.75" customHeight="1" spans="1:7">
      <c r="A14" s="60"/>
      <c r="B14" s="57" t="s">
        <v>526</v>
      </c>
      <c r="C14" s="57" t="s">
        <v>308</v>
      </c>
      <c r="D14" s="57" t="s">
        <v>524</v>
      </c>
      <c r="E14" s="59">
        <v>24000</v>
      </c>
      <c r="F14" s="59">
        <v>30000</v>
      </c>
      <c r="G14" s="59">
        <v>30000</v>
      </c>
    </row>
    <row r="15" ht="18.75" customHeight="1" spans="1:7">
      <c r="A15" s="60"/>
      <c r="B15" s="57" t="s">
        <v>527</v>
      </c>
      <c r="C15" s="57" t="s">
        <v>311</v>
      </c>
      <c r="D15" s="57" t="s">
        <v>524</v>
      </c>
      <c r="E15" s="59">
        <v>4000000</v>
      </c>
      <c r="F15" s="59">
        <v>6000000</v>
      </c>
      <c r="G15" s="59">
        <v>6000000</v>
      </c>
    </row>
    <row r="16" ht="18.75" customHeight="1" spans="1:7">
      <c r="A16" s="60"/>
      <c r="B16" s="57" t="s">
        <v>527</v>
      </c>
      <c r="C16" s="57" t="s">
        <v>315</v>
      </c>
      <c r="D16" s="57" t="s">
        <v>524</v>
      </c>
      <c r="E16" s="59">
        <v>28900</v>
      </c>
      <c r="F16" s="59"/>
      <c r="G16" s="59"/>
    </row>
    <row r="17" ht="18.75" customHeight="1" spans="1:7">
      <c r="A17" s="61" t="s">
        <v>55</v>
      </c>
      <c r="B17" s="62" t="s">
        <v>528</v>
      </c>
      <c r="C17" s="62"/>
      <c r="D17" s="63"/>
      <c r="E17" s="59">
        <v>6373252.8</v>
      </c>
      <c r="F17" s="59">
        <v>9064300</v>
      </c>
      <c r="G17" s="59">
        <v>9065300</v>
      </c>
    </row>
  </sheetData>
  <mergeCells count="11">
    <mergeCell ref="A2:G2"/>
    <mergeCell ref="A3:D3"/>
    <mergeCell ref="E4:G4"/>
    <mergeCell ref="A17:D17"/>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34"/>
  <sheetViews>
    <sheetView showZeros="0" workbookViewId="0">
      <selection activeCell="A2" sqref="A2:J2"/>
    </sheetView>
  </sheetViews>
  <sheetFormatPr defaultColWidth="8.57407407407407" defaultRowHeight="14.25" customHeight="1"/>
  <cols>
    <col min="1" max="1" width="18.1388888888889" customWidth="1"/>
    <col min="2" max="2" width="23.4259259259259" customWidth="1"/>
    <col min="3" max="3" width="21.8518518518519" customWidth="1"/>
    <col min="4" max="4" width="15.5740740740741" customWidth="1"/>
    <col min="5" max="5" width="31.5740740740741" customWidth="1"/>
    <col min="6" max="6" width="15.4259259259259" customWidth="1"/>
    <col min="7" max="7" width="16.4259259259259" customWidth="1"/>
    <col min="8" max="8" width="29.5740740740741" customWidth="1"/>
    <col min="9" max="9" width="30.5740740740741" customWidth="1"/>
    <col min="10" max="10" width="23.8518518518519" customWidth="1"/>
  </cols>
  <sheetData>
    <row r="1" customHeight="1" spans="1:10">
      <c r="A1" s="1"/>
      <c r="B1" s="1"/>
      <c r="C1" s="1"/>
      <c r="D1" s="1"/>
      <c r="E1" s="1"/>
      <c r="F1" s="1"/>
      <c r="G1" s="1"/>
      <c r="H1" s="1"/>
      <c r="I1" s="1"/>
      <c r="J1" s="34" t="s">
        <v>529</v>
      </c>
    </row>
    <row r="2" ht="41.25" customHeight="1" spans="1:10">
      <c r="A2" s="1" t="str">
        <f>"2026"&amp;"年部门整体支出绩效目标表"</f>
        <v>2026年部门整体支出绩效目标表</v>
      </c>
      <c r="B2" s="2"/>
      <c r="C2" s="2"/>
      <c r="D2" s="2"/>
      <c r="E2" s="2"/>
      <c r="F2" s="2"/>
      <c r="G2" s="2"/>
      <c r="H2" s="2"/>
      <c r="I2" s="2"/>
      <c r="J2" s="2"/>
    </row>
    <row r="3" ht="17.25" customHeight="1" spans="1:10">
      <c r="A3" s="3" t="str">
        <f>"单位名称："&amp;"昆明市东川区人民政府办公室"</f>
        <v>单位名称：昆明市东川区人民政府办公室</v>
      </c>
      <c r="B3" s="3"/>
      <c r="C3" s="4"/>
      <c r="D3" s="5"/>
      <c r="E3" s="5"/>
      <c r="F3" s="5"/>
      <c r="G3" s="5"/>
      <c r="H3" s="5"/>
      <c r="I3" s="5"/>
      <c r="J3" s="228" t="s">
        <v>1</v>
      </c>
    </row>
    <row r="4" ht="30" customHeight="1" spans="1:10">
      <c r="A4" s="6" t="s">
        <v>530</v>
      </c>
      <c r="B4" s="7">
        <v>101001</v>
      </c>
      <c r="C4" s="8"/>
      <c r="D4" s="8"/>
      <c r="E4" s="9"/>
      <c r="F4" s="10" t="s">
        <v>531</v>
      </c>
      <c r="G4" s="9"/>
      <c r="H4" s="11" t="s">
        <v>70</v>
      </c>
      <c r="I4" s="8"/>
      <c r="J4" s="9"/>
    </row>
    <row r="5" ht="32.25" customHeight="1" spans="1:10">
      <c r="A5" s="12" t="s">
        <v>532</v>
      </c>
      <c r="B5" s="13"/>
      <c r="C5" s="13"/>
      <c r="D5" s="13"/>
      <c r="E5" s="13"/>
      <c r="F5" s="13"/>
      <c r="G5" s="13"/>
      <c r="H5" s="13"/>
      <c r="I5" s="35"/>
      <c r="J5" s="36" t="s">
        <v>533</v>
      </c>
    </row>
    <row r="6" ht="99.75" customHeight="1" spans="1:10">
      <c r="A6" s="14" t="s">
        <v>534</v>
      </c>
      <c r="B6" s="15" t="s">
        <v>535</v>
      </c>
      <c r="C6" s="16" t="s">
        <v>536</v>
      </c>
      <c r="D6" s="16"/>
      <c r="E6" s="16"/>
      <c r="F6" s="16"/>
      <c r="G6" s="16"/>
      <c r="H6" s="16"/>
      <c r="I6" s="16"/>
      <c r="J6" s="37" t="s">
        <v>537</v>
      </c>
    </row>
    <row r="7" ht="99.75" customHeight="1" spans="1:10">
      <c r="A7" s="14"/>
      <c r="B7" s="15" t="str">
        <f>"总体绩效目标（"&amp;"2026"&amp;"-"&amp;("2026"+2)&amp;"年期间）"</f>
        <v>总体绩效目标（2026-2028年期间）</v>
      </c>
      <c r="C7" s="16" t="s">
        <v>538</v>
      </c>
      <c r="D7" s="16"/>
      <c r="E7" s="16"/>
      <c r="F7" s="16"/>
      <c r="G7" s="16"/>
      <c r="H7" s="16"/>
      <c r="I7" s="16"/>
      <c r="J7" s="37" t="s">
        <v>539</v>
      </c>
    </row>
    <row r="8" ht="75" customHeight="1" spans="1:10">
      <c r="A8" s="15" t="s">
        <v>540</v>
      </c>
      <c r="B8" s="17" t="str">
        <f>"预算年度（"&amp;"2026"&amp;"年）绩效目标"</f>
        <v>预算年度（2026年）绩效目标</v>
      </c>
      <c r="C8" s="18" t="s">
        <v>541</v>
      </c>
      <c r="D8" s="18"/>
      <c r="E8" s="18"/>
      <c r="F8" s="18"/>
      <c r="G8" s="18"/>
      <c r="H8" s="18"/>
      <c r="I8" s="18"/>
      <c r="J8" s="38" t="s">
        <v>542</v>
      </c>
    </row>
    <row r="9" ht="32.25" customHeight="1" spans="1:10">
      <c r="A9" s="19" t="s">
        <v>543</v>
      </c>
      <c r="B9" s="19"/>
      <c r="C9" s="19"/>
      <c r="D9" s="19"/>
      <c r="E9" s="19"/>
      <c r="F9" s="19"/>
      <c r="G9" s="19"/>
      <c r="H9" s="19"/>
      <c r="I9" s="19"/>
      <c r="J9" s="19"/>
    </row>
    <row r="10" ht="32.25" customHeight="1" spans="1:10">
      <c r="A10" s="15" t="s">
        <v>544</v>
      </c>
      <c r="B10" s="15"/>
      <c r="C10" s="14" t="s">
        <v>545</v>
      </c>
      <c r="D10" s="14"/>
      <c r="E10" s="14"/>
      <c r="F10" s="14" t="s">
        <v>546</v>
      </c>
      <c r="G10" s="14"/>
      <c r="H10" s="14" t="s">
        <v>547</v>
      </c>
      <c r="I10" s="14"/>
      <c r="J10" s="14"/>
    </row>
    <row r="11" ht="32.25" customHeight="1" spans="1:10">
      <c r="A11" s="15"/>
      <c r="B11" s="15"/>
      <c r="C11" s="14"/>
      <c r="D11" s="14"/>
      <c r="E11" s="14"/>
      <c r="F11" s="14"/>
      <c r="G11" s="14"/>
      <c r="H11" s="15" t="s">
        <v>548</v>
      </c>
      <c r="I11" s="15" t="s">
        <v>549</v>
      </c>
      <c r="J11" s="15" t="s">
        <v>550</v>
      </c>
    </row>
    <row r="12" ht="24" customHeight="1" spans="1:10">
      <c r="A12" s="20" t="s">
        <v>55</v>
      </c>
      <c r="B12" s="21"/>
      <c r="C12" s="21"/>
      <c r="D12" s="21"/>
      <c r="E12" s="21"/>
      <c r="F12" s="21"/>
      <c r="G12" s="22"/>
      <c r="H12" s="23">
        <v>20515121.56</v>
      </c>
      <c r="I12" s="23">
        <v>20515121.56</v>
      </c>
      <c r="J12" s="23">
        <v>0</v>
      </c>
    </row>
    <row r="13" ht="34.5" customHeight="1" spans="1:10">
      <c r="A13" s="24" t="s">
        <v>551</v>
      </c>
      <c r="B13" s="25"/>
      <c r="C13" s="16" t="s">
        <v>552</v>
      </c>
      <c r="D13" s="26"/>
      <c r="E13" s="26"/>
      <c r="F13" s="26"/>
      <c r="G13" s="26"/>
      <c r="H13" s="23">
        <v>13765821.56</v>
      </c>
      <c r="I13" s="23">
        <v>13765821.56</v>
      </c>
      <c r="J13" s="23">
        <v>0</v>
      </c>
    </row>
    <row r="14" ht="34.5" customHeight="1" spans="1:10">
      <c r="A14" s="24" t="s">
        <v>553</v>
      </c>
      <c r="B14" s="25"/>
      <c r="C14" s="16" t="s">
        <v>554</v>
      </c>
      <c r="D14" s="26"/>
      <c r="E14" s="26"/>
      <c r="F14" s="26"/>
      <c r="G14" s="26"/>
      <c r="H14" s="23">
        <v>6749300</v>
      </c>
      <c r="I14" s="23">
        <v>6749300</v>
      </c>
      <c r="J14" s="23">
        <v>0</v>
      </c>
    </row>
    <row r="15" ht="32.25" customHeight="1" spans="1:10">
      <c r="A15" s="19" t="s">
        <v>555</v>
      </c>
      <c r="B15" s="19"/>
      <c r="C15" s="19"/>
      <c r="D15" s="19"/>
      <c r="E15" s="19"/>
      <c r="F15" s="19"/>
      <c r="G15" s="19"/>
      <c r="H15" s="19"/>
      <c r="I15" s="19"/>
      <c r="J15" s="19"/>
    </row>
    <row r="16" ht="32.25" customHeight="1" spans="1:10">
      <c r="A16" s="27" t="s">
        <v>556</v>
      </c>
      <c r="B16" s="27"/>
      <c r="C16" s="27"/>
      <c r="D16" s="27"/>
      <c r="E16" s="27"/>
      <c r="F16" s="27"/>
      <c r="G16" s="27"/>
      <c r="H16" s="28" t="s">
        <v>557</v>
      </c>
      <c r="I16" s="39" t="s">
        <v>325</v>
      </c>
      <c r="J16" s="28" t="s">
        <v>558</v>
      </c>
    </row>
    <row r="17" ht="36" customHeight="1" spans="1:10">
      <c r="A17" s="29" t="s">
        <v>318</v>
      </c>
      <c r="B17" s="29" t="s">
        <v>559</v>
      </c>
      <c r="C17" s="30" t="s">
        <v>320</v>
      </c>
      <c r="D17" s="30" t="s">
        <v>321</v>
      </c>
      <c r="E17" s="30" t="s">
        <v>322</v>
      </c>
      <c r="F17" s="30" t="s">
        <v>323</v>
      </c>
      <c r="G17" s="30" t="s">
        <v>324</v>
      </c>
      <c r="H17" s="31"/>
      <c r="I17" s="31"/>
      <c r="J17" s="31"/>
    </row>
    <row r="18" ht="32.25" customHeight="1" spans="1:13">
      <c r="A18" s="32" t="s">
        <v>327</v>
      </c>
      <c r="B18" s="32" t="s">
        <v>528</v>
      </c>
      <c r="C18" s="32" t="s">
        <v>528</v>
      </c>
      <c r="D18" s="32" t="s">
        <v>528</v>
      </c>
      <c r="E18" s="32" t="s">
        <v>528</v>
      </c>
      <c r="F18" s="33" t="s">
        <v>528</v>
      </c>
      <c r="G18" s="33" t="s">
        <v>528</v>
      </c>
      <c r="H18" s="33" t="s">
        <v>528</v>
      </c>
      <c r="I18" s="33" t="s">
        <v>528</v>
      </c>
      <c r="J18" s="32" t="s">
        <v>528</v>
      </c>
      <c r="K18" s="32"/>
      <c r="L18" s="32"/>
      <c r="M18" s="32"/>
    </row>
    <row r="19" ht="34" customHeight="1" spans="1:13">
      <c r="A19" s="32" t="s">
        <v>528</v>
      </c>
      <c r="B19" s="32" t="s">
        <v>328</v>
      </c>
      <c r="C19" s="32" t="s">
        <v>528</v>
      </c>
      <c r="D19" s="32" t="s">
        <v>528</v>
      </c>
      <c r="E19" s="32" t="s">
        <v>528</v>
      </c>
      <c r="F19" s="33" t="s">
        <v>528</v>
      </c>
      <c r="G19" s="33" t="s">
        <v>528</v>
      </c>
      <c r="H19" s="33" t="s">
        <v>528</v>
      </c>
      <c r="I19" s="33" t="s">
        <v>528</v>
      </c>
      <c r="J19" s="32" t="s">
        <v>528</v>
      </c>
      <c r="K19" s="40"/>
      <c r="L19" s="40"/>
      <c r="M19" s="25"/>
    </row>
    <row r="20" ht="34" customHeight="1" spans="1:13">
      <c r="A20" s="32" t="s">
        <v>528</v>
      </c>
      <c r="B20" s="32" t="s">
        <v>528</v>
      </c>
      <c r="C20" s="32" t="s">
        <v>423</v>
      </c>
      <c r="D20" s="32" t="s">
        <v>353</v>
      </c>
      <c r="E20" s="32" t="s">
        <v>560</v>
      </c>
      <c r="F20" s="33" t="s">
        <v>561</v>
      </c>
      <c r="G20" s="33" t="s">
        <v>333</v>
      </c>
      <c r="H20" s="33" t="s">
        <v>562</v>
      </c>
      <c r="I20" s="33" t="s">
        <v>427</v>
      </c>
      <c r="J20" s="32" t="s">
        <v>563</v>
      </c>
      <c r="K20" s="40"/>
      <c r="L20" s="40"/>
      <c r="M20" s="25"/>
    </row>
    <row r="21" ht="34" customHeight="1" spans="1:13">
      <c r="A21" s="32" t="s">
        <v>528</v>
      </c>
      <c r="B21" s="32" t="s">
        <v>528</v>
      </c>
      <c r="C21" s="32" t="s">
        <v>428</v>
      </c>
      <c r="D21" s="32" t="s">
        <v>353</v>
      </c>
      <c r="E21" s="32" t="s">
        <v>429</v>
      </c>
      <c r="F21" s="33" t="s">
        <v>430</v>
      </c>
      <c r="G21" s="33" t="s">
        <v>333</v>
      </c>
      <c r="H21" s="33" t="s">
        <v>564</v>
      </c>
      <c r="I21" s="33" t="s">
        <v>431</v>
      </c>
      <c r="J21" s="32" t="s">
        <v>565</v>
      </c>
      <c r="K21" s="40"/>
      <c r="L21" s="40"/>
      <c r="M21" s="25"/>
    </row>
    <row r="22" ht="34" customHeight="1" spans="1:13">
      <c r="A22" s="32" t="s">
        <v>528</v>
      </c>
      <c r="B22" s="32" t="s">
        <v>334</v>
      </c>
      <c r="C22" s="32" t="s">
        <v>528</v>
      </c>
      <c r="D22" s="32" t="s">
        <v>528</v>
      </c>
      <c r="E22" s="32" t="s">
        <v>528</v>
      </c>
      <c r="F22" s="33" t="s">
        <v>528</v>
      </c>
      <c r="G22" s="33" t="s">
        <v>528</v>
      </c>
      <c r="H22" s="33" t="s">
        <v>528</v>
      </c>
      <c r="I22" s="33" t="s">
        <v>528</v>
      </c>
      <c r="J22" s="32" t="s">
        <v>528</v>
      </c>
      <c r="K22" s="40"/>
      <c r="L22" s="40"/>
      <c r="M22" s="25"/>
    </row>
    <row r="23" ht="34" customHeight="1" spans="1:13">
      <c r="A23" s="32" t="s">
        <v>528</v>
      </c>
      <c r="B23" s="32" t="s">
        <v>528</v>
      </c>
      <c r="C23" s="32" t="s">
        <v>445</v>
      </c>
      <c r="D23" s="32" t="s">
        <v>330</v>
      </c>
      <c r="E23" s="32" t="s">
        <v>403</v>
      </c>
      <c r="F23" s="33" t="s">
        <v>355</v>
      </c>
      <c r="G23" s="33" t="s">
        <v>333</v>
      </c>
      <c r="H23" s="33" t="s">
        <v>566</v>
      </c>
      <c r="I23" s="33" t="s">
        <v>446</v>
      </c>
      <c r="J23" s="32" t="s">
        <v>567</v>
      </c>
      <c r="K23" s="40"/>
      <c r="L23" s="40"/>
      <c r="M23" s="25"/>
    </row>
    <row r="24" ht="34" customHeight="1" spans="1:13">
      <c r="A24" s="32" t="s">
        <v>528</v>
      </c>
      <c r="B24" s="32" t="s">
        <v>528</v>
      </c>
      <c r="C24" s="32" t="s">
        <v>447</v>
      </c>
      <c r="D24" s="32" t="s">
        <v>330</v>
      </c>
      <c r="E24" s="32" t="s">
        <v>403</v>
      </c>
      <c r="F24" s="33" t="s">
        <v>355</v>
      </c>
      <c r="G24" s="33" t="s">
        <v>333</v>
      </c>
      <c r="H24" s="33" t="s">
        <v>568</v>
      </c>
      <c r="I24" s="33" t="s">
        <v>448</v>
      </c>
      <c r="J24" s="32" t="s">
        <v>567</v>
      </c>
      <c r="K24" s="40"/>
      <c r="L24" s="40"/>
      <c r="M24" s="25"/>
    </row>
    <row r="25" ht="34" customHeight="1" spans="1:13">
      <c r="A25" s="32" t="s">
        <v>528</v>
      </c>
      <c r="B25" s="32" t="s">
        <v>528</v>
      </c>
      <c r="C25" s="32" t="s">
        <v>454</v>
      </c>
      <c r="D25" s="32" t="s">
        <v>330</v>
      </c>
      <c r="E25" s="32" t="s">
        <v>403</v>
      </c>
      <c r="F25" s="33" t="s">
        <v>355</v>
      </c>
      <c r="G25" s="33" t="s">
        <v>333</v>
      </c>
      <c r="H25" s="33" t="s">
        <v>569</v>
      </c>
      <c r="I25" s="33" t="s">
        <v>455</v>
      </c>
      <c r="J25" s="32" t="s">
        <v>567</v>
      </c>
      <c r="K25" s="40"/>
      <c r="L25" s="40"/>
      <c r="M25" s="25"/>
    </row>
    <row r="26" ht="34" customHeight="1" spans="1:13">
      <c r="A26" s="32" t="s">
        <v>528</v>
      </c>
      <c r="B26" s="32" t="s">
        <v>339</v>
      </c>
      <c r="C26" s="32" t="s">
        <v>528</v>
      </c>
      <c r="D26" s="32" t="s">
        <v>528</v>
      </c>
      <c r="E26" s="32" t="s">
        <v>528</v>
      </c>
      <c r="F26" s="33" t="s">
        <v>528</v>
      </c>
      <c r="G26" s="33" t="s">
        <v>528</v>
      </c>
      <c r="H26" s="33" t="s">
        <v>528</v>
      </c>
      <c r="I26" s="33" t="s">
        <v>528</v>
      </c>
      <c r="J26" s="32" t="s">
        <v>528</v>
      </c>
      <c r="K26" s="40"/>
      <c r="L26" s="40"/>
      <c r="M26" s="25"/>
    </row>
    <row r="27" ht="34" customHeight="1" spans="1:13">
      <c r="A27" s="32" t="s">
        <v>528</v>
      </c>
      <c r="B27" s="32" t="s">
        <v>528</v>
      </c>
      <c r="C27" s="32" t="s">
        <v>456</v>
      </c>
      <c r="D27" s="32" t="s">
        <v>330</v>
      </c>
      <c r="E27" s="32" t="s">
        <v>403</v>
      </c>
      <c r="F27" s="33" t="s">
        <v>355</v>
      </c>
      <c r="G27" s="33" t="s">
        <v>333</v>
      </c>
      <c r="H27" s="33" t="s">
        <v>570</v>
      </c>
      <c r="I27" s="33" t="s">
        <v>459</v>
      </c>
      <c r="J27" s="32" t="s">
        <v>567</v>
      </c>
      <c r="K27" s="40"/>
      <c r="L27" s="40"/>
      <c r="M27" s="25"/>
    </row>
    <row r="28" ht="34" customHeight="1" spans="1:13">
      <c r="A28" s="32" t="s">
        <v>342</v>
      </c>
      <c r="B28" s="32" t="s">
        <v>528</v>
      </c>
      <c r="C28" s="32" t="s">
        <v>528</v>
      </c>
      <c r="D28" s="32" t="s">
        <v>528</v>
      </c>
      <c r="E28" s="32" t="s">
        <v>528</v>
      </c>
      <c r="F28" s="33" t="s">
        <v>528</v>
      </c>
      <c r="G28" s="33" t="s">
        <v>528</v>
      </c>
      <c r="H28" s="33" t="s">
        <v>528</v>
      </c>
      <c r="I28" s="33" t="s">
        <v>528</v>
      </c>
      <c r="J28" s="32" t="s">
        <v>528</v>
      </c>
      <c r="K28" s="40"/>
      <c r="L28" s="40"/>
      <c r="M28" s="25"/>
    </row>
    <row r="29" ht="34" customHeight="1" spans="1:13">
      <c r="A29" s="32" t="s">
        <v>528</v>
      </c>
      <c r="B29" s="32" t="s">
        <v>343</v>
      </c>
      <c r="C29" s="32" t="s">
        <v>528</v>
      </c>
      <c r="D29" s="32" t="s">
        <v>528</v>
      </c>
      <c r="E29" s="32" t="s">
        <v>528</v>
      </c>
      <c r="F29" s="33" t="s">
        <v>528</v>
      </c>
      <c r="G29" s="33" t="s">
        <v>528</v>
      </c>
      <c r="H29" s="33" t="s">
        <v>528</v>
      </c>
      <c r="I29" s="33" t="s">
        <v>528</v>
      </c>
      <c r="J29" s="32" t="s">
        <v>528</v>
      </c>
      <c r="K29" s="40"/>
      <c r="L29" s="40"/>
      <c r="M29" s="25"/>
    </row>
    <row r="30" ht="34" customHeight="1" spans="1:13">
      <c r="A30" s="32" t="s">
        <v>528</v>
      </c>
      <c r="B30" s="32" t="s">
        <v>528</v>
      </c>
      <c r="C30" s="32" t="s">
        <v>571</v>
      </c>
      <c r="D30" s="32" t="s">
        <v>330</v>
      </c>
      <c r="E30" s="32" t="s">
        <v>572</v>
      </c>
      <c r="F30" s="33" t="s">
        <v>528</v>
      </c>
      <c r="G30" s="33" t="s">
        <v>337</v>
      </c>
      <c r="H30" s="33" t="s">
        <v>573</v>
      </c>
      <c r="I30" s="33" t="s">
        <v>461</v>
      </c>
      <c r="J30" s="32" t="s">
        <v>574</v>
      </c>
      <c r="K30" s="40"/>
      <c r="L30" s="40"/>
      <c r="M30" s="25"/>
    </row>
    <row r="31" ht="34" customHeight="1" spans="1:13">
      <c r="A31" s="32" t="s">
        <v>351</v>
      </c>
      <c r="B31" s="32" t="s">
        <v>528</v>
      </c>
      <c r="C31" s="32" t="s">
        <v>528</v>
      </c>
      <c r="D31" s="32" t="s">
        <v>528</v>
      </c>
      <c r="E31" s="32" t="s">
        <v>528</v>
      </c>
      <c r="F31" s="33" t="s">
        <v>528</v>
      </c>
      <c r="G31" s="33" t="s">
        <v>528</v>
      </c>
      <c r="H31" s="33" t="s">
        <v>528</v>
      </c>
      <c r="I31" s="33" t="s">
        <v>528</v>
      </c>
      <c r="J31" s="32" t="s">
        <v>528</v>
      </c>
      <c r="K31" s="40"/>
      <c r="L31" s="40"/>
      <c r="M31" s="25"/>
    </row>
    <row r="32" ht="34" customHeight="1" spans="1:13">
      <c r="A32" s="32" t="s">
        <v>528</v>
      </c>
      <c r="B32" s="32" t="s">
        <v>352</v>
      </c>
      <c r="C32" s="32" t="s">
        <v>528</v>
      </c>
      <c r="D32" s="32" t="s">
        <v>528</v>
      </c>
      <c r="E32" s="32" t="s">
        <v>528</v>
      </c>
      <c r="F32" s="33" t="s">
        <v>528</v>
      </c>
      <c r="G32" s="33" t="s">
        <v>528</v>
      </c>
      <c r="H32" s="33" t="s">
        <v>528</v>
      </c>
      <c r="I32" s="33" t="s">
        <v>528</v>
      </c>
      <c r="J32" s="32" t="s">
        <v>528</v>
      </c>
      <c r="K32" s="40"/>
      <c r="L32" s="40"/>
      <c r="M32" s="25"/>
    </row>
    <row r="33" ht="34" customHeight="1" spans="1:13">
      <c r="A33" s="32" t="s">
        <v>528</v>
      </c>
      <c r="B33" s="32" t="s">
        <v>528</v>
      </c>
      <c r="C33" s="32" t="s">
        <v>575</v>
      </c>
      <c r="D33" s="32" t="s">
        <v>353</v>
      </c>
      <c r="E33" s="32" t="s">
        <v>405</v>
      </c>
      <c r="F33" s="33" t="s">
        <v>355</v>
      </c>
      <c r="G33" s="33" t="s">
        <v>333</v>
      </c>
      <c r="H33" s="33" t="s">
        <v>576</v>
      </c>
      <c r="I33" s="33" t="s">
        <v>577</v>
      </c>
      <c r="J33" s="32" t="s">
        <v>578</v>
      </c>
      <c r="K33" s="40"/>
      <c r="L33" s="40"/>
      <c r="M33" s="25"/>
    </row>
    <row r="34" ht="34" customHeight="1" spans="1:13">
      <c r="A34" s="32" t="s">
        <v>528</v>
      </c>
      <c r="B34" s="32" t="s">
        <v>528</v>
      </c>
      <c r="C34" s="32" t="s">
        <v>352</v>
      </c>
      <c r="D34" s="32" t="s">
        <v>353</v>
      </c>
      <c r="E34" s="32" t="s">
        <v>405</v>
      </c>
      <c r="F34" s="33" t="s">
        <v>355</v>
      </c>
      <c r="G34" s="33" t="s">
        <v>333</v>
      </c>
      <c r="H34" s="33" t="s">
        <v>576</v>
      </c>
      <c r="I34" s="33" t="s">
        <v>352</v>
      </c>
      <c r="J34" s="32" t="s">
        <v>578</v>
      </c>
      <c r="K34" s="40"/>
      <c r="L34" s="40"/>
      <c r="M34" s="25"/>
    </row>
  </sheetData>
  <mergeCells count="41">
    <mergeCell ref="A2:J2"/>
    <mergeCell ref="A3:C3"/>
    <mergeCell ref="B4:E4"/>
    <mergeCell ref="F4:G4"/>
    <mergeCell ref="H4:J4"/>
    <mergeCell ref="A5:I5"/>
    <mergeCell ref="C6:I6"/>
    <mergeCell ref="C7:I7"/>
    <mergeCell ref="C8:I8"/>
    <mergeCell ref="A9:J9"/>
    <mergeCell ref="H10:J10"/>
    <mergeCell ref="A12:G12"/>
    <mergeCell ref="A13:B13"/>
    <mergeCell ref="C13:G13"/>
    <mergeCell ref="A14:B14"/>
    <mergeCell ref="C14:G14"/>
    <mergeCell ref="A15:J15"/>
    <mergeCell ref="A16:G16"/>
    <mergeCell ref="J18:M18"/>
    <mergeCell ref="J19:M19"/>
    <mergeCell ref="J20:M20"/>
    <mergeCell ref="J21:M21"/>
    <mergeCell ref="J22:M22"/>
    <mergeCell ref="J23:M23"/>
    <mergeCell ref="J24:M24"/>
    <mergeCell ref="J25:M25"/>
    <mergeCell ref="J26:M26"/>
    <mergeCell ref="J27:M27"/>
    <mergeCell ref="J28:M28"/>
    <mergeCell ref="J29:M29"/>
    <mergeCell ref="J30:M30"/>
    <mergeCell ref="J31:M31"/>
    <mergeCell ref="J32:M32"/>
    <mergeCell ref="J33:M33"/>
    <mergeCell ref="J34:M34"/>
    <mergeCell ref="A6:A7"/>
    <mergeCell ref="H16:H17"/>
    <mergeCell ref="I16:I17"/>
    <mergeCell ref="J16:J17"/>
    <mergeCell ref="A10:B11"/>
    <mergeCell ref="C10:G11"/>
  </mergeCells>
  <pageMargins left="0.84" right="0.84" top="0.9" bottom="0.9" header="0.36" footer="0.36"/>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2026-03-09T01:25:20Z</dcterms:created>
  <dcterms:modified xsi:type="dcterms:W3CDTF">2026-03-09T06:40:18Z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