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44525"/>
</workbook>
</file>

<file path=xl/sharedStrings.xml><?xml version="1.0" encoding="utf-8"?>
<sst xmlns="http://schemas.openxmlformats.org/spreadsheetml/2006/main" count="1617" uniqueCount="582">
  <si>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</si>
  <si>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</si>
  <si>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</si>
  <si>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</si>
  <si>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</si>
  <si>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</si>
  <si>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</si>
  <si>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</si>
  <si>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</si>
  <si>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</si>
  <si>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</si>
  <si>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</si>
  <si>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</si>
  <si>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</si>
  <si>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</si>
  <si>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</si>
  <si>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</si>
  <si>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</si>
  <si>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</si>
  <si>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</si>
  <si>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</si>
  <si>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</si>
  <si>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</si>
  <si>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</si>
  <si>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</si>
  <si>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</si>
  <si>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</si>
  <si>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</si>
  <si>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</si>
  <si>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</si>
  <si>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</si>
  <si>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</si>
  <si>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</si>
  <si>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</si>
  <si>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</si>
  <si>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</si>
  <si>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</si>
  <si>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</si>
  <si>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</si>
  <si>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</si>
  <si>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</si>
  <si>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</si>
  <si>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</si>
  <si>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</si>
  <si>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</si>
  <si>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</si>
  <si>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</si>
  <si>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</si>
  <si>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</si>
  <si>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</si>
  <si>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</si>
  <si>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</si>
  <si>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</si>
  <si>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</si>
  <si>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</si>
  <si>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</si>
  <si>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</si>
  <si>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</si>
  <si>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</si>
  <si>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</si>
  <si>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</si>
  <si>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</si>
  <si>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</si>
  <si>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</si>
  <si>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</si>
  <si>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</si>
  <si>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</si>
  <si>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</si>
  <si>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</si>
  <si>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131011</t>
  </si>
  <si>
    <t>昆明市东川区铜都街道中心卫生院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</si>
  <si>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</si>
  <si>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</si>
  <si>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</si>
  <si>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</si>
  <si>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</si>
  <si>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</si>
  <si>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</si>
  <si>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</si>
  <si>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</si>
  <si>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</si>
  <si>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</si>
  <si>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</si>
  <si>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</si>
  <si>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</si>
  <si>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</si>
  <si>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</si>
  <si>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</si>
  <si>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</si>
  <si>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</si>
  <si>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</si>
  <si>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</si>
  <si>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</si>
  <si>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</si>
  <si>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</si>
  <si>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</si>
  <si>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</si>
  <si>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</si>
  <si>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</si>
  <si>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</si>
  <si>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</si>
  <si>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</si>
  <si>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</si>
  <si>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</si>
  <si>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</si>
  <si>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</si>
  <si>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</si>
  <si>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</si>
  <si>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</si>
  <si>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</si>
  <si>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</si>
  <si>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</si>
  <si>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</si>
  <si>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21003</t>
  </si>
  <si>
    <t>基层医疗卫生机构</t>
  </si>
  <si>
    <t>2100302</t>
  </si>
  <si>
    <t>乡镇卫生院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</si>
  <si>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</si>
  <si>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</si>
  <si>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</si>
  <si>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</si>
  <si>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</si>
  <si>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</si>
  <si>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</si>
  <si>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</si>
  <si>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217</t>
  </si>
  <si>
    <t>金融支出</t>
  </si>
  <si>
    <t>21799</t>
  </si>
  <si>
    <t>其他金融支出</t>
  </si>
  <si>
    <t>2179999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</si>
  <si>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</si>
  <si>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</si>
  <si>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</si>
  <si>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</si>
  <si>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</si>
  <si>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</si>
  <si>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</si>
  <si>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</si>
  <si>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</si>
  <si>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</si>
  <si>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</si>
  <si>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</si>
  <si>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</si>
  <si>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</si>
  <si>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</si>
  <si>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</si>
  <si>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</si>
  <si>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</si>
  <si>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</si>
  <si>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</si>
  <si>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</si>
  <si>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</si>
  <si>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</si>
  <si>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</si>
  <si>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</si>
  <si>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</si>
  <si>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</si>
  <si>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</si>
  <si>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</si>
  <si>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</si>
  <si>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</si>
  <si>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</si>
  <si>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</si>
  <si>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</si>
  <si>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</si>
  <si>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</si>
  <si>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</si>
  <si>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</si>
  <si>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</si>
  <si>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</si>
  <si>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</si>
  <si>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</si>
  <si>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</si>
  <si>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</si>
  <si>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</si>
  <si>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</si>
  <si>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</si>
  <si>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</si>
  <si>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</si>
  <si>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</si>
  <si>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</si>
  <si>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</si>
  <si>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</si>
  <si>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</si>
  <si>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</si>
  <si>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</si>
  <si>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</si>
  <si>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</si>
  <si>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</si>
  <si>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</si>
  <si>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</si>
  <si>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</si>
  <si>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</si>
  <si>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</si>
  <si>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</si>
  <si>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</si>
  <si>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</si>
  <si>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</si>
  <si>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</si>
  <si>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</si>
  <si>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</si>
  <si>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</si>
  <si>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</si>
  <si>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530113210000000002837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</si>
  <si>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</si>
  <si>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</si>
  <si>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</si>
  <si>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</si>
  <si>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</si>
  <si>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</si>
  <si>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</si>
  <si>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</si>
  <si>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</si>
  <si>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530113210000000002838</t>
  </si>
  <si>
    <t>社会保障缴费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</si>
  <si>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</si>
  <si>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</si>
  <si>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</si>
  <si>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</si>
  <si>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</si>
  <si>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</si>
  <si>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</si>
  <si>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</si>
  <si>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</si>
  <si>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</si>
  <si>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530113210000000002839</t>
  </si>
  <si>
    <t>30113</t>
  </si>
  <si>
    <t>530113210000000002843</t>
  </si>
  <si>
    <t>30217</t>
  </si>
  <si>
    <t>530113210000000002845</t>
  </si>
  <si>
    <t>工会经费</t>
  </si>
  <si>
    <t>30228</t>
  </si>
  <si>
    <t>530113210000000002848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</si>
  <si>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</si>
  <si>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</si>
  <si>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</si>
  <si>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</si>
  <si>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</si>
  <si>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</si>
  <si>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</si>
  <si>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</si>
  <si>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</si>
  <si>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</si>
  <si>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</si>
  <si>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</si>
  <si>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</si>
  <si>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</si>
  <si>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</si>
  <si>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</si>
  <si>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</si>
  <si>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530113221100000305534</t>
  </si>
  <si>
    <t>离退休生活补助</t>
  </si>
  <si>
    <t>30305</t>
  </si>
  <si>
    <t>生活补助</t>
  </si>
  <si>
    <t>530113231100001505079</t>
  </si>
  <si>
    <t>事业人员绩效奖励</t>
  </si>
  <si>
    <t>530113251100003718918</t>
  </si>
  <si>
    <t>离退休公用经费</t>
  </si>
  <si>
    <t>30299</t>
  </si>
  <si>
    <t>其他商品和服务支出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</si>
  <si>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</si>
  <si>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</si>
  <si>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</si>
  <si>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</si>
  <si>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</si>
  <si>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</si>
  <si>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</si>
  <si>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对个人和家庭的补助</t>
  </si>
  <si>
    <t>530113261100004956498</t>
  </si>
  <si>
    <t>遗属补助经费</t>
  </si>
  <si>
    <t>事业发展类</t>
  </si>
  <si>
    <t>530113251100003701027</t>
  </si>
  <si>
    <t>医疗业务预算资金</t>
  </si>
  <si>
    <t>30202</t>
  </si>
  <si>
    <t>印刷费</t>
  </si>
  <si>
    <t>30204</t>
  </si>
  <si>
    <t>手续费</t>
  </si>
  <si>
    <t>30209</t>
  </si>
  <si>
    <t>物业管理费</t>
  </si>
  <si>
    <t>30214</t>
  </si>
  <si>
    <t>租赁费</t>
  </si>
  <si>
    <t>30218</t>
  </si>
  <si>
    <t>专用材料费</t>
  </si>
  <si>
    <t>30226</t>
  </si>
  <si>
    <t>劳务费</t>
  </si>
  <si>
    <t>30227</t>
  </si>
  <si>
    <t>委托业务费</t>
  </si>
  <si>
    <t>30231</t>
  </si>
  <si>
    <t>公务用车运行维护费</t>
  </si>
  <si>
    <t>30239</t>
  </si>
  <si>
    <t>其他交通费用</t>
  </si>
  <si>
    <t>30240</t>
  </si>
  <si>
    <t>税金及附加费用</t>
  </si>
  <si>
    <t>31002</t>
  </si>
  <si>
    <t>办公设备购置</t>
  </si>
  <si>
    <t>31003</t>
  </si>
  <si>
    <t>专用设备购置</t>
  </si>
  <si>
    <t>31006</t>
  </si>
  <si>
    <t>大型修缮</t>
  </si>
  <si>
    <t>31007</t>
  </si>
  <si>
    <t>信息网络及软件购置更新</t>
  </si>
  <si>
    <t>31013</t>
  </si>
  <si>
    <t>公务用车购置</t>
  </si>
  <si>
    <t>530113251100003708534</t>
  </si>
  <si>
    <t>单位自有资金收支专户利息资金</t>
  </si>
  <si>
    <t>39999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</si>
  <si>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</si>
  <si>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</si>
  <si>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</si>
  <si>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</si>
  <si>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</si>
  <si>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</si>
  <si>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</si>
  <si>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</si>
  <si>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</si>
  <si>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</si>
  <si>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做好利息收入预算，按时上缴利息及非税收入</t>
  </si>
  <si>
    <t>产出指标</t>
  </si>
  <si>
    <t>数量指标</t>
  </si>
  <si>
    <t>利息收入</t>
  </si>
  <si>
    <t>=</t>
  </si>
  <si>
    <t>据实申报</t>
  </si>
  <si>
    <t>元</t>
  </si>
  <si>
    <t>定量指标</t>
  </si>
  <si>
    <t>利息收入申报准确性</t>
  </si>
  <si>
    <t>质量指标</t>
  </si>
  <si>
    <t>非税收入上缴率</t>
  </si>
  <si>
    <t>100</t>
  </si>
  <si>
    <t>%</t>
  </si>
  <si>
    <t>非税收入上缴完成率</t>
  </si>
  <si>
    <t>时效指标</t>
  </si>
  <si>
    <t>完成非税收入申报时间</t>
  </si>
  <si>
    <t xml:space="preserve">	 2025</t>
  </si>
  <si>
    <t>年</t>
  </si>
  <si>
    <t>在2025年度内完成非税收入的申报上缴</t>
  </si>
  <si>
    <t>效益指标</t>
  </si>
  <si>
    <t>经济效益</t>
  </si>
  <si>
    <t>全口预算覆盖执行情况</t>
  </si>
  <si>
    <t>全口径实行情况</t>
  </si>
  <si>
    <t>满意度指标</t>
  </si>
  <si>
    <t>服务对象满意度</t>
  </si>
  <si>
    <t>满意度</t>
  </si>
  <si>
    <t>&gt;=</t>
  </si>
  <si>
    <t>90</t>
  </si>
  <si>
    <t>卫生院业务预算资金支出</t>
  </si>
  <si>
    <t>购置计划完成率</t>
  </si>
  <si>
    <t>70</t>
  </si>
  <si>
    <t>定性指标</t>
  </si>
  <si>
    <t>反映部门购置计划执行情况购置计划执行情况。
购置计划完成率=（实际购置交付装备数量/计划购置交付装备数量）*100%。</t>
  </si>
  <si>
    <t>资金使用效率</t>
  </si>
  <si>
    <t>&gt;</t>
  </si>
  <si>
    <t>反映医院自有资金支付预算编制合理性</t>
  </si>
  <si>
    <t>验收通过率</t>
  </si>
  <si>
    <t>反映设备购置的产品质量情况。
验收通过率=（通过验收的购置数量/购置总数量）*100%。</t>
  </si>
  <si>
    <t>购置设备利用率</t>
  </si>
  <si>
    <t>95</t>
  </si>
  <si>
    <t>反映设备利用情况。
设备利用率=（投入使用设备数/购置设备总数）*100%。</t>
  </si>
  <si>
    <t>人员经费支出率</t>
  </si>
  <si>
    <t>反映人员经费按时支付情况</t>
  </si>
  <si>
    <t>设备部署及时率</t>
  </si>
  <si>
    <t>反映新购设备按时部署情况。
设备部署及时率=（及时部署设备数量/新购设备总数）*100%。</t>
  </si>
  <si>
    <t>预期患者数量目标提升</t>
  </si>
  <si>
    <t>50</t>
  </si>
  <si>
    <t>预期患者数量较上年明显提升</t>
  </si>
  <si>
    <t>设备采购经济性</t>
  </si>
  <si>
    <t>医疗业务收入逐年增长</t>
  </si>
  <si>
    <t>万元</t>
  </si>
  <si>
    <t>反映设备采购成本低于计划数所获得的经济效益</t>
  </si>
  <si>
    <t>医保结余率</t>
  </si>
  <si>
    <t>医保DRG付费结算结余率≥90%</t>
  </si>
  <si>
    <t>社会效益</t>
  </si>
  <si>
    <t>社会效益影响率</t>
  </si>
  <si>
    <t>患者满意度</t>
  </si>
  <si>
    <t>可持续影响</t>
  </si>
  <si>
    <t>设备使用年限</t>
  </si>
  <si>
    <t>反映新投入设备使用年限情况</t>
  </si>
  <si>
    <t>学科与人才</t>
  </si>
  <si>
    <t>&lt;=</t>
  </si>
  <si>
    <t>反映医疗领域相关人才流失率≤5%</t>
  </si>
  <si>
    <t>反映服务对象对购置设备的整体满意情况。
使用人员满意度=（对购置设备满意的人数/问卷调查人数）*100%。</t>
  </si>
  <si>
    <t>保障退休死亡职工家属基本生活。</t>
  </si>
  <si>
    <t>保障人员数量</t>
  </si>
  <si>
    <t>人</t>
  </si>
  <si>
    <t>反映享受遗属生活补助人员的数量</t>
  </si>
  <si>
    <t>补助发放完成时间</t>
  </si>
  <si>
    <t>2026</t>
  </si>
  <si>
    <t>年度</t>
  </si>
  <si>
    <t>反映补助发放完成的时间</t>
  </si>
  <si>
    <t>提高退休死亡人员家属生活质量</t>
  </si>
  <si>
    <t>反映退休死亡人员家属生活质量情况</t>
  </si>
  <si>
    <t>获补对象满意度</t>
  </si>
  <si>
    <t>反映获补助对象的满意度情况</t>
  </si>
  <si>
    <t>成本指标</t>
  </si>
  <si>
    <t>经济成本指标</t>
  </si>
  <si>
    <t>发放补助所需资金</t>
  </si>
  <si>
    <t>25436.88</t>
  </si>
  <si>
    <t>反映发放补助所需成本</t>
  </si>
  <si>
    <t>预算06表</t>
  </si>
  <si>
    <t>政府性基金预算支出预算表</t>
  </si>
  <si>
    <t>单位名称：昆明市发展和改革委员会</t>
  </si>
  <si>
    <t>政府性基金预算支出</t>
  </si>
  <si>
    <t>备注：昆明市东川区铜都街道中心卫生院2026年无政府性基金预算支出预算表支出情况，此表无数据。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</si>
  <si>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</si>
  <si>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</si>
  <si>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</si>
  <si>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</si>
  <si>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</si>
  <si>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</si>
  <si>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</si>
  <si>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</si>
  <si>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</si>
  <si>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</si>
  <si>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</si>
  <si>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采购彩色打印机</t>
  </si>
  <si>
    <t>A4彩色打印机</t>
  </si>
  <si>
    <t>台</t>
  </si>
  <si>
    <t>采购黑白打印机</t>
  </si>
  <si>
    <t>A4黑白打印机</t>
  </si>
  <si>
    <t>采购办公椅</t>
  </si>
  <si>
    <t>办公椅</t>
  </si>
  <si>
    <t>个</t>
  </si>
  <si>
    <t>采购笔记本电脑</t>
  </si>
  <si>
    <t>便携式计算机</t>
  </si>
  <si>
    <t>采购办公茶几</t>
  </si>
  <si>
    <t>茶几</t>
  </si>
  <si>
    <t>救护车燃油费</t>
  </si>
  <si>
    <t>车辆加油、添加燃料服务</t>
  </si>
  <si>
    <t>救护车维修费</t>
  </si>
  <si>
    <t>车辆维修和保养服务</t>
  </si>
  <si>
    <t>采购A3纸</t>
  </si>
  <si>
    <t>复印纸</t>
  </si>
  <si>
    <t>件</t>
  </si>
  <si>
    <t>采购A4纸</t>
  </si>
  <si>
    <t>采购A5纸</t>
  </si>
  <si>
    <t>采购凭证打印纸</t>
  </si>
  <si>
    <t>救护车保险费</t>
  </si>
  <si>
    <t>机动车保险服务</t>
  </si>
  <si>
    <t>采购空调</t>
  </si>
  <si>
    <t>空调机</t>
  </si>
  <si>
    <t>采购尿液分析仪</t>
  </si>
  <si>
    <t>临床检验设备</t>
  </si>
  <si>
    <t>采购全自动血细胞分析仪</t>
  </si>
  <si>
    <t>购买票据打印机</t>
  </si>
  <si>
    <t>票据打印机</t>
  </si>
  <si>
    <t>采购办公沙发</t>
  </si>
  <si>
    <t>其他沙发类</t>
  </si>
  <si>
    <t>购买电针机</t>
  </si>
  <si>
    <t>其他医疗设备</t>
  </si>
  <si>
    <t>购买电子阴道镜</t>
  </si>
  <si>
    <t>购买负压吸引器</t>
  </si>
  <si>
    <t>购买美容床</t>
  </si>
  <si>
    <t>购买纳米毛囊清洁仪</t>
  </si>
  <si>
    <t>购买碳酸泉养护仪</t>
  </si>
  <si>
    <t>购买体外冲击波碎石机</t>
  </si>
  <si>
    <t>购买微波理疗机</t>
  </si>
  <si>
    <t>购买雾化机</t>
  </si>
  <si>
    <t>购买洗头床</t>
  </si>
  <si>
    <t>购买心电图机</t>
  </si>
  <si>
    <t>购买氧气流量表</t>
  </si>
  <si>
    <t>购买注射器辅助推进装置（水光）</t>
  </si>
  <si>
    <t>采购印刷服务费</t>
  </si>
  <si>
    <t>其他印刷服务</t>
  </si>
  <si>
    <t>采购台式电脑</t>
  </si>
  <si>
    <t>台式计算机</t>
  </si>
  <si>
    <t>采购条码打印机</t>
  </si>
  <si>
    <t>条码打印机</t>
  </si>
  <si>
    <t>采购铁皮文件柜</t>
  </si>
  <si>
    <t>文件柜</t>
  </si>
  <si>
    <t>采购2027年物业管理费</t>
  </si>
  <si>
    <t>物业管理服务</t>
  </si>
  <si>
    <t>采购物业管理服务</t>
  </si>
  <si>
    <t>采购高压蒸汽灭菌器</t>
  </si>
  <si>
    <t>消毒灭菌设备及器具</t>
  </si>
  <si>
    <t>采购救护车</t>
  </si>
  <si>
    <t>医疗车</t>
  </si>
  <si>
    <t>辆</t>
  </si>
  <si>
    <t>购买多普勒彩超机</t>
  </si>
  <si>
    <t>医用超声波仪器及设备</t>
  </si>
  <si>
    <t>备注：当面向中小企业预留资金大于合计时，面向中小企业预留资金为三年预计数。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</si>
  <si>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</si>
  <si>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</si>
  <si>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</si>
  <si>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</si>
  <si>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</si>
  <si>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</si>
  <si>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</si>
  <si>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备注：昆明市东川区铜都街道中心卫生院2026年度无政府购买服务预算表支出情况，此表无数据。</t>
  </si>
  <si>
    <t>预算09-1表</t>
  </si>
  <si>
    <t>单位名称（项目）</t>
  </si>
  <si>
    <t>地区</t>
  </si>
  <si>
    <t>备注：昆明市东川区铜都街道中心卫生院2026年度无对下转移支付预算表支出情况，此表无数据。</t>
  </si>
  <si>
    <t>预算09-2表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</si>
  <si>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</si>
  <si>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</si>
  <si>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</si>
  <si>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</si>
  <si>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</si>
  <si>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</si>
  <si>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</si>
  <si>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</si>
  <si>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备注：昆明市东川区铜都街道中心卫生院2026年度无新增资产配置预算支出情况，此表无数据。</t>
  </si>
  <si>
    <t>预算11表</t>
  </si>
  <si>
    <t>上级补助</t>
  </si>
  <si>
    <t>备注：昆明市东川区铜都街道中心卫生院2026年度无上级转移支付补助项目预算表支出情况，此表无数据。</t>
  </si>
  <si>
    <t>预算12表</t>
  </si>
  <si>
    <t>项目级次</t>
  </si>
  <si>
    <t>114 对个人和家庭的补助</t>
  </si>
  <si>
    <t>本级</t>
  </si>
  <si>
    <t/>
  </si>
  <si>
    <t>预算6表</t>
  </si>
  <si>
    <t>部门编码</t>
  </si>
  <si>
    <t>部门名称</t>
  </si>
  <si>
    <t>内容</t>
  </si>
  <si>
    <t>说明</t>
  </si>
  <si>
    <t>部门总体目标</t>
  </si>
  <si>
    <t>部门职责</t>
  </si>
  <si>
    <t>贯彻执行党的卫生工作方针政策和国家卫生法律、法规，以公共卫生服务为主，面向农村居民提供综合性卫生服务，受上级卫生行政部门委托承担辖区内预防保健基本医疗、健康教育、康复和计划生育技术等工作。负责本乡镇的卫生工作法律、法规、政策的贯彻，卫生事业发展规划和工作计划的制定，社会公共卫生事件的报告，并依据上级部门要求组织实施处置；负责本乡镇辖区内的卫生信息统计、分析、上报；负责对本乡镇辖区内村级卫生组织和乡村医生的业务指导和培训；负责承办政府卫生行政部门委托的相关业务或事项；负责上级卫生行政部门下达的其他工作；为全区实现脱贫工作，提供健康扶贫服务。乡镇卫生院是农村公共卫生工作的枢纽，它在农村承担政府的卫生行政职能，是农村疾病控制的中心，是农村初级卫生保健的核心，是农村社区卫生服务的指导中心，为铜都镇全体人民服务，为铜都经济发展提供坚实的医疗支持</t>
  </si>
  <si>
    <t>根据三定方案归纳</t>
  </si>
  <si>
    <t>1.保证乡镇卫生院的日常工作开展。2.提升乡镇卫生院的医疗技术服务水平。3.解决周边老百姓就医难得问题。4.促进医疗工作与社会可持续发展。</t>
  </si>
  <si>
    <t>根据部门职责，中长期规划，各级党委，各级政府要求归纳</t>
  </si>
  <si>
    <t>部门年度目标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</si>
  <si>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</si>
  <si>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</si>
  <si>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</si>
  <si>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</si>
  <si>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</si>
  <si>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</si>
  <si>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</si>
  <si>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</si>
  <si>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</si>
  <si>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贯彻执行国家、云南省、昆明市有关卫生健康事业发展的法律法规和方针政策，拟订东川区卫生健康事业发展规划、政策措施、年度计划并组织实施。贯彻执行国家和省、市制定的相关标准和技术规范。统筹规划全区卫生健康资源配置，负责区域卫生健康规划的编制和实施。加强卫生健康人才队伍建设。制定并组织实施推进卫生健康基本公共服务均等化、普惠化、便捷化和公共资源向基层延伸等政策措施。</t>
  </si>
  <si>
    <t>商品和服务支出</t>
  </si>
  <si>
    <t>退休生活补助、遗属补助</t>
  </si>
  <si>
    <t>为满足日常工作开展，2026年预计购置办公设备、医疗设备、大型修缮、软件服务、公务用车购置、公务用车保险、维修、燃油等</t>
  </si>
  <si>
    <t>购置办公设备、医疗设备、大型修缮、软件服务、公务用车购置、公务用车保险、维修、燃油等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</si>
  <si>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</si>
  <si>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</si>
  <si>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</si>
  <si>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</si>
  <si>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</si>
  <si>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工资福利支出和商品服务支出</t>
  </si>
  <si>
    <t>22154213.35元</t>
  </si>
  <si>
    <t>基本支出按照在职在编40人编制，包括工资福利支出（工资性支出，十三个月工资、绩效、社会保障费）</t>
  </si>
  <si>
    <t>包括工资福利支出和商品服务支出</t>
  </si>
  <si>
    <t>部门年度重点工作任务</t>
  </si>
  <si>
    <t>在职在编实有人员</t>
  </si>
  <si>
    <t>40人</t>
  </si>
  <si>
    <t>铜都街道中心卫生院2026年编制预算在职人员40名</t>
  </si>
  <si>
    <t>在职在编人员</t>
  </si>
  <si>
    <t>退休人员</t>
  </si>
  <si>
    <t>48人</t>
  </si>
  <si>
    <t>铜都街道中心卫生院2026年编制预算退休人员48名</t>
  </si>
  <si>
    <t>医院工作人员具备相关证书</t>
  </si>
  <si>
    <t>具备相关证书</t>
  </si>
  <si>
    <t>提高工作人员专业能力水平，持证上岗</t>
  </si>
  <si>
    <r>
      <rPr>
        <sz val="9"/>
        <color indexed="8"/>
        <rFont val="宋体"/>
        <charset val="134"/>
      </rPr>
      <t>病床使用率</t>
    </r>
    <r>
      <rPr>
        <sz val="9"/>
        <color indexed="8"/>
        <rFont val="Arial"/>
        <charset val="134"/>
      </rPr>
      <t xml:space="preserve">					</t>
    </r>
    <r>
      <rPr>
        <sz val="9"/>
        <color indexed="8"/>
        <rFont val="宋体"/>
        <charset val="134"/>
      </rPr>
      <t xml:space="preserve">
</t>
    </r>
  </si>
  <si>
    <t xml:space="preserve">85%
</t>
  </si>
  <si>
    <t>提高病床使用率</t>
  </si>
  <si>
    <r>
      <rPr>
        <sz val="9"/>
        <color indexed="8"/>
        <rFont val="宋体"/>
        <charset val="134"/>
      </rPr>
      <t>基础护理合格率</t>
    </r>
    <r>
      <rPr>
        <sz val="9"/>
        <color indexed="8"/>
        <rFont val="Arial"/>
        <charset val="134"/>
      </rPr>
      <t xml:space="preserve">					</t>
    </r>
    <r>
      <rPr>
        <sz val="9"/>
        <color indexed="8"/>
        <rFont val="宋体"/>
        <charset val="134"/>
      </rPr>
      <t xml:space="preserve">
</t>
    </r>
  </si>
  <si>
    <t>95%</t>
  </si>
  <si>
    <t>提高基础护理合格率</t>
  </si>
  <si>
    <r>
      <rPr>
        <sz val="9"/>
        <color indexed="8"/>
        <rFont val="宋体"/>
        <charset val="134"/>
      </rPr>
      <t>患者治愈率</t>
    </r>
    <r>
      <rPr>
        <sz val="9"/>
        <color indexed="8"/>
        <rFont val="Arial"/>
        <charset val="134"/>
      </rPr>
      <t xml:space="preserve">					</t>
    </r>
    <r>
      <rPr>
        <sz val="9"/>
        <color indexed="8"/>
        <rFont val="宋体"/>
        <charset val="134"/>
      </rPr>
      <t xml:space="preserve">
</t>
    </r>
  </si>
  <si>
    <t>99%</t>
  </si>
  <si>
    <t>提升医疗技术服务水平</t>
  </si>
  <si>
    <r>
      <rPr>
        <sz val="9"/>
        <color indexed="8"/>
        <rFont val="宋体"/>
        <charset val="134"/>
      </rPr>
      <t>药品占业务收入百分比</t>
    </r>
    <r>
      <rPr>
        <sz val="9"/>
        <color indexed="8"/>
        <rFont val="Arial"/>
        <charset val="134"/>
      </rPr>
      <t xml:space="preserve">					</t>
    </r>
    <r>
      <rPr>
        <sz val="9"/>
        <color indexed="8"/>
        <rFont val="宋体"/>
        <charset val="134"/>
      </rPr>
      <t xml:space="preserve">
</t>
    </r>
  </si>
  <si>
    <t>小于50%</t>
  </si>
  <si>
    <t>提升医疗业务服务水平</t>
  </si>
  <si>
    <t>社会效益指标</t>
  </si>
  <si>
    <t>为铜都镇经济发展提供医疗支持</t>
  </si>
  <si>
    <t>保证乡镇卫生院的日常工作开展，解决周边老百姓就医难得问题</t>
  </si>
  <si>
    <t>公共服务水平</t>
  </si>
  <si>
    <t>公共服务水平得到提高</t>
  </si>
  <si>
    <t>提升乡镇卫生院的医疗技术服务水平</t>
  </si>
  <si>
    <t>生态效益指标</t>
  </si>
  <si>
    <t>医疗废物垃圾处理率</t>
  </si>
  <si>
    <t>医院医疗废物垃圾按照医院相关规定处置率应为100％</t>
  </si>
  <si>
    <t>可持续影响指标</t>
  </si>
  <si>
    <t>医院可持续发展</t>
  </si>
  <si>
    <t>得到提升</t>
  </si>
  <si>
    <t>促进医疗工作与社会可持续发展</t>
  </si>
  <si>
    <t>服务对象满意度指标</t>
  </si>
  <si>
    <t>提高患者满意度，提高医疗服务水平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</si>
</sst>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  <numFmt numFmtId="177" formatCode="yyyy\-mm\-dd"/>
    <numFmt numFmtId="178" formatCode="#,##0.00;\-#,##0.00;;@"/>
    <numFmt numFmtId="179" formatCode="hh:mm:ss"/>
    <numFmt numFmtId="180" formatCode="#,##0;\-#,##0;;@"/>
  </numFmts>
  <fonts count="41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indexed="8"/>
      <name val="宋体"/>
      <charset val="134"/>
    </font>
    <font>
      <b/>
      <sz val="9"/>
      <color rgb="FF000000"/>
      <name val="宋体"/>
      <charset val="134"/>
    </font>
    <font>
      <b/>
      <sz val="23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  <font>
      <sz val="9"/>
      <color indexed="8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2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24" applyNumberFormat="0" applyAlignment="0" applyProtection="0">
      <alignment vertical="center"/>
    </xf>
    <xf numFmtId="0" fontId="28" fillId="7" borderId="25" applyNumberFormat="0" applyAlignment="0" applyProtection="0">
      <alignment vertical="center"/>
    </xf>
    <xf numFmtId="0" fontId="29" fillId="7" borderId="24" applyNumberFormat="0" applyAlignment="0" applyProtection="0">
      <alignment vertical="center"/>
    </xf>
    <xf numFmtId="0" fontId="30" fillId="8" borderId="26" applyNumberFormat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176" fontId="38" fillId="0" borderId="1">
      <alignment horizontal="right" vertical="center"/>
    </xf>
    <xf numFmtId="177" fontId="38" fillId="0" borderId="1">
      <alignment horizontal="right" vertical="center"/>
    </xf>
    <xf numFmtId="10" fontId="38" fillId="0" borderId="1">
      <alignment horizontal="right" vertical="center"/>
    </xf>
    <xf numFmtId="178" fontId="38" fillId="0" borderId="1">
      <alignment horizontal="right" vertical="center"/>
    </xf>
    <xf numFmtId="49" fontId="38" fillId="0" borderId="1">
      <alignment horizontal="left" vertical="center" wrapText="1"/>
    </xf>
    <xf numFmtId="178" fontId="38" fillId="0" borderId="1">
      <alignment horizontal="right" vertical="center"/>
    </xf>
    <xf numFmtId="179" fontId="38" fillId="0" borderId="1">
      <alignment horizontal="right" vertical="center"/>
    </xf>
    <xf numFmtId="180" fontId="38" fillId="0" borderId="1">
      <alignment horizontal="right" vertical="center"/>
    </xf>
    <xf numFmtId="0" fontId="39" fillId="0" borderId="0"/>
  </cellStyleXfs>
  <cellXfs count="235">
    <xf numFmtId="0" fontId="0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 applyProtection="1">
      <alignment horizontal="right" vertical="center"/>
      <protection locked="0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 applyProtection="1">
      <alignment horizontal="center" vertical="center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>
      <alignment horizontal="center" vertical="center"/>
    </xf>
    <xf numFmtId="49" fontId="7" fillId="0" borderId="11" xfId="57" applyNumberFormat="1" applyFont="1" applyFill="1" applyBorder="1" applyAlignment="1">
      <alignment horizontal="center" vertical="center"/>
    </xf>
    <xf numFmtId="49" fontId="7" fillId="0" borderId="11" xfId="57" applyNumberFormat="1" applyFont="1" applyFill="1" applyBorder="1" applyAlignment="1">
      <alignment horizontal="center" vertical="center" wrapText="1"/>
    </xf>
    <xf numFmtId="49" fontId="7" fillId="0" borderId="11" xfId="57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2" borderId="1" xfId="0" applyNumberFormat="1" applyFont="1" applyFill="1" applyBorder="1" applyAlignment="1" applyProtection="1">
      <alignment horizontal="right" vertical="center"/>
      <protection locked="0"/>
    </xf>
    <xf numFmtId="49" fontId="2" fillId="0" borderId="10" xfId="0" applyNumberFormat="1" applyFont="1" applyBorder="1" applyAlignment="1">
      <alignment horizontal="center" vertical="center"/>
    </xf>
    <xf numFmtId="49" fontId="3" fillId="0" borderId="0" xfId="0" applyNumberFormat="1" applyFont="1" applyBorder="1"/>
    <xf numFmtId="0" fontId="2" fillId="0" borderId="0" xfId="0" applyFont="1" applyBorder="1" applyAlignment="1" applyProtection="1">
      <alignment horizontal="right" vertical="center"/>
      <protection locked="0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0" fontId="2" fillId="0" borderId="0" xfId="0" applyFont="1" applyBorder="1" applyAlignment="1" applyProtection="1">
      <alignment horizontal="right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5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4" fontId="10" fillId="0" borderId="1" xfId="54" applyNumberFormat="1" applyFont="1" applyBorder="1">
      <alignment horizontal="right" vertical="center"/>
    </xf>
    <xf numFmtId="0" fontId="2" fillId="2" borderId="0" xfId="0" applyFont="1" applyFill="1" applyBorder="1" applyAlignment="1" applyProtection="1">
      <alignment horizontal="right" vertical="top" wrapText="1"/>
      <protection locked="0"/>
    </xf>
    <xf numFmtId="0" fontId="11" fillId="0" borderId="0" xfId="0" applyFont="1" applyBorder="1" applyAlignment="1" applyProtection="1">
      <alignment vertical="top"/>
      <protection locked="0"/>
    </xf>
    <xf numFmtId="0" fontId="11" fillId="0" borderId="0" xfId="0" applyFont="1" applyBorder="1" applyAlignment="1">
      <alignment vertical="top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Border="1"/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13" fillId="0" borderId="0" xfId="0" applyFont="1" applyBorder="1" applyAlignment="1">
      <alignment horizontal="center" vertic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5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righ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Border="1" applyProtection="1"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8" xfId="0" applyFont="1" applyBorder="1" applyAlignment="1" applyProtection="1">
      <alignment horizontal="left" vertical="center"/>
      <protection locked="0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180" fontId="10" fillId="0" borderId="1" xfId="56" applyNumberFormat="1" applyFont="1" applyBorder="1" applyAlignment="1">
      <alignment horizontal="center" vertical="center"/>
    </xf>
    <xf numFmtId="180" fontId="10" fillId="0" borderId="1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78" fontId="1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14" fillId="0" borderId="0" xfId="0" applyFont="1" applyBorder="1" applyAlignment="1" applyProtection="1">
      <alignment horizontal="right"/>
      <protection locked="0"/>
    </xf>
    <xf numFmtId="49" fontId="14" fillId="0" borderId="0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/>
      <protection locked="0"/>
    </xf>
    <xf numFmtId="49" fontId="5" fillId="0" borderId="12" xfId="0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49" fontId="5" fillId="0" borderId="13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0" fillId="4" borderId="0" xfId="0" applyFont="1" applyFill="1" applyBorder="1"/>
    <xf numFmtId="0" fontId="3" fillId="0" borderId="0" xfId="0" applyFont="1" applyBorder="1" applyAlignment="1">
      <alignment vertical="top"/>
    </xf>
    <xf numFmtId="0" fontId="2" fillId="4" borderId="1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>
      <alignment horizontal="center" vertical="center"/>
    </xf>
    <xf numFmtId="178" fontId="10" fillId="4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 applyAlignment="1" applyProtection="1">
      <alignment vertical="top"/>
      <protection locked="0"/>
    </xf>
    <xf numFmtId="49" fontId="3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10" fillId="0" borderId="1" xfId="53" applyNumberFormat="1" applyFont="1" applyBorder="1">
      <alignment horizontal="left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178" fontId="18" fillId="0" borderId="1" xfId="0" applyNumberFormat="1" applyFont="1" applyBorder="1" applyAlignment="1">
      <alignment horizontal="right" vertical="center"/>
    </xf>
    <xf numFmtId="0" fontId="17" fillId="2" borderId="12" xfId="0" applyFont="1" applyFill="1" applyBorder="1" applyAlignment="1">
      <alignment horizontal="center" vertical="center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2" borderId="14" xfId="0" applyFont="1" applyFill="1" applyBorder="1" applyAlignment="1" applyProtection="1">
      <alignment horizontal="center" vertical="center" wrapText="1"/>
      <protection locked="0"/>
    </xf>
    <xf numFmtId="0" fontId="17" fillId="0" borderId="14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4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vertical="top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2" borderId="0" xfId="0" applyFont="1" applyFill="1" applyBorder="1" applyAlignment="1" quotePrefix="1">
      <alignment horizontal="right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DateTimeStyle" xfId="49"/>
    <cellStyle name="DateStyle" xfId="50"/>
    <cellStyle name="PercentStyle" xfId="51"/>
    <cellStyle name="NumberStyle" xfId="52"/>
    <cellStyle name="TextStyle" xfId="53"/>
    <cellStyle name="MoneyStyle" xfId="54"/>
    <cellStyle name="TimeStyle" xfId="55"/>
    <cellStyle name="IntegralNumberStyle" xfId="56"/>
    <cellStyle name="常规 3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6"/>
  <sheetViews>
    <sheetView showGridLines="0" showZeros="0" tabSelected="1" workbookViewId="0">
      <selection activeCell="G12" sqref="G12"/>
    </sheetView>
  </sheetViews>
  <sheetFormatPr defaultColWidth="8.575" defaultRowHeight="12.75" customHeight="1" outlineLevelCol="3"/>
  <cols>
    <col min="1" max="4" width="41" customWidth="1"/>
  </cols>
  <sheetData>
    <row r="1" ht="15" customHeight="1" spans="1:4">
      <c r="A1" s="86"/>
      <c r="B1" s="86"/>
      <c r="C1" s="86"/>
      <c r="D1" s="102" t="s">
        <v>0</v>
      </c>
    </row>
    <row r="2" ht="41.25" customHeight="1" spans="1:1">
      <c r="A2" s="81" t="str">
        <f>"2026"&amp;"年部门财务收支预算总表"</f>
        <v>2026年部门财务收支预算总表</v>
      </c>
    </row>
    <row r="3" ht="17.25" customHeight="1" spans="1:4">
      <c r="A3" s="84" t="str">
        <f>"单位名称："&amp;"昆明市东川区铜都街道中心卫生院"</f>
        <v>单位名称：昆明市东川区铜都街道中心卫生院</v>
      </c>
      <c r="B3" s="200"/>
      <c r="D3" s="178" t="s">
        <v>1</v>
      </c>
    </row>
    <row r="4" ht="23.25" customHeight="1" spans="1:4">
      <c r="A4" s="201" t="s">
        <v>2</v>
      </c>
      <c r="B4" s="202"/>
      <c r="C4" s="201" t="s">
        <v>3</v>
      </c>
      <c r="D4" s="202"/>
    </row>
    <row r="5" ht="24" customHeight="1" spans="1:4">
      <c r="A5" s="201" t="s">
        <v>4</v>
      </c>
      <c r="B5" s="201" t="s">
        <v>5</v>
      </c>
      <c r="C5" s="201" t="s">
        <v>6</v>
      </c>
      <c r="D5" s="201" t="s">
        <v>5</v>
      </c>
    </row>
    <row r="6" ht="17.25" customHeight="1" spans="1:4">
      <c r="A6" s="203" t="s">
        <v>7</v>
      </c>
      <c r="B6" s="116">
        <v>8284213.35</v>
      </c>
      <c r="C6" s="203" t="s">
        <v>8</v>
      </c>
      <c r="D6" s="116"/>
    </row>
    <row r="7" ht="17.25" customHeight="1" spans="1:4">
      <c r="A7" s="203" t="s">
        <v>9</v>
      </c>
      <c r="B7" s="116"/>
      <c r="C7" s="203" t="s">
        <v>10</v>
      </c>
      <c r="D7" s="116"/>
    </row>
    <row r="8" ht="17.25" customHeight="1" spans="1:4">
      <c r="A8" s="203" t="s">
        <v>11</v>
      </c>
      <c r="B8" s="116"/>
      <c r="C8" s="234" t="s">
        <v>12</v>
      </c>
      <c r="D8" s="116"/>
    </row>
    <row r="9" ht="17.25" customHeight="1" spans="1:4">
      <c r="A9" s="203" t="s">
        <v>13</v>
      </c>
      <c r="B9" s="116"/>
      <c r="C9" s="234" t="s">
        <v>14</v>
      </c>
      <c r="D9" s="116"/>
    </row>
    <row r="10" ht="17.25" customHeight="1" spans="1:4">
      <c r="A10" s="203" t="s">
        <v>15</v>
      </c>
      <c r="B10" s="116">
        <v>13870000</v>
      </c>
      <c r="C10" s="234" t="s">
        <v>16</v>
      </c>
      <c r="D10" s="116"/>
    </row>
    <row r="11" ht="17.25" customHeight="1" spans="1:4">
      <c r="A11" s="203" t="s">
        <v>17</v>
      </c>
      <c r="B11" s="116">
        <v>13860000</v>
      </c>
      <c r="C11" s="234" t="s">
        <v>18</v>
      </c>
      <c r="D11" s="116"/>
    </row>
    <row r="12" ht="17.25" customHeight="1" spans="1:4">
      <c r="A12" s="203" t="s">
        <v>19</v>
      </c>
      <c r="B12" s="116"/>
      <c r="C12" s="72" t="s">
        <v>20</v>
      </c>
      <c r="D12" s="116"/>
    </row>
    <row r="13" ht="17.25" customHeight="1" spans="1:4">
      <c r="A13" s="203" t="s">
        <v>21</v>
      </c>
      <c r="B13" s="116"/>
      <c r="C13" s="72" t="s">
        <v>22</v>
      </c>
      <c r="D13" s="116"/>
    </row>
    <row r="14" ht="17.25" customHeight="1" spans="1:4">
      <c r="A14" s="203" t="s">
        <v>23</v>
      </c>
      <c r="B14" s="116"/>
      <c r="C14" s="72" t="s">
        <v>24</v>
      </c>
      <c r="D14" s="116"/>
    </row>
    <row r="15" ht="17.25" customHeight="1" spans="1:4">
      <c r="A15" s="203" t="s">
        <v>25</v>
      </c>
      <c r="B15" s="116">
        <v>10000</v>
      </c>
      <c r="C15" s="72" t="s">
        <v>26</v>
      </c>
      <c r="D15" s="116"/>
    </row>
    <row r="16" ht="17.25" customHeight="1" spans="1:4">
      <c r="A16" s="21"/>
      <c r="B16" s="116"/>
      <c r="C16" s="72" t="s">
        <v>27</v>
      </c>
      <c r="D16" s="116"/>
    </row>
    <row r="17" ht="17.25" customHeight="1" spans="1:4">
      <c r="A17" s="204"/>
      <c r="B17" s="116"/>
      <c r="C17" s="72" t="s">
        <v>28</v>
      </c>
      <c r="D17" s="116"/>
    </row>
    <row r="18" ht="17.25" customHeight="1" spans="1:4">
      <c r="A18" s="204"/>
      <c r="B18" s="116"/>
      <c r="C18" s="72" t="s">
        <v>29</v>
      </c>
      <c r="D18" s="116"/>
    </row>
    <row r="19" ht="17.25" customHeight="1" spans="1:4">
      <c r="A19" s="204"/>
      <c r="B19" s="116"/>
      <c r="C19" s="72" t="s">
        <v>30</v>
      </c>
      <c r="D19" s="116"/>
    </row>
    <row r="20" ht="17.25" customHeight="1" spans="1:4">
      <c r="A20" s="204"/>
      <c r="B20" s="116"/>
      <c r="C20" s="72" t="s">
        <v>31</v>
      </c>
      <c r="D20" s="116"/>
    </row>
    <row r="21" ht="17.25" customHeight="1" spans="1:4">
      <c r="A21" s="204"/>
      <c r="B21" s="116"/>
      <c r="C21" s="72" t="s">
        <v>32</v>
      </c>
      <c r="D21" s="116"/>
    </row>
    <row r="22" ht="17.25" customHeight="1" spans="1:4">
      <c r="A22" s="204"/>
      <c r="B22" s="116"/>
      <c r="C22" s="72" t="s">
        <v>33</v>
      </c>
      <c r="D22" s="116"/>
    </row>
    <row r="23" ht="17.25" customHeight="1" spans="1:4">
      <c r="A23" s="204"/>
      <c r="B23" s="116"/>
      <c r="C23" s="72" t="s">
        <v>34</v>
      </c>
      <c r="D23" s="116"/>
    </row>
    <row r="24" ht="17.25" customHeight="1" spans="1:4">
      <c r="A24" s="204"/>
      <c r="B24" s="116"/>
      <c r="C24" s="72" t="s">
        <v>35</v>
      </c>
      <c r="D24" s="116"/>
    </row>
    <row r="25" ht="17.25" customHeight="1" spans="1:4">
      <c r="A25" s="204"/>
      <c r="B25" s="116"/>
      <c r="C25" s="72" t="s">
        <v>36</v>
      </c>
      <c r="D25" s="116"/>
    </row>
    <row r="26" ht="17.25" customHeight="1" spans="1:4">
      <c r="A26" s="204"/>
      <c r="B26" s="116"/>
      <c r="C26" s="21" t="s">
        <v>37</v>
      </c>
      <c r="D26" s="116"/>
    </row>
    <row r="27" ht="17.25" customHeight="1" spans="1:4">
      <c r="A27" s="204"/>
      <c r="B27" s="116"/>
      <c r="C27" s="72" t="s">
        <v>38</v>
      </c>
      <c r="D27" s="116"/>
    </row>
    <row r="28" ht="16.5" customHeight="1" spans="1:4">
      <c r="A28" s="204"/>
      <c r="B28" s="116"/>
      <c r="C28" s="72" t="s">
        <v>39</v>
      </c>
      <c r="D28" s="116"/>
    </row>
    <row r="29" ht="16.5" customHeight="1" spans="1:4">
      <c r="A29" s="204"/>
      <c r="B29" s="116"/>
      <c r="C29" s="21" t="s">
        <v>40</v>
      </c>
      <c r="D29" s="116"/>
    </row>
    <row r="30" ht="17.25" customHeight="1" spans="1:4">
      <c r="A30" s="204"/>
      <c r="B30" s="116"/>
      <c r="C30" s="21" t="s">
        <v>41</v>
      </c>
      <c r="D30" s="116"/>
    </row>
    <row r="31" ht="17.25" customHeight="1" spans="1:4">
      <c r="A31" s="204"/>
      <c r="B31" s="116"/>
      <c r="C31" s="72" t="s">
        <v>42</v>
      </c>
      <c r="D31" s="116"/>
    </row>
    <row r="32" ht="16.5" customHeight="1" spans="1:4">
      <c r="A32" s="204" t="s">
        <v>43</v>
      </c>
      <c r="B32" s="116">
        <v>22154213.35</v>
      </c>
      <c r="C32" s="204" t="s">
        <v>44</v>
      </c>
      <c r="D32" s="116">
        <v>22154213.35</v>
      </c>
    </row>
    <row r="33" ht="16.5" customHeight="1" spans="1:4">
      <c r="A33" s="21" t="s">
        <v>45</v>
      </c>
      <c r="B33" s="116"/>
      <c r="C33" s="21" t="s">
        <v>46</v>
      </c>
      <c r="D33" s="116"/>
    </row>
    <row r="34" ht="16.5" customHeight="1" spans="1:4">
      <c r="A34" s="72" t="s">
        <v>47</v>
      </c>
      <c r="B34" s="116"/>
      <c r="C34" s="72" t="s">
        <v>47</v>
      </c>
      <c r="D34" s="116"/>
    </row>
    <row r="35" ht="16.5" customHeight="1" spans="1:4">
      <c r="A35" s="72" t="s">
        <v>48</v>
      </c>
      <c r="B35" s="116"/>
      <c r="C35" s="72" t="s">
        <v>49</v>
      </c>
      <c r="D35" s="116"/>
    </row>
    <row r="36" ht="16.5" customHeight="1" spans="1:4">
      <c r="A36" s="205" t="s">
        <v>50</v>
      </c>
      <c r="B36" s="116">
        <v>22154213.35</v>
      </c>
      <c r="C36" s="205" t="s">
        <v>51</v>
      </c>
      <c r="D36" s="116">
        <v>22154213.35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topLeftCell="G1" workbookViewId="0">
      <selection activeCell="E39" sqref="E39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ht="17.25" customHeight="1" spans="1:1">
      <c r="A1" s="102" t="s">
        <v>52</v>
      </c>
    </row>
    <row r="2" ht="41.25" customHeight="1" spans="1:1">
      <c r="A2" s="81" t="str">
        <f>"2026"&amp;"年部门收入预算表"</f>
        <v>2026年部门收入预算表</v>
      </c>
    </row>
    <row r="3" ht="17.25" customHeight="1" spans="1:19">
      <c r="A3" s="84" t="str">
        <f>"单位名称："&amp;"昆明市东川区铜都街道中心卫生院"</f>
        <v>单位名称：昆明市东川区铜都街道中心卫生院</v>
      </c>
      <c r="S3" s="86" t="s">
        <v>1</v>
      </c>
    </row>
    <row r="4" ht="21.75" customHeight="1" spans="1:19">
      <c r="A4" s="221" t="s">
        <v>53</v>
      </c>
      <c r="B4" s="222" t="s">
        <v>54</v>
      </c>
      <c r="C4" s="222" t="s">
        <v>55</v>
      </c>
      <c r="D4" s="223" t="s">
        <v>56</v>
      </c>
      <c r="E4" s="223"/>
      <c r="F4" s="223"/>
      <c r="G4" s="223"/>
      <c r="H4" s="223"/>
      <c r="I4" s="166"/>
      <c r="J4" s="223"/>
      <c r="K4" s="223"/>
      <c r="L4" s="223"/>
      <c r="M4" s="223"/>
      <c r="N4" s="229"/>
      <c r="O4" s="223" t="s">
        <v>45</v>
      </c>
      <c r="P4" s="223"/>
      <c r="Q4" s="223"/>
      <c r="R4" s="223"/>
      <c r="S4" s="229"/>
    </row>
    <row r="5" ht="27" customHeight="1" spans="1:19">
      <c r="A5" s="224"/>
      <c r="B5" s="225"/>
      <c r="C5" s="225"/>
      <c r="D5" s="225" t="s">
        <v>57</v>
      </c>
      <c r="E5" s="225" t="s">
        <v>58</v>
      </c>
      <c r="F5" s="225" t="s">
        <v>59</v>
      </c>
      <c r="G5" s="225" t="s">
        <v>60</v>
      </c>
      <c r="H5" s="225" t="s">
        <v>61</v>
      </c>
      <c r="I5" s="230" t="s">
        <v>62</v>
      </c>
      <c r="J5" s="231"/>
      <c r="K5" s="231"/>
      <c r="L5" s="231"/>
      <c r="M5" s="231"/>
      <c r="N5" s="232"/>
      <c r="O5" s="225" t="s">
        <v>57</v>
      </c>
      <c r="P5" s="225" t="s">
        <v>58</v>
      </c>
      <c r="Q5" s="225" t="s">
        <v>59</v>
      </c>
      <c r="R5" s="225" t="s">
        <v>60</v>
      </c>
      <c r="S5" s="225" t="s">
        <v>63</v>
      </c>
    </row>
    <row r="6" ht="30" customHeight="1" spans="1:19">
      <c r="A6" s="226"/>
      <c r="B6" s="141"/>
      <c r="C6" s="151"/>
      <c r="D6" s="151"/>
      <c r="E6" s="151"/>
      <c r="F6" s="151"/>
      <c r="G6" s="151"/>
      <c r="H6" s="151"/>
      <c r="I6" s="107" t="s">
        <v>57</v>
      </c>
      <c r="J6" s="232" t="s">
        <v>64</v>
      </c>
      <c r="K6" s="232" t="s">
        <v>65</v>
      </c>
      <c r="L6" s="232" t="s">
        <v>66</v>
      </c>
      <c r="M6" s="232" t="s">
        <v>67</v>
      </c>
      <c r="N6" s="232" t="s">
        <v>68</v>
      </c>
      <c r="O6" s="233"/>
      <c r="P6" s="233"/>
      <c r="Q6" s="233"/>
      <c r="R6" s="233"/>
      <c r="S6" s="151"/>
    </row>
    <row r="7" ht="15" customHeight="1" spans="1:19">
      <c r="A7" s="227">
        <v>1</v>
      </c>
      <c r="B7" s="227">
        <v>2</v>
      </c>
      <c r="C7" s="227">
        <v>3</v>
      </c>
      <c r="D7" s="227">
        <v>4</v>
      </c>
      <c r="E7" s="227">
        <v>5</v>
      </c>
      <c r="F7" s="227">
        <v>6</v>
      </c>
      <c r="G7" s="227">
        <v>7</v>
      </c>
      <c r="H7" s="227">
        <v>8</v>
      </c>
      <c r="I7" s="107">
        <v>9</v>
      </c>
      <c r="J7" s="227">
        <v>10</v>
      </c>
      <c r="K7" s="227">
        <v>11</v>
      </c>
      <c r="L7" s="227">
        <v>12</v>
      </c>
      <c r="M7" s="227">
        <v>13</v>
      </c>
      <c r="N7" s="227">
        <v>14</v>
      </c>
      <c r="O7" s="227">
        <v>15</v>
      </c>
      <c r="P7" s="227">
        <v>16</v>
      </c>
      <c r="Q7" s="227">
        <v>17</v>
      </c>
      <c r="R7" s="227">
        <v>18</v>
      </c>
      <c r="S7" s="227">
        <v>19</v>
      </c>
    </row>
    <row r="8" ht="18" customHeight="1" spans="1:19">
      <c r="A8" s="63" t="s">
        <v>69</v>
      </c>
      <c r="B8" s="63" t="s">
        <v>70</v>
      </c>
      <c r="C8" s="116">
        <v>22154213.35</v>
      </c>
      <c r="D8" s="116">
        <v>22154213.35</v>
      </c>
      <c r="E8" s="116">
        <v>8284213.35</v>
      </c>
      <c r="F8" s="116"/>
      <c r="G8" s="116"/>
      <c r="H8" s="116"/>
      <c r="I8" s="116">
        <v>13870000</v>
      </c>
      <c r="J8" s="116">
        <v>13860000</v>
      </c>
      <c r="K8" s="116"/>
      <c r="L8" s="116"/>
      <c r="M8" s="116"/>
      <c r="N8" s="116">
        <v>10000</v>
      </c>
      <c r="O8" s="116"/>
      <c r="P8" s="116"/>
      <c r="Q8" s="116"/>
      <c r="R8" s="116"/>
      <c r="S8" s="116"/>
    </row>
    <row r="9" ht="18" customHeight="1" spans="1:19">
      <c r="A9" s="89" t="s">
        <v>55</v>
      </c>
      <c r="B9" s="228"/>
      <c r="C9" s="116">
        <v>22154213.35</v>
      </c>
      <c r="D9" s="116">
        <v>22154213.35</v>
      </c>
      <c r="E9" s="116">
        <v>8284213.35</v>
      </c>
      <c r="F9" s="116"/>
      <c r="G9" s="116"/>
      <c r="H9" s="116"/>
      <c r="I9" s="116">
        <v>13870000</v>
      </c>
      <c r="J9" s="116">
        <v>13860000</v>
      </c>
      <c r="K9" s="116"/>
      <c r="L9" s="116"/>
      <c r="M9" s="116"/>
      <c r="N9" s="116">
        <v>10000</v>
      </c>
      <c r="O9" s="116"/>
      <c r="P9" s="116"/>
      <c r="Q9" s="116"/>
      <c r="R9" s="116"/>
      <c r="S9" s="116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7"/>
  <sheetViews>
    <sheetView showGridLines="0" showZeros="0" topLeftCell="A5" workbookViewId="0">
      <selection activeCell="C11" sqref="C11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ht="17.25" customHeight="1" spans="1:1">
      <c r="A1" s="86" t="s">
        <v>71</v>
      </c>
    </row>
    <row r="2" ht="41.25" customHeight="1" spans="1:1">
      <c r="A2" s="81" t="str">
        <f>"2026"&amp;"年部门支出预算表"</f>
        <v>2026年部门支出预算表</v>
      </c>
    </row>
    <row r="3" ht="17.25" customHeight="1" spans="1:15">
      <c r="A3" s="84" t="str">
        <f>"单位名称："&amp;"昆明市东川区铜都街道中心卫生院"</f>
        <v>单位名称：昆明市东川区铜都街道中心卫生院</v>
      </c>
      <c r="O3" s="86" t="s">
        <v>1</v>
      </c>
    </row>
    <row r="4" ht="27" customHeight="1" spans="1:15">
      <c r="A4" s="207" t="s">
        <v>72</v>
      </c>
      <c r="B4" s="207" t="s">
        <v>73</v>
      </c>
      <c r="C4" s="207" t="s">
        <v>55</v>
      </c>
      <c r="D4" s="208" t="s">
        <v>58</v>
      </c>
      <c r="E4" s="209"/>
      <c r="F4" s="210"/>
      <c r="G4" s="211" t="s">
        <v>59</v>
      </c>
      <c r="H4" s="211" t="s">
        <v>60</v>
      </c>
      <c r="I4" s="211" t="s">
        <v>74</v>
      </c>
      <c r="J4" s="208" t="s">
        <v>62</v>
      </c>
      <c r="K4" s="209"/>
      <c r="L4" s="209"/>
      <c r="M4" s="209"/>
      <c r="N4" s="218"/>
      <c r="O4" s="219"/>
    </row>
    <row r="5" ht="42" customHeight="1" spans="1:15">
      <c r="A5" s="212"/>
      <c r="B5" s="212"/>
      <c r="C5" s="213"/>
      <c r="D5" s="214" t="s">
        <v>57</v>
      </c>
      <c r="E5" s="214" t="s">
        <v>75</v>
      </c>
      <c r="F5" s="214" t="s">
        <v>76</v>
      </c>
      <c r="G5" s="213"/>
      <c r="H5" s="213"/>
      <c r="I5" s="220"/>
      <c r="J5" s="214" t="s">
        <v>57</v>
      </c>
      <c r="K5" s="201" t="s">
        <v>77</v>
      </c>
      <c r="L5" s="201" t="s">
        <v>78</v>
      </c>
      <c r="M5" s="201" t="s">
        <v>79</v>
      </c>
      <c r="N5" s="201" t="s">
        <v>80</v>
      </c>
      <c r="O5" s="201" t="s">
        <v>81</v>
      </c>
    </row>
    <row r="6" ht="18" customHeight="1" spans="1:15">
      <c r="A6" s="92" t="s">
        <v>82</v>
      </c>
      <c r="B6" s="92" t="s">
        <v>83</v>
      </c>
      <c r="C6" s="92" t="s">
        <v>84</v>
      </c>
      <c r="D6" s="95" t="s">
        <v>85</v>
      </c>
      <c r="E6" s="95" t="s">
        <v>86</v>
      </c>
      <c r="F6" s="95" t="s">
        <v>87</v>
      </c>
      <c r="G6" s="95" t="s">
        <v>88</v>
      </c>
      <c r="H6" s="95" t="s">
        <v>89</v>
      </c>
      <c r="I6" s="95" t="s">
        <v>90</v>
      </c>
      <c r="J6" s="95" t="s">
        <v>91</v>
      </c>
      <c r="K6" s="95" t="s">
        <v>92</v>
      </c>
      <c r="L6" s="95" t="s">
        <v>93</v>
      </c>
      <c r="M6" s="95" t="s">
        <v>94</v>
      </c>
      <c r="N6" s="92" t="s">
        <v>95</v>
      </c>
      <c r="O6" s="95" t="s">
        <v>96</v>
      </c>
    </row>
    <row r="7" ht="21" customHeight="1" spans="1:15">
      <c r="A7" s="96" t="s">
        <v>97</v>
      </c>
      <c r="B7" s="96" t="s">
        <v>98</v>
      </c>
      <c r="C7" s="116">
        <v>1772547.35</v>
      </c>
      <c r="D7" s="116">
        <v>1772547.35</v>
      </c>
      <c r="E7" s="116">
        <v>1747012.55</v>
      </c>
      <c r="F7" s="116">
        <v>25534.8</v>
      </c>
      <c r="G7" s="116"/>
      <c r="H7" s="116"/>
      <c r="I7" s="116"/>
      <c r="J7" s="116"/>
      <c r="K7" s="116"/>
      <c r="L7" s="116"/>
      <c r="M7" s="116"/>
      <c r="N7" s="116"/>
      <c r="O7" s="116"/>
    </row>
    <row r="8" ht="21" customHeight="1" spans="1:15">
      <c r="A8" s="215" t="s">
        <v>99</v>
      </c>
      <c r="B8" s="215" t="s">
        <v>100</v>
      </c>
      <c r="C8" s="116">
        <v>1747012.55</v>
      </c>
      <c r="D8" s="116">
        <v>1747012.55</v>
      </c>
      <c r="E8" s="116">
        <v>1747012.55</v>
      </c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ht="21" customHeight="1" spans="1:15">
      <c r="A9" s="216" t="s">
        <v>101</v>
      </c>
      <c r="B9" s="216" t="s">
        <v>102</v>
      </c>
      <c r="C9" s="116">
        <v>765000</v>
      </c>
      <c r="D9" s="116">
        <v>765000</v>
      </c>
      <c r="E9" s="116">
        <v>765000</v>
      </c>
      <c r="F9" s="116"/>
      <c r="G9" s="116"/>
      <c r="H9" s="116"/>
      <c r="I9" s="116"/>
      <c r="J9" s="116"/>
      <c r="K9" s="116"/>
      <c r="L9" s="116"/>
      <c r="M9" s="116"/>
      <c r="N9" s="116"/>
      <c r="O9" s="116"/>
    </row>
    <row r="10" ht="21" customHeight="1" spans="1:15">
      <c r="A10" s="216" t="s">
        <v>103</v>
      </c>
      <c r="B10" s="216" t="s">
        <v>104</v>
      </c>
      <c r="C10" s="116">
        <v>726800</v>
      </c>
      <c r="D10" s="116">
        <v>726800</v>
      </c>
      <c r="E10" s="116">
        <v>726800</v>
      </c>
      <c r="F10" s="116"/>
      <c r="G10" s="116"/>
      <c r="H10" s="116"/>
      <c r="I10" s="116"/>
      <c r="J10" s="116"/>
      <c r="K10" s="116"/>
      <c r="L10" s="116"/>
      <c r="M10" s="116"/>
      <c r="N10" s="116"/>
      <c r="O10" s="116"/>
    </row>
    <row r="11" ht="21" customHeight="1" spans="1:15">
      <c r="A11" s="216" t="s">
        <v>105</v>
      </c>
      <c r="B11" s="216" t="s">
        <v>106</v>
      </c>
      <c r="C11" s="116">
        <v>255212.55</v>
      </c>
      <c r="D11" s="116">
        <v>255212.55</v>
      </c>
      <c r="E11" s="116">
        <v>255212.55</v>
      </c>
      <c r="F11" s="116"/>
      <c r="G11" s="116"/>
      <c r="H11" s="116"/>
      <c r="I11" s="116"/>
      <c r="J11" s="116"/>
      <c r="K11" s="116"/>
      <c r="L11" s="116"/>
      <c r="M11" s="116"/>
      <c r="N11" s="116"/>
      <c r="O11" s="116"/>
    </row>
    <row r="12" ht="21" customHeight="1" spans="1:15">
      <c r="A12" s="215" t="s">
        <v>107</v>
      </c>
      <c r="B12" s="215" t="s">
        <v>108</v>
      </c>
      <c r="C12" s="116">
        <v>25534.8</v>
      </c>
      <c r="D12" s="116">
        <v>25534.8</v>
      </c>
      <c r="E12" s="116"/>
      <c r="F12" s="116">
        <v>25534.8</v>
      </c>
      <c r="G12" s="116"/>
      <c r="H12" s="116"/>
      <c r="I12" s="116"/>
      <c r="J12" s="116"/>
      <c r="K12" s="116"/>
      <c r="L12" s="116"/>
      <c r="M12" s="116"/>
      <c r="N12" s="116"/>
      <c r="O12" s="116"/>
    </row>
    <row r="13" ht="21" customHeight="1" spans="1:15">
      <c r="A13" s="216" t="s">
        <v>109</v>
      </c>
      <c r="B13" s="216" t="s">
        <v>110</v>
      </c>
      <c r="C13" s="116">
        <v>25534.8</v>
      </c>
      <c r="D13" s="116">
        <v>25534.8</v>
      </c>
      <c r="E13" s="116"/>
      <c r="F13" s="116">
        <v>25534.8</v>
      </c>
      <c r="G13" s="116"/>
      <c r="H13" s="116"/>
      <c r="I13" s="116"/>
      <c r="J13" s="116"/>
      <c r="K13" s="116"/>
      <c r="L13" s="116"/>
      <c r="M13" s="116"/>
      <c r="N13" s="116"/>
      <c r="O13" s="116"/>
    </row>
    <row r="14" ht="21" customHeight="1" spans="1:15">
      <c r="A14" s="96" t="s">
        <v>111</v>
      </c>
      <c r="B14" s="96" t="s">
        <v>112</v>
      </c>
      <c r="C14" s="116">
        <v>19820786</v>
      </c>
      <c r="D14" s="116">
        <v>5960786</v>
      </c>
      <c r="E14" s="116">
        <v>5960786</v>
      </c>
      <c r="F14" s="116"/>
      <c r="G14" s="116"/>
      <c r="H14" s="116"/>
      <c r="I14" s="116"/>
      <c r="J14" s="116">
        <v>13860000</v>
      </c>
      <c r="K14" s="116">
        <v>13860000</v>
      </c>
      <c r="L14" s="116"/>
      <c r="M14" s="116"/>
      <c r="N14" s="116"/>
      <c r="O14" s="116"/>
    </row>
    <row r="15" ht="21" customHeight="1" spans="1:15">
      <c r="A15" s="215" t="s">
        <v>113</v>
      </c>
      <c r="B15" s="215" t="s">
        <v>114</v>
      </c>
      <c r="C15" s="116">
        <v>19023922</v>
      </c>
      <c r="D15" s="116">
        <v>5163922</v>
      </c>
      <c r="E15" s="116">
        <v>5163922</v>
      </c>
      <c r="F15" s="116"/>
      <c r="G15" s="116"/>
      <c r="H15" s="116"/>
      <c r="I15" s="116"/>
      <c r="J15" s="116">
        <v>13860000</v>
      </c>
      <c r="K15" s="116">
        <v>13860000</v>
      </c>
      <c r="L15" s="116"/>
      <c r="M15" s="116"/>
      <c r="N15" s="116"/>
      <c r="O15" s="116"/>
    </row>
    <row r="16" ht="21" customHeight="1" spans="1:15">
      <c r="A16" s="216" t="s">
        <v>115</v>
      </c>
      <c r="B16" s="216" t="s">
        <v>116</v>
      </c>
      <c r="C16" s="116">
        <v>19023922</v>
      </c>
      <c r="D16" s="116">
        <v>5163922</v>
      </c>
      <c r="E16" s="116">
        <v>5163922</v>
      </c>
      <c r="F16" s="116"/>
      <c r="G16" s="116"/>
      <c r="H16" s="116"/>
      <c r="I16" s="116"/>
      <c r="J16" s="116">
        <v>13860000</v>
      </c>
      <c r="K16" s="116">
        <v>13860000</v>
      </c>
      <c r="L16" s="116"/>
      <c r="M16" s="116"/>
      <c r="N16" s="116"/>
      <c r="O16" s="116"/>
    </row>
    <row r="17" ht="21" customHeight="1" spans="1:15">
      <c r="A17" s="215" t="s">
        <v>117</v>
      </c>
      <c r="B17" s="215" t="s">
        <v>118</v>
      </c>
      <c r="C17" s="116">
        <v>796864</v>
      </c>
      <c r="D17" s="116">
        <v>796864</v>
      </c>
      <c r="E17" s="116">
        <v>796864</v>
      </c>
      <c r="F17" s="116"/>
      <c r="G17" s="116"/>
      <c r="H17" s="116"/>
      <c r="I17" s="116"/>
      <c r="J17" s="116"/>
      <c r="K17" s="116"/>
      <c r="L17" s="116"/>
      <c r="M17" s="116"/>
      <c r="N17" s="116"/>
      <c r="O17" s="116"/>
    </row>
    <row r="18" ht="21" customHeight="1" spans="1:15">
      <c r="A18" s="216" t="s">
        <v>119</v>
      </c>
      <c r="B18" s="216" t="s">
        <v>120</v>
      </c>
      <c r="C18" s="116">
        <v>378384</v>
      </c>
      <c r="D18" s="116">
        <v>378384</v>
      </c>
      <c r="E18" s="116">
        <v>378384</v>
      </c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ht="21" customHeight="1" spans="1:15">
      <c r="A19" s="216" t="s">
        <v>121</v>
      </c>
      <c r="B19" s="216" t="s">
        <v>122</v>
      </c>
      <c r="C19" s="116">
        <v>401640</v>
      </c>
      <c r="D19" s="116">
        <v>401640</v>
      </c>
      <c r="E19" s="116">
        <v>401640</v>
      </c>
      <c r="F19" s="116"/>
      <c r="G19" s="116"/>
      <c r="H19" s="116"/>
      <c r="I19" s="116"/>
      <c r="J19" s="116"/>
      <c r="K19" s="116"/>
      <c r="L19" s="116"/>
      <c r="M19" s="116"/>
      <c r="N19" s="116"/>
      <c r="O19" s="116"/>
    </row>
    <row r="20" ht="21" customHeight="1" spans="1:15">
      <c r="A20" s="216" t="s">
        <v>123</v>
      </c>
      <c r="B20" s="216" t="s">
        <v>124</v>
      </c>
      <c r="C20" s="116">
        <v>16840</v>
      </c>
      <c r="D20" s="116">
        <v>16840</v>
      </c>
      <c r="E20" s="116">
        <v>16840</v>
      </c>
      <c r="F20" s="116"/>
      <c r="G20" s="116"/>
      <c r="H20" s="116"/>
      <c r="I20" s="116"/>
      <c r="J20" s="116"/>
      <c r="K20" s="116"/>
      <c r="L20" s="116"/>
      <c r="M20" s="116"/>
      <c r="N20" s="116"/>
      <c r="O20" s="116"/>
    </row>
    <row r="21" ht="21" customHeight="1" spans="1:15">
      <c r="A21" s="96" t="s">
        <v>125</v>
      </c>
      <c r="B21" s="96" t="s">
        <v>126</v>
      </c>
      <c r="C21" s="116">
        <v>10000</v>
      </c>
      <c r="D21" s="116"/>
      <c r="E21" s="116"/>
      <c r="F21" s="116"/>
      <c r="G21" s="116"/>
      <c r="H21" s="116"/>
      <c r="I21" s="116"/>
      <c r="J21" s="116">
        <v>10000</v>
      </c>
      <c r="K21" s="116"/>
      <c r="L21" s="116"/>
      <c r="M21" s="116"/>
      <c r="N21" s="116"/>
      <c r="O21" s="116">
        <v>10000</v>
      </c>
    </row>
    <row r="22" ht="21" customHeight="1" spans="1:15">
      <c r="A22" s="215" t="s">
        <v>127</v>
      </c>
      <c r="B22" s="215" t="s">
        <v>128</v>
      </c>
      <c r="C22" s="116">
        <v>10000</v>
      </c>
      <c r="D22" s="116"/>
      <c r="E22" s="116"/>
      <c r="F22" s="116"/>
      <c r="G22" s="116"/>
      <c r="H22" s="116"/>
      <c r="I22" s="116"/>
      <c r="J22" s="116">
        <v>10000</v>
      </c>
      <c r="K22" s="116"/>
      <c r="L22" s="116"/>
      <c r="M22" s="116"/>
      <c r="N22" s="116"/>
      <c r="O22" s="116">
        <v>10000</v>
      </c>
    </row>
    <row r="23" ht="21" customHeight="1" spans="1:15">
      <c r="A23" s="216" t="s">
        <v>129</v>
      </c>
      <c r="B23" s="216" t="s">
        <v>128</v>
      </c>
      <c r="C23" s="116">
        <v>10000</v>
      </c>
      <c r="D23" s="116"/>
      <c r="E23" s="116"/>
      <c r="F23" s="116"/>
      <c r="G23" s="116"/>
      <c r="H23" s="116"/>
      <c r="I23" s="116"/>
      <c r="J23" s="116">
        <v>10000</v>
      </c>
      <c r="K23" s="116"/>
      <c r="L23" s="116"/>
      <c r="M23" s="116"/>
      <c r="N23" s="116"/>
      <c r="O23" s="116">
        <v>10000</v>
      </c>
    </row>
    <row r="24" ht="21" customHeight="1" spans="1:15">
      <c r="A24" s="96" t="s">
        <v>130</v>
      </c>
      <c r="B24" s="96" t="s">
        <v>131</v>
      </c>
      <c r="C24" s="116">
        <v>550880</v>
      </c>
      <c r="D24" s="116">
        <v>550880</v>
      </c>
      <c r="E24" s="116">
        <v>550880</v>
      </c>
      <c r="F24" s="116"/>
      <c r="G24" s="116"/>
      <c r="H24" s="116"/>
      <c r="I24" s="116"/>
      <c r="J24" s="116"/>
      <c r="K24" s="116"/>
      <c r="L24" s="116"/>
      <c r="M24" s="116"/>
      <c r="N24" s="116"/>
      <c r="O24" s="116"/>
    </row>
    <row r="25" ht="21" customHeight="1" spans="1:15">
      <c r="A25" s="215" t="s">
        <v>132</v>
      </c>
      <c r="B25" s="215" t="s">
        <v>133</v>
      </c>
      <c r="C25" s="116">
        <v>550880</v>
      </c>
      <c r="D25" s="116">
        <v>550880</v>
      </c>
      <c r="E25" s="116">
        <v>550880</v>
      </c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ht="21" customHeight="1" spans="1:15">
      <c r="A26" s="216" t="s">
        <v>134</v>
      </c>
      <c r="B26" s="216" t="s">
        <v>135</v>
      </c>
      <c r="C26" s="116">
        <v>550880</v>
      </c>
      <c r="D26" s="116">
        <v>550880</v>
      </c>
      <c r="E26" s="116">
        <v>550880</v>
      </c>
      <c r="F26" s="116"/>
      <c r="G26" s="116"/>
      <c r="H26" s="116"/>
      <c r="I26" s="116"/>
      <c r="J26" s="116"/>
      <c r="K26" s="116"/>
      <c r="L26" s="116"/>
      <c r="M26" s="116"/>
      <c r="N26" s="116"/>
      <c r="O26" s="116"/>
    </row>
    <row r="27" ht="21" customHeight="1" spans="1:15">
      <c r="A27" s="217" t="s">
        <v>55</v>
      </c>
      <c r="B27" s="75"/>
      <c r="C27" s="116">
        <v>22154213.35</v>
      </c>
      <c r="D27" s="116">
        <v>8284213.35</v>
      </c>
      <c r="E27" s="116">
        <v>8258678.55</v>
      </c>
      <c r="F27" s="116">
        <v>25534.8</v>
      </c>
      <c r="G27" s="116"/>
      <c r="H27" s="116"/>
      <c r="I27" s="116"/>
      <c r="J27" s="116">
        <v>13870000</v>
      </c>
      <c r="K27" s="116">
        <v>13860000</v>
      </c>
      <c r="L27" s="116"/>
      <c r="M27" s="116"/>
      <c r="N27" s="116"/>
      <c r="O27" s="116">
        <v>10000</v>
      </c>
    </row>
  </sheetData>
  <mergeCells count="12">
    <mergeCell ref="A1:O1"/>
    <mergeCell ref="A2:O2"/>
    <mergeCell ref="A3:B3"/>
    <mergeCell ref="D4:F4"/>
    <mergeCell ref="J4:O4"/>
    <mergeCell ref="A27:B27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4"/>
  <sheetViews>
    <sheetView showGridLines="0" showZeros="0" workbookViewId="0">
      <selection activeCell="A1" sqref="A1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82"/>
      <c r="B1" s="86"/>
      <c r="C1" s="86"/>
      <c r="D1" s="86" t="s">
        <v>136</v>
      </c>
    </row>
    <row r="2" ht="41.25" customHeight="1" spans="1:1">
      <c r="A2" s="81" t="str">
        <f>"2026"&amp;"年部门财政拨款收支预算总表"</f>
        <v>2026年部门财政拨款收支预算总表</v>
      </c>
    </row>
    <row r="3" ht="17.25" customHeight="1" spans="1:4">
      <c r="A3" s="84" t="str">
        <f>"单位名称："&amp;"昆明市东川区铜都街道中心卫生院"</f>
        <v>单位名称：昆明市东川区铜都街道中心卫生院</v>
      </c>
      <c r="B3" s="200"/>
      <c r="D3" s="86" t="s">
        <v>1</v>
      </c>
    </row>
    <row r="4" ht="17.25" customHeight="1" spans="1:4">
      <c r="A4" s="201" t="s">
        <v>2</v>
      </c>
      <c r="B4" s="202"/>
      <c r="C4" s="201" t="s">
        <v>3</v>
      </c>
      <c r="D4" s="202"/>
    </row>
    <row r="5" ht="18.75" customHeight="1" spans="1:4">
      <c r="A5" s="201" t="s">
        <v>4</v>
      </c>
      <c r="B5" s="201" t="s">
        <v>5</v>
      </c>
      <c r="C5" s="201" t="s">
        <v>6</v>
      </c>
      <c r="D5" s="201" t="s">
        <v>5</v>
      </c>
    </row>
    <row r="6" ht="16.5" customHeight="1" spans="1:4">
      <c r="A6" s="203" t="s">
        <v>137</v>
      </c>
      <c r="B6" s="116">
        <v>8284213.35</v>
      </c>
      <c r="C6" s="203" t="s">
        <v>138</v>
      </c>
      <c r="D6" s="116">
        <v>8284213.35</v>
      </c>
    </row>
    <row r="7" ht="16.5" customHeight="1" spans="1:4">
      <c r="A7" s="203" t="s">
        <v>139</v>
      </c>
      <c r="B7" s="116">
        <v>8284213.35</v>
      </c>
      <c r="C7" s="203" t="s">
        <v>140</v>
      </c>
      <c r="D7" s="116"/>
    </row>
    <row r="8" ht="16.5" customHeight="1" spans="1:4">
      <c r="A8" s="203" t="s">
        <v>141</v>
      </c>
      <c r="B8" s="116"/>
      <c r="C8" s="203" t="s">
        <v>142</v>
      </c>
      <c r="D8" s="116"/>
    </row>
    <row r="9" ht="16.5" customHeight="1" spans="1:4">
      <c r="A9" s="203" t="s">
        <v>143</v>
      </c>
      <c r="B9" s="116"/>
      <c r="C9" s="203" t="s">
        <v>144</v>
      </c>
      <c r="D9" s="116"/>
    </row>
    <row r="10" ht="16.5" customHeight="1" spans="1:4">
      <c r="A10" s="203" t="s">
        <v>145</v>
      </c>
      <c r="B10" s="116"/>
      <c r="C10" s="203" t="s">
        <v>146</v>
      </c>
      <c r="D10" s="116"/>
    </row>
    <row r="11" ht="16.5" customHeight="1" spans="1:4">
      <c r="A11" s="203" t="s">
        <v>139</v>
      </c>
      <c r="B11" s="116"/>
      <c r="C11" s="203" t="s">
        <v>147</v>
      </c>
      <c r="D11" s="116"/>
    </row>
    <row r="12" ht="16.5" customHeight="1" spans="1:4">
      <c r="A12" s="21" t="s">
        <v>141</v>
      </c>
      <c r="B12" s="116"/>
      <c r="C12" s="106" t="s">
        <v>148</v>
      </c>
      <c r="D12" s="116"/>
    </row>
    <row r="13" ht="16.5" customHeight="1" spans="1:4">
      <c r="A13" s="21" t="s">
        <v>143</v>
      </c>
      <c r="B13" s="116"/>
      <c r="C13" s="106" t="s">
        <v>149</v>
      </c>
      <c r="D13" s="116"/>
    </row>
    <row r="14" ht="16.5" customHeight="1" spans="1:4">
      <c r="A14" s="204"/>
      <c r="B14" s="116"/>
      <c r="C14" s="106" t="s">
        <v>150</v>
      </c>
      <c r="D14" s="116"/>
    </row>
    <row r="15" ht="16.5" customHeight="1" spans="1:4">
      <c r="A15" s="204"/>
      <c r="B15" s="116"/>
      <c r="C15" s="106" t="s">
        <v>151</v>
      </c>
      <c r="D15" s="116"/>
    </row>
    <row r="16" ht="16.5" customHeight="1" spans="1:4">
      <c r="A16" s="204"/>
      <c r="B16" s="116"/>
      <c r="C16" s="106" t="s">
        <v>152</v>
      </c>
      <c r="D16" s="116"/>
    </row>
    <row r="17" ht="16.5" customHeight="1" spans="1:4">
      <c r="A17" s="204"/>
      <c r="B17" s="116"/>
      <c r="C17" s="106" t="s">
        <v>153</v>
      </c>
      <c r="D17" s="116"/>
    </row>
    <row r="18" ht="16.5" customHeight="1" spans="1:4">
      <c r="A18" s="204"/>
      <c r="B18" s="116"/>
      <c r="C18" s="106" t="s">
        <v>154</v>
      </c>
      <c r="D18" s="116"/>
    </row>
    <row r="19" ht="16.5" customHeight="1" spans="1:4">
      <c r="A19" s="204"/>
      <c r="B19" s="116"/>
      <c r="C19" s="106" t="s">
        <v>155</v>
      </c>
      <c r="D19" s="116"/>
    </row>
    <row r="20" ht="16.5" customHeight="1" spans="1:4">
      <c r="A20" s="204"/>
      <c r="B20" s="116"/>
      <c r="C20" s="106" t="s">
        <v>156</v>
      </c>
      <c r="D20" s="116"/>
    </row>
    <row r="21" ht="16.5" customHeight="1" spans="1:4">
      <c r="A21" s="204"/>
      <c r="B21" s="116"/>
      <c r="C21" s="106" t="s">
        <v>157</v>
      </c>
      <c r="D21" s="116"/>
    </row>
    <row r="22" ht="16.5" customHeight="1" spans="1:4">
      <c r="A22" s="204"/>
      <c r="B22" s="116"/>
      <c r="C22" s="106" t="s">
        <v>158</v>
      </c>
      <c r="D22" s="116"/>
    </row>
    <row r="23" ht="16.5" customHeight="1" spans="1:4">
      <c r="A23" s="204"/>
      <c r="B23" s="116"/>
      <c r="C23" s="106" t="s">
        <v>159</v>
      </c>
      <c r="D23" s="116"/>
    </row>
    <row r="24" ht="16.5" customHeight="1" spans="1:4">
      <c r="A24" s="204"/>
      <c r="B24" s="116"/>
      <c r="C24" s="106" t="s">
        <v>160</v>
      </c>
      <c r="D24" s="116"/>
    </row>
    <row r="25" ht="16.5" customHeight="1" spans="1:4">
      <c r="A25" s="204"/>
      <c r="B25" s="116"/>
      <c r="C25" s="106" t="s">
        <v>161</v>
      </c>
      <c r="D25" s="116"/>
    </row>
    <row r="26" ht="16.5" customHeight="1" spans="1:4">
      <c r="A26" s="204"/>
      <c r="B26" s="116"/>
      <c r="C26" s="106" t="s">
        <v>162</v>
      </c>
      <c r="D26" s="116"/>
    </row>
    <row r="27" ht="16.5" customHeight="1" spans="1:4">
      <c r="A27" s="204"/>
      <c r="B27" s="116"/>
      <c r="C27" s="106" t="s">
        <v>163</v>
      </c>
      <c r="D27" s="116"/>
    </row>
    <row r="28" ht="16.5" customHeight="1" spans="1:4">
      <c r="A28" s="204"/>
      <c r="B28" s="116"/>
      <c r="C28" s="106" t="s">
        <v>164</v>
      </c>
      <c r="D28" s="116"/>
    </row>
    <row r="29" ht="16.5" customHeight="1" spans="1:4">
      <c r="A29" s="204"/>
      <c r="B29" s="116"/>
      <c r="C29" s="106" t="s">
        <v>165</v>
      </c>
      <c r="D29" s="116"/>
    </row>
    <row r="30" ht="16.5" customHeight="1" spans="1:4">
      <c r="A30" s="204"/>
      <c r="B30" s="116"/>
      <c r="C30" s="106" t="s">
        <v>166</v>
      </c>
      <c r="D30" s="116"/>
    </row>
    <row r="31" ht="16.5" customHeight="1" spans="1:4">
      <c r="A31" s="204"/>
      <c r="B31" s="116"/>
      <c r="C31" s="21" t="s">
        <v>167</v>
      </c>
      <c r="D31" s="116"/>
    </row>
    <row r="32" ht="16.5" customHeight="1" spans="1:4">
      <c r="A32" s="204"/>
      <c r="B32" s="116"/>
      <c r="C32" s="21" t="s">
        <v>168</v>
      </c>
      <c r="D32" s="116"/>
    </row>
    <row r="33" ht="16.5" customHeight="1" spans="1:4">
      <c r="A33" s="204"/>
      <c r="B33" s="116"/>
      <c r="C33" s="18" t="s">
        <v>169</v>
      </c>
      <c r="D33" s="116"/>
    </row>
    <row r="34" ht="15" customHeight="1" spans="1:4">
      <c r="A34" s="205" t="s">
        <v>50</v>
      </c>
      <c r="B34" s="206">
        <v>8284213.35</v>
      </c>
      <c r="C34" s="205" t="s">
        <v>51</v>
      </c>
      <c r="D34" s="206">
        <v>8284213.35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4"/>
  <sheetViews>
    <sheetView showZeros="0" workbookViewId="0">
      <selection activeCell="C13" sqref="C13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71"/>
      <c r="F1" s="108"/>
      <c r="G1" s="178" t="s">
        <v>170</v>
      </c>
    </row>
    <row r="2" ht="41.25" customHeight="1" spans="1:7">
      <c r="A2" s="160" t="str">
        <f>"2026"&amp;"年一般公共预算支出预算表（按功能科目分类）"</f>
        <v>2026年一般公共预算支出预算表（按功能科目分类）</v>
      </c>
      <c r="B2" s="160"/>
      <c r="C2" s="160"/>
      <c r="D2" s="160"/>
      <c r="E2" s="160"/>
      <c r="F2" s="160"/>
      <c r="G2" s="160"/>
    </row>
    <row r="3" ht="18" customHeight="1" spans="1:7">
      <c r="A3" s="50" t="str">
        <f>"单位名称："&amp;"昆明市东川区铜都街道中心卫生院"</f>
        <v>单位名称：昆明市东川区铜都街道中心卫生院</v>
      </c>
      <c r="F3" s="157"/>
      <c r="G3" s="178" t="s">
        <v>1</v>
      </c>
    </row>
    <row r="4" ht="20.25" customHeight="1" spans="1:7">
      <c r="A4" s="195" t="s">
        <v>171</v>
      </c>
      <c r="B4" s="196"/>
      <c r="C4" s="161" t="s">
        <v>55</v>
      </c>
      <c r="D4" s="185" t="s">
        <v>75</v>
      </c>
      <c r="E4" s="13"/>
      <c r="F4" s="41"/>
      <c r="G4" s="174" t="s">
        <v>76</v>
      </c>
    </row>
    <row r="5" ht="20.25" customHeight="1" spans="1:7">
      <c r="A5" s="197" t="s">
        <v>72</v>
      </c>
      <c r="B5" s="197" t="s">
        <v>73</v>
      </c>
      <c r="C5" s="61"/>
      <c r="D5" s="14" t="s">
        <v>57</v>
      </c>
      <c r="E5" s="14" t="s">
        <v>172</v>
      </c>
      <c r="F5" s="14" t="s">
        <v>173</v>
      </c>
      <c r="G5" s="176"/>
    </row>
    <row r="6" ht="15" customHeight="1" spans="1:7">
      <c r="A6" s="20" t="s">
        <v>82</v>
      </c>
      <c r="B6" s="20" t="s">
        <v>83</v>
      </c>
      <c r="C6" s="20" t="s">
        <v>84</v>
      </c>
      <c r="D6" s="20" t="s">
        <v>85</v>
      </c>
      <c r="E6" s="20" t="s">
        <v>86</v>
      </c>
      <c r="F6" s="20" t="s">
        <v>87</v>
      </c>
      <c r="G6" s="20" t="s">
        <v>88</v>
      </c>
    </row>
    <row r="7" ht="18" customHeight="1" spans="1:7">
      <c r="A7" s="18" t="s">
        <v>97</v>
      </c>
      <c r="B7" s="18" t="s">
        <v>98</v>
      </c>
      <c r="C7" s="116">
        <v>1772547.35</v>
      </c>
      <c r="D7" s="116">
        <v>1747012.55</v>
      </c>
      <c r="E7" s="116">
        <v>1716412.55</v>
      </c>
      <c r="F7" s="116">
        <v>30600</v>
      </c>
      <c r="G7" s="116">
        <v>25534.8</v>
      </c>
    </row>
    <row r="8" ht="18" customHeight="1" spans="1:7">
      <c r="A8" s="169" t="s">
        <v>99</v>
      </c>
      <c r="B8" s="169" t="s">
        <v>100</v>
      </c>
      <c r="C8" s="116">
        <v>1747012.55</v>
      </c>
      <c r="D8" s="116">
        <v>1747012.55</v>
      </c>
      <c r="E8" s="116">
        <v>1716412.55</v>
      </c>
      <c r="F8" s="116">
        <v>30600</v>
      </c>
      <c r="G8" s="116"/>
    </row>
    <row r="9" ht="18" customHeight="1" spans="1:7">
      <c r="A9" s="198" t="s">
        <v>101</v>
      </c>
      <c r="B9" s="198" t="s">
        <v>102</v>
      </c>
      <c r="C9" s="116">
        <v>765000</v>
      </c>
      <c r="D9" s="116">
        <v>765000</v>
      </c>
      <c r="E9" s="116">
        <v>734400</v>
      </c>
      <c r="F9" s="116">
        <v>30600</v>
      </c>
      <c r="G9" s="116"/>
    </row>
    <row r="10" ht="18" customHeight="1" spans="1:7">
      <c r="A10" s="198" t="s">
        <v>103</v>
      </c>
      <c r="B10" s="198" t="s">
        <v>104</v>
      </c>
      <c r="C10" s="116">
        <v>726800</v>
      </c>
      <c r="D10" s="116">
        <v>726800</v>
      </c>
      <c r="E10" s="116">
        <v>726800</v>
      </c>
      <c r="F10" s="116"/>
      <c r="G10" s="116"/>
    </row>
    <row r="11" ht="18" customHeight="1" spans="1:7">
      <c r="A11" s="198" t="s">
        <v>105</v>
      </c>
      <c r="B11" s="198" t="s">
        <v>106</v>
      </c>
      <c r="C11" s="116">
        <v>255212.55</v>
      </c>
      <c r="D11" s="116">
        <v>255212.55</v>
      </c>
      <c r="E11" s="116">
        <v>255212.55</v>
      </c>
      <c r="F11" s="116"/>
      <c r="G11" s="116"/>
    </row>
    <row r="12" ht="18" customHeight="1" spans="1:7">
      <c r="A12" s="169" t="s">
        <v>107</v>
      </c>
      <c r="B12" s="169" t="s">
        <v>108</v>
      </c>
      <c r="C12" s="116">
        <v>25534.8</v>
      </c>
      <c r="D12" s="116"/>
      <c r="E12" s="116"/>
      <c r="F12" s="116"/>
      <c r="G12" s="116">
        <v>25534.8</v>
      </c>
    </row>
    <row r="13" ht="18" customHeight="1" spans="1:7">
      <c r="A13" s="198" t="s">
        <v>109</v>
      </c>
      <c r="B13" s="198" t="s">
        <v>110</v>
      </c>
      <c r="C13" s="116">
        <v>25534.8</v>
      </c>
      <c r="D13" s="116"/>
      <c r="E13" s="116"/>
      <c r="F13" s="116"/>
      <c r="G13" s="116">
        <v>25534.8</v>
      </c>
    </row>
    <row r="14" ht="18" customHeight="1" spans="1:7">
      <c r="A14" s="18" t="s">
        <v>111</v>
      </c>
      <c r="B14" s="18" t="s">
        <v>112</v>
      </c>
      <c r="C14" s="116">
        <v>5960786</v>
      </c>
      <c r="D14" s="116">
        <v>5960786</v>
      </c>
      <c r="E14" s="116">
        <v>5703586</v>
      </c>
      <c r="F14" s="116">
        <v>257200</v>
      </c>
      <c r="G14" s="116"/>
    </row>
    <row r="15" ht="18" customHeight="1" spans="1:7">
      <c r="A15" s="169" t="s">
        <v>113</v>
      </c>
      <c r="B15" s="169" t="s">
        <v>114</v>
      </c>
      <c r="C15" s="116">
        <v>5163922</v>
      </c>
      <c r="D15" s="116">
        <v>5163922</v>
      </c>
      <c r="E15" s="116">
        <v>4906722</v>
      </c>
      <c r="F15" s="116">
        <v>257200</v>
      </c>
      <c r="G15" s="116"/>
    </row>
    <row r="16" ht="18" customHeight="1" spans="1:7">
      <c r="A16" s="198" t="s">
        <v>115</v>
      </c>
      <c r="B16" s="198" t="s">
        <v>116</v>
      </c>
      <c r="C16" s="116">
        <v>5163922</v>
      </c>
      <c r="D16" s="116">
        <v>5163922</v>
      </c>
      <c r="E16" s="116">
        <v>4906722</v>
      </c>
      <c r="F16" s="116">
        <v>257200</v>
      </c>
      <c r="G16" s="116"/>
    </row>
    <row r="17" ht="18" customHeight="1" spans="1:7">
      <c r="A17" s="169" t="s">
        <v>117</v>
      </c>
      <c r="B17" s="169" t="s">
        <v>118</v>
      </c>
      <c r="C17" s="116">
        <v>796864</v>
      </c>
      <c r="D17" s="116">
        <v>796864</v>
      </c>
      <c r="E17" s="116">
        <v>796864</v>
      </c>
      <c r="F17" s="116"/>
      <c r="G17" s="116"/>
    </row>
    <row r="18" ht="18" customHeight="1" spans="1:7">
      <c r="A18" s="198" t="s">
        <v>119</v>
      </c>
      <c r="B18" s="198" t="s">
        <v>120</v>
      </c>
      <c r="C18" s="116">
        <v>378384</v>
      </c>
      <c r="D18" s="116">
        <v>378384</v>
      </c>
      <c r="E18" s="116">
        <v>378384</v>
      </c>
      <c r="F18" s="116"/>
      <c r="G18" s="116"/>
    </row>
    <row r="19" ht="18" customHeight="1" spans="1:7">
      <c r="A19" s="198" t="s">
        <v>121</v>
      </c>
      <c r="B19" s="198" t="s">
        <v>122</v>
      </c>
      <c r="C19" s="116">
        <v>401640</v>
      </c>
      <c r="D19" s="116">
        <v>401640</v>
      </c>
      <c r="E19" s="116">
        <v>401640</v>
      </c>
      <c r="F19" s="116"/>
      <c r="G19" s="116"/>
    </row>
    <row r="20" ht="18" customHeight="1" spans="1:7">
      <c r="A20" s="198" t="s">
        <v>123</v>
      </c>
      <c r="B20" s="198" t="s">
        <v>124</v>
      </c>
      <c r="C20" s="116">
        <v>16840</v>
      </c>
      <c r="D20" s="116">
        <v>16840</v>
      </c>
      <c r="E20" s="116">
        <v>16840</v>
      </c>
      <c r="F20" s="116"/>
      <c r="G20" s="116"/>
    </row>
    <row r="21" ht="18" customHeight="1" spans="1:7">
      <c r="A21" s="18" t="s">
        <v>130</v>
      </c>
      <c r="B21" s="18" t="s">
        <v>131</v>
      </c>
      <c r="C21" s="116">
        <v>550880</v>
      </c>
      <c r="D21" s="116">
        <v>550880</v>
      </c>
      <c r="E21" s="116">
        <v>550880</v>
      </c>
      <c r="F21" s="116"/>
      <c r="G21" s="116"/>
    </row>
    <row r="22" ht="18" customHeight="1" spans="1:7">
      <c r="A22" s="169" t="s">
        <v>132</v>
      </c>
      <c r="B22" s="169" t="s">
        <v>133</v>
      </c>
      <c r="C22" s="116">
        <v>550880</v>
      </c>
      <c r="D22" s="116">
        <v>550880</v>
      </c>
      <c r="E22" s="116">
        <v>550880</v>
      </c>
      <c r="F22" s="116"/>
      <c r="G22" s="116"/>
    </row>
    <row r="23" ht="18" customHeight="1" spans="1:7">
      <c r="A23" s="198" t="s">
        <v>134</v>
      </c>
      <c r="B23" s="198" t="s">
        <v>135</v>
      </c>
      <c r="C23" s="116">
        <v>550880</v>
      </c>
      <c r="D23" s="116">
        <v>550880</v>
      </c>
      <c r="E23" s="116">
        <v>550880</v>
      </c>
      <c r="F23" s="116"/>
      <c r="G23" s="116"/>
    </row>
    <row r="24" ht="18" customHeight="1" spans="1:7">
      <c r="A24" s="115" t="s">
        <v>174</v>
      </c>
      <c r="B24" s="199" t="s">
        <v>174</v>
      </c>
      <c r="C24" s="116">
        <v>8284213.35</v>
      </c>
      <c r="D24" s="116">
        <v>8258678.55</v>
      </c>
      <c r="E24" s="116">
        <v>7970878.55</v>
      </c>
      <c r="F24" s="116">
        <v>287800</v>
      </c>
      <c r="G24" s="116">
        <v>25534.8</v>
      </c>
    </row>
  </sheetData>
  <mergeCells count="6">
    <mergeCell ref="A2:G2"/>
    <mergeCell ref="A4:B4"/>
    <mergeCell ref="D4:F4"/>
    <mergeCell ref="A24:B24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F31" sqref="F31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83"/>
      <c r="B1" s="83"/>
      <c r="C1" s="83"/>
      <c r="D1" s="83"/>
      <c r="E1" s="82"/>
      <c r="F1" s="191" t="s">
        <v>175</v>
      </c>
    </row>
    <row r="2" ht="41.25" customHeight="1" spans="1:6">
      <c r="A2" s="192" t="str">
        <f>"2026"&amp;"年一般公共预算“三公”经费支出预算表"</f>
        <v>2026年一般公共预算“三公”经费支出预算表</v>
      </c>
      <c r="B2" s="83"/>
      <c r="C2" s="83"/>
      <c r="D2" s="83"/>
      <c r="E2" s="82"/>
      <c r="F2" s="83"/>
    </row>
    <row r="3" customHeight="1" spans="1:6">
      <c r="A3" s="147" t="str">
        <f>"单位名称："&amp;"昆明市东川区铜都街道中心卫生院"</f>
        <v>单位名称：昆明市东川区铜都街道中心卫生院</v>
      </c>
      <c r="B3" s="193"/>
      <c r="D3" s="83"/>
      <c r="E3" s="82"/>
      <c r="F3" s="102" t="s">
        <v>1</v>
      </c>
    </row>
    <row r="4" ht="27" customHeight="1" spans="1:6">
      <c r="A4" s="87" t="s">
        <v>176</v>
      </c>
      <c r="B4" s="87" t="s">
        <v>177</v>
      </c>
      <c r="C4" s="89" t="s">
        <v>178</v>
      </c>
      <c r="D4" s="87"/>
      <c r="E4" s="88"/>
      <c r="F4" s="87" t="s">
        <v>179</v>
      </c>
    </row>
    <row r="5" ht="28.5" customHeight="1" spans="1:6">
      <c r="A5" s="194"/>
      <c r="B5" s="91"/>
      <c r="C5" s="88" t="s">
        <v>57</v>
      </c>
      <c r="D5" s="88" t="s">
        <v>180</v>
      </c>
      <c r="E5" s="88" t="s">
        <v>181</v>
      </c>
      <c r="F5" s="90"/>
    </row>
    <row r="6" ht="17.25" customHeight="1" spans="1:6">
      <c r="A6" s="95" t="s">
        <v>82</v>
      </c>
      <c r="B6" s="95" t="s">
        <v>83</v>
      </c>
      <c r="C6" s="95" t="s">
        <v>84</v>
      </c>
      <c r="D6" s="95" t="s">
        <v>85</v>
      </c>
      <c r="E6" s="95" t="s">
        <v>86</v>
      </c>
      <c r="F6" s="95" t="s">
        <v>87</v>
      </c>
    </row>
    <row r="7" ht="17.25" customHeight="1" spans="1:6">
      <c r="A7" s="116">
        <v>8000</v>
      </c>
      <c r="B7" s="116"/>
      <c r="C7" s="116"/>
      <c r="D7" s="116"/>
      <c r="E7" s="116"/>
      <c r="F7" s="116">
        <v>8000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39"/>
  <sheetViews>
    <sheetView showZeros="0" topLeftCell="D11" workbookViewId="0">
      <selection activeCell="J26" sqref="J26:J38"/>
    </sheetView>
  </sheetViews>
  <sheetFormatPr defaultColWidth="9.14166666666667" defaultRowHeight="14.25" customHeight="1"/>
  <cols>
    <col min="1" max="2" width="32.85" customWidth="1"/>
    <col min="3" max="3" width="20.7083333333333" customWidth="1"/>
    <col min="4" max="4" width="31.2833333333333" customWidth="1"/>
    <col min="5" max="5" width="10.1416666666667" customWidth="1"/>
    <col min="6" max="6" width="17.575" customWidth="1"/>
    <col min="7" max="7" width="10.2833333333333" customWidth="1"/>
    <col min="8" max="8" width="23" customWidth="1"/>
    <col min="9" max="25" width="18.7083333333333" customWidth="1"/>
  </cols>
  <sheetData>
    <row r="1" ht="13.5" customHeight="1" spans="2:25">
      <c r="B1" s="171"/>
      <c r="C1" s="179"/>
      <c r="E1" s="180"/>
      <c r="F1" s="180"/>
      <c r="G1" s="180"/>
      <c r="H1" s="180"/>
      <c r="I1" s="119"/>
      <c r="J1" s="119"/>
      <c r="K1" s="119"/>
      <c r="L1" s="119"/>
      <c r="M1" s="119"/>
      <c r="N1" s="119"/>
      <c r="O1" s="119"/>
      <c r="S1" s="119"/>
      <c r="W1" s="179"/>
      <c r="Y1" s="48" t="s">
        <v>182</v>
      </c>
    </row>
    <row r="2" ht="45.75" customHeight="1" spans="1:25">
      <c r="A2" s="104" t="str">
        <f>"2026"&amp;"年部门基本支出预算表"</f>
        <v>2026年部门基本支出预算表</v>
      </c>
      <c r="B2" s="49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49"/>
      <c r="Q2" s="49"/>
      <c r="R2" s="49"/>
      <c r="S2" s="104"/>
      <c r="T2" s="104"/>
      <c r="U2" s="104"/>
      <c r="V2" s="104"/>
      <c r="W2" s="104"/>
      <c r="X2" s="104"/>
      <c r="Y2" s="104"/>
    </row>
    <row r="3" ht="18.75" customHeight="1" spans="1:25">
      <c r="A3" s="50" t="str">
        <f>"单位名称："&amp;"昆明市东川区铜都街道中心卫生院"</f>
        <v>单位名称：昆明市东川区铜都街道中心卫生院</v>
      </c>
      <c r="B3" s="51"/>
      <c r="C3" s="181"/>
      <c r="D3" s="181"/>
      <c r="E3" s="181"/>
      <c r="F3" s="181"/>
      <c r="G3" s="181"/>
      <c r="H3" s="181"/>
      <c r="I3" s="121"/>
      <c r="J3" s="121"/>
      <c r="K3" s="121"/>
      <c r="L3" s="121"/>
      <c r="M3" s="121"/>
      <c r="N3" s="121"/>
      <c r="O3" s="121"/>
      <c r="P3" s="52"/>
      <c r="Q3" s="52"/>
      <c r="R3" s="52"/>
      <c r="S3" s="121"/>
      <c r="W3" s="179"/>
      <c r="Y3" s="48" t="s">
        <v>1</v>
      </c>
    </row>
    <row r="4" ht="18" customHeight="1" spans="1:25">
      <c r="A4" s="54" t="s">
        <v>183</v>
      </c>
      <c r="B4" s="54" t="s">
        <v>184</v>
      </c>
      <c r="C4" s="54" t="s">
        <v>185</v>
      </c>
      <c r="D4" s="54" t="s">
        <v>186</v>
      </c>
      <c r="E4" s="54" t="s">
        <v>187</v>
      </c>
      <c r="F4" s="54" t="s">
        <v>188</v>
      </c>
      <c r="G4" s="54" t="s">
        <v>189</v>
      </c>
      <c r="H4" s="54" t="s">
        <v>190</v>
      </c>
      <c r="I4" s="185" t="s">
        <v>191</v>
      </c>
      <c r="J4" s="144" t="s">
        <v>191</v>
      </c>
      <c r="K4" s="144"/>
      <c r="L4" s="144"/>
      <c r="M4" s="144"/>
      <c r="N4" s="144"/>
      <c r="O4" s="144"/>
      <c r="P4" s="13"/>
      <c r="Q4" s="13"/>
      <c r="R4" s="13"/>
      <c r="S4" s="137" t="s">
        <v>61</v>
      </c>
      <c r="T4" s="144" t="s">
        <v>62</v>
      </c>
      <c r="U4" s="144"/>
      <c r="V4" s="144"/>
      <c r="W4" s="144"/>
      <c r="X4" s="144"/>
      <c r="Y4" s="117"/>
    </row>
    <row r="5" ht="18" customHeight="1" spans="1:25">
      <c r="A5" s="56"/>
      <c r="B5" s="70"/>
      <c r="C5" s="163"/>
      <c r="D5" s="56"/>
      <c r="E5" s="56"/>
      <c r="F5" s="56"/>
      <c r="G5" s="56"/>
      <c r="H5" s="56"/>
      <c r="I5" s="161" t="s">
        <v>192</v>
      </c>
      <c r="J5" s="185" t="s">
        <v>58</v>
      </c>
      <c r="K5" s="144"/>
      <c r="L5" s="144"/>
      <c r="M5" s="144"/>
      <c r="N5" s="144"/>
      <c r="O5" s="117"/>
      <c r="P5" s="12" t="s">
        <v>193</v>
      </c>
      <c r="Q5" s="13"/>
      <c r="R5" s="41"/>
      <c r="S5" s="54" t="s">
        <v>61</v>
      </c>
      <c r="T5" s="185" t="s">
        <v>62</v>
      </c>
      <c r="U5" s="137" t="s">
        <v>64</v>
      </c>
      <c r="V5" s="144" t="s">
        <v>62</v>
      </c>
      <c r="W5" s="137" t="s">
        <v>66</v>
      </c>
      <c r="X5" s="137" t="s">
        <v>67</v>
      </c>
      <c r="Y5" s="190" t="s">
        <v>68</v>
      </c>
    </row>
    <row r="6" ht="19.5" customHeight="1" spans="1:25">
      <c r="A6" s="70"/>
      <c r="B6" s="70"/>
      <c r="C6" s="70"/>
      <c r="D6" s="70"/>
      <c r="E6" s="70"/>
      <c r="F6" s="70"/>
      <c r="G6" s="70"/>
      <c r="H6" s="70"/>
      <c r="I6" s="70"/>
      <c r="J6" s="186" t="s">
        <v>194</v>
      </c>
      <c r="K6" s="54"/>
      <c r="L6" s="54" t="s">
        <v>195</v>
      </c>
      <c r="M6" s="54" t="s">
        <v>196</v>
      </c>
      <c r="N6" s="54" t="s">
        <v>197</v>
      </c>
      <c r="O6" s="54" t="s">
        <v>198</v>
      </c>
      <c r="P6" s="54" t="s">
        <v>58</v>
      </c>
      <c r="Q6" s="54" t="s">
        <v>59</v>
      </c>
      <c r="R6" s="54" t="s">
        <v>60</v>
      </c>
      <c r="S6" s="70"/>
      <c r="T6" s="54" t="s">
        <v>57</v>
      </c>
      <c r="U6" s="54" t="s">
        <v>64</v>
      </c>
      <c r="V6" s="54" t="s">
        <v>199</v>
      </c>
      <c r="W6" s="54" t="s">
        <v>66</v>
      </c>
      <c r="X6" s="54" t="s">
        <v>67</v>
      </c>
      <c r="Y6" s="54" t="s">
        <v>68</v>
      </c>
    </row>
    <row r="7" ht="37.5" customHeight="1" spans="1:25">
      <c r="A7" s="182"/>
      <c r="B7" s="61"/>
      <c r="C7" s="182"/>
      <c r="D7" s="182"/>
      <c r="E7" s="182"/>
      <c r="F7" s="182"/>
      <c r="G7" s="182"/>
      <c r="H7" s="182"/>
      <c r="I7" s="182"/>
      <c r="J7" s="187" t="s">
        <v>57</v>
      </c>
      <c r="K7" s="188" t="s">
        <v>200</v>
      </c>
      <c r="L7" s="59" t="s">
        <v>201</v>
      </c>
      <c r="M7" s="59" t="s">
        <v>196</v>
      </c>
      <c r="N7" s="59" t="s">
        <v>197</v>
      </c>
      <c r="O7" s="59" t="s">
        <v>198</v>
      </c>
      <c r="P7" s="59" t="s">
        <v>196</v>
      </c>
      <c r="Q7" s="59" t="s">
        <v>197</v>
      </c>
      <c r="R7" s="59" t="s">
        <v>198</v>
      </c>
      <c r="S7" s="59" t="s">
        <v>61</v>
      </c>
      <c r="T7" s="59" t="s">
        <v>57</v>
      </c>
      <c r="U7" s="59" t="s">
        <v>64</v>
      </c>
      <c r="V7" s="59" t="s">
        <v>199</v>
      </c>
      <c r="W7" s="59" t="s">
        <v>66</v>
      </c>
      <c r="X7" s="59" t="s">
        <v>67</v>
      </c>
      <c r="Y7" s="59" t="s">
        <v>68</v>
      </c>
    </row>
    <row r="8" customHeight="1" spans="1:25">
      <c r="A8" s="76">
        <v>1</v>
      </c>
      <c r="B8" s="76">
        <v>2</v>
      </c>
      <c r="C8" s="76">
        <v>3</v>
      </c>
      <c r="D8" s="76">
        <v>4</v>
      </c>
      <c r="E8" s="76">
        <v>5</v>
      </c>
      <c r="F8" s="76">
        <v>6</v>
      </c>
      <c r="G8" s="76">
        <v>7</v>
      </c>
      <c r="H8" s="76">
        <v>8</v>
      </c>
      <c r="I8" s="76">
        <v>9</v>
      </c>
      <c r="J8" s="76">
        <v>10</v>
      </c>
      <c r="K8" s="76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76">
        <v>21</v>
      </c>
      <c r="V8" s="76">
        <v>22</v>
      </c>
      <c r="W8" s="76">
        <v>23</v>
      </c>
      <c r="X8" s="76">
        <v>24</v>
      </c>
      <c r="Y8" s="76">
        <v>25</v>
      </c>
    </row>
    <row r="9" ht="20.25" customHeight="1" spans="1:25">
      <c r="A9" s="21" t="s">
        <v>202</v>
      </c>
      <c r="B9" s="21" t="s">
        <v>70</v>
      </c>
      <c r="C9" s="21" t="s">
        <v>203</v>
      </c>
      <c r="D9" s="21" t="s">
        <v>204</v>
      </c>
      <c r="E9" s="21" t="s">
        <v>115</v>
      </c>
      <c r="F9" s="21" t="s">
        <v>116</v>
      </c>
      <c r="G9" s="21" t="s">
        <v>205</v>
      </c>
      <c r="H9" s="21" t="s">
        <v>206</v>
      </c>
      <c r="I9" s="116">
        <v>1991496</v>
      </c>
      <c r="J9" s="116">
        <v>1991496</v>
      </c>
      <c r="K9" s="116"/>
      <c r="L9" s="116"/>
      <c r="M9" s="116"/>
      <c r="N9" s="116">
        <v>1991496</v>
      </c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</row>
    <row r="10" ht="20.25" customHeight="1" spans="1:25">
      <c r="A10" s="21" t="s">
        <v>202</v>
      </c>
      <c r="B10" s="21" t="s">
        <v>70</v>
      </c>
      <c r="C10" s="21" t="s">
        <v>203</v>
      </c>
      <c r="D10" s="21" t="s">
        <v>204</v>
      </c>
      <c r="E10" s="21" t="s">
        <v>115</v>
      </c>
      <c r="F10" s="21" t="s">
        <v>116</v>
      </c>
      <c r="G10" s="21" t="s">
        <v>207</v>
      </c>
      <c r="H10" s="21" t="s">
        <v>208</v>
      </c>
      <c r="I10" s="116">
        <v>70560</v>
      </c>
      <c r="J10" s="116">
        <v>70560</v>
      </c>
      <c r="K10" s="189"/>
      <c r="L10" s="189"/>
      <c r="M10" s="189"/>
      <c r="N10" s="116">
        <v>70560</v>
      </c>
      <c r="O10" s="189"/>
      <c r="P10" s="116"/>
      <c r="Q10" s="116"/>
      <c r="R10" s="116"/>
      <c r="S10" s="116"/>
      <c r="T10" s="116"/>
      <c r="U10" s="116"/>
      <c r="V10" s="116"/>
      <c r="W10" s="116"/>
      <c r="X10" s="116"/>
      <c r="Y10" s="116"/>
    </row>
    <row r="11" ht="20.25" customHeight="1" spans="1:25">
      <c r="A11" s="21" t="s">
        <v>202</v>
      </c>
      <c r="B11" s="21" t="s">
        <v>70</v>
      </c>
      <c r="C11" s="21" t="s">
        <v>203</v>
      </c>
      <c r="D11" s="21" t="s">
        <v>204</v>
      </c>
      <c r="E11" s="21" t="s">
        <v>115</v>
      </c>
      <c r="F11" s="21" t="s">
        <v>116</v>
      </c>
      <c r="G11" s="21" t="s">
        <v>207</v>
      </c>
      <c r="H11" s="21" t="s">
        <v>208</v>
      </c>
      <c r="I11" s="116">
        <v>240000</v>
      </c>
      <c r="J11" s="116">
        <v>240000</v>
      </c>
      <c r="K11" s="189"/>
      <c r="L11" s="189"/>
      <c r="M11" s="189"/>
      <c r="N11" s="116">
        <v>240000</v>
      </c>
      <c r="O11" s="189"/>
      <c r="P11" s="116"/>
      <c r="Q11" s="116"/>
      <c r="R11" s="116"/>
      <c r="S11" s="116"/>
      <c r="T11" s="116"/>
      <c r="U11" s="116"/>
      <c r="V11" s="116"/>
      <c r="W11" s="116"/>
      <c r="X11" s="116"/>
      <c r="Y11" s="116"/>
    </row>
    <row r="12" ht="20.25" customHeight="1" spans="1:25">
      <c r="A12" s="21" t="s">
        <v>202</v>
      </c>
      <c r="B12" s="21" t="s">
        <v>70</v>
      </c>
      <c r="C12" s="21" t="s">
        <v>203</v>
      </c>
      <c r="D12" s="21" t="s">
        <v>204</v>
      </c>
      <c r="E12" s="21" t="s">
        <v>115</v>
      </c>
      <c r="F12" s="21" t="s">
        <v>116</v>
      </c>
      <c r="G12" s="21" t="s">
        <v>207</v>
      </c>
      <c r="H12" s="21" t="s">
        <v>208</v>
      </c>
      <c r="I12" s="116">
        <v>120156</v>
      </c>
      <c r="J12" s="116">
        <v>120156</v>
      </c>
      <c r="K12" s="189"/>
      <c r="L12" s="189"/>
      <c r="M12" s="189"/>
      <c r="N12" s="116">
        <v>120156</v>
      </c>
      <c r="O12" s="189"/>
      <c r="P12" s="116"/>
      <c r="Q12" s="116"/>
      <c r="R12" s="116"/>
      <c r="S12" s="116"/>
      <c r="T12" s="116"/>
      <c r="U12" s="116"/>
      <c r="V12" s="116"/>
      <c r="W12" s="116"/>
      <c r="X12" s="116"/>
      <c r="Y12" s="116"/>
    </row>
    <row r="13" ht="20.25" customHeight="1" spans="1:25">
      <c r="A13" s="21" t="s">
        <v>202</v>
      </c>
      <c r="B13" s="21" t="s">
        <v>70</v>
      </c>
      <c r="C13" s="21" t="s">
        <v>203</v>
      </c>
      <c r="D13" s="21" t="s">
        <v>204</v>
      </c>
      <c r="E13" s="21" t="s">
        <v>115</v>
      </c>
      <c r="F13" s="21" t="s">
        <v>116</v>
      </c>
      <c r="G13" s="21" t="s">
        <v>209</v>
      </c>
      <c r="H13" s="21" t="s">
        <v>210</v>
      </c>
      <c r="I13" s="116">
        <v>165958</v>
      </c>
      <c r="J13" s="116">
        <v>165958</v>
      </c>
      <c r="K13" s="189"/>
      <c r="L13" s="189"/>
      <c r="M13" s="189"/>
      <c r="N13" s="116">
        <v>165958</v>
      </c>
      <c r="O13" s="189"/>
      <c r="P13" s="116"/>
      <c r="Q13" s="116"/>
      <c r="R13" s="116"/>
      <c r="S13" s="116"/>
      <c r="T13" s="116"/>
      <c r="U13" s="116"/>
      <c r="V13" s="116"/>
      <c r="W13" s="116"/>
      <c r="X13" s="116"/>
      <c r="Y13" s="116"/>
    </row>
    <row r="14" ht="20.25" customHeight="1" spans="1:25">
      <c r="A14" s="21" t="s">
        <v>202</v>
      </c>
      <c r="B14" s="21" t="s">
        <v>70</v>
      </c>
      <c r="C14" s="21" t="s">
        <v>203</v>
      </c>
      <c r="D14" s="21" t="s">
        <v>204</v>
      </c>
      <c r="E14" s="21" t="s">
        <v>115</v>
      </c>
      <c r="F14" s="21" t="s">
        <v>116</v>
      </c>
      <c r="G14" s="21" t="s">
        <v>211</v>
      </c>
      <c r="H14" s="21" t="s">
        <v>212</v>
      </c>
      <c r="I14" s="116">
        <v>723840</v>
      </c>
      <c r="J14" s="116">
        <v>723840</v>
      </c>
      <c r="K14" s="189"/>
      <c r="L14" s="189"/>
      <c r="M14" s="189"/>
      <c r="N14" s="116">
        <v>723840</v>
      </c>
      <c r="O14" s="189"/>
      <c r="P14" s="116"/>
      <c r="Q14" s="116"/>
      <c r="R14" s="116"/>
      <c r="S14" s="116"/>
      <c r="T14" s="116"/>
      <c r="U14" s="116"/>
      <c r="V14" s="116"/>
      <c r="W14" s="116"/>
      <c r="X14" s="116"/>
      <c r="Y14" s="116"/>
    </row>
    <row r="15" ht="20.25" customHeight="1" spans="1:25">
      <c r="A15" s="21" t="s">
        <v>202</v>
      </c>
      <c r="B15" s="21" t="s">
        <v>70</v>
      </c>
      <c r="C15" s="21" t="s">
        <v>203</v>
      </c>
      <c r="D15" s="21" t="s">
        <v>204</v>
      </c>
      <c r="E15" s="21" t="s">
        <v>115</v>
      </c>
      <c r="F15" s="21" t="s">
        <v>116</v>
      </c>
      <c r="G15" s="21" t="s">
        <v>211</v>
      </c>
      <c r="H15" s="21" t="s">
        <v>212</v>
      </c>
      <c r="I15" s="116">
        <v>831084</v>
      </c>
      <c r="J15" s="116">
        <v>831084</v>
      </c>
      <c r="K15" s="189"/>
      <c r="L15" s="189"/>
      <c r="M15" s="189"/>
      <c r="N15" s="116">
        <v>831084</v>
      </c>
      <c r="O15" s="189"/>
      <c r="P15" s="116"/>
      <c r="Q15" s="116"/>
      <c r="R15" s="116"/>
      <c r="S15" s="116"/>
      <c r="T15" s="116"/>
      <c r="U15" s="116"/>
      <c r="V15" s="116"/>
      <c r="W15" s="116"/>
      <c r="X15" s="116"/>
      <c r="Y15" s="116"/>
    </row>
    <row r="16" ht="20.25" customHeight="1" spans="1:25">
      <c r="A16" s="21" t="s">
        <v>202</v>
      </c>
      <c r="B16" s="21" t="s">
        <v>70</v>
      </c>
      <c r="C16" s="21" t="s">
        <v>203</v>
      </c>
      <c r="D16" s="21" t="s">
        <v>204</v>
      </c>
      <c r="E16" s="21" t="s">
        <v>115</v>
      </c>
      <c r="F16" s="21" t="s">
        <v>116</v>
      </c>
      <c r="G16" s="21" t="s">
        <v>211</v>
      </c>
      <c r="H16" s="21" t="s">
        <v>212</v>
      </c>
      <c r="I16" s="116">
        <v>398148</v>
      </c>
      <c r="J16" s="116">
        <v>398148</v>
      </c>
      <c r="K16" s="189"/>
      <c r="L16" s="189"/>
      <c r="M16" s="189"/>
      <c r="N16" s="116">
        <v>398148</v>
      </c>
      <c r="O16" s="189"/>
      <c r="P16" s="116"/>
      <c r="Q16" s="116"/>
      <c r="R16" s="116"/>
      <c r="S16" s="116"/>
      <c r="T16" s="116"/>
      <c r="U16" s="116"/>
      <c r="V16" s="116"/>
      <c r="W16" s="116"/>
      <c r="X16" s="116"/>
      <c r="Y16" s="116"/>
    </row>
    <row r="17" ht="20.25" customHeight="1" spans="1:25">
      <c r="A17" s="21" t="s">
        <v>202</v>
      </c>
      <c r="B17" s="21" t="s">
        <v>70</v>
      </c>
      <c r="C17" s="21" t="s">
        <v>213</v>
      </c>
      <c r="D17" s="21" t="s">
        <v>214</v>
      </c>
      <c r="E17" s="21" t="s">
        <v>103</v>
      </c>
      <c r="F17" s="21" t="s">
        <v>104</v>
      </c>
      <c r="G17" s="21" t="s">
        <v>215</v>
      </c>
      <c r="H17" s="21" t="s">
        <v>216</v>
      </c>
      <c r="I17" s="116">
        <v>726800</v>
      </c>
      <c r="J17" s="116">
        <v>726800</v>
      </c>
      <c r="K17" s="189"/>
      <c r="L17" s="189"/>
      <c r="M17" s="189"/>
      <c r="N17" s="116">
        <v>726800</v>
      </c>
      <c r="O17" s="189"/>
      <c r="P17" s="116"/>
      <c r="Q17" s="116"/>
      <c r="R17" s="116"/>
      <c r="S17" s="116"/>
      <c r="T17" s="116"/>
      <c r="U17" s="116"/>
      <c r="V17" s="116"/>
      <c r="W17" s="116"/>
      <c r="X17" s="116"/>
      <c r="Y17" s="116"/>
    </row>
    <row r="18" ht="20.25" customHeight="1" spans="1:25">
      <c r="A18" s="21" t="s">
        <v>202</v>
      </c>
      <c r="B18" s="21" t="s">
        <v>70</v>
      </c>
      <c r="C18" s="21" t="s">
        <v>213</v>
      </c>
      <c r="D18" s="21" t="s">
        <v>214</v>
      </c>
      <c r="E18" s="21" t="s">
        <v>105</v>
      </c>
      <c r="F18" s="21" t="s">
        <v>106</v>
      </c>
      <c r="G18" s="21" t="s">
        <v>217</v>
      </c>
      <c r="H18" s="21" t="s">
        <v>218</v>
      </c>
      <c r="I18" s="116">
        <v>255212.55</v>
      </c>
      <c r="J18" s="116">
        <v>255212.55</v>
      </c>
      <c r="K18" s="189"/>
      <c r="L18" s="189"/>
      <c r="M18" s="189"/>
      <c r="N18" s="116">
        <v>255212.55</v>
      </c>
      <c r="O18" s="189"/>
      <c r="P18" s="116"/>
      <c r="Q18" s="116"/>
      <c r="R18" s="116"/>
      <c r="S18" s="116"/>
      <c r="T18" s="116"/>
      <c r="U18" s="116"/>
      <c r="V18" s="116"/>
      <c r="W18" s="116"/>
      <c r="X18" s="116"/>
      <c r="Y18" s="116"/>
    </row>
    <row r="19" ht="20.25" customHeight="1" spans="1:25">
      <c r="A19" s="21" t="s">
        <v>202</v>
      </c>
      <c r="B19" s="21" t="s">
        <v>70</v>
      </c>
      <c r="C19" s="21" t="s">
        <v>213</v>
      </c>
      <c r="D19" s="21" t="s">
        <v>214</v>
      </c>
      <c r="E19" s="21" t="s">
        <v>119</v>
      </c>
      <c r="F19" s="21" t="s">
        <v>120</v>
      </c>
      <c r="G19" s="21" t="s">
        <v>219</v>
      </c>
      <c r="H19" s="21" t="s">
        <v>220</v>
      </c>
      <c r="I19" s="116">
        <v>353280</v>
      </c>
      <c r="J19" s="116">
        <v>353280</v>
      </c>
      <c r="K19" s="189"/>
      <c r="L19" s="189"/>
      <c r="M19" s="189"/>
      <c r="N19" s="116">
        <v>353280</v>
      </c>
      <c r="O19" s="189"/>
      <c r="P19" s="116"/>
      <c r="Q19" s="116"/>
      <c r="R19" s="116"/>
      <c r="S19" s="116"/>
      <c r="T19" s="116"/>
      <c r="U19" s="116"/>
      <c r="V19" s="116"/>
      <c r="W19" s="116"/>
      <c r="X19" s="116"/>
      <c r="Y19" s="116"/>
    </row>
    <row r="20" ht="20.25" customHeight="1" spans="1:25">
      <c r="A20" s="21" t="s">
        <v>202</v>
      </c>
      <c r="B20" s="21" t="s">
        <v>70</v>
      </c>
      <c r="C20" s="21" t="s">
        <v>213</v>
      </c>
      <c r="D20" s="21" t="s">
        <v>214</v>
      </c>
      <c r="E20" s="21" t="s">
        <v>119</v>
      </c>
      <c r="F20" s="21" t="s">
        <v>120</v>
      </c>
      <c r="G20" s="21" t="s">
        <v>219</v>
      </c>
      <c r="H20" s="21" t="s">
        <v>220</v>
      </c>
      <c r="I20" s="116">
        <v>25104</v>
      </c>
      <c r="J20" s="116">
        <v>25104</v>
      </c>
      <c r="K20" s="189"/>
      <c r="L20" s="189"/>
      <c r="M20" s="189"/>
      <c r="N20" s="116">
        <v>25104</v>
      </c>
      <c r="O20" s="189"/>
      <c r="P20" s="116"/>
      <c r="Q20" s="116"/>
      <c r="R20" s="116"/>
      <c r="S20" s="116"/>
      <c r="T20" s="116"/>
      <c r="U20" s="116"/>
      <c r="V20" s="116"/>
      <c r="W20" s="116"/>
      <c r="X20" s="116"/>
      <c r="Y20" s="116"/>
    </row>
    <row r="21" ht="20.25" customHeight="1" spans="1:25">
      <c r="A21" s="21" t="s">
        <v>202</v>
      </c>
      <c r="B21" s="21" t="s">
        <v>70</v>
      </c>
      <c r="C21" s="21" t="s">
        <v>213</v>
      </c>
      <c r="D21" s="21" t="s">
        <v>214</v>
      </c>
      <c r="E21" s="21" t="s">
        <v>121</v>
      </c>
      <c r="F21" s="21" t="s">
        <v>122</v>
      </c>
      <c r="G21" s="21" t="s">
        <v>221</v>
      </c>
      <c r="H21" s="21" t="s">
        <v>222</v>
      </c>
      <c r="I21" s="116">
        <v>210360</v>
      </c>
      <c r="J21" s="116">
        <v>210360</v>
      </c>
      <c r="K21" s="189"/>
      <c r="L21" s="189"/>
      <c r="M21" s="189"/>
      <c r="N21" s="116">
        <v>210360</v>
      </c>
      <c r="O21" s="189"/>
      <c r="P21" s="116"/>
      <c r="Q21" s="116"/>
      <c r="R21" s="116"/>
      <c r="S21" s="116"/>
      <c r="T21" s="116"/>
      <c r="U21" s="116"/>
      <c r="V21" s="116"/>
      <c r="W21" s="116"/>
      <c r="X21" s="116"/>
      <c r="Y21" s="116"/>
    </row>
    <row r="22" ht="20.25" customHeight="1" spans="1:25">
      <c r="A22" s="21" t="s">
        <v>202</v>
      </c>
      <c r="B22" s="21" t="s">
        <v>70</v>
      </c>
      <c r="C22" s="21" t="s">
        <v>213</v>
      </c>
      <c r="D22" s="21" t="s">
        <v>214</v>
      </c>
      <c r="E22" s="21" t="s">
        <v>121</v>
      </c>
      <c r="F22" s="21" t="s">
        <v>122</v>
      </c>
      <c r="G22" s="21" t="s">
        <v>221</v>
      </c>
      <c r="H22" s="21" t="s">
        <v>222</v>
      </c>
      <c r="I22" s="116">
        <v>191280</v>
      </c>
      <c r="J22" s="116">
        <v>191280</v>
      </c>
      <c r="K22" s="189"/>
      <c r="L22" s="189"/>
      <c r="M22" s="189"/>
      <c r="N22" s="116">
        <v>191280</v>
      </c>
      <c r="O22" s="189"/>
      <c r="P22" s="116"/>
      <c r="Q22" s="116"/>
      <c r="R22" s="116"/>
      <c r="S22" s="116"/>
      <c r="T22" s="116"/>
      <c r="U22" s="116"/>
      <c r="V22" s="116"/>
      <c r="W22" s="116"/>
      <c r="X22" s="116"/>
      <c r="Y22" s="116"/>
    </row>
    <row r="23" ht="20.25" customHeight="1" spans="1:25">
      <c r="A23" s="21" t="s">
        <v>202</v>
      </c>
      <c r="B23" s="21" t="s">
        <v>70</v>
      </c>
      <c r="C23" s="21" t="s">
        <v>213</v>
      </c>
      <c r="D23" s="21" t="s">
        <v>214</v>
      </c>
      <c r="E23" s="21" t="s">
        <v>115</v>
      </c>
      <c r="F23" s="21" t="s">
        <v>116</v>
      </c>
      <c r="G23" s="21" t="s">
        <v>223</v>
      </c>
      <c r="H23" s="21" t="s">
        <v>224</v>
      </c>
      <c r="I23" s="116">
        <v>29480</v>
      </c>
      <c r="J23" s="116">
        <v>29480</v>
      </c>
      <c r="K23" s="189"/>
      <c r="L23" s="189"/>
      <c r="M23" s="189"/>
      <c r="N23" s="116">
        <v>29480</v>
      </c>
      <c r="O23" s="189"/>
      <c r="P23" s="116"/>
      <c r="Q23" s="116"/>
      <c r="R23" s="116"/>
      <c r="S23" s="116"/>
      <c r="T23" s="116"/>
      <c r="U23" s="116"/>
      <c r="V23" s="116"/>
      <c r="W23" s="116"/>
      <c r="X23" s="116"/>
      <c r="Y23" s="116"/>
    </row>
    <row r="24" ht="20.25" customHeight="1" spans="1:25">
      <c r="A24" s="21" t="s">
        <v>202</v>
      </c>
      <c r="B24" s="21" t="s">
        <v>70</v>
      </c>
      <c r="C24" s="21" t="s">
        <v>213</v>
      </c>
      <c r="D24" s="21" t="s">
        <v>214</v>
      </c>
      <c r="E24" s="21" t="s">
        <v>123</v>
      </c>
      <c r="F24" s="21" t="s">
        <v>124</v>
      </c>
      <c r="G24" s="21" t="s">
        <v>223</v>
      </c>
      <c r="H24" s="21" t="s">
        <v>224</v>
      </c>
      <c r="I24" s="116">
        <v>16840</v>
      </c>
      <c r="J24" s="116">
        <v>16840</v>
      </c>
      <c r="K24" s="189"/>
      <c r="L24" s="189"/>
      <c r="M24" s="189"/>
      <c r="N24" s="116">
        <v>16840</v>
      </c>
      <c r="O24" s="189"/>
      <c r="P24" s="116"/>
      <c r="Q24" s="116"/>
      <c r="R24" s="116"/>
      <c r="S24" s="116"/>
      <c r="T24" s="116"/>
      <c r="U24" s="116"/>
      <c r="V24" s="116"/>
      <c r="W24" s="116"/>
      <c r="X24" s="116"/>
      <c r="Y24" s="116"/>
    </row>
    <row r="25" ht="20.25" customHeight="1" spans="1:25">
      <c r="A25" s="21" t="s">
        <v>202</v>
      </c>
      <c r="B25" s="21" t="s">
        <v>70</v>
      </c>
      <c r="C25" s="21" t="s">
        <v>225</v>
      </c>
      <c r="D25" s="21" t="s">
        <v>135</v>
      </c>
      <c r="E25" s="21" t="s">
        <v>134</v>
      </c>
      <c r="F25" s="21" t="s">
        <v>135</v>
      </c>
      <c r="G25" s="21" t="s">
        <v>226</v>
      </c>
      <c r="H25" s="21" t="s">
        <v>135</v>
      </c>
      <c r="I25" s="116">
        <v>550880</v>
      </c>
      <c r="J25" s="116">
        <v>550880</v>
      </c>
      <c r="K25" s="189"/>
      <c r="L25" s="189"/>
      <c r="M25" s="189"/>
      <c r="N25" s="116">
        <v>550880</v>
      </c>
      <c r="O25" s="189"/>
      <c r="P25" s="116"/>
      <c r="Q25" s="116"/>
      <c r="R25" s="116"/>
      <c r="S25" s="116"/>
      <c r="T25" s="116"/>
      <c r="U25" s="116"/>
      <c r="V25" s="116"/>
      <c r="W25" s="116"/>
      <c r="X25" s="116"/>
      <c r="Y25" s="116"/>
    </row>
    <row r="26" ht="20.25" customHeight="1" spans="1:25">
      <c r="A26" s="21" t="s">
        <v>202</v>
      </c>
      <c r="B26" s="21" t="s">
        <v>70</v>
      </c>
      <c r="C26" s="21" t="s">
        <v>227</v>
      </c>
      <c r="D26" s="21" t="s">
        <v>179</v>
      </c>
      <c r="E26" s="21" t="s">
        <v>115</v>
      </c>
      <c r="F26" s="21" t="s">
        <v>116</v>
      </c>
      <c r="G26" s="21" t="s">
        <v>228</v>
      </c>
      <c r="H26" s="21" t="s">
        <v>179</v>
      </c>
      <c r="I26" s="116">
        <v>8000</v>
      </c>
      <c r="J26" s="116">
        <v>8000</v>
      </c>
      <c r="K26" s="189"/>
      <c r="L26" s="189"/>
      <c r="M26" s="189"/>
      <c r="N26" s="116">
        <v>8000</v>
      </c>
      <c r="O26" s="189"/>
      <c r="P26" s="116"/>
      <c r="Q26" s="116"/>
      <c r="R26" s="116"/>
      <c r="S26" s="116"/>
      <c r="T26" s="116"/>
      <c r="U26" s="116"/>
      <c r="V26" s="116"/>
      <c r="W26" s="116"/>
      <c r="X26" s="116"/>
      <c r="Y26" s="116"/>
    </row>
    <row r="27" ht="20.25" customHeight="1" spans="1:25">
      <c r="A27" s="21" t="s">
        <v>202</v>
      </c>
      <c r="B27" s="21" t="s">
        <v>70</v>
      </c>
      <c r="C27" s="21" t="s">
        <v>229</v>
      </c>
      <c r="D27" s="21" t="s">
        <v>230</v>
      </c>
      <c r="E27" s="21" t="s">
        <v>115</v>
      </c>
      <c r="F27" s="21" t="s">
        <v>116</v>
      </c>
      <c r="G27" s="21" t="s">
        <v>231</v>
      </c>
      <c r="H27" s="21" t="s">
        <v>230</v>
      </c>
      <c r="I27" s="116">
        <v>108000</v>
      </c>
      <c r="J27" s="116">
        <v>108000</v>
      </c>
      <c r="K27" s="189"/>
      <c r="L27" s="189"/>
      <c r="M27" s="189"/>
      <c r="N27" s="116">
        <v>108000</v>
      </c>
      <c r="O27" s="189"/>
      <c r="P27" s="116"/>
      <c r="Q27" s="116"/>
      <c r="R27" s="116"/>
      <c r="S27" s="116"/>
      <c r="T27" s="116"/>
      <c r="U27" s="116"/>
      <c r="V27" s="116"/>
      <c r="W27" s="116"/>
      <c r="X27" s="116"/>
      <c r="Y27" s="116"/>
    </row>
    <row r="28" ht="20.25" customHeight="1" spans="1:25">
      <c r="A28" s="21" t="s">
        <v>202</v>
      </c>
      <c r="B28" s="21" t="s">
        <v>70</v>
      </c>
      <c r="C28" s="21" t="s">
        <v>232</v>
      </c>
      <c r="D28" s="21" t="s">
        <v>233</v>
      </c>
      <c r="E28" s="21" t="s">
        <v>115</v>
      </c>
      <c r="F28" s="21" t="s">
        <v>116</v>
      </c>
      <c r="G28" s="21" t="s">
        <v>234</v>
      </c>
      <c r="H28" s="21" t="s">
        <v>235</v>
      </c>
      <c r="I28" s="116">
        <v>36000</v>
      </c>
      <c r="J28" s="116">
        <v>36000</v>
      </c>
      <c r="K28" s="189"/>
      <c r="L28" s="189"/>
      <c r="M28" s="189"/>
      <c r="N28" s="116">
        <v>36000</v>
      </c>
      <c r="O28" s="189"/>
      <c r="P28" s="116"/>
      <c r="Q28" s="116"/>
      <c r="R28" s="116"/>
      <c r="S28" s="116"/>
      <c r="T28" s="116"/>
      <c r="U28" s="116"/>
      <c r="V28" s="116"/>
      <c r="W28" s="116"/>
      <c r="X28" s="116"/>
      <c r="Y28" s="116"/>
    </row>
    <row r="29" ht="20.25" customHeight="1" spans="1:25">
      <c r="A29" s="21" t="s">
        <v>202</v>
      </c>
      <c r="B29" s="21" t="s">
        <v>70</v>
      </c>
      <c r="C29" s="21" t="s">
        <v>232</v>
      </c>
      <c r="D29" s="21" t="s">
        <v>233</v>
      </c>
      <c r="E29" s="21" t="s">
        <v>115</v>
      </c>
      <c r="F29" s="21" t="s">
        <v>116</v>
      </c>
      <c r="G29" s="21" t="s">
        <v>236</v>
      </c>
      <c r="H29" s="21" t="s">
        <v>237</v>
      </c>
      <c r="I29" s="116">
        <v>8000</v>
      </c>
      <c r="J29" s="116">
        <v>8000</v>
      </c>
      <c r="K29" s="189"/>
      <c r="L29" s="189"/>
      <c r="M29" s="189"/>
      <c r="N29" s="116">
        <v>8000</v>
      </c>
      <c r="O29" s="189"/>
      <c r="P29" s="116"/>
      <c r="Q29" s="116"/>
      <c r="R29" s="116"/>
      <c r="S29" s="116"/>
      <c r="T29" s="116"/>
      <c r="U29" s="116"/>
      <c r="V29" s="116"/>
      <c r="W29" s="116"/>
      <c r="X29" s="116"/>
      <c r="Y29" s="116"/>
    </row>
    <row r="30" ht="20.25" customHeight="1" spans="1:25">
      <c r="A30" s="21" t="s">
        <v>202</v>
      </c>
      <c r="B30" s="21" t="s">
        <v>70</v>
      </c>
      <c r="C30" s="21" t="s">
        <v>232</v>
      </c>
      <c r="D30" s="21" t="s">
        <v>233</v>
      </c>
      <c r="E30" s="21" t="s">
        <v>115</v>
      </c>
      <c r="F30" s="21" t="s">
        <v>116</v>
      </c>
      <c r="G30" s="21" t="s">
        <v>238</v>
      </c>
      <c r="H30" s="21" t="s">
        <v>239</v>
      </c>
      <c r="I30" s="116">
        <v>8000</v>
      </c>
      <c r="J30" s="116">
        <v>8000</v>
      </c>
      <c r="K30" s="189"/>
      <c r="L30" s="189"/>
      <c r="M30" s="189"/>
      <c r="N30" s="116">
        <v>8000</v>
      </c>
      <c r="O30" s="189"/>
      <c r="P30" s="116"/>
      <c r="Q30" s="116"/>
      <c r="R30" s="116"/>
      <c r="S30" s="116"/>
      <c r="T30" s="116"/>
      <c r="U30" s="116"/>
      <c r="V30" s="116"/>
      <c r="W30" s="116"/>
      <c r="X30" s="116"/>
      <c r="Y30" s="116"/>
    </row>
    <row r="31" ht="20.25" customHeight="1" spans="1:25">
      <c r="A31" s="21" t="s">
        <v>202</v>
      </c>
      <c r="B31" s="21" t="s">
        <v>70</v>
      </c>
      <c r="C31" s="21" t="s">
        <v>232</v>
      </c>
      <c r="D31" s="21" t="s">
        <v>233</v>
      </c>
      <c r="E31" s="21" t="s">
        <v>115</v>
      </c>
      <c r="F31" s="21" t="s">
        <v>116</v>
      </c>
      <c r="G31" s="21" t="s">
        <v>240</v>
      </c>
      <c r="H31" s="21" t="s">
        <v>241</v>
      </c>
      <c r="I31" s="116">
        <v>28000</v>
      </c>
      <c r="J31" s="116">
        <v>28000</v>
      </c>
      <c r="K31" s="189"/>
      <c r="L31" s="189"/>
      <c r="M31" s="189"/>
      <c r="N31" s="116">
        <v>28000</v>
      </c>
      <c r="O31" s="189"/>
      <c r="P31" s="116"/>
      <c r="Q31" s="116"/>
      <c r="R31" s="116"/>
      <c r="S31" s="116"/>
      <c r="T31" s="116"/>
      <c r="U31" s="116"/>
      <c r="V31" s="116"/>
      <c r="W31" s="116"/>
      <c r="X31" s="116"/>
      <c r="Y31" s="116"/>
    </row>
    <row r="32" ht="20.25" customHeight="1" spans="1:25">
      <c r="A32" s="21" t="s">
        <v>202</v>
      </c>
      <c r="B32" s="21" t="s">
        <v>70</v>
      </c>
      <c r="C32" s="21" t="s">
        <v>232</v>
      </c>
      <c r="D32" s="21" t="s">
        <v>233</v>
      </c>
      <c r="E32" s="21" t="s">
        <v>115</v>
      </c>
      <c r="F32" s="21" t="s">
        <v>116</v>
      </c>
      <c r="G32" s="21" t="s">
        <v>242</v>
      </c>
      <c r="H32" s="21" t="s">
        <v>243</v>
      </c>
      <c r="I32" s="116">
        <v>51200</v>
      </c>
      <c r="J32" s="116">
        <v>51200</v>
      </c>
      <c r="K32" s="189"/>
      <c r="L32" s="189"/>
      <c r="M32" s="189"/>
      <c r="N32" s="116">
        <v>51200</v>
      </c>
      <c r="O32" s="189"/>
      <c r="P32" s="116"/>
      <c r="Q32" s="116"/>
      <c r="R32" s="116"/>
      <c r="S32" s="116"/>
      <c r="T32" s="116"/>
      <c r="U32" s="116"/>
      <c r="V32" s="116"/>
      <c r="W32" s="116"/>
      <c r="X32" s="116"/>
      <c r="Y32" s="116"/>
    </row>
    <row r="33" ht="20.25" customHeight="1" spans="1:25">
      <c r="A33" s="21" t="s">
        <v>202</v>
      </c>
      <c r="B33" s="21" t="s">
        <v>70</v>
      </c>
      <c r="C33" s="21" t="s">
        <v>232</v>
      </c>
      <c r="D33" s="21" t="s">
        <v>233</v>
      </c>
      <c r="E33" s="21" t="s">
        <v>115</v>
      </c>
      <c r="F33" s="21" t="s">
        <v>116</v>
      </c>
      <c r="G33" s="21" t="s">
        <v>244</v>
      </c>
      <c r="H33" s="21" t="s">
        <v>245</v>
      </c>
      <c r="I33" s="116">
        <v>6000</v>
      </c>
      <c r="J33" s="116">
        <v>6000</v>
      </c>
      <c r="K33" s="189"/>
      <c r="L33" s="189"/>
      <c r="M33" s="189"/>
      <c r="N33" s="116">
        <v>6000</v>
      </c>
      <c r="O33" s="189"/>
      <c r="P33" s="116"/>
      <c r="Q33" s="116"/>
      <c r="R33" s="116"/>
      <c r="S33" s="116"/>
      <c r="T33" s="116"/>
      <c r="U33" s="116"/>
      <c r="V33" s="116"/>
      <c r="W33" s="116"/>
      <c r="X33" s="116"/>
      <c r="Y33" s="116"/>
    </row>
    <row r="34" ht="20.25" customHeight="1" spans="1:25">
      <c r="A34" s="21" t="s">
        <v>202</v>
      </c>
      <c r="B34" s="21" t="s">
        <v>70</v>
      </c>
      <c r="C34" s="21" t="s">
        <v>232</v>
      </c>
      <c r="D34" s="21" t="s">
        <v>233</v>
      </c>
      <c r="E34" s="21" t="s">
        <v>115</v>
      </c>
      <c r="F34" s="21" t="s">
        <v>116</v>
      </c>
      <c r="G34" s="21" t="s">
        <v>246</v>
      </c>
      <c r="H34" s="21" t="s">
        <v>247</v>
      </c>
      <c r="I34" s="116">
        <v>2000</v>
      </c>
      <c r="J34" s="116">
        <v>2000</v>
      </c>
      <c r="K34" s="189"/>
      <c r="L34" s="189"/>
      <c r="M34" s="189"/>
      <c r="N34" s="116">
        <v>2000</v>
      </c>
      <c r="O34" s="189"/>
      <c r="P34" s="116"/>
      <c r="Q34" s="116"/>
      <c r="R34" s="116"/>
      <c r="S34" s="116"/>
      <c r="T34" s="116"/>
      <c r="U34" s="116"/>
      <c r="V34" s="116"/>
      <c r="W34" s="116"/>
      <c r="X34" s="116"/>
      <c r="Y34" s="116"/>
    </row>
    <row r="35" ht="20.25" customHeight="1" spans="1:25">
      <c r="A35" s="21" t="s">
        <v>202</v>
      </c>
      <c r="B35" s="21" t="s">
        <v>70</v>
      </c>
      <c r="C35" s="21" t="s">
        <v>232</v>
      </c>
      <c r="D35" s="21" t="s">
        <v>233</v>
      </c>
      <c r="E35" s="21" t="s">
        <v>115</v>
      </c>
      <c r="F35" s="21" t="s">
        <v>116</v>
      </c>
      <c r="G35" s="21" t="s">
        <v>248</v>
      </c>
      <c r="H35" s="21" t="s">
        <v>249</v>
      </c>
      <c r="I35" s="116">
        <v>2000</v>
      </c>
      <c r="J35" s="116">
        <v>2000</v>
      </c>
      <c r="K35" s="189"/>
      <c r="L35" s="189"/>
      <c r="M35" s="189"/>
      <c r="N35" s="116">
        <v>2000</v>
      </c>
      <c r="O35" s="189"/>
      <c r="P35" s="116"/>
      <c r="Q35" s="116"/>
      <c r="R35" s="116"/>
      <c r="S35" s="116"/>
      <c r="T35" s="116"/>
      <c r="U35" s="116"/>
      <c r="V35" s="116"/>
      <c r="W35" s="116"/>
      <c r="X35" s="116"/>
      <c r="Y35" s="116"/>
    </row>
    <row r="36" ht="20.25" customHeight="1" spans="1:25">
      <c r="A36" s="21" t="s">
        <v>202</v>
      </c>
      <c r="B36" s="21" t="s">
        <v>70</v>
      </c>
      <c r="C36" s="21" t="s">
        <v>250</v>
      </c>
      <c r="D36" s="21" t="s">
        <v>251</v>
      </c>
      <c r="E36" s="21" t="s">
        <v>101</v>
      </c>
      <c r="F36" s="21" t="s">
        <v>102</v>
      </c>
      <c r="G36" s="21" t="s">
        <v>252</v>
      </c>
      <c r="H36" s="21" t="s">
        <v>253</v>
      </c>
      <c r="I36" s="116">
        <v>734400</v>
      </c>
      <c r="J36" s="116">
        <v>734400</v>
      </c>
      <c r="K36" s="189"/>
      <c r="L36" s="189"/>
      <c r="M36" s="189"/>
      <c r="N36" s="116">
        <v>734400</v>
      </c>
      <c r="O36" s="189"/>
      <c r="P36" s="116"/>
      <c r="Q36" s="116"/>
      <c r="R36" s="116"/>
      <c r="S36" s="116"/>
      <c r="T36" s="116"/>
      <c r="U36" s="116"/>
      <c r="V36" s="116"/>
      <c r="W36" s="116"/>
      <c r="X36" s="116"/>
      <c r="Y36" s="116"/>
    </row>
    <row r="37" ht="20.25" customHeight="1" spans="1:25">
      <c r="A37" s="21" t="s">
        <v>202</v>
      </c>
      <c r="B37" s="21" t="s">
        <v>70</v>
      </c>
      <c r="C37" s="21" t="s">
        <v>254</v>
      </c>
      <c r="D37" s="21" t="s">
        <v>255</v>
      </c>
      <c r="E37" s="21" t="s">
        <v>115</v>
      </c>
      <c r="F37" s="21" t="s">
        <v>116</v>
      </c>
      <c r="G37" s="21" t="s">
        <v>211</v>
      </c>
      <c r="H37" s="21" t="s">
        <v>212</v>
      </c>
      <c r="I37" s="116">
        <v>336000</v>
      </c>
      <c r="J37" s="116">
        <v>336000</v>
      </c>
      <c r="K37" s="189"/>
      <c r="L37" s="189"/>
      <c r="M37" s="189"/>
      <c r="N37" s="116">
        <v>336000</v>
      </c>
      <c r="O37" s="189"/>
      <c r="P37" s="116"/>
      <c r="Q37" s="116"/>
      <c r="R37" s="116"/>
      <c r="S37" s="116"/>
      <c r="T37" s="116"/>
      <c r="U37" s="116"/>
      <c r="V37" s="116"/>
      <c r="W37" s="116"/>
      <c r="X37" s="116"/>
      <c r="Y37" s="116"/>
    </row>
    <row r="38" ht="20.25" customHeight="1" spans="1:25">
      <c r="A38" s="21" t="s">
        <v>202</v>
      </c>
      <c r="B38" s="21" t="s">
        <v>70</v>
      </c>
      <c r="C38" s="21" t="s">
        <v>256</v>
      </c>
      <c r="D38" s="21" t="s">
        <v>257</v>
      </c>
      <c r="E38" s="21" t="s">
        <v>101</v>
      </c>
      <c r="F38" s="21" t="s">
        <v>102</v>
      </c>
      <c r="G38" s="21" t="s">
        <v>258</v>
      </c>
      <c r="H38" s="21" t="s">
        <v>259</v>
      </c>
      <c r="I38" s="116">
        <v>30600</v>
      </c>
      <c r="J38" s="116">
        <v>30600</v>
      </c>
      <c r="K38" s="189"/>
      <c r="L38" s="189"/>
      <c r="M38" s="189"/>
      <c r="N38" s="116">
        <v>30600</v>
      </c>
      <c r="O38" s="189"/>
      <c r="P38" s="116"/>
      <c r="Q38" s="116"/>
      <c r="R38" s="116"/>
      <c r="S38" s="116"/>
      <c r="T38" s="116"/>
      <c r="U38" s="116"/>
      <c r="V38" s="116"/>
      <c r="W38" s="116"/>
      <c r="X38" s="116"/>
      <c r="Y38" s="116"/>
    </row>
    <row r="39" ht="17.25" customHeight="1" spans="1:25">
      <c r="A39" s="73" t="s">
        <v>174</v>
      </c>
      <c r="B39" s="74"/>
      <c r="C39" s="183"/>
      <c r="D39" s="183"/>
      <c r="E39" s="183"/>
      <c r="F39" s="183"/>
      <c r="G39" s="183"/>
      <c r="H39" s="184"/>
      <c r="I39" s="116">
        <v>8258678.55</v>
      </c>
      <c r="J39" s="116">
        <v>8258678.55</v>
      </c>
      <c r="K39" s="116"/>
      <c r="L39" s="116"/>
      <c r="M39" s="116"/>
      <c r="N39" s="116">
        <v>8258678.55</v>
      </c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39:H39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7"/>
  <sheetViews>
    <sheetView showZeros="0" topLeftCell="A15" workbookViewId="0">
      <selection activeCell="I9" sqref="I9:I30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2:23">
      <c r="B1" s="171"/>
      <c r="E1" s="47"/>
      <c r="F1" s="47"/>
      <c r="G1" s="47"/>
      <c r="H1" s="47"/>
      <c r="U1" s="171"/>
      <c r="W1" s="178" t="s">
        <v>260</v>
      </c>
    </row>
    <row r="2" ht="46.5" customHeight="1" spans="1:23">
      <c r="A2" s="49" t="str">
        <f>"2026"&amp;"年部门项目支出预算表"</f>
        <v>2026年部门项目支出预算表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ht="13.5" customHeight="1" spans="1:23">
      <c r="A3" s="50" t="str">
        <f>"单位名称："&amp;"昆明市东川区铜都街道中心卫生院"</f>
        <v>单位名称：昆明市东川区铜都街道中心卫生院</v>
      </c>
      <c r="B3" s="51"/>
      <c r="C3" s="51"/>
      <c r="D3" s="51"/>
      <c r="E3" s="51"/>
      <c r="F3" s="51"/>
      <c r="G3" s="51"/>
      <c r="H3" s="51"/>
      <c r="I3" s="52"/>
      <c r="J3" s="52"/>
      <c r="K3" s="52"/>
      <c r="L3" s="52"/>
      <c r="M3" s="52"/>
      <c r="N3" s="52"/>
      <c r="O3" s="52"/>
      <c r="P3" s="52"/>
      <c r="Q3" s="52"/>
      <c r="U3" s="171"/>
      <c r="W3" s="154" t="s">
        <v>1</v>
      </c>
    </row>
    <row r="4" ht="21.75" customHeight="1" spans="1:23">
      <c r="A4" s="54" t="s">
        <v>261</v>
      </c>
      <c r="B4" s="55" t="s">
        <v>185</v>
      </c>
      <c r="C4" s="54" t="s">
        <v>186</v>
      </c>
      <c r="D4" s="54" t="s">
        <v>262</v>
      </c>
      <c r="E4" s="55" t="s">
        <v>187</v>
      </c>
      <c r="F4" s="55" t="s">
        <v>188</v>
      </c>
      <c r="G4" s="55" t="s">
        <v>263</v>
      </c>
      <c r="H4" s="55" t="s">
        <v>264</v>
      </c>
      <c r="I4" s="69" t="s">
        <v>55</v>
      </c>
      <c r="J4" s="12" t="s">
        <v>265</v>
      </c>
      <c r="K4" s="13"/>
      <c r="L4" s="13"/>
      <c r="M4" s="41"/>
      <c r="N4" s="12" t="s">
        <v>193</v>
      </c>
      <c r="O4" s="13"/>
      <c r="P4" s="41"/>
      <c r="Q4" s="55" t="s">
        <v>61</v>
      </c>
      <c r="R4" s="12" t="s">
        <v>62</v>
      </c>
      <c r="S4" s="13"/>
      <c r="T4" s="13"/>
      <c r="U4" s="13"/>
      <c r="V4" s="13"/>
      <c r="W4" s="41"/>
    </row>
    <row r="5" ht="21.75" customHeight="1" spans="1:23">
      <c r="A5" s="56"/>
      <c r="B5" s="70"/>
      <c r="C5" s="56"/>
      <c r="D5" s="56"/>
      <c r="E5" s="57"/>
      <c r="F5" s="57"/>
      <c r="G5" s="57"/>
      <c r="H5" s="57"/>
      <c r="I5" s="70"/>
      <c r="J5" s="173" t="s">
        <v>58</v>
      </c>
      <c r="K5" s="174"/>
      <c r="L5" s="55" t="s">
        <v>59</v>
      </c>
      <c r="M5" s="55" t="s">
        <v>60</v>
      </c>
      <c r="N5" s="55" t="s">
        <v>58</v>
      </c>
      <c r="O5" s="55" t="s">
        <v>59</v>
      </c>
      <c r="P5" s="55" t="s">
        <v>60</v>
      </c>
      <c r="Q5" s="57"/>
      <c r="R5" s="55" t="s">
        <v>57</v>
      </c>
      <c r="S5" s="55" t="s">
        <v>64</v>
      </c>
      <c r="T5" s="55" t="s">
        <v>199</v>
      </c>
      <c r="U5" s="55" t="s">
        <v>66</v>
      </c>
      <c r="V5" s="55" t="s">
        <v>67</v>
      </c>
      <c r="W5" s="55" t="s">
        <v>68</v>
      </c>
    </row>
    <row r="6" ht="21" customHeight="1" spans="1:23">
      <c r="A6" s="70"/>
      <c r="B6" s="70"/>
      <c r="C6" s="70"/>
      <c r="D6" s="70"/>
      <c r="E6" s="70"/>
      <c r="F6" s="70"/>
      <c r="G6" s="70"/>
      <c r="H6" s="70"/>
      <c r="I6" s="70"/>
      <c r="J6" s="175" t="s">
        <v>57</v>
      </c>
      <c r="K6" s="176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</row>
    <row r="7" ht="39.75" customHeight="1" spans="1:23">
      <c r="A7" s="59"/>
      <c r="B7" s="61"/>
      <c r="C7" s="59"/>
      <c r="D7" s="59"/>
      <c r="E7" s="60"/>
      <c r="F7" s="60"/>
      <c r="G7" s="60"/>
      <c r="H7" s="60"/>
      <c r="I7" s="61"/>
      <c r="J7" s="17" t="s">
        <v>57</v>
      </c>
      <c r="K7" s="17" t="s">
        <v>266</v>
      </c>
      <c r="L7" s="60"/>
      <c r="M7" s="60"/>
      <c r="N7" s="60"/>
      <c r="O7" s="60"/>
      <c r="P7" s="60"/>
      <c r="Q7" s="60"/>
      <c r="R7" s="60"/>
      <c r="S7" s="60"/>
      <c r="T7" s="60"/>
      <c r="U7" s="61"/>
      <c r="V7" s="60"/>
      <c r="W7" s="60"/>
    </row>
    <row r="8" ht="15" customHeight="1" spans="1:23">
      <c r="A8" s="62">
        <v>1</v>
      </c>
      <c r="B8" s="62">
        <v>2</v>
      </c>
      <c r="C8" s="62">
        <v>3</v>
      </c>
      <c r="D8" s="62">
        <v>4</v>
      </c>
      <c r="E8" s="62">
        <v>5</v>
      </c>
      <c r="F8" s="62">
        <v>6</v>
      </c>
      <c r="G8" s="62">
        <v>7</v>
      </c>
      <c r="H8" s="62">
        <v>8</v>
      </c>
      <c r="I8" s="62">
        <v>9</v>
      </c>
      <c r="J8" s="62">
        <v>10</v>
      </c>
      <c r="K8" s="62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62">
        <v>21</v>
      </c>
      <c r="V8" s="76">
        <v>22</v>
      </c>
      <c r="W8" s="62">
        <v>23</v>
      </c>
    </row>
    <row r="9" ht="21.75" customHeight="1" spans="1:23">
      <c r="A9" s="106" t="s">
        <v>267</v>
      </c>
      <c r="B9" s="106" t="s">
        <v>268</v>
      </c>
      <c r="C9" s="106" t="s">
        <v>269</v>
      </c>
      <c r="D9" s="106" t="s">
        <v>70</v>
      </c>
      <c r="E9" s="106" t="s">
        <v>109</v>
      </c>
      <c r="F9" s="106" t="s">
        <v>110</v>
      </c>
      <c r="G9" s="106" t="s">
        <v>252</v>
      </c>
      <c r="H9" s="106" t="s">
        <v>253</v>
      </c>
      <c r="I9" s="116">
        <v>25534.8</v>
      </c>
      <c r="J9" s="116">
        <v>25534.8</v>
      </c>
      <c r="K9" s="116">
        <v>25534.8</v>
      </c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</row>
    <row r="10" ht="21.75" customHeight="1" spans="1:23">
      <c r="A10" s="106" t="s">
        <v>270</v>
      </c>
      <c r="B10" s="106" t="s">
        <v>271</v>
      </c>
      <c r="C10" s="106" t="s">
        <v>272</v>
      </c>
      <c r="D10" s="106" t="s">
        <v>70</v>
      </c>
      <c r="E10" s="106" t="s">
        <v>115</v>
      </c>
      <c r="F10" s="106" t="s">
        <v>116</v>
      </c>
      <c r="G10" s="106" t="s">
        <v>234</v>
      </c>
      <c r="H10" s="106" t="s">
        <v>235</v>
      </c>
      <c r="I10" s="116">
        <v>300000</v>
      </c>
      <c r="J10" s="116"/>
      <c r="K10" s="116"/>
      <c r="L10" s="116"/>
      <c r="M10" s="116"/>
      <c r="N10" s="116"/>
      <c r="O10" s="116"/>
      <c r="P10" s="116"/>
      <c r="Q10" s="116"/>
      <c r="R10" s="116">
        <v>300000</v>
      </c>
      <c r="S10" s="116">
        <v>300000</v>
      </c>
      <c r="T10" s="116"/>
      <c r="U10" s="116"/>
      <c r="V10" s="116"/>
      <c r="W10" s="116"/>
    </row>
    <row r="11" ht="21.75" customHeight="1" spans="1:23">
      <c r="A11" s="106" t="s">
        <v>270</v>
      </c>
      <c r="B11" s="106" t="s">
        <v>271</v>
      </c>
      <c r="C11" s="106" t="s">
        <v>272</v>
      </c>
      <c r="D11" s="106" t="s">
        <v>70</v>
      </c>
      <c r="E11" s="106" t="s">
        <v>115</v>
      </c>
      <c r="F11" s="106" t="s">
        <v>116</v>
      </c>
      <c r="G11" s="106" t="s">
        <v>273</v>
      </c>
      <c r="H11" s="106" t="s">
        <v>274</v>
      </c>
      <c r="I11" s="116">
        <v>100000</v>
      </c>
      <c r="J11" s="116"/>
      <c r="K11" s="116"/>
      <c r="L11" s="116"/>
      <c r="M11" s="116"/>
      <c r="N11" s="116"/>
      <c r="O11" s="116"/>
      <c r="P11" s="116"/>
      <c r="Q11" s="116"/>
      <c r="R11" s="116">
        <v>100000</v>
      </c>
      <c r="S11" s="116">
        <v>100000</v>
      </c>
      <c r="T11" s="116"/>
      <c r="U11" s="116"/>
      <c r="V11" s="116"/>
      <c r="W11" s="116"/>
    </row>
    <row r="12" ht="21.75" customHeight="1" spans="1:23">
      <c r="A12" s="106" t="s">
        <v>270</v>
      </c>
      <c r="B12" s="106" t="s">
        <v>271</v>
      </c>
      <c r="C12" s="106" t="s">
        <v>272</v>
      </c>
      <c r="D12" s="106" t="s">
        <v>70</v>
      </c>
      <c r="E12" s="106" t="s">
        <v>115</v>
      </c>
      <c r="F12" s="106" t="s">
        <v>116</v>
      </c>
      <c r="G12" s="106" t="s">
        <v>275</v>
      </c>
      <c r="H12" s="106" t="s">
        <v>276</v>
      </c>
      <c r="I12" s="116">
        <v>10000</v>
      </c>
      <c r="J12" s="116"/>
      <c r="K12" s="116"/>
      <c r="L12" s="116"/>
      <c r="M12" s="116"/>
      <c r="N12" s="116"/>
      <c r="O12" s="116"/>
      <c r="P12" s="116"/>
      <c r="Q12" s="116"/>
      <c r="R12" s="116">
        <v>10000</v>
      </c>
      <c r="S12" s="116">
        <v>10000</v>
      </c>
      <c r="T12" s="116"/>
      <c r="U12" s="116"/>
      <c r="V12" s="116"/>
      <c r="W12" s="116"/>
    </row>
    <row r="13" ht="21.75" customHeight="1" spans="1:23">
      <c r="A13" s="106" t="s">
        <v>270</v>
      </c>
      <c r="B13" s="106" t="s">
        <v>271</v>
      </c>
      <c r="C13" s="106" t="s">
        <v>272</v>
      </c>
      <c r="D13" s="106" t="s">
        <v>70</v>
      </c>
      <c r="E13" s="106" t="s">
        <v>115</v>
      </c>
      <c r="F13" s="106" t="s">
        <v>116</v>
      </c>
      <c r="G13" s="106" t="s">
        <v>236</v>
      </c>
      <c r="H13" s="106" t="s">
        <v>237</v>
      </c>
      <c r="I13" s="116">
        <v>20000</v>
      </c>
      <c r="J13" s="116"/>
      <c r="K13" s="116"/>
      <c r="L13" s="116"/>
      <c r="M13" s="116"/>
      <c r="N13" s="116"/>
      <c r="O13" s="116"/>
      <c r="P13" s="116"/>
      <c r="Q13" s="116"/>
      <c r="R13" s="116">
        <v>20000</v>
      </c>
      <c r="S13" s="116">
        <v>20000</v>
      </c>
      <c r="T13" s="116"/>
      <c r="U13" s="116"/>
      <c r="V13" s="116"/>
      <c r="W13" s="116"/>
    </row>
    <row r="14" ht="21.75" customHeight="1" spans="1:23">
      <c r="A14" s="106" t="s">
        <v>270</v>
      </c>
      <c r="B14" s="106" t="s">
        <v>271</v>
      </c>
      <c r="C14" s="106" t="s">
        <v>272</v>
      </c>
      <c r="D14" s="106" t="s">
        <v>70</v>
      </c>
      <c r="E14" s="106" t="s">
        <v>115</v>
      </c>
      <c r="F14" s="106" t="s">
        <v>116</v>
      </c>
      <c r="G14" s="106" t="s">
        <v>238</v>
      </c>
      <c r="H14" s="106" t="s">
        <v>239</v>
      </c>
      <c r="I14" s="116">
        <v>60000</v>
      </c>
      <c r="J14" s="116"/>
      <c r="K14" s="116"/>
      <c r="L14" s="116"/>
      <c r="M14" s="116"/>
      <c r="N14" s="116"/>
      <c r="O14" s="116"/>
      <c r="P14" s="116"/>
      <c r="Q14" s="116"/>
      <c r="R14" s="116">
        <v>60000</v>
      </c>
      <c r="S14" s="116">
        <v>60000</v>
      </c>
      <c r="T14" s="116"/>
      <c r="U14" s="116"/>
      <c r="V14" s="116"/>
      <c r="W14" s="116"/>
    </row>
    <row r="15" ht="21.75" customHeight="1" spans="1:23">
      <c r="A15" s="106" t="s">
        <v>270</v>
      </c>
      <c r="B15" s="106" t="s">
        <v>271</v>
      </c>
      <c r="C15" s="106" t="s">
        <v>272</v>
      </c>
      <c r="D15" s="106" t="s">
        <v>70</v>
      </c>
      <c r="E15" s="106" t="s">
        <v>115</v>
      </c>
      <c r="F15" s="106" t="s">
        <v>116</v>
      </c>
      <c r="G15" s="106" t="s">
        <v>240</v>
      </c>
      <c r="H15" s="106" t="s">
        <v>241</v>
      </c>
      <c r="I15" s="116">
        <v>150000</v>
      </c>
      <c r="J15" s="116"/>
      <c r="K15" s="116"/>
      <c r="L15" s="116"/>
      <c r="M15" s="116"/>
      <c r="N15" s="116"/>
      <c r="O15" s="116"/>
      <c r="P15" s="116"/>
      <c r="Q15" s="116"/>
      <c r="R15" s="116">
        <v>150000</v>
      </c>
      <c r="S15" s="116">
        <v>150000</v>
      </c>
      <c r="T15" s="116"/>
      <c r="U15" s="116"/>
      <c r="V15" s="116"/>
      <c r="W15" s="116"/>
    </row>
    <row r="16" ht="21.75" customHeight="1" spans="1:23">
      <c r="A16" s="106" t="s">
        <v>270</v>
      </c>
      <c r="B16" s="106" t="s">
        <v>271</v>
      </c>
      <c r="C16" s="106" t="s">
        <v>272</v>
      </c>
      <c r="D16" s="106" t="s">
        <v>70</v>
      </c>
      <c r="E16" s="106" t="s">
        <v>115</v>
      </c>
      <c r="F16" s="106" t="s">
        <v>116</v>
      </c>
      <c r="G16" s="106" t="s">
        <v>277</v>
      </c>
      <c r="H16" s="106" t="s">
        <v>278</v>
      </c>
      <c r="I16" s="116">
        <v>200000</v>
      </c>
      <c r="J16" s="116"/>
      <c r="K16" s="116"/>
      <c r="L16" s="116"/>
      <c r="M16" s="116"/>
      <c r="N16" s="116"/>
      <c r="O16" s="116"/>
      <c r="P16" s="116"/>
      <c r="Q16" s="116"/>
      <c r="R16" s="116">
        <v>200000</v>
      </c>
      <c r="S16" s="116">
        <v>200000</v>
      </c>
      <c r="T16" s="116"/>
      <c r="U16" s="116"/>
      <c r="V16" s="116"/>
      <c r="W16" s="116"/>
    </row>
    <row r="17" ht="21.75" customHeight="1" spans="1:23">
      <c r="A17" s="106" t="s">
        <v>270</v>
      </c>
      <c r="B17" s="106" t="s">
        <v>271</v>
      </c>
      <c r="C17" s="106" t="s">
        <v>272</v>
      </c>
      <c r="D17" s="106" t="s">
        <v>70</v>
      </c>
      <c r="E17" s="106" t="s">
        <v>115</v>
      </c>
      <c r="F17" s="106" t="s">
        <v>116</v>
      </c>
      <c r="G17" s="106" t="s">
        <v>242</v>
      </c>
      <c r="H17" s="106" t="s">
        <v>243</v>
      </c>
      <c r="I17" s="116">
        <v>50000</v>
      </c>
      <c r="J17" s="116"/>
      <c r="K17" s="116"/>
      <c r="L17" s="116"/>
      <c r="M17" s="116"/>
      <c r="N17" s="116"/>
      <c r="O17" s="116"/>
      <c r="P17" s="116"/>
      <c r="Q17" s="116"/>
      <c r="R17" s="116">
        <v>50000</v>
      </c>
      <c r="S17" s="116">
        <v>50000</v>
      </c>
      <c r="T17" s="116"/>
      <c r="U17" s="116"/>
      <c r="V17" s="116"/>
      <c r="W17" s="116"/>
    </row>
    <row r="18" ht="21.75" customHeight="1" spans="1:23">
      <c r="A18" s="106" t="s">
        <v>270</v>
      </c>
      <c r="B18" s="106" t="s">
        <v>271</v>
      </c>
      <c r="C18" s="106" t="s">
        <v>272</v>
      </c>
      <c r="D18" s="106" t="s">
        <v>70</v>
      </c>
      <c r="E18" s="106" t="s">
        <v>115</v>
      </c>
      <c r="F18" s="106" t="s">
        <v>116</v>
      </c>
      <c r="G18" s="106" t="s">
        <v>244</v>
      </c>
      <c r="H18" s="106" t="s">
        <v>245</v>
      </c>
      <c r="I18" s="116">
        <v>300000</v>
      </c>
      <c r="J18" s="116"/>
      <c r="K18" s="116"/>
      <c r="L18" s="116"/>
      <c r="M18" s="116"/>
      <c r="N18" s="116"/>
      <c r="O18" s="116"/>
      <c r="P18" s="116"/>
      <c r="Q18" s="116"/>
      <c r="R18" s="116">
        <v>300000</v>
      </c>
      <c r="S18" s="116">
        <v>300000</v>
      </c>
      <c r="T18" s="116"/>
      <c r="U18" s="116"/>
      <c r="V18" s="116"/>
      <c r="W18" s="116"/>
    </row>
    <row r="19" ht="21.75" customHeight="1" spans="1:23">
      <c r="A19" s="106" t="s">
        <v>270</v>
      </c>
      <c r="B19" s="106" t="s">
        <v>271</v>
      </c>
      <c r="C19" s="106" t="s">
        <v>272</v>
      </c>
      <c r="D19" s="106" t="s">
        <v>70</v>
      </c>
      <c r="E19" s="106" t="s">
        <v>115</v>
      </c>
      <c r="F19" s="106" t="s">
        <v>116</v>
      </c>
      <c r="G19" s="106" t="s">
        <v>279</v>
      </c>
      <c r="H19" s="106" t="s">
        <v>280</v>
      </c>
      <c r="I19" s="116">
        <v>70000</v>
      </c>
      <c r="J19" s="116"/>
      <c r="K19" s="116"/>
      <c r="L19" s="116"/>
      <c r="M19" s="116"/>
      <c r="N19" s="116"/>
      <c r="O19" s="116"/>
      <c r="P19" s="116"/>
      <c r="Q19" s="116"/>
      <c r="R19" s="116">
        <v>70000</v>
      </c>
      <c r="S19" s="116">
        <v>70000</v>
      </c>
      <c r="T19" s="116"/>
      <c r="U19" s="116"/>
      <c r="V19" s="116"/>
      <c r="W19" s="116"/>
    </row>
    <row r="20" ht="21.75" customHeight="1" spans="1:23">
      <c r="A20" s="106" t="s">
        <v>270</v>
      </c>
      <c r="B20" s="106" t="s">
        <v>271</v>
      </c>
      <c r="C20" s="106" t="s">
        <v>272</v>
      </c>
      <c r="D20" s="106" t="s">
        <v>70</v>
      </c>
      <c r="E20" s="106" t="s">
        <v>115</v>
      </c>
      <c r="F20" s="106" t="s">
        <v>116</v>
      </c>
      <c r="G20" s="106" t="s">
        <v>246</v>
      </c>
      <c r="H20" s="106" t="s">
        <v>247</v>
      </c>
      <c r="I20" s="116">
        <v>20000</v>
      </c>
      <c r="J20" s="116"/>
      <c r="K20" s="116"/>
      <c r="L20" s="116"/>
      <c r="M20" s="116"/>
      <c r="N20" s="116"/>
      <c r="O20" s="116"/>
      <c r="P20" s="116"/>
      <c r="Q20" s="116"/>
      <c r="R20" s="116">
        <v>20000</v>
      </c>
      <c r="S20" s="116">
        <v>20000</v>
      </c>
      <c r="T20" s="116"/>
      <c r="U20" s="116"/>
      <c r="V20" s="116"/>
      <c r="W20" s="116"/>
    </row>
    <row r="21" ht="21.75" customHeight="1" spans="1:23">
      <c r="A21" s="106" t="s">
        <v>270</v>
      </c>
      <c r="B21" s="106" t="s">
        <v>271</v>
      </c>
      <c r="C21" s="106" t="s">
        <v>272</v>
      </c>
      <c r="D21" s="106" t="s">
        <v>70</v>
      </c>
      <c r="E21" s="106" t="s">
        <v>115</v>
      </c>
      <c r="F21" s="106" t="s">
        <v>116</v>
      </c>
      <c r="G21" s="106" t="s">
        <v>248</v>
      </c>
      <c r="H21" s="106" t="s">
        <v>249</v>
      </c>
      <c r="I21" s="116">
        <v>30000</v>
      </c>
      <c r="J21" s="116"/>
      <c r="K21" s="116"/>
      <c r="L21" s="116"/>
      <c r="M21" s="116"/>
      <c r="N21" s="116"/>
      <c r="O21" s="116"/>
      <c r="P21" s="116"/>
      <c r="Q21" s="116"/>
      <c r="R21" s="116">
        <v>30000</v>
      </c>
      <c r="S21" s="116">
        <v>30000</v>
      </c>
      <c r="T21" s="116"/>
      <c r="U21" s="116"/>
      <c r="V21" s="116"/>
      <c r="W21" s="116"/>
    </row>
    <row r="22" ht="21.75" customHeight="1" spans="1:23">
      <c r="A22" s="106" t="s">
        <v>270</v>
      </c>
      <c r="B22" s="106" t="s">
        <v>271</v>
      </c>
      <c r="C22" s="106" t="s">
        <v>272</v>
      </c>
      <c r="D22" s="106" t="s">
        <v>70</v>
      </c>
      <c r="E22" s="106" t="s">
        <v>115</v>
      </c>
      <c r="F22" s="106" t="s">
        <v>116</v>
      </c>
      <c r="G22" s="106" t="s">
        <v>228</v>
      </c>
      <c r="H22" s="106" t="s">
        <v>179</v>
      </c>
      <c r="I22" s="116">
        <v>30000</v>
      </c>
      <c r="J22" s="116"/>
      <c r="K22" s="116"/>
      <c r="L22" s="116"/>
      <c r="M22" s="116"/>
      <c r="N22" s="116"/>
      <c r="O22" s="116"/>
      <c r="P22" s="116"/>
      <c r="Q22" s="116"/>
      <c r="R22" s="116">
        <v>30000</v>
      </c>
      <c r="S22" s="116">
        <v>30000</v>
      </c>
      <c r="T22" s="116"/>
      <c r="U22" s="116"/>
      <c r="V22" s="116"/>
      <c r="W22" s="116"/>
    </row>
    <row r="23" ht="21.75" customHeight="1" spans="1:23">
      <c r="A23" s="106" t="s">
        <v>270</v>
      </c>
      <c r="B23" s="106" t="s">
        <v>271</v>
      </c>
      <c r="C23" s="106" t="s">
        <v>272</v>
      </c>
      <c r="D23" s="106" t="s">
        <v>70</v>
      </c>
      <c r="E23" s="106" t="s">
        <v>115</v>
      </c>
      <c r="F23" s="106" t="s">
        <v>116</v>
      </c>
      <c r="G23" s="106" t="s">
        <v>281</v>
      </c>
      <c r="H23" s="106" t="s">
        <v>282</v>
      </c>
      <c r="I23" s="116">
        <v>4000000</v>
      </c>
      <c r="J23" s="116"/>
      <c r="K23" s="116"/>
      <c r="L23" s="116"/>
      <c r="M23" s="116"/>
      <c r="N23" s="116"/>
      <c r="O23" s="116"/>
      <c r="P23" s="116"/>
      <c r="Q23" s="116"/>
      <c r="R23" s="116">
        <v>4000000</v>
      </c>
      <c r="S23" s="116">
        <v>4000000</v>
      </c>
      <c r="T23" s="116"/>
      <c r="U23" s="116"/>
      <c r="V23" s="116"/>
      <c r="W23" s="116"/>
    </row>
    <row r="24" ht="21.75" customHeight="1" spans="1:23">
      <c r="A24" s="106" t="s">
        <v>270</v>
      </c>
      <c r="B24" s="106" t="s">
        <v>271</v>
      </c>
      <c r="C24" s="106" t="s">
        <v>272</v>
      </c>
      <c r="D24" s="106" t="s">
        <v>70</v>
      </c>
      <c r="E24" s="106" t="s">
        <v>115</v>
      </c>
      <c r="F24" s="106" t="s">
        <v>116</v>
      </c>
      <c r="G24" s="106" t="s">
        <v>283</v>
      </c>
      <c r="H24" s="106" t="s">
        <v>284</v>
      </c>
      <c r="I24" s="116">
        <v>300000</v>
      </c>
      <c r="J24" s="116"/>
      <c r="K24" s="116"/>
      <c r="L24" s="116"/>
      <c r="M24" s="116"/>
      <c r="N24" s="116"/>
      <c r="O24" s="116"/>
      <c r="P24" s="116"/>
      <c r="Q24" s="116"/>
      <c r="R24" s="116">
        <v>300000</v>
      </c>
      <c r="S24" s="116">
        <v>300000</v>
      </c>
      <c r="T24" s="116"/>
      <c r="U24" s="116"/>
      <c r="V24" s="116"/>
      <c r="W24" s="116"/>
    </row>
    <row r="25" ht="21.75" customHeight="1" spans="1:23">
      <c r="A25" s="106" t="s">
        <v>270</v>
      </c>
      <c r="B25" s="106" t="s">
        <v>271</v>
      </c>
      <c r="C25" s="106" t="s">
        <v>272</v>
      </c>
      <c r="D25" s="106" t="s">
        <v>70</v>
      </c>
      <c r="E25" s="106" t="s">
        <v>115</v>
      </c>
      <c r="F25" s="106" t="s">
        <v>116</v>
      </c>
      <c r="G25" s="106" t="s">
        <v>285</v>
      </c>
      <c r="H25" s="106" t="s">
        <v>286</v>
      </c>
      <c r="I25" s="116">
        <v>100000</v>
      </c>
      <c r="J25" s="116"/>
      <c r="K25" s="116"/>
      <c r="L25" s="116"/>
      <c r="M25" s="116"/>
      <c r="N25" s="116"/>
      <c r="O25" s="116"/>
      <c r="P25" s="116"/>
      <c r="Q25" s="116"/>
      <c r="R25" s="116">
        <v>100000</v>
      </c>
      <c r="S25" s="116">
        <v>100000</v>
      </c>
      <c r="T25" s="116"/>
      <c r="U25" s="116"/>
      <c r="V25" s="116"/>
      <c r="W25" s="116"/>
    </row>
    <row r="26" ht="21.75" customHeight="1" spans="1:23">
      <c r="A26" s="106" t="s">
        <v>270</v>
      </c>
      <c r="B26" s="106" t="s">
        <v>271</v>
      </c>
      <c r="C26" s="106" t="s">
        <v>272</v>
      </c>
      <c r="D26" s="106" t="s">
        <v>70</v>
      </c>
      <c r="E26" s="106" t="s">
        <v>115</v>
      </c>
      <c r="F26" s="106" t="s">
        <v>116</v>
      </c>
      <c r="G26" s="106" t="s">
        <v>231</v>
      </c>
      <c r="H26" s="106" t="s">
        <v>230</v>
      </c>
      <c r="I26" s="116">
        <v>300000</v>
      </c>
      <c r="J26" s="116"/>
      <c r="K26" s="116"/>
      <c r="L26" s="116"/>
      <c r="M26" s="116"/>
      <c r="N26" s="116"/>
      <c r="O26" s="116"/>
      <c r="P26" s="116"/>
      <c r="Q26" s="116"/>
      <c r="R26" s="116">
        <v>300000</v>
      </c>
      <c r="S26" s="116">
        <v>300000</v>
      </c>
      <c r="T26" s="116"/>
      <c r="U26" s="116"/>
      <c r="V26" s="116"/>
      <c r="W26" s="116"/>
    </row>
    <row r="27" ht="21.75" customHeight="1" spans="1:23">
      <c r="A27" s="106" t="s">
        <v>270</v>
      </c>
      <c r="B27" s="106" t="s">
        <v>271</v>
      </c>
      <c r="C27" s="106" t="s">
        <v>272</v>
      </c>
      <c r="D27" s="106" t="s">
        <v>70</v>
      </c>
      <c r="E27" s="106" t="s">
        <v>115</v>
      </c>
      <c r="F27" s="106" t="s">
        <v>116</v>
      </c>
      <c r="G27" s="106" t="s">
        <v>287</v>
      </c>
      <c r="H27" s="106" t="s">
        <v>288</v>
      </c>
      <c r="I27" s="116">
        <v>120000</v>
      </c>
      <c r="J27" s="116"/>
      <c r="K27" s="116"/>
      <c r="L27" s="116"/>
      <c r="M27" s="116"/>
      <c r="N27" s="116"/>
      <c r="O27" s="116"/>
      <c r="P27" s="116"/>
      <c r="Q27" s="116"/>
      <c r="R27" s="116">
        <v>120000</v>
      </c>
      <c r="S27" s="116">
        <v>120000</v>
      </c>
      <c r="T27" s="116"/>
      <c r="U27" s="116"/>
      <c r="V27" s="116"/>
      <c r="W27" s="116"/>
    </row>
    <row r="28" ht="21.75" customHeight="1" spans="1:23">
      <c r="A28" s="106" t="s">
        <v>270</v>
      </c>
      <c r="B28" s="106" t="s">
        <v>271</v>
      </c>
      <c r="C28" s="106" t="s">
        <v>272</v>
      </c>
      <c r="D28" s="106" t="s">
        <v>70</v>
      </c>
      <c r="E28" s="106" t="s">
        <v>115</v>
      </c>
      <c r="F28" s="106" t="s">
        <v>116</v>
      </c>
      <c r="G28" s="106" t="s">
        <v>289</v>
      </c>
      <c r="H28" s="106" t="s">
        <v>290</v>
      </c>
      <c r="I28" s="116">
        <v>30000</v>
      </c>
      <c r="J28" s="116"/>
      <c r="K28" s="116"/>
      <c r="L28" s="116"/>
      <c r="M28" s="116"/>
      <c r="N28" s="116"/>
      <c r="O28" s="116"/>
      <c r="P28" s="116"/>
      <c r="Q28" s="116"/>
      <c r="R28" s="116">
        <v>30000</v>
      </c>
      <c r="S28" s="116">
        <v>30000</v>
      </c>
      <c r="T28" s="116"/>
      <c r="U28" s="116"/>
      <c r="V28" s="116"/>
      <c r="W28" s="116"/>
    </row>
    <row r="29" ht="21.75" customHeight="1" spans="1:23">
      <c r="A29" s="106" t="s">
        <v>270</v>
      </c>
      <c r="B29" s="106" t="s">
        <v>271</v>
      </c>
      <c r="C29" s="106" t="s">
        <v>272</v>
      </c>
      <c r="D29" s="106" t="s">
        <v>70</v>
      </c>
      <c r="E29" s="106" t="s">
        <v>115</v>
      </c>
      <c r="F29" s="106" t="s">
        <v>116</v>
      </c>
      <c r="G29" s="106" t="s">
        <v>291</v>
      </c>
      <c r="H29" s="106" t="s">
        <v>292</v>
      </c>
      <c r="I29" s="116">
        <v>20000</v>
      </c>
      <c r="J29" s="116"/>
      <c r="K29" s="116"/>
      <c r="L29" s="116"/>
      <c r="M29" s="116"/>
      <c r="N29" s="116"/>
      <c r="O29" s="116"/>
      <c r="P29" s="116"/>
      <c r="Q29" s="116"/>
      <c r="R29" s="116">
        <v>20000</v>
      </c>
      <c r="S29" s="116">
        <v>20000</v>
      </c>
      <c r="T29" s="116"/>
      <c r="U29" s="116"/>
      <c r="V29" s="116"/>
      <c r="W29" s="116"/>
    </row>
    <row r="30" ht="21.75" customHeight="1" spans="1:23">
      <c r="A30" s="106" t="s">
        <v>270</v>
      </c>
      <c r="B30" s="106" t="s">
        <v>271</v>
      </c>
      <c r="C30" s="106" t="s">
        <v>272</v>
      </c>
      <c r="D30" s="106" t="s">
        <v>70</v>
      </c>
      <c r="E30" s="106" t="s">
        <v>115</v>
      </c>
      <c r="F30" s="106" t="s">
        <v>116</v>
      </c>
      <c r="G30" s="106" t="s">
        <v>258</v>
      </c>
      <c r="H30" s="106" t="s">
        <v>259</v>
      </c>
      <c r="I30" s="116">
        <v>5200000</v>
      </c>
      <c r="J30" s="116"/>
      <c r="K30" s="116"/>
      <c r="L30" s="116"/>
      <c r="M30" s="116"/>
      <c r="N30" s="116"/>
      <c r="O30" s="116"/>
      <c r="P30" s="116"/>
      <c r="Q30" s="116"/>
      <c r="R30" s="116">
        <v>5200000</v>
      </c>
      <c r="S30" s="116">
        <v>5200000</v>
      </c>
      <c r="T30" s="116"/>
      <c r="U30" s="116"/>
      <c r="V30" s="116"/>
      <c r="W30" s="116"/>
    </row>
    <row r="31" s="170" customFormat="1" ht="21.75" customHeight="1" spans="1:23">
      <c r="A31" s="172" t="s">
        <v>270</v>
      </c>
      <c r="B31" s="172" t="s">
        <v>271</v>
      </c>
      <c r="C31" s="172" t="s">
        <v>272</v>
      </c>
      <c r="D31" s="172" t="s">
        <v>70</v>
      </c>
      <c r="E31" s="172" t="s">
        <v>115</v>
      </c>
      <c r="F31" s="172" t="s">
        <v>116</v>
      </c>
      <c r="G31" s="172" t="s">
        <v>293</v>
      </c>
      <c r="H31" s="172" t="s">
        <v>294</v>
      </c>
      <c r="I31" s="177">
        <v>250000</v>
      </c>
      <c r="J31" s="177"/>
      <c r="K31" s="177"/>
      <c r="L31" s="177"/>
      <c r="M31" s="177"/>
      <c r="N31" s="177"/>
      <c r="O31" s="177"/>
      <c r="P31" s="177"/>
      <c r="Q31" s="177"/>
      <c r="R31" s="177">
        <v>250000</v>
      </c>
      <c r="S31" s="177">
        <v>250000</v>
      </c>
      <c r="T31" s="177"/>
      <c r="U31" s="177"/>
      <c r="V31" s="177"/>
      <c r="W31" s="177"/>
    </row>
    <row r="32" s="170" customFormat="1" ht="21.75" customHeight="1" spans="1:23">
      <c r="A32" s="172" t="s">
        <v>270</v>
      </c>
      <c r="B32" s="172" t="s">
        <v>271</v>
      </c>
      <c r="C32" s="172" t="s">
        <v>272</v>
      </c>
      <c r="D32" s="172" t="s">
        <v>70</v>
      </c>
      <c r="E32" s="172" t="s">
        <v>115</v>
      </c>
      <c r="F32" s="172" t="s">
        <v>116</v>
      </c>
      <c r="G32" s="172" t="s">
        <v>295</v>
      </c>
      <c r="H32" s="172" t="s">
        <v>296</v>
      </c>
      <c r="I32" s="177">
        <v>1170000</v>
      </c>
      <c r="J32" s="177"/>
      <c r="K32" s="177"/>
      <c r="L32" s="177"/>
      <c r="M32" s="177"/>
      <c r="N32" s="177"/>
      <c r="O32" s="177"/>
      <c r="P32" s="177"/>
      <c r="Q32" s="177"/>
      <c r="R32" s="177">
        <v>1170000</v>
      </c>
      <c r="S32" s="177">
        <v>1170000</v>
      </c>
      <c r="T32" s="177"/>
      <c r="U32" s="177"/>
      <c r="V32" s="177"/>
      <c r="W32" s="177"/>
    </row>
    <row r="33" s="170" customFormat="1" ht="21.75" customHeight="1" spans="1:23">
      <c r="A33" s="172" t="s">
        <v>270</v>
      </c>
      <c r="B33" s="172" t="s">
        <v>271</v>
      </c>
      <c r="C33" s="172" t="s">
        <v>272</v>
      </c>
      <c r="D33" s="172" t="s">
        <v>70</v>
      </c>
      <c r="E33" s="172" t="s">
        <v>115</v>
      </c>
      <c r="F33" s="172" t="s">
        <v>116</v>
      </c>
      <c r="G33" s="172" t="s">
        <v>297</v>
      </c>
      <c r="H33" s="172" t="s">
        <v>298</v>
      </c>
      <c r="I33" s="177">
        <v>600000</v>
      </c>
      <c r="J33" s="177"/>
      <c r="K33" s="177"/>
      <c r="L33" s="177"/>
      <c r="M33" s="177"/>
      <c r="N33" s="177"/>
      <c r="O33" s="177"/>
      <c r="P33" s="177"/>
      <c r="Q33" s="177"/>
      <c r="R33" s="177">
        <v>600000</v>
      </c>
      <c r="S33" s="177">
        <v>600000</v>
      </c>
      <c r="T33" s="177"/>
      <c r="U33" s="177"/>
      <c r="V33" s="177"/>
      <c r="W33" s="177"/>
    </row>
    <row r="34" s="170" customFormat="1" ht="21.75" customHeight="1" spans="1:23">
      <c r="A34" s="172" t="s">
        <v>270</v>
      </c>
      <c r="B34" s="172" t="s">
        <v>271</v>
      </c>
      <c r="C34" s="172" t="s">
        <v>272</v>
      </c>
      <c r="D34" s="172" t="s">
        <v>70</v>
      </c>
      <c r="E34" s="172" t="s">
        <v>115</v>
      </c>
      <c r="F34" s="172" t="s">
        <v>116</v>
      </c>
      <c r="G34" s="172" t="s">
        <v>299</v>
      </c>
      <c r="H34" s="172" t="s">
        <v>300</v>
      </c>
      <c r="I34" s="177">
        <v>170000</v>
      </c>
      <c r="J34" s="177"/>
      <c r="K34" s="177"/>
      <c r="L34" s="177"/>
      <c r="M34" s="177"/>
      <c r="N34" s="177"/>
      <c r="O34" s="177"/>
      <c r="P34" s="177"/>
      <c r="Q34" s="177"/>
      <c r="R34" s="177">
        <v>170000</v>
      </c>
      <c r="S34" s="177">
        <v>170000</v>
      </c>
      <c r="T34" s="177"/>
      <c r="U34" s="177"/>
      <c r="V34" s="177"/>
      <c r="W34" s="177"/>
    </row>
    <row r="35" s="170" customFormat="1" ht="21.75" customHeight="1" spans="1:23">
      <c r="A35" s="172" t="s">
        <v>270</v>
      </c>
      <c r="B35" s="172" t="s">
        <v>271</v>
      </c>
      <c r="C35" s="172" t="s">
        <v>272</v>
      </c>
      <c r="D35" s="172" t="s">
        <v>70</v>
      </c>
      <c r="E35" s="172" t="s">
        <v>115</v>
      </c>
      <c r="F35" s="172" t="s">
        <v>116</v>
      </c>
      <c r="G35" s="172" t="s">
        <v>301</v>
      </c>
      <c r="H35" s="172" t="s">
        <v>302</v>
      </c>
      <c r="I35" s="177">
        <v>260000</v>
      </c>
      <c r="J35" s="177"/>
      <c r="K35" s="177"/>
      <c r="L35" s="177"/>
      <c r="M35" s="177"/>
      <c r="N35" s="177"/>
      <c r="O35" s="177"/>
      <c r="P35" s="177"/>
      <c r="Q35" s="177"/>
      <c r="R35" s="177">
        <v>260000</v>
      </c>
      <c r="S35" s="177">
        <v>260000</v>
      </c>
      <c r="T35" s="177"/>
      <c r="U35" s="177"/>
      <c r="V35" s="177"/>
      <c r="W35" s="177"/>
    </row>
    <row r="36" ht="21.75" customHeight="1" spans="1:23">
      <c r="A36" s="106" t="s">
        <v>270</v>
      </c>
      <c r="B36" s="106" t="s">
        <v>303</v>
      </c>
      <c r="C36" s="106" t="s">
        <v>304</v>
      </c>
      <c r="D36" s="106" t="s">
        <v>70</v>
      </c>
      <c r="E36" s="106" t="s">
        <v>129</v>
      </c>
      <c r="F36" s="106" t="s">
        <v>128</v>
      </c>
      <c r="G36" s="106" t="s">
        <v>305</v>
      </c>
      <c r="H36" s="106" t="s">
        <v>81</v>
      </c>
      <c r="I36" s="116">
        <v>10000</v>
      </c>
      <c r="J36" s="116"/>
      <c r="K36" s="116"/>
      <c r="L36" s="116"/>
      <c r="M36" s="116"/>
      <c r="N36" s="116"/>
      <c r="O36" s="116"/>
      <c r="P36" s="116"/>
      <c r="Q36" s="116"/>
      <c r="R36" s="116">
        <v>10000</v>
      </c>
      <c r="S36" s="116"/>
      <c r="T36" s="116"/>
      <c r="U36" s="116"/>
      <c r="V36" s="116"/>
      <c r="W36" s="116">
        <v>10000</v>
      </c>
    </row>
    <row r="37" ht="18.75" customHeight="1" spans="1:23">
      <c r="A37" s="73" t="s">
        <v>174</v>
      </c>
      <c r="B37" s="74"/>
      <c r="C37" s="74"/>
      <c r="D37" s="74"/>
      <c r="E37" s="74"/>
      <c r="F37" s="74"/>
      <c r="G37" s="74"/>
      <c r="H37" s="75"/>
      <c r="I37" s="116">
        <v>13895534.8</v>
      </c>
      <c r="J37" s="116">
        <v>25534.8</v>
      </c>
      <c r="K37" s="116">
        <v>25534.8</v>
      </c>
      <c r="L37" s="116"/>
      <c r="M37" s="116"/>
      <c r="N37" s="116"/>
      <c r="O37" s="116"/>
      <c r="P37" s="116"/>
      <c r="Q37" s="116"/>
      <c r="R37" s="116">
        <v>13870000</v>
      </c>
      <c r="S37" s="116">
        <v>13860000</v>
      </c>
      <c r="T37" s="116"/>
      <c r="U37" s="116"/>
      <c r="V37" s="116"/>
      <c r="W37" s="116">
        <v>10000</v>
      </c>
    </row>
  </sheetData>
  <mergeCells count="28">
    <mergeCell ref="A2:W2"/>
    <mergeCell ref="A3:H3"/>
    <mergeCell ref="J4:M4"/>
    <mergeCell ref="N4:P4"/>
    <mergeCell ref="R4:W4"/>
    <mergeCell ref="A37:H37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29"/>
  <sheetViews>
    <sheetView showZeros="0" topLeftCell="A18" workbookViewId="0">
      <selection activeCell="A1" sqref="A1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48" t="s">
        <v>306</v>
      </c>
    </row>
    <row r="2" ht="39.75" customHeight="1" spans="1:10">
      <c r="A2" s="103" t="str">
        <f>"2026"&amp;"年部门项目支出绩效目标表"</f>
        <v>2026年部门项目支出绩效目标表</v>
      </c>
      <c r="B2" s="49"/>
      <c r="C2" s="49"/>
      <c r="D2" s="49"/>
      <c r="E2" s="49"/>
      <c r="F2" s="104"/>
      <c r="G2" s="49"/>
      <c r="H2" s="104"/>
      <c r="I2" s="104"/>
      <c r="J2" s="49"/>
    </row>
    <row r="3" ht="17.25" customHeight="1" spans="1:1">
      <c r="A3" s="50" t="str">
        <f>"单位名称："&amp;"昆明市东川区铜都街道中心卫生院"</f>
        <v>单位名称：昆明市东川区铜都街道中心卫生院</v>
      </c>
    </row>
    <row r="4" ht="44.25" customHeight="1" spans="1:10">
      <c r="A4" s="17" t="s">
        <v>186</v>
      </c>
      <c r="B4" s="17" t="s">
        <v>307</v>
      </c>
      <c r="C4" s="17" t="s">
        <v>308</v>
      </c>
      <c r="D4" s="17" t="s">
        <v>309</v>
      </c>
      <c r="E4" s="17" t="s">
        <v>310</v>
      </c>
      <c r="F4" s="105" t="s">
        <v>311</v>
      </c>
      <c r="G4" s="17" t="s">
        <v>312</v>
      </c>
      <c r="H4" s="105" t="s">
        <v>313</v>
      </c>
      <c r="I4" s="105" t="s">
        <v>314</v>
      </c>
      <c r="J4" s="17" t="s">
        <v>315</v>
      </c>
    </row>
    <row r="5" ht="18.75" customHeight="1" spans="1:10">
      <c r="A5" s="168">
        <v>1</v>
      </c>
      <c r="B5" s="168">
        <v>2</v>
      </c>
      <c r="C5" s="168">
        <v>3</v>
      </c>
      <c r="D5" s="168">
        <v>4</v>
      </c>
      <c r="E5" s="168">
        <v>5</v>
      </c>
      <c r="F5" s="76">
        <v>6</v>
      </c>
      <c r="G5" s="168">
        <v>7</v>
      </c>
      <c r="H5" s="76">
        <v>8</v>
      </c>
      <c r="I5" s="76">
        <v>9</v>
      </c>
      <c r="J5" s="168">
        <v>10</v>
      </c>
    </row>
    <row r="6" ht="42" customHeight="1" spans="1:10">
      <c r="A6" s="18" t="s">
        <v>70</v>
      </c>
      <c r="B6" s="106"/>
      <c r="C6" s="106"/>
      <c r="D6" s="106"/>
      <c r="E6" s="94"/>
      <c r="F6" s="107"/>
      <c r="G6" s="94"/>
      <c r="H6" s="107"/>
      <c r="I6" s="107"/>
      <c r="J6" s="94"/>
    </row>
    <row r="7" ht="42" customHeight="1" spans="1:10">
      <c r="A7" s="169" t="s">
        <v>304</v>
      </c>
      <c r="B7" s="63" t="s">
        <v>316</v>
      </c>
      <c r="C7" s="63" t="s">
        <v>317</v>
      </c>
      <c r="D7" s="63" t="s">
        <v>318</v>
      </c>
      <c r="E7" s="18" t="s">
        <v>319</v>
      </c>
      <c r="F7" s="63" t="s">
        <v>320</v>
      </c>
      <c r="G7" s="18" t="s">
        <v>321</v>
      </c>
      <c r="H7" s="63" t="s">
        <v>322</v>
      </c>
      <c r="I7" s="63" t="s">
        <v>323</v>
      </c>
      <c r="J7" s="18" t="s">
        <v>324</v>
      </c>
    </row>
    <row r="8" ht="42" customHeight="1" spans="1:10">
      <c r="A8" s="169" t="s">
        <v>304</v>
      </c>
      <c r="B8" s="63" t="s">
        <v>316</v>
      </c>
      <c r="C8" s="63" t="s">
        <v>317</v>
      </c>
      <c r="D8" s="63" t="s">
        <v>325</v>
      </c>
      <c r="E8" s="18" t="s">
        <v>326</v>
      </c>
      <c r="F8" s="63" t="s">
        <v>320</v>
      </c>
      <c r="G8" s="18" t="s">
        <v>327</v>
      </c>
      <c r="H8" s="63" t="s">
        <v>328</v>
      </c>
      <c r="I8" s="63" t="s">
        <v>323</v>
      </c>
      <c r="J8" s="18" t="s">
        <v>329</v>
      </c>
    </row>
    <row r="9" ht="42" customHeight="1" spans="1:10">
      <c r="A9" s="169" t="s">
        <v>304</v>
      </c>
      <c r="B9" s="63" t="s">
        <v>316</v>
      </c>
      <c r="C9" s="63" t="s">
        <v>317</v>
      </c>
      <c r="D9" s="63" t="s">
        <v>330</v>
      </c>
      <c r="E9" s="18" t="s">
        <v>331</v>
      </c>
      <c r="F9" s="63" t="s">
        <v>320</v>
      </c>
      <c r="G9" s="18" t="s">
        <v>332</v>
      </c>
      <c r="H9" s="63" t="s">
        <v>333</v>
      </c>
      <c r="I9" s="63" t="s">
        <v>323</v>
      </c>
      <c r="J9" s="18" t="s">
        <v>334</v>
      </c>
    </row>
    <row r="10" ht="42" customHeight="1" spans="1:10">
      <c r="A10" s="169" t="s">
        <v>304</v>
      </c>
      <c r="B10" s="63" t="s">
        <v>316</v>
      </c>
      <c r="C10" s="63" t="s">
        <v>335</v>
      </c>
      <c r="D10" s="63" t="s">
        <v>336</v>
      </c>
      <c r="E10" s="18" t="s">
        <v>337</v>
      </c>
      <c r="F10" s="63" t="s">
        <v>320</v>
      </c>
      <c r="G10" s="18" t="s">
        <v>327</v>
      </c>
      <c r="H10" s="63" t="s">
        <v>328</v>
      </c>
      <c r="I10" s="63" t="s">
        <v>323</v>
      </c>
      <c r="J10" s="18" t="s">
        <v>338</v>
      </c>
    </row>
    <row r="11" ht="42" customHeight="1" spans="1:10">
      <c r="A11" s="169" t="s">
        <v>304</v>
      </c>
      <c r="B11" s="63" t="s">
        <v>316</v>
      </c>
      <c r="C11" s="63" t="s">
        <v>339</v>
      </c>
      <c r="D11" s="63" t="s">
        <v>340</v>
      </c>
      <c r="E11" s="18" t="s">
        <v>341</v>
      </c>
      <c r="F11" s="63" t="s">
        <v>342</v>
      </c>
      <c r="G11" s="18" t="s">
        <v>343</v>
      </c>
      <c r="H11" s="63" t="s">
        <v>328</v>
      </c>
      <c r="I11" s="63" t="s">
        <v>323</v>
      </c>
      <c r="J11" s="18" t="s">
        <v>341</v>
      </c>
    </row>
    <row r="12" ht="42" customHeight="1" spans="1:10">
      <c r="A12" s="169" t="s">
        <v>272</v>
      </c>
      <c r="B12" s="63" t="s">
        <v>344</v>
      </c>
      <c r="C12" s="63" t="s">
        <v>317</v>
      </c>
      <c r="D12" s="63" t="s">
        <v>318</v>
      </c>
      <c r="E12" s="18" t="s">
        <v>345</v>
      </c>
      <c r="F12" s="63" t="s">
        <v>320</v>
      </c>
      <c r="G12" s="18" t="s">
        <v>346</v>
      </c>
      <c r="H12" s="63" t="s">
        <v>328</v>
      </c>
      <c r="I12" s="63" t="s">
        <v>347</v>
      </c>
      <c r="J12" s="18" t="s">
        <v>348</v>
      </c>
    </row>
    <row r="13" ht="42" customHeight="1" spans="1:10">
      <c r="A13" s="169" t="s">
        <v>272</v>
      </c>
      <c r="B13" s="63" t="s">
        <v>344</v>
      </c>
      <c r="C13" s="63" t="s">
        <v>317</v>
      </c>
      <c r="D13" s="63" t="s">
        <v>318</v>
      </c>
      <c r="E13" s="18" t="s">
        <v>349</v>
      </c>
      <c r="F13" s="63" t="s">
        <v>350</v>
      </c>
      <c r="G13" s="18" t="s">
        <v>346</v>
      </c>
      <c r="H13" s="63" t="s">
        <v>328</v>
      </c>
      <c r="I13" s="63" t="s">
        <v>347</v>
      </c>
      <c r="J13" s="18" t="s">
        <v>351</v>
      </c>
    </row>
    <row r="14" ht="42" customHeight="1" spans="1:10">
      <c r="A14" s="169" t="s">
        <v>272</v>
      </c>
      <c r="B14" s="63" t="s">
        <v>344</v>
      </c>
      <c r="C14" s="63" t="s">
        <v>317</v>
      </c>
      <c r="D14" s="63" t="s">
        <v>325</v>
      </c>
      <c r="E14" s="18" t="s">
        <v>352</v>
      </c>
      <c r="F14" s="63" t="s">
        <v>342</v>
      </c>
      <c r="G14" s="18" t="s">
        <v>343</v>
      </c>
      <c r="H14" s="63" t="s">
        <v>328</v>
      </c>
      <c r="I14" s="63" t="s">
        <v>347</v>
      </c>
      <c r="J14" s="18" t="s">
        <v>353</v>
      </c>
    </row>
    <row r="15" ht="42" customHeight="1" spans="1:10">
      <c r="A15" s="169" t="s">
        <v>272</v>
      </c>
      <c r="B15" s="63" t="s">
        <v>344</v>
      </c>
      <c r="C15" s="63" t="s">
        <v>317</v>
      </c>
      <c r="D15" s="63" t="s">
        <v>325</v>
      </c>
      <c r="E15" s="18" t="s">
        <v>354</v>
      </c>
      <c r="F15" s="63" t="s">
        <v>342</v>
      </c>
      <c r="G15" s="18" t="s">
        <v>355</v>
      </c>
      <c r="H15" s="63" t="s">
        <v>328</v>
      </c>
      <c r="I15" s="63" t="s">
        <v>347</v>
      </c>
      <c r="J15" s="18" t="s">
        <v>356</v>
      </c>
    </row>
    <row r="16" ht="42" customHeight="1" spans="1:10">
      <c r="A16" s="169" t="s">
        <v>272</v>
      </c>
      <c r="B16" s="63" t="s">
        <v>344</v>
      </c>
      <c r="C16" s="63" t="s">
        <v>317</v>
      </c>
      <c r="D16" s="63" t="s">
        <v>325</v>
      </c>
      <c r="E16" s="18" t="s">
        <v>357</v>
      </c>
      <c r="F16" s="63" t="s">
        <v>342</v>
      </c>
      <c r="G16" s="18" t="s">
        <v>343</v>
      </c>
      <c r="H16" s="63" t="s">
        <v>328</v>
      </c>
      <c r="I16" s="63" t="s">
        <v>347</v>
      </c>
      <c r="J16" s="18" t="s">
        <v>358</v>
      </c>
    </row>
    <row r="17" ht="42" customHeight="1" spans="1:10">
      <c r="A17" s="169" t="s">
        <v>272</v>
      </c>
      <c r="B17" s="63" t="s">
        <v>344</v>
      </c>
      <c r="C17" s="63" t="s">
        <v>317</v>
      </c>
      <c r="D17" s="63" t="s">
        <v>330</v>
      </c>
      <c r="E17" s="18" t="s">
        <v>359</v>
      </c>
      <c r="F17" s="63" t="s">
        <v>320</v>
      </c>
      <c r="G17" s="18" t="s">
        <v>355</v>
      </c>
      <c r="H17" s="63" t="s">
        <v>328</v>
      </c>
      <c r="I17" s="63" t="s">
        <v>347</v>
      </c>
      <c r="J17" s="18" t="s">
        <v>360</v>
      </c>
    </row>
    <row r="18" ht="42" customHeight="1" spans="1:10">
      <c r="A18" s="169" t="s">
        <v>272</v>
      </c>
      <c r="B18" s="63" t="s">
        <v>344</v>
      </c>
      <c r="C18" s="63" t="s">
        <v>317</v>
      </c>
      <c r="D18" s="63" t="s">
        <v>330</v>
      </c>
      <c r="E18" s="18" t="s">
        <v>361</v>
      </c>
      <c r="F18" s="63" t="s">
        <v>342</v>
      </c>
      <c r="G18" s="18" t="s">
        <v>362</v>
      </c>
      <c r="H18" s="63" t="s">
        <v>328</v>
      </c>
      <c r="I18" s="63" t="s">
        <v>347</v>
      </c>
      <c r="J18" s="18" t="s">
        <v>363</v>
      </c>
    </row>
    <row r="19" ht="42" customHeight="1" spans="1:10">
      <c r="A19" s="169" t="s">
        <v>272</v>
      </c>
      <c r="B19" s="63" t="s">
        <v>344</v>
      </c>
      <c r="C19" s="63" t="s">
        <v>335</v>
      </c>
      <c r="D19" s="63" t="s">
        <v>336</v>
      </c>
      <c r="E19" s="18" t="s">
        <v>364</v>
      </c>
      <c r="F19" s="63" t="s">
        <v>320</v>
      </c>
      <c r="G19" s="18" t="s">
        <v>365</v>
      </c>
      <c r="H19" s="63" t="s">
        <v>366</v>
      </c>
      <c r="I19" s="63" t="s">
        <v>323</v>
      </c>
      <c r="J19" s="18" t="s">
        <v>367</v>
      </c>
    </row>
    <row r="20" ht="42" customHeight="1" spans="1:10">
      <c r="A20" s="169" t="s">
        <v>272</v>
      </c>
      <c r="B20" s="63" t="s">
        <v>344</v>
      </c>
      <c r="C20" s="63" t="s">
        <v>335</v>
      </c>
      <c r="D20" s="63" t="s">
        <v>336</v>
      </c>
      <c r="E20" s="18" t="s">
        <v>368</v>
      </c>
      <c r="F20" s="63" t="s">
        <v>342</v>
      </c>
      <c r="G20" s="18" t="s">
        <v>343</v>
      </c>
      <c r="H20" s="63" t="s">
        <v>328</v>
      </c>
      <c r="I20" s="63" t="s">
        <v>347</v>
      </c>
      <c r="J20" s="18" t="s">
        <v>369</v>
      </c>
    </row>
    <row r="21" ht="42" customHeight="1" spans="1:10">
      <c r="A21" s="169" t="s">
        <v>272</v>
      </c>
      <c r="B21" s="63" t="s">
        <v>344</v>
      </c>
      <c r="C21" s="63" t="s">
        <v>335</v>
      </c>
      <c r="D21" s="63" t="s">
        <v>370</v>
      </c>
      <c r="E21" s="18" t="s">
        <v>371</v>
      </c>
      <c r="F21" s="63" t="s">
        <v>342</v>
      </c>
      <c r="G21" s="18" t="s">
        <v>343</v>
      </c>
      <c r="H21" s="63" t="s">
        <v>328</v>
      </c>
      <c r="I21" s="63" t="s">
        <v>347</v>
      </c>
      <c r="J21" s="18" t="s">
        <v>372</v>
      </c>
    </row>
    <row r="22" ht="42" customHeight="1" spans="1:10">
      <c r="A22" s="169" t="s">
        <v>272</v>
      </c>
      <c r="B22" s="63" t="s">
        <v>344</v>
      </c>
      <c r="C22" s="63" t="s">
        <v>335</v>
      </c>
      <c r="D22" s="63" t="s">
        <v>373</v>
      </c>
      <c r="E22" s="18" t="s">
        <v>374</v>
      </c>
      <c r="F22" s="63" t="s">
        <v>342</v>
      </c>
      <c r="G22" s="18" t="s">
        <v>87</v>
      </c>
      <c r="H22" s="63" t="s">
        <v>333</v>
      </c>
      <c r="I22" s="63" t="s">
        <v>323</v>
      </c>
      <c r="J22" s="18" t="s">
        <v>375</v>
      </c>
    </row>
    <row r="23" ht="42" customHeight="1" spans="1:10">
      <c r="A23" s="169" t="s">
        <v>272</v>
      </c>
      <c r="B23" s="63" t="s">
        <v>344</v>
      </c>
      <c r="C23" s="63" t="s">
        <v>335</v>
      </c>
      <c r="D23" s="63" t="s">
        <v>373</v>
      </c>
      <c r="E23" s="18" t="s">
        <v>376</v>
      </c>
      <c r="F23" s="63" t="s">
        <v>377</v>
      </c>
      <c r="G23" s="18" t="s">
        <v>86</v>
      </c>
      <c r="H23" s="63" t="s">
        <v>328</v>
      </c>
      <c r="I23" s="63" t="s">
        <v>347</v>
      </c>
      <c r="J23" s="18" t="s">
        <v>378</v>
      </c>
    </row>
    <row r="24" ht="42" customHeight="1" spans="1:10">
      <c r="A24" s="169" t="s">
        <v>272</v>
      </c>
      <c r="B24" s="63" t="s">
        <v>344</v>
      </c>
      <c r="C24" s="63" t="s">
        <v>339</v>
      </c>
      <c r="D24" s="63" t="s">
        <v>340</v>
      </c>
      <c r="E24" s="18" t="s">
        <v>340</v>
      </c>
      <c r="F24" s="63" t="s">
        <v>342</v>
      </c>
      <c r="G24" s="18" t="s">
        <v>343</v>
      </c>
      <c r="H24" s="63" t="s">
        <v>328</v>
      </c>
      <c r="I24" s="63" t="s">
        <v>347</v>
      </c>
      <c r="J24" s="18" t="s">
        <v>379</v>
      </c>
    </row>
    <row r="25" ht="42" customHeight="1" spans="1:10">
      <c r="A25" s="169" t="s">
        <v>269</v>
      </c>
      <c r="B25" s="63" t="s">
        <v>380</v>
      </c>
      <c r="C25" s="63" t="s">
        <v>317</v>
      </c>
      <c r="D25" s="63" t="s">
        <v>318</v>
      </c>
      <c r="E25" s="18" t="s">
        <v>381</v>
      </c>
      <c r="F25" s="63" t="s">
        <v>320</v>
      </c>
      <c r="G25" s="18" t="s">
        <v>85</v>
      </c>
      <c r="H25" s="63" t="s">
        <v>382</v>
      </c>
      <c r="I25" s="63" t="s">
        <v>323</v>
      </c>
      <c r="J25" s="18" t="s">
        <v>383</v>
      </c>
    </row>
    <row r="26" ht="42" customHeight="1" spans="1:10">
      <c r="A26" s="169" t="s">
        <v>269</v>
      </c>
      <c r="B26" s="63" t="s">
        <v>380</v>
      </c>
      <c r="C26" s="63" t="s">
        <v>317</v>
      </c>
      <c r="D26" s="63" t="s">
        <v>330</v>
      </c>
      <c r="E26" s="18" t="s">
        <v>384</v>
      </c>
      <c r="F26" s="63" t="s">
        <v>320</v>
      </c>
      <c r="G26" s="18" t="s">
        <v>385</v>
      </c>
      <c r="H26" s="63" t="s">
        <v>386</v>
      </c>
      <c r="I26" s="63" t="s">
        <v>347</v>
      </c>
      <c r="J26" s="18" t="s">
        <v>387</v>
      </c>
    </row>
    <row r="27" ht="42" customHeight="1" spans="1:10">
      <c r="A27" s="169" t="s">
        <v>269</v>
      </c>
      <c r="B27" s="63" t="s">
        <v>380</v>
      </c>
      <c r="C27" s="63" t="s">
        <v>335</v>
      </c>
      <c r="D27" s="63" t="s">
        <v>370</v>
      </c>
      <c r="E27" s="18" t="s">
        <v>388</v>
      </c>
      <c r="F27" s="63" t="s">
        <v>320</v>
      </c>
      <c r="G27" s="18" t="s">
        <v>327</v>
      </c>
      <c r="H27" s="63" t="s">
        <v>328</v>
      </c>
      <c r="I27" s="63" t="s">
        <v>347</v>
      </c>
      <c r="J27" s="18" t="s">
        <v>389</v>
      </c>
    </row>
    <row r="28" ht="42" customHeight="1" spans="1:10">
      <c r="A28" s="169" t="s">
        <v>269</v>
      </c>
      <c r="B28" s="63" t="s">
        <v>380</v>
      </c>
      <c r="C28" s="63" t="s">
        <v>339</v>
      </c>
      <c r="D28" s="63" t="s">
        <v>340</v>
      </c>
      <c r="E28" s="18" t="s">
        <v>390</v>
      </c>
      <c r="F28" s="63" t="s">
        <v>342</v>
      </c>
      <c r="G28" s="18" t="s">
        <v>343</v>
      </c>
      <c r="H28" s="63" t="s">
        <v>328</v>
      </c>
      <c r="I28" s="63" t="s">
        <v>323</v>
      </c>
      <c r="J28" s="18" t="s">
        <v>391</v>
      </c>
    </row>
    <row r="29" ht="42" customHeight="1" spans="1:10">
      <c r="A29" s="169" t="s">
        <v>269</v>
      </c>
      <c r="B29" s="63" t="s">
        <v>380</v>
      </c>
      <c r="C29" s="63" t="s">
        <v>392</v>
      </c>
      <c r="D29" s="63" t="s">
        <v>393</v>
      </c>
      <c r="E29" s="18" t="s">
        <v>394</v>
      </c>
      <c r="F29" s="63" t="s">
        <v>320</v>
      </c>
      <c r="G29" s="18" t="s">
        <v>395</v>
      </c>
      <c r="H29" s="63" t="s">
        <v>322</v>
      </c>
      <c r="I29" s="63" t="s">
        <v>323</v>
      </c>
      <c r="J29" s="18" t="s">
        <v>396</v>
      </c>
    </row>
  </sheetData>
  <mergeCells count="8">
    <mergeCell ref="A2:J2"/>
    <mergeCell ref="A3:H3"/>
    <mergeCell ref="A7:A11"/>
    <mergeCell ref="A12:A24"/>
    <mergeCell ref="A25:A29"/>
    <mergeCell ref="B7:B11"/>
    <mergeCell ref="B12:B24"/>
    <mergeCell ref="B25:B29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A10" sqref="A10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55">
        <v>1</v>
      </c>
      <c r="B1" s="156">
        <v>0</v>
      </c>
      <c r="C1" s="155">
        <v>1</v>
      </c>
      <c r="D1" s="157"/>
      <c r="E1" s="157"/>
      <c r="F1" s="154" t="s">
        <v>397</v>
      </c>
    </row>
    <row r="2" ht="42" customHeight="1" spans="1:6">
      <c r="A2" s="158" t="str">
        <f>"2026"&amp;"年部门政府性基金预算支出预算表"</f>
        <v>2026年部门政府性基金预算支出预算表</v>
      </c>
      <c r="B2" s="158" t="s">
        <v>398</v>
      </c>
      <c r="C2" s="159"/>
      <c r="D2" s="160"/>
      <c r="E2" s="160"/>
      <c r="F2" s="160"/>
    </row>
    <row r="3" ht="13.5" customHeight="1" spans="1:6">
      <c r="A3" s="50" t="str">
        <f>"单位名称："&amp;"昆明市东川区铜都街道中心卫生院"</f>
        <v>单位名称：昆明市东川区铜都街道中心卫生院</v>
      </c>
      <c r="B3" s="50" t="s">
        <v>399</v>
      </c>
      <c r="C3" s="155"/>
      <c r="D3" s="157"/>
      <c r="E3" s="157"/>
      <c r="F3" s="154" t="s">
        <v>1</v>
      </c>
    </row>
    <row r="4" ht="19.5" customHeight="1" spans="1:6">
      <c r="A4" s="161" t="s">
        <v>184</v>
      </c>
      <c r="B4" s="162" t="s">
        <v>72</v>
      </c>
      <c r="C4" s="161" t="s">
        <v>73</v>
      </c>
      <c r="D4" s="12" t="s">
        <v>400</v>
      </c>
      <c r="E4" s="13"/>
      <c r="F4" s="41"/>
    </row>
    <row r="5" ht="18.75" customHeight="1" spans="1:6">
      <c r="A5" s="163"/>
      <c r="B5" s="164"/>
      <c r="C5" s="163"/>
      <c r="D5" s="58" t="s">
        <v>55</v>
      </c>
      <c r="E5" s="12" t="s">
        <v>75</v>
      </c>
      <c r="F5" s="58" t="s">
        <v>76</v>
      </c>
    </row>
    <row r="6" ht="18.75" customHeight="1" spans="1:6">
      <c r="A6" s="105">
        <v>1</v>
      </c>
      <c r="B6" s="165" t="s">
        <v>83</v>
      </c>
      <c r="C6" s="105">
        <v>3</v>
      </c>
      <c r="D6" s="14">
        <v>4</v>
      </c>
      <c r="E6" s="14">
        <v>5</v>
      </c>
      <c r="F6" s="14">
        <v>6</v>
      </c>
    </row>
    <row r="7" ht="21" customHeight="1" spans="1:6">
      <c r="A7" s="63"/>
      <c r="B7" s="63"/>
      <c r="C7" s="63"/>
      <c r="D7" s="116"/>
      <c r="E7" s="116"/>
      <c r="F7" s="116"/>
    </row>
    <row r="8" ht="21" customHeight="1" spans="1:6">
      <c r="A8" s="63"/>
      <c r="B8" s="63"/>
      <c r="C8" s="63"/>
      <c r="D8" s="116"/>
      <c r="E8" s="116"/>
      <c r="F8" s="116"/>
    </row>
    <row r="9" ht="18.75" customHeight="1" spans="1:6">
      <c r="A9" s="166" t="s">
        <v>174</v>
      </c>
      <c r="B9" s="166" t="s">
        <v>174</v>
      </c>
      <c r="C9" s="167" t="s">
        <v>174</v>
      </c>
      <c r="D9" s="116"/>
      <c r="E9" s="116"/>
      <c r="F9" s="116"/>
    </row>
    <row r="10" customHeight="1" spans="1:1">
      <c r="A10" t="s">
        <v>401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48"/>
  <sheetViews>
    <sheetView showZeros="0" topLeftCell="C13" workbookViewId="0">
      <selection activeCell="A1" sqref="A1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083333333333" customWidth="1"/>
    <col min="5" max="5" width="35.2833333333333" customWidth="1"/>
    <col min="6" max="6" width="7.70833333333333" customWidth="1"/>
    <col min="7" max="7" width="11.1416666666667" customWidth="1"/>
    <col min="8" max="8" width="13.2833333333333" customWidth="1"/>
    <col min="9" max="18" width="20" customWidth="1"/>
    <col min="19" max="19" width="19.85" customWidth="1"/>
  </cols>
  <sheetData>
    <row r="1" ht="15.75" customHeight="1" spans="2:19">
      <c r="B1" s="119"/>
      <c r="C1" s="119"/>
      <c r="R1" s="48"/>
      <c r="S1" s="48" t="s">
        <v>402</v>
      </c>
    </row>
    <row r="2" ht="41.25" customHeight="1" spans="1:19">
      <c r="A2" s="109" t="str">
        <f>"2026"&amp;"年部门政府采购预算表"</f>
        <v>2026年部门政府采购预算表</v>
      </c>
      <c r="B2" s="104"/>
      <c r="C2" s="104"/>
      <c r="D2" s="49"/>
      <c r="E2" s="49"/>
      <c r="F2" s="49"/>
      <c r="G2" s="49"/>
      <c r="H2" s="49"/>
      <c r="I2" s="49"/>
      <c r="J2" s="49"/>
      <c r="K2" s="49"/>
      <c r="L2" s="49"/>
      <c r="M2" s="104"/>
      <c r="N2" s="49"/>
      <c r="O2" s="49"/>
      <c r="P2" s="104"/>
      <c r="Q2" s="49"/>
      <c r="R2" s="104"/>
      <c r="S2" s="104"/>
    </row>
    <row r="3" ht="18.75" customHeight="1" spans="1:19">
      <c r="A3" s="147" t="str">
        <f>"单位名称："&amp;"昆明市东川区铜都街道中心卫生院"</f>
        <v>单位名称：昆明市东川区铜都街道中心卫生院</v>
      </c>
      <c r="B3" s="121"/>
      <c r="C3" s="121"/>
      <c r="D3" s="52"/>
      <c r="E3" s="52"/>
      <c r="F3" s="52"/>
      <c r="G3" s="52"/>
      <c r="H3" s="52"/>
      <c r="I3" s="52"/>
      <c r="J3" s="52"/>
      <c r="K3" s="52"/>
      <c r="L3" s="52"/>
      <c r="R3" s="53"/>
      <c r="S3" s="154" t="s">
        <v>1</v>
      </c>
    </row>
    <row r="4" ht="15.75" customHeight="1" spans="1:19">
      <c r="A4" s="55" t="s">
        <v>183</v>
      </c>
      <c r="B4" s="122" t="s">
        <v>184</v>
      </c>
      <c r="C4" s="122" t="s">
        <v>403</v>
      </c>
      <c r="D4" s="123" t="s">
        <v>404</v>
      </c>
      <c r="E4" s="123" t="s">
        <v>405</v>
      </c>
      <c r="F4" s="123" t="s">
        <v>406</v>
      </c>
      <c r="G4" s="123" t="s">
        <v>407</v>
      </c>
      <c r="H4" s="123" t="s">
        <v>408</v>
      </c>
      <c r="I4" s="136" t="s">
        <v>191</v>
      </c>
      <c r="J4" s="136"/>
      <c r="K4" s="136"/>
      <c r="L4" s="136"/>
      <c r="M4" s="137"/>
      <c r="N4" s="136"/>
      <c r="O4" s="136"/>
      <c r="P4" s="144"/>
      <c r="Q4" s="136"/>
      <c r="R4" s="137"/>
      <c r="S4" s="117"/>
    </row>
    <row r="5" ht="17.25" customHeight="1" spans="1:19">
      <c r="A5" s="57"/>
      <c r="B5" s="124"/>
      <c r="C5" s="124"/>
      <c r="D5" s="125"/>
      <c r="E5" s="125"/>
      <c r="F5" s="125"/>
      <c r="G5" s="125"/>
      <c r="H5" s="125"/>
      <c r="I5" s="125" t="s">
        <v>55</v>
      </c>
      <c r="J5" s="125" t="s">
        <v>58</v>
      </c>
      <c r="K5" s="125" t="s">
        <v>409</v>
      </c>
      <c r="L5" s="125" t="s">
        <v>410</v>
      </c>
      <c r="M5" s="138" t="s">
        <v>411</v>
      </c>
      <c r="N5" s="139" t="s">
        <v>412</v>
      </c>
      <c r="O5" s="139"/>
      <c r="P5" s="145"/>
      <c r="Q5" s="139"/>
      <c r="R5" s="146"/>
      <c r="S5" s="126"/>
    </row>
    <row r="6" ht="54" customHeight="1" spans="1:19">
      <c r="A6" s="60"/>
      <c r="B6" s="126"/>
      <c r="C6" s="126"/>
      <c r="D6" s="127"/>
      <c r="E6" s="127"/>
      <c r="F6" s="127"/>
      <c r="G6" s="127"/>
      <c r="H6" s="127"/>
      <c r="I6" s="127"/>
      <c r="J6" s="127" t="s">
        <v>57</v>
      </c>
      <c r="K6" s="127"/>
      <c r="L6" s="127"/>
      <c r="M6" s="140"/>
      <c r="N6" s="127" t="s">
        <v>57</v>
      </c>
      <c r="O6" s="127" t="s">
        <v>64</v>
      </c>
      <c r="P6" s="126" t="s">
        <v>65</v>
      </c>
      <c r="Q6" s="127" t="s">
        <v>66</v>
      </c>
      <c r="R6" s="140" t="s">
        <v>67</v>
      </c>
      <c r="S6" s="126" t="s">
        <v>68</v>
      </c>
    </row>
    <row r="7" ht="18" customHeight="1" spans="1:19">
      <c r="A7" s="148">
        <v>1</v>
      </c>
      <c r="B7" s="148" t="s">
        <v>83</v>
      </c>
      <c r="C7" s="149">
        <v>3</v>
      </c>
      <c r="D7" s="149">
        <v>4</v>
      </c>
      <c r="E7" s="148">
        <v>5</v>
      </c>
      <c r="F7" s="148">
        <v>6</v>
      </c>
      <c r="G7" s="148">
        <v>7</v>
      </c>
      <c r="H7" s="148">
        <v>8</v>
      </c>
      <c r="I7" s="148">
        <v>9</v>
      </c>
      <c r="J7" s="148">
        <v>10</v>
      </c>
      <c r="K7" s="148">
        <v>11</v>
      </c>
      <c r="L7" s="148">
        <v>12</v>
      </c>
      <c r="M7" s="148">
        <v>13</v>
      </c>
      <c r="N7" s="148">
        <v>14</v>
      </c>
      <c r="O7" s="148">
        <v>15</v>
      </c>
      <c r="P7" s="148">
        <v>16</v>
      </c>
      <c r="Q7" s="148">
        <v>17</v>
      </c>
      <c r="R7" s="148">
        <v>18</v>
      </c>
      <c r="S7" s="148">
        <v>19</v>
      </c>
    </row>
    <row r="8" ht="21" customHeight="1" spans="1:19">
      <c r="A8" s="128" t="s">
        <v>202</v>
      </c>
      <c r="B8" s="129" t="s">
        <v>70</v>
      </c>
      <c r="C8" s="129" t="s">
        <v>272</v>
      </c>
      <c r="D8" s="130" t="s">
        <v>413</v>
      </c>
      <c r="E8" s="130" t="s">
        <v>414</v>
      </c>
      <c r="F8" s="130" t="s">
        <v>415</v>
      </c>
      <c r="G8" s="150">
        <v>6</v>
      </c>
      <c r="H8" s="116">
        <v>15000</v>
      </c>
      <c r="I8" s="116">
        <v>15000</v>
      </c>
      <c r="J8" s="116"/>
      <c r="K8" s="116"/>
      <c r="L8" s="116"/>
      <c r="M8" s="116"/>
      <c r="N8" s="116">
        <v>15000</v>
      </c>
      <c r="O8" s="116">
        <v>15000</v>
      </c>
      <c r="P8" s="116"/>
      <c r="Q8" s="116"/>
      <c r="R8" s="116"/>
      <c r="S8" s="116"/>
    </row>
    <row r="9" ht="21" customHeight="1" spans="1:19">
      <c r="A9" s="128" t="s">
        <v>202</v>
      </c>
      <c r="B9" s="129" t="s">
        <v>70</v>
      </c>
      <c r="C9" s="129" t="s">
        <v>272</v>
      </c>
      <c r="D9" s="130" t="s">
        <v>416</v>
      </c>
      <c r="E9" s="130" t="s">
        <v>417</v>
      </c>
      <c r="F9" s="130" t="s">
        <v>415</v>
      </c>
      <c r="G9" s="150">
        <v>8</v>
      </c>
      <c r="H9" s="116">
        <v>20000</v>
      </c>
      <c r="I9" s="116">
        <v>20000</v>
      </c>
      <c r="J9" s="116"/>
      <c r="K9" s="116"/>
      <c r="L9" s="116"/>
      <c r="M9" s="116"/>
      <c r="N9" s="116">
        <v>20000</v>
      </c>
      <c r="O9" s="116">
        <v>20000</v>
      </c>
      <c r="P9" s="116"/>
      <c r="Q9" s="116"/>
      <c r="R9" s="116"/>
      <c r="S9" s="116"/>
    </row>
    <row r="10" ht="21" customHeight="1" spans="1:19">
      <c r="A10" s="128" t="s">
        <v>202</v>
      </c>
      <c r="B10" s="129" t="s">
        <v>70</v>
      </c>
      <c r="C10" s="129" t="s">
        <v>272</v>
      </c>
      <c r="D10" s="130" t="s">
        <v>418</v>
      </c>
      <c r="E10" s="130" t="s">
        <v>419</v>
      </c>
      <c r="F10" s="130" t="s">
        <v>420</v>
      </c>
      <c r="G10" s="150">
        <v>5</v>
      </c>
      <c r="H10" s="116">
        <v>4000</v>
      </c>
      <c r="I10" s="116">
        <v>4000</v>
      </c>
      <c r="J10" s="116"/>
      <c r="K10" s="116"/>
      <c r="L10" s="116"/>
      <c r="M10" s="116"/>
      <c r="N10" s="116">
        <v>4000</v>
      </c>
      <c r="O10" s="116">
        <v>4000</v>
      </c>
      <c r="P10" s="116"/>
      <c r="Q10" s="116"/>
      <c r="R10" s="116"/>
      <c r="S10" s="116"/>
    </row>
    <row r="11" ht="21" customHeight="1" spans="1:19">
      <c r="A11" s="128" t="s">
        <v>202</v>
      </c>
      <c r="B11" s="129" t="s">
        <v>70</v>
      </c>
      <c r="C11" s="129" t="s">
        <v>272</v>
      </c>
      <c r="D11" s="130" t="s">
        <v>421</v>
      </c>
      <c r="E11" s="130" t="s">
        <v>422</v>
      </c>
      <c r="F11" s="130" t="s">
        <v>322</v>
      </c>
      <c r="G11" s="150">
        <v>3</v>
      </c>
      <c r="H11" s="116">
        <v>15000</v>
      </c>
      <c r="I11" s="116">
        <v>15000</v>
      </c>
      <c r="J11" s="116"/>
      <c r="K11" s="116"/>
      <c r="L11" s="116"/>
      <c r="M11" s="116"/>
      <c r="N11" s="116">
        <v>15000</v>
      </c>
      <c r="O11" s="116">
        <v>15000</v>
      </c>
      <c r="P11" s="116"/>
      <c r="Q11" s="116"/>
      <c r="R11" s="116"/>
      <c r="S11" s="116"/>
    </row>
    <row r="12" ht="21" customHeight="1" spans="1:19">
      <c r="A12" s="128" t="s">
        <v>202</v>
      </c>
      <c r="B12" s="129" t="s">
        <v>70</v>
      </c>
      <c r="C12" s="129" t="s">
        <v>272</v>
      </c>
      <c r="D12" s="130" t="s">
        <v>423</v>
      </c>
      <c r="E12" s="130" t="s">
        <v>424</v>
      </c>
      <c r="F12" s="130" t="s">
        <v>420</v>
      </c>
      <c r="G12" s="150">
        <v>2</v>
      </c>
      <c r="H12" s="116">
        <v>4000</v>
      </c>
      <c r="I12" s="116">
        <v>4000</v>
      </c>
      <c r="J12" s="116"/>
      <c r="K12" s="116"/>
      <c r="L12" s="116"/>
      <c r="M12" s="116"/>
      <c r="N12" s="116">
        <v>4000</v>
      </c>
      <c r="O12" s="116">
        <v>4000</v>
      </c>
      <c r="P12" s="116"/>
      <c r="Q12" s="116"/>
      <c r="R12" s="116"/>
      <c r="S12" s="116"/>
    </row>
    <row r="13" ht="21" customHeight="1" spans="1:19">
      <c r="A13" s="128" t="s">
        <v>202</v>
      </c>
      <c r="B13" s="129" t="s">
        <v>70</v>
      </c>
      <c r="C13" s="129" t="s">
        <v>272</v>
      </c>
      <c r="D13" s="130" t="s">
        <v>425</v>
      </c>
      <c r="E13" s="130" t="s">
        <v>426</v>
      </c>
      <c r="F13" s="130" t="s">
        <v>322</v>
      </c>
      <c r="G13" s="150">
        <v>1</v>
      </c>
      <c r="H13" s="116"/>
      <c r="I13" s="116">
        <v>30000</v>
      </c>
      <c r="J13" s="116"/>
      <c r="K13" s="116"/>
      <c r="L13" s="116"/>
      <c r="M13" s="116"/>
      <c r="N13" s="116">
        <v>30000</v>
      </c>
      <c r="O13" s="116">
        <v>30000</v>
      </c>
      <c r="P13" s="116"/>
      <c r="Q13" s="116"/>
      <c r="R13" s="116"/>
      <c r="S13" s="116"/>
    </row>
    <row r="14" ht="21" customHeight="1" spans="1:19">
      <c r="A14" s="128" t="s">
        <v>202</v>
      </c>
      <c r="B14" s="129" t="s">
        <v>70</v>
      </c>
      <c r="C14" s="129" t="s">
        <v>272</v>
      </c>
      <c r="D14" s="130" t="s">
        <v>427</v>
      </c>
      <c r="E14" s="130" t="s">
        <v>428</v>
      </c>
      <c r="F14" s="130" t="s">
        <v>322</v>
      </c>
      <c r="G14" s="150">
        <v>1</v>
      </c>
      <c r="H14" s="116"/>
      <c r="I14" s="116">
        <v>70000</v>
      </c>
      <c r="J14" s="116"/>
      <c r="K14" s="116"/>
      <c r="L14" s="116"/>
      <c r="M14" s="116"/>
      <c r="N14" s="116">
        <v>70000</v>
      </c>
      <c r="O14" s="116">
        <v>70000</v>
      </c>
      <c r="P14" s="116"/>
      <c r="Q14" s="116"/>
      <c r="R14" s="116"/>
      <c r="S14" s="116"/>
    </row>
    <row r="15" ht="21" customHeight="1" spans="1:19">
      <c r="A15" s="128" t="s">
        <v>202</v>
      </c>
      <c r="B15" s="129" t="s">
        <v>70</v>
      </c>
      <c r="C15" s="129" t="s">
        <v>272</v>
      </c>
      <c r="D15" s="130" t="s">
        <v>429</v>
      </c>
      <c r="E15" s="130" t="s">
        <v>430</v>
      </c>
      <c r="F15" s="130" t="s">
        <v>431</v>
      </c>
      <c r="G15" s="150">
        <v>20</v>
      </c>
      <c r="H15" s="116">
        <v>3340</v>
      </c>
      <c r="I15" s="116">
        <v>3340</v>
      </c>
      <c r="J15" s="116"/>
      <c r="K15" s="116"/>
      <c r="L15" s="116"/>
      <c r="M15" s="116"/>
      <c r="N15" s="116">
        <v>3340</v>
      </c>
      <c r="O15" s="116">
        <v>3340</v>
      </c>
      <c r="P15" s="116"/>
      <c r="Q15" s="116"/>
      <c r="R15" s="116"/>
      <c r="S15" s="116"/>
    </row>
    <row r="16" ht="21" customHeight="1" spans="1:19">
      <c r="A16" s="128" t="s">
        <v>202</v>
      </c>
      <c r="B16" s="129" t="s">
        <v>70</v>
      </c>
      <c r="C16" s="129" t="s">
        <v>272</v>
      </c>
      <c r="D16" s="130" t="s">
        <v>432</v>
      </c>
      <c r="E16" s="130" t="s">
        <v>430</v>
      </c>
      <c r="F16" s="130" t="s">
        <v>431</v>
      </c>
      <c r="G16" s="150">
        <v>80</v>
      </c>
      <c r="H16" s="116">
        <v>13360</v>
      </c>
      <c r="I16" s="116">
        <v>13360</v>
      </c>
      <c r="J16" s="116"/>
      <c r="K16" s="116"/>
      <c r="L16" s="116"/>
      <c r="M16" s="116"/>
      <c r="N16" s="116">
        <v>13360</v>
      </c>
      <c r="O16" s="116">
        <v>13360</v>
      </c>
      <c r="P16" s="116"/>
      <c r="Q16" s="116"/>
      <c r="R16" s="116"/>
      <c r="S16" s="116"/>
    </row>
    <row r="17" ht="21" customHeight="1" spans="1:19">
      <c r="A17" s="128" t="s">
        <v>202</v>
      </c>
      <c r="B17" s="129" t="s">
        <v>70</v>
      </c>
      <c r="C17" s="129" t="s">
        <v>272</v>
      </c>
      <c r="D17" s="130" t="s">
        <v>433</v>
      </c>
      <c r="E17" s="130" t="s">
        <v>430</v>
      </c>
      <c r="F17" s="130" t="s">
        <v>431</v>
      </c>
      <c r="G17" s="150">
        <v>20</v>
      </c>
      <c r="H17" s="116">
        <v>3340</v>
      </c>
      <c r="I17" s="116">
        <v>3340</v>
      </c>
      <c r="J17" s="116"/>
      <c r="K17" s="116"/>
      <c r="L17" s="116"/>
      <c r="M17" s="116"/>
      <c r="N17" s="116">
        <v>3340</v>
      </c>
      <c r="O17" s="116">
        <v>3340</v>
      </c>
      <c r="P17" s="116"/>
      <c r="Q17" s="116"/>
      <c r="R17" s="116"/>
      <c r="S17" s="116"/>
    </row>
    <row r="18" ht="21" customHeight="1" spans="1:19">
      <c r="A18" s="128" t="s">
        <v>202</v>
      </c>
      <c r="B18" s="129" t="s">
        <v>70</v>
      </c>
      <c r="C18" s="129" t="s">
        <v>272</v>
      </c>
      <c r="D18" s="130" t="s">
        <v>434</v>
      </c>
      <c r="E18" s="130" t="s">
        <v>430</v>
      </c>
      <c r="F18" s="130" t="s">
        <v>431</v>
      </c>
      <c r="G18" s="150">
        <v>30</v>
      </c>
      <c r="H18" s="116">
        <v>9000</v>
      </c>
      <c r="I18" s="116">
        <v>9000</v>
      </c>
      <c r="J18" s="116"/>
      <c r="K18" s="116"/>
      <c r="L18" s="116"/>
      <c r="M18" s="116"/>
      <c r="N18" s="116">
        <v>9000</v>
      </c>
      <c r="O18" s="116">
        <v>9000</v>
      </c>
      <c r="P18" s="116"/>
      <c r="Q18" s="116"/>
      <c r="R18" s="116"/>
      <c r="S18" s="116"/>
    </row>
    <row r="19" ht="21" customHeight="1" spans="1:19">
      <c r="A19" s="128" t="s">
        <v>202</v>
      </c>
      <c r="B19" s="129" t="s">
        <v>70</v>
      </c>
      <c r="C19" s="129" t="s">
        <v>272</v>
      </c>
      <c r="D19" s="130" t="s">
        <v>435</v>
      </c>
      <c r="E19" s="130" t="s">
        <v>436</v>
      </c>
      <c r="F19" s="130" t="s">
        <v>322</v>
      </c>
      <c r="G19" s="150">
        <v>2</v>
      </c>
      <c r="H19" s="116"/>
      <c r="I19" s="116">
        <v>20000</v>
      </c>
      <c r="J19" s="116"/>
      <c r="K19" s="116"/>
      <c r="L19" s="116"/>
      <c r="M19" s="116"/>
      <c r="N19" s="116">
        <v>20000</v>
      </c>
      <c r="O19" s="116">
        <v>20000</v>
      </c>
      <c r="P19" s="116"/>
      <c r="Q19" s="116"/>
      <c r="R19" s="116"/>
      <c r="S19" s="116"/>
    </row>
    <row r="20" ht="21" customHeight="1" spans="1:19">
      <c r="A20" s="128" t="s">
        <v>202</v>
      </c>
      <c r="B20" s="129" t="s">
        <v>70</v>
      </c>
      <c r="C20" s="129" t="s">
        <v>272</v>
      </c>
      <c r="D20" s="130" t="s">
        <v>437</v>
      </c>
      <c r="E20" s="130" t="s">
        <v>438</v>
      </c>
      <c r="F20" s="130" t="s">
        <v>415</v>
      </c>
      <c r="G20" s="150">
        <v>6</v>
      </c>
      <c r="H20" s="116">
        <v>30000</v>
      </c>
      <c r="I20" s="116">
        <v>30000</v>
      </c>
      <c r="J20" s="116"/>
      <c r="K20" s="116"/>
      <c r="L20" s="116"/>
      <c r="M20" s="116"/>
      <c r="N20" s="116">
        <v>30000</v>
      </c>
      <c r="O20" s="116">
        <v>30000</v>
      </c>
      <c r="P20" s="116"/>
      <c r="Q20" s="116"/>
      <c r="R20" s="116"/>
      <c r="S20" s="116"/>
    </row>
    <row r="21" ht="21" customHeight="1" spans="1:19">
      <c r="A21" s="128" t="s">
        <v>202</v>
      </c>
      <c r="B21" s="129" t="s">
        <v>70</v>
      </c>
      <c r="C21" s="129" t="s">
        <v>272</v>
      </c>
      <c r="D21" s="130" t="s">
        <v>439</v>
      </c>
      <c r="E21" s="130" t="s">
        <v>440</v>
      </c>
      <c r="F21" s="130" t="s">
        <v>415</v>
      </c>
      <c r="G21" s="150">
        <v>1</v>
      </c>
      <c r="H21" s="116">
        <v>10000</v>
      </c>
      <c r="I21" s="116">
        <v>10000</v>
      </c>
      <c r="J21" s="116"/>
      <c r="K21" s="116"/>
      <c r="L21" s="116"/>
      <c r="M21" s="116"/>
      <c r="N21" s="116">
        <v>10000</v>
      </c>
      <c r="O21" s="116">
        <v>10000</v>
      </c>
      <c r="P21" s="116"/>
      <c r="Q21" s="116"/>
      <c r="R21" s="116"/>
      <c r="S21" s="116"/>
    </row>
    <row r="22" ht="21" customHeight="1" spans="1:19">
      <c r="A22" s="128" t="s">
        <v>202</v>
      </c>
      <c r="B22" s="129" t="s">
        <v>70</v>
      </c>
      <c r="C22" s="129" t="s">
        <v>272</v>
      </c>
      <c r="D22" s="130" t="s">
        <v>441</v>
      </c>
      <c r="E22" s="130" t="s">
        <v>440</v>
      </c>
      <c r="F22" s="130" t="s">
        <v>415</v>
      </c>
      <c r="G22" s="150">
        <v>1</v>
      </c>
      <c r="H22" s="116">
        <v>120000</v>
      </c>
      <c r="I22" s="116">
        <v>120000</v>
      </c>
      <c r="J22" s="116"/>
      <c r="K22" s="116"/>
      <c r="L22" s="116"/>
      <c r="M22" s="116"/>
      <c r="N22" s="116">
        <v>120000</v>
      </c>
      <c r="O22" s="116">
        <v>120000</v>
      </c>
      <c r="P22" s="116"/>
      <c r="Q22" s="116"/>
      <c r="R22" s="116"/>
      <c r="S22" s="116"/>
    </row>
    <row r="23" ht="21" customHeight="1" spans="1:19">
      <c r="A23" s="128" t="s">
        <v>202</v>
      </c>
      <c r="B23" s="129" t="s">
        <v>70</v>
      </c>
      <c r="C23" s="129" t="s">
        <v>272</v>
      </c>
      <c r="D23" s="130" t="s">
        <v>442</v>
      </c>
      <c r="E23" s="130" t="s">
        <v>443</v>
      </c>
      <c r="F23" s="130" t="s">
        <v>415</v>
      </c>
      <c r="G23" s="150">
        <v>2</v>
      </c>
      <c r="H23" s="116">
        <v>6000</v>
      </c>
      <c r="I23" s="116">
        <v>6000</v>
      </c>
      <c r="J23" s="116"/>
      <c r="K23" s="116"/>
      <c r="L23" s="116"/>
      <c r="M23" s="116"/>
      <c r="N23" s="116">
        <v>6000</v>
      </c>
      <c r="O23" s="116">
        <v>6000</v>
      </c>
      <c r="P23" s="116"/>
      <c r="Q23" s="116"/>
      <c r="R23" s="116"/>
      <c r="S23" s="116"/>
    </row>
    <row r="24" ht="21" customHeight="1" spans="1:19">
      <c r="A24" s="128" t="s">
        <v>202</v>
      </c>
      <c r="B24" s="129" t="s">
        <v>70</v>
      </c>
      <c r="C24" s="129" t="s">
        <v>272</v>
      </c>
      <c r="D24" s="130" t="s">
        <v>444</v>
      </c>
      <c r="E24" s="130" t="s">
        <v>445</v>
      </c>
      <c r="F24" s="130" t="s">
        <v>420</v>
      </c>
      <c r="G24" s="150">
        <v>2</v>
      </c>
      <c r="H24" s="116">
        <v>4000</v>
      </c>
      <c r="I24" s="116">
        <v>4000</v>
      </c>
      <c r="J24" s="116"/>
      <c r="K24" s="116"/>
      <c r="L24" s="116"/>
      <c r="M24" s="116"/>
      <c r="N24" s="116">
        <v>4000</v>
      </c>
      <c r="O24" s="116">
        <v>4000</v>
      </c>
      <c r="P24" s="116"/>
      <c r="Q24" s="116"/>
      <c r="R24" s="116"/>
      <c r="S24" s="116"/>
    </row>
    <row r="25" ht="21" customHeight="1" spans="1:19">
      <c r="A25" s="128" t="s">
        <v>202</v>
      </c>
      <c r="B25" s="129" t="s">
        <v>70</v>
      </c>
      <c r="C25" s="129" t="s">
        <v>272</v>
      </c>
      <c r="D25" s="130" t="s">
        <v>446</v>
      </c>
      <c r="E25" s="130" t="s">
        <v>447</v>
      </c>
      <c r="F25" s="130" t="s">
        <v>415</v>
      </c>
      <c r="G25" s="150">
        <v>10</v>
      </c>
      <c r="H25" s="116">
        <v>10000</v>
      </c>
      <c r="I25" s="116">
        <v>10000</v>
      </c>
      <c r="J25" s="116"/>
      <c r="K25" s="116"/>
      <c r="L25" s="116"/>
      <c r="M25" s="116"/>
      <c r="N25" s="116">
        <v>10000</v>
      </c>
      <c r="O25" s="116">
        <v>10000</v>
      </c>
      <c r="P25" s="116"/>
      <c r="Q25" s="116"/>
      <c r="R25" s="116"/>
      <c r="S25" s="116"/>
    </row>
    <row r="26" ht="21" customHeight="1" spans="1:19">
      <c r="A26" s="128" t="s">
        <v>202</v>
      </c>
      <c r="B26" s="129" t="s">
        <v>70</v>
      </c>
      <c r="C26" s="129" t="s">
        <v>272</v>
      </c>
      <c r="D26" s="130" t="s">
        <v>448</v>
      </c>
      <c r="E26" s="130" t="s">
        <v>447</v>
      </c>
      <c r="F26" s="130" t="s">
        <v>415</v>
      </c>
      <c r="G26" s="150">
        <v>1</v>
      </c>
      <c r="H26" s="116">
        <v>60000</v>
      </c>
      <c r="I26" s="116">
        <v>60000</v>
      </c>
      <c r="J26" s="116"/>
      <c r="K26" s="116"/>
      <c r="L26" s="116"/>
      <c r="M26" s="116"/>
      <c r="N26" s="116">
        <v>60000</v>
      </c>
      <c r="O26" s="116">
        <v>60000</v>
      </c>
      <c r="P26" s="116"/>
      <c r="Q26" s="116"/>
      <c r="R26" s="116"/>
      <c r="S26" s="116"/>
    </row>
    <row r="27" ht="21" customHeight="1" spans="1:19">
      <c r="A27" s="128" t="s">
        <v>202</v>
      </c>
      <c r="B27" s="129" t="s">
        <v>70</v>
      </c>
      <c r="C27" s="129" t="s">
        <v>272</v>
      </c>
      <c r="D27" s="130" t="s">
        <v>449</v>
      </c>
      <c r="E27" s="130" t="s">
        <v>447</v>
      </c>
      <c r="F27" s="130" t="s">
        <v>415</v>
      </c>
      <c r="G27" s="150">
        <v>1</v>
      </c>
      <c r="H27" s="116">
        <v>5000</v>
      </c>
      <c r="I27" s="116">
        <v>5000</v>
      </c>
      <c r="J27" s="116"/>
      <c r="K27" s="116"/>
      <c r="L27" s="116"/>
      <c r="M27" s="116"/>
      <c r="N27" s="116">
        <v>5000</v>
      </c>
      <c r="O27" s="116">
        <v>5000</v>
      </c>
      <c r="P27" s="116"/>
      <c r="Q27" s="116"/>
      <c r="R27" s="116"/>
      <c r="S27" s="116"/>
    </row>
    <row r="28" ht="21" customHeight="1" spans="1:19">
      <c r="A28" s="128" t="s">
        <v>202</v>
      </c>
      <c r="B28" s="129" t="s">
        <v>70</v>
      </c>
      <c r="C28" s="129" t="s">
        <v>272</v>
      </c>
      <c r="D28" s="130" t="s">
        <v>450</v>
      </c>
      <c r="E28" s="130" t="s">
        <v>447</v>
      </c>
      <c r="F28" s="130" t="s">
        <v>415</v>
      </c>
      <c r="G28" s="150">
        <v>1</v>
      </c>
      <c r="H28" s="116">
        <v>5000</v>
      </c>
      <c r="I28" s="116">
        <v>5000</v>
      </c>
      <c r="J28" s="116"/>
      <c r="K28" s="116"/>
      <c r="L28" s="116"/>
      <c r="M28" s="116"/>
      <c r="N28" s="116">
        <v>5000</v>
      </c>
      <c r="O28" s="116">
        <v>5000</v>
      </c>
      <c r="P28" s="116"/>
      <c r="Q28" s="116"/>
      <c r="R28" s="116"/>
      <c r="S28" s="116"/>
    </row>
    <row r="29" ht="21" customHeight="1" spans="1:19">
      <c r="A29" s="128" t="s">
        <v>202</v>
      </c>
      <c r="B29" s="129" t="s">
        <v>70</v>
      </c>
      <c r="C29" s="129" t="s">
        <v>272</v>
      </c>
      <c r="D29" s="130" t="s">
        <v>451</v>
      </c>
      <c r="E29" s="130" t="s">
        <v>447</v>
      </c>
      <c r="F29" s="130" t="s">
        <v>415</v>
      </c>
      <c r="G29" s="150">
        <v>1</v>
      </c>
      <c r="H29" s="116">
        <v>45000</v>
      </c>
      <c r="I29" s="116">
        <v>45000</v>
      </c>
      <c r="J29" s="116"/>
      <c r="K29" s="116"/>
      <c r="L29" s="116"/>
      <c r="M29" s="116"/>
      <c r="N29" s="116">
        <v>45000</v>
      </c>
      <c r="O29" s="116">
        <v>45000</v>
      </c>
      <c r="P29" s="116"/>
      <c r="Q29" s="116"/>
      <c r="R29" s="116"/>
      <c r="S29" s="116"/>
    </row>
    <row r="30" ht="21" customHeight="1" spans="1:19">
      <c r="A30" s="128" t="s">
        <v>202</v>
      </c>
      <c r="B30" s="129" t="s">
        <v>70</v>
      </c>
      <c r="C30" s="129" t="s">
        <v>272</v>
      </c>
      <c r="D30" s="130" t="s">
        <v>452</v>
      </c>
      <c r="E30" s="130" t="s">
        <v>447</v>
      </c>
      <c r="F30" s="130" t="s">
        <v>415</v>
      </c>
      <c r="G30" s="150">
        <v>1</v>
      </c>
      <c r="H30" s="116">
        <v>35000</v>
      </c>
      <c r="I30" s="116">
        <v>35000</v>
      </c>
      <c r="J30" s="116"/>
      <c r="K30" s="116"/>
      <c r="L30" s="116"/>
      <c r="M30" s="116"/>
      <c r="N30" s="116">
        <v>35000</v>
      </c>
      <c r="O30" s="116">
        <v>35000</v>
      </c>
      <c r="P30" s="116"/>
      <c r="Q30" s="116"/>
      <c r="R30" s="116"/>
      <c r="S30" s="116"/>
    </row>
    <row r="31" ht="21" customHeight="1" spans="1:19">
      <c r="A31" s="128" t="s">
        <v>202</v>
      </c>
      <c r="B31" s="129" t="s">
        <v>70</v>
      </c>
      <c r="C31" s="129" t="s">
        <v>272</v>
      </c>
      <c r="D31" s="130" t="s">
        <v>453</v>
      </c>
      <c r="E31" s="130" t="s">
        <v>447</v>
      </c>
      <c r="F31" s="130" t="s">
        <v>415</v>
      </c>
      <c r="G31" s="150">
        <v>1</v>
      </c>
      <c r="H31" s="116">
        <v>160000</v>
      </c>
      <c r="I31" s="116">
        <v>160000</v>
      </c>
      <c r="J31" s="116"/>
      <c r="K31" s="116"/>
      <c r="L31" s="116"/>
      <c r="M31" s="116"/>
      <c r="N31" s="116">
        <v>160000</v>
      </c>
      <c r="O31" s="116">
        <v>160000</v>
      </c>
      <c r="P31" s="116"/>
      <c r="Q31" s="116"/>
      <c r="R31" s="116"/>
      <c r="S31" s="116"/>
    </row>
    <row r="32" ht="21" customHeight="1" spans="1:19">
      <c r="A32" s="128" t="s">
        <v>202</v>
      </c>
      <c r="B32" s="129" t="s">
        <v>70</v>
      </c>
      <c r="C32" s="129" t="s">
        <v>272</v>
      </c>
      <c r="D32" s="130" t="s">
        <v>454</v>
      </c>
      <c r="E32" s="130" t="s">
        <v>447</v>
      </c>
      <c r="F32" s="130" t="s">
        <v>415</v>
      </c>
      <c r="G32" s="150">
        <v>1</v>
      </c>
      <c r="H32" s="116">
        <v>20000</v>
      </c>
      <c r="I32" s="116">
        <v>20000</v>
      </c>
      <c r="J32" s="116"/>
      <c r="K32" s="116"/>
      <c r="L32" s="116"/>
      <c r="M32" s="116"/>
      <c r="N32" s="116">
        <v>20000</v>
      </c>
      <c r="O32" s="116">
        <v>20000</v>
      </c>
      <c r="P32" s="116"/>
      <c r="Q32" s="116"/>
      <c r="R32" s="116"/>
      <c r="S32" s="116"/>
    </row>
    <row r="33" ht="21" customHeight="1" spans="1:19">
      <c r="A33" s="128" t="s">
        <v>202</v>
      </c>
      <c r="B33" s="129" t="s">
        <v>70</v>
      </c>
      <c r="C33" s="129" t="s">
        <v>272</v>
      </c>
      <c r="D33" s="130" t="s">
        <v>455</v>
      </c>
      <c r="E33" s="130" t="s">
        <v>447</v>
      </c>
      <c r="F33" s="130" t="s">
        <v>415</v>
      </c>
      <c r="G33" s="150">
        <v>8</v>
      </c>
      <c r="H33" s="116">
        <v>2400</v>
      </c>
      <c r="I33" s="116">
        <v>2400</v>
      </c>
      <c r="J33" s="116"/>
      <c r="K33" s="116"/>
      <c r="L33" s="116"/>
      <c r="M33" s="116"/>
      <c r="N33" s="116">
        <v>2400</v>
      </c>
      <c r="O33" s="116">
        <v>2400</v>
      </c>
      <c r="P33" s="116"/>
      <c r="Q33" s="116"/>
      <c r="R33" s="116"/>
      <c r="S33" s="116"/>
    </row>
    <row r="34" ht="21" customHeight="1" spans="1:19">
      <c r="A34" s="128" t="s">
        <v>202</v>
      </c>
      <c r="B34" s="129" t="s">
        <v>70</v>
      </c>
      <c r="C34" s="129" t="s">
        <v>272</v>
      </c>
      <c r="D34" s="130" t="s">
        <v>456</v>
      </c>
      <c r="E34" s="130" t="s">
        <v>447</v>
      </c>
      <c r="F34" s="130" t="s">
        <v>415</v>
      </c>
      <c r="G34" s="150">
        <v>1</v>
      </c>
      <c r="H34" s="116">
        <v>10000</v>
      </c>
      <c r="I34" s="116">
        <v>10000</v>
      </c>
      <c r="J34" s="116"/>
      <c r="K34" s="116"/>
      <c r="L34" s="116"/>
      <c r="M34" s="116"/>
      <c r="N34" s="116">
        <v>10000</v>
      </c>
      <c r="O34" s="116">
        <v>10000</v>
      </c>
      <c r="P34" s="116"/>
      <c r="Q34" s="116"/>
      <c r="R34" s="116"/>
      <c r="S34" s="116"/>
    </row>
    <row r="35" ht="21" customHeight="1" spans="1:19">
      <c r="A35" s="128" t="s">
        <v>202</v>
      </c>
      <c r="B35" s="129" t="s">
        <v>70</v>
      </c>
      <c r="C35" s="129" t="s">
        <v>272</v>
      </c>
      <c r="D35" s="130" t="s">
        <v>457</v>
      </c>
      <c r="E35" s="130" t="s">
        <v>447</v>
      </c>
      <c r="F35" s="130" t="s">
        <v>415</v>
      </c>
      <c r="G35" s="150">
        <v>2</v>
      </c>
      <c r="H35" s="116">
        <v>10000</v>
      </c>
      <c r="I35" s="116">
        <v>10000</v>
      </c>
      <c r="J35" s="116"/>
      <c r="K35" s="116"/>
      <c r="L35" s="116"/>
      <c r="M35" s="116"/>
      <c r="N35" s="116">
        <v>10000</v>
      </c>
      <c r="O35" s="116">
        <v>10000</v>
      </c>
      <c r="P35" s="116"/>
      <c r="Q35" s="116"/>
      <c r="R35" s="116"/>
      <c r="S35" s="116"/>
    </row>
    <row r="36" ht="21" customHeight="1" spans="1:19">
      <c r="A36" s="128" t="s">
        <v>202</v>
      </c>
      <c r="B36" s="129" t="s">
        <v>70</v>
      </c>
      <c r="C36" s="129" t="s">
        <v>272</v>
      </c>
      <c r="D36" s="130" t="s">
        <v>458</v>
      </c>
      <c r="E36" s="130" t="s">
        <v>447</v>
      </c>
      <c r="F36" s="130" t="s">
        <v>415</v>
      </c>
      <c r="G36" s="150">
        <v>3</v>
      </c>
      <c r="H36" s="116">
        <v>600</v>
      </c>
      <c r="I36" s="116">
        <v>600</v>
      </c>
      <c r="J36" s="116"/>
      <c r="K36" s="116"/>
      <c r="L36" s="116"/>
      <c r="M36" s="116"/>
      <c r="N36" s="116">
        <v>600</v>
      </c>
      <c r="O36" s="116">
        <v>600</v>
      </c>
      <c r="P36" s="116"/>
      <c r="Q36" s="116"/>
      <c r="R36" s="116"/>
      <c r="S36" s="116"/>
    </row>
    <row r="37" ht="21" customHeight="1" spans="1:19">
      <c r="A37" s="128" t="s">
        <v>202</v>
      </c>
      <c r="B37" s="129" t="s">
        <v>70</v>
      </c>
      <c r="C37" s="129" t="s">
        <v>272</v>
      </c>
      <c r="D37" s="130" t="s">
        <v>459</v>
      </c>
      <c r="E37" s="130" t="s">
        <v>447</v>
      </c>
      <c r="F37" s="130" t="s">
        <v>415</v>
      </c>
      <c r="G37" s="150">
        <v>1</v>
      </c>
      <c r="H37" s="116">
        <v>47000</v>
      </c>
      <c r="I37" s="116">
        <v>47000</v>
      </c>
      <c r="J37" s="116"/>
      <c r="K37" s="116"/>
      <c r="L37" s="116"/>
      <c r="M37" s="116"/>
      <c r="N37" s="116">
        <v>47000</v>
      </c>
      <c r="O37" s="116">
        <v>47000</v>
      </c>
      <c r="P37" s="116"/>
      <c r="Q37" s="116"/>
      <c r="R37" s="116"/>
      <c r="S37" s="116"/>
    </row>
    <row r="38" ht="21" customHeight="1" spans="1:19">
      <c r="A38" s="128" t="s">
        <v>202</v>
      </c>
      <c r="B38" s="129" t="s">
        <v>70</v>
      </c>
      <c r="C38" s="129" t="s">
        <v>272</v>
      </c>
      <c r="D38" s="130" t="s">
        <v>460</v>
      </c>
      <c r="E38" s="130" t="s">
        <v>461</v>
      </c>
      <c r="F38" s="130" t="s">
        <v>322</v>
      </c>
      <c r="G38" s="150">
        <v>1</v>
      </c>
      <c r="H38" s="116"/>
      <c r="I38" s="116">
        <v>100000</v>
      </c>
      <c r="J38" s="116"/>
      <c r="K38" s="116"/>
      <c r="L38" s="116"/>
      <c r="M38" s="116"/>
      <c r="N38" s="116">
        <v>100000</v>
      </c>
      <c r="O38" s="116">
        <v>100000</v>
      </c>
      <c r="P38" s="116"/>
      <c r="Q38" s="116"/>
      <c r="R38" s="116"/>
      <c r="S38" s="116"/>
    </row>
    <row r="39" ht="21" customHeight="1" spans="1:19">
      <c r="A39" s="128" t="s">
        <v>202</v>
      </c>
      <c r="B39" s="129" t="s">
        <v>70</v>
      </c>
      <c r="C39" s="129" t="s">
        <v>272</v>
      </c>
      <c r="D39" s="130" t="s">
        <v>462</v>
      </c>
      <c r="E39" s="130" t="s">
        <v>463</v>
      </c>
      <c r="F39" s="130" t="s">
        <v>415</v>
      </c>
      <c r="G39" s="150">
        <v>30</v>
      </c>
      <c r="H39" s="116">
        <v>150000</v>
      </c>
      <c r="I39" s="116">
        <v>150000</v>
      </c>
      <c r="J39" s="116"/>
      <c r="K39" s="116"/>
      <c r="L39" s="116"/>
      <c r="M39" s="116"/>
      <c r="N39" s="116">
        <v>150000</v>
      </c>
      <c r="O39" s="116">
        <v>150000</v>
      </c>
      <c r="P39" s="116"/>
      <c r="Q39" s="116"/>
      <c r="R39" s="116"/>
      <c r="S39" s="116"/>
    </row>
    <row r="40" ht="21" customHeight="1" spans="1:19">
      <c r="A40" s="128" t="s">
        <v>202</v>
      </c>
      <c r="B40" s="129" t="s">
        <v>70</v>
      </c>
      <c r="C40" s="129" t="s">
        <v>272</v>
      </c>
      <c r="D40" s="130" t="s">
        <v>464</v>
      </c>
      <c r="E40" s="130" t="s">
        <v>465</v>
      </c>
      <c r="F40" s="130" t="s">
        <v>415</v>
      </c>
      <c r="G40" s="150">
        <v>5</v>
      </c>
      <c r="H40" s="116">
        <v>14000</v>
      </c>
      <c r="I40" s="116">
        <v>14000</v>
      </c>
      <c r="J40" s="116"/>
      <c r="K40" s="116"/>
      <c r="L40" s="116"/>
      <c r="M40" s="116"/>
      <c r="N40" s="116">
        <v>14000</v>
      </c>
      <c r="O40" s="116">
        <v>14000</v>
      </c>
      <c r="P40" s="116"/>
      <c r="Q40" s="116"/>
      <c r="R40" s="116"/>
      <c r="S40" s="116"/>
    </row>
    <row r="41" ht="21" customHeight="1" spans="1:19">
      <c r="A41" s="128" t="s">
        <v>202</v>
      </c>
      <c r="B41" s="129" t="s">
        <v>70</v>
      </c>
      <c r="C41" s="129" t="s">
        <v>272</v>
      </c>
      <c r="D41" s="130" t="s">
        <v>466</v>
      </c>
      <c r="E41" s="130" t="s">
        <v>467</v>
      </c>
      <c r="F41" s="130" t="s">
        <v>420</v>
      </c>
      <c r="G41" s="150">
        <v>6</v>
      </c>
      <c r="H41" s="116">
        <v>9000</v>
      </c>
      <c r="I41" s="116">
        <v>9000</v>
      </c>
      <c r="J41" s="116"/>
      <c r="K41" s="116"/>
      <c r="L41" s="116"/>
      <c r="M41" s="116"/>
      <c r="N41" s="116">
        <v>9000</v>
      </c>
      <c r="O41" s="116">
        <v>9000</v>
      </c>
      <c r="P41" s="116"/>
      <c r="Q41" s="116"/>
      <c r="R41" s="116"/>
      <c r="S41" s="116"/>
    </row>
    <row r="42" ht="21" customHeight="1" spans="1:19">
      <c r="A42" s="128" t="s">
        <v>202</v>
      </c>
      <c r="B42" s="129" t="s">
        <v>70</v>
      </c>
      <c r="C42" s="129" t="s">
        <v>272</v>
      </c>
      <c r="D42" s="130" t="s">
        <v>468</v>
      </c>
      <c r="E42" s="130" t="s">
        <v>469</v>
      </c>
      <c r="F42" s="130" t="s">
        <v>322</v>
      </c>
      <c r="G42" s="150">
        <v>1</v>
      </c>
      <c r="H42" s="116">
        <v>200000</v>
      </c>
      <c r="I42" s="116">
        <v>200000</v>
      </c>
      <c r="J42" s="116"/>
      <c r="K42" s="116"/>
      <c r="L42" s="116"/>
      <c r="M42" s="116"/>
      <c r="N42" s="116">
        <v>200000</v>
      </c>
      <c r="O42" s="116">
        <v>200000</v>
      </c>
      <c r="P42" s="116"/>
      <c r="Q42" s="116"/>
      <c r="R42" s="116"/>
      <c r="S42" s="116"/>
    </row>
    <row r="43" ht="21" customHeight="1" spans="1:19">
      <c r="A43" s="128" t="s">
        <v>202</v>
      </c>
      <c r="B43" s="129" t="s">
        <v>70</v>
      </c>
      <c r="C43" s="129" t="s">
        <v>272</v>
      </c>
      <c r="D43" s="130" t="s">
        <v>470</v>
      </c>
      <c r="E43" s="130" t="s">
        <v>469</v>
      </c>
      <c r="F43" s="130" t="s">
        <v>322</v>
      </c>
      <c r="G43" s="150">
        <v>1</v>
      </c>
      <c r="H43" s="116"/>
      <c r="I43" s="116">
        <v>200000</v>
      </c>
      <c r="J43" s="116"/>
      <c r="K43" s="116"/>
      <c r="L43" s="116"/>
      <c r="M43" s="116"/>
      <c r="N43" s="116">
        <v>200000</v>
      </c>
      <c r="O43" s="116">
        <v>200000</v>
      </c>
      <c r="P43" s="116"/>
      <c r="Q43" s="116"/>
      <c r="R43" s="116"/>
      <c r="S43" s="116"/>
    </row>
    <row r="44" ht="21" customHeight="1" spans="1:19">
      <c r="A44" s="128" t="s">
        <v>202</v>
      </c>
      <c r="B44" s="129" t="s">
        <v>70</v>
      </c>
      <c r="C44" s="129" t="s">
        <v>272</v>
      </c>
      <c r="D44" s="130" t="s">
        <v>471</v>
      </c>
      <c r="E44" s="130" t="s">
        <v>472</v>
      </c>
      <c r="F44" s="130" t="s">
        <v>415</v>
      </c>
      <c r="G44" s="150">
        <v>1</v>
      </c>
      <c r="H44" s="116">
        <v>10000</v>
      </c>
      <c r="I44" s="116">
        <v>10000</v>
      </c>
      <c r="J44" s="116"/>
      <c r="K44" s="116"/>
      <c r="L44" s="116"/>
      <c r="M44" s="116"/>
      <c r="N44" s="116">
        <v>10000</v>
      </c>
      <c r="O44" s="116">
        <v>10000</v>
      </c>
      <c r="P44" s="116"/>
      <c r="Q44" s="116"/>
      <c r="R44" s="116"/>
      <c r="S44" s="116"/>
    </row>
    <row r="45" ht="21" customHeight="1" spans="1:19">
      <c r="A45" s="128" t="s">
        <v>202</v>
      </c>
      <c r="B45" s="129" t="s">
        <v>70</v>
      </c>
      <c r="C45" s="129" t="s">
        <v>272</v>
      </c>
      <c r="D45" s="130" t="s">
        <v>473</v>
      </c>
      <c r="E45" s="130" t="s">
        <v>474</v>
      </c>
      <c r="F45" s="130" t="s">
        <v>475</v>
      </c>
      <c r="G45" s="150">
        <v>1</v>
      </c>
      <c r="H45" s="116">
        <v>260000</v>
      </c>
      <c r="I45" s="116">
        <v>260000</v>
      </c>
      <c r="J45" s="116"/>
      <c r="K45" s="116"/>
      <c r="L45" s="116"/>
      <c r="M45" s="116"/>
      <c r="N45" s="116">
        <v>260000</v>
      </c>
      <c r="O45" s="116">
        <v>260000</v>
      </c>
      <c r="P45" s="116"/>
      <c r="Q45" s="116"/>
      <c r="R45" s="116"/>
      <c r="S45" s="116"/>
    </row>
    <row r="46" ht="21" customHeight="1" spans="1:19">
      <c r="A46" s="128" t="s">
        <v>202</v>
      </c>
      <c r="B46" s="129" t="s">
        <v>70</v>
      </c>
      <c r="C46" s="129" t="s">
        <v>272</v>
      </c>
      <c r="D46" s="130" t="s">
        <v>476</v>
      </c>
      <c r="E46" s="130" t="s">
        <v>477</v>
      </c>
      <c r="F46" s="130" t="s">
        <v>415</v>
      </c>
      <c r="G46" s="150">
        <v>1</v>
      </c>
      <c r="H46" s="116"/>
      <c r="I46" s="116">
        <v>620000</v>
      </c>
      <c r="J46" s="116"/>
      <c r="K46" s="116"/>
      <c r="L46" s="116"/>
      <c r="M46" s="116"/>
      <c r="N46" s="116">
        <v>620000</v>
      </c>
      <c r="O46" s="116">
        <v>620000</v>
      </c>
      <c r="P46" s="116"/>
      <c r="Q46" s="116"/>
      <c r="R46" s="116"/>
      <c r="S46" s="116"/>
    </row>
    <row r="47" ht="21" customHeight="1" spans="1:19">
      <c r="A47" s="131" t="s">
        <v>174</v>
      </c>
      <c r="B47" s="132"/>
      <c r="C47" s="132"/>
      <c r="D47" s="133"/>
      <c r="E47" s="133"/>
      <c r="F47" s="133"/>
      <c r="G47" s="151"/>
      <c r="H47" s="116">
        <v>1310040</v>
      </c>
      <c r="I47" s="116">
        <v>2350040</v>
      </c>
      <c r="J47" s="116"/>
      <c r="K47" s="116"/>
      <c r="L47" s="116"/>
      <c r="M47" s="116"/>
      <c r="N47" s="116">
        <v>2350040</v>
      </c>
      <c r="O47" s="116">
        <v>2350040</v>
      </c>
      <c r="P47" s="116"/>
      <c r="Q47" s="116"/>
      <c r="R47" s="116"/>
      <c r="S47" s="116"/>
    </row>
    <row r="48" ht="21" customHeight="1" spans="1:19">
      <c r="A48" s="147" t="s">
        <v>478</v>
      </c>
      <c r="B48" s="50"/>
      <c r="C48" s="50"/>
      <c r="D48" s="147"/>
      <c r="E48" s="147"/>
      <c r="F48" s="147"/>
      <c r="G48" s="152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</row>
  </sheetData>
  <mergeCells count="19">
    <mergeCell ref="A2:S2"/>
    <mergeCell ref="A3:H3"/>
    <mergeCell ref="I4:S4"/>
    <mergeCell ref="N5:S5"/>
    <mergeCell ref="A47:G47"/>
    <mergeCell ref="A48:S48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topLeftCell="D1" workbookViewId="0">
      <selection activeCell="D30" sqref="D30"/>
    </sheetView>
  </sheetViews>
  <sheetFormatPr defaultColWidth="9.14166666666667" defaultRowHeight="14.25" customHeight="1"/>
  <cols>
    <col min="1" max="5" width="39.1416666666667" customWidth="1"/>
    <col min="6" max="6" width="27.575" customWidth="1"/>
    <col min="7" max="7" width="28.575" customWidth="1"/>
    <col min="8" max="8" width="28.1416666666667" customWidth="1"/>
    <col min="9" max="9" width="39.1416666666667" customWidth="1"/>
    <col min="10" max="18" width="20.425" customWidth="1"/>
    <col min="19" max="20" width="20.2833333333333" customWidth="1"/>
  </cols>
  <sheetData>
    <row r="1" ht="16.5" customHeight="1" spans="1:20">
      <c r="A1" s="113"/>
      <c r="B1" s="119"/>
      <c r="C1" s="119"/>
      <c r="D1" s="119"/>
      <c r="E1" s="119"/>
      <c r="F1" s="119"/>
      <c r="G1" s="119"/>
      <c r="H1" s="113"/>
      <c r="I1" s="113"/>
      <c r="J1" s="113"/>
      <c r="K1" s="113"/>
      <c r="L1" s="113"/>
      <c r="M1" s="113"/>
      <c r="N1" s="134"/>
      <c r="O1" s="113"/>
      <c r="P1" s="113"/>
      <c r="Q1" s="119"/>
      <c r="R1" s="113"/>
      <c r="S1" s="142"/>
      <c r="T1" s="142" t="s">
        <v>479</v>
      </c>
    </row>
    <row r="2" ht="41.25" customHeight="1" spans="1:20">
      <c r="A2" s="109" t="str">
        <f>"2026"&amp;"年部门政府购买服务预算表"</f>
        <v>2026年部门政府购买服务预算表</v>
      </c>
      <c r="B2" s="104"/>
      <c r="C2" s="104"/>
      <c r="D2" s="104"/>
      <c r="E2" s="104"/>
      <c r="F2" s="104"/>
      <c r="G2" s="104"/>
      <c r="H2" s="120"/>
      <c r="I2" s="120"/>
      <c r="J2" s="120"/>
      <c r="K2" s="120"/>
      <c r="L2" s="120"/>
      <c r="M2" s="120"/>
      <c r="N2" s="135"/>
      <c r="O2" s="120"/>
      <c r="P2" s="120"/>
      <c r="Q2" s="104"/>
      <c r="R2" s="120"/>
      <c r="S2" s="135"/>
      <c r="T2" s="104"/>
    </row>
    <row r="3" ht="22.5" customHeight="1" spans="1:20">
      <c r="A3" s="110" t="str">
        <f>"单位名称："&amp;"昆明市东川区铜都街道中心卫生院"</f>
        <v>单位名称：昆明市东川区铜都街道中心卫生院</v>
      </c>
      <c r="B3" s="121"/>
      <c r="C3" s="121"/>
      <c r="D3" s="121"/>
      <c r="E3" s="121"/>
      <c r="F3" s="121"/>
      <c r="G3" s="121"/>
      <c r="H3" s="111"/>
      <c r="I3" s="111"/>
      <c r="J3" s="111"/>
      <c r="K3" s="111"/>
      <c r="L3" s="111"/>
      <c r="M3" s="111"/>
      <c r="N3" s="134"/>
      <c r="O3" s="113"/>
      <c r="P3" s="113"/>
      <c r="Q3" s="119"/>
      <c r="R3" s="113"/>
      <c r="S3" s="143"/>
      <c r="T3" s="142" t="s">
        <v>1</v>
      </c>
    </row>
    <row r="4" ht="24" customHeight="1" spans="1:20">
      <c r="A4" s="55" t="s">
        <v>183</v>
      </c>
      <c r="B4" s="122" t="s">
        <v>184</v>
      </c>
      <c r="C4" s="122" t="s">
        <v>403</v>
      </c>
      <c r="D4" s="122" t="s">
        <v>480</v>
      </c>
      <c r="E4" s="122" t="s">
        <v>481</v>
      </c>
      <c r="F4" s="122" t="s">
        <v>482</v>
      </c>
      <c r="G4" s="122" t="s">
        <v>483</v>
      </c>
      <c r="H4" s="123" t="s">
        <v>484</v>
      </c>
      <c r="I4" s="123" t="s">
        <v>485</v>
      </c>
      <c r="J4" s="136" t="s">
        <v>191</v>
      </c>
      <c r="K4" s="136"/>
      <c r="L4" s="136"/>
      <c r="M4" s="136"/>
      <c r="N4" s="137"/>
      <c r="O4" s="136"/>
      <c r="P4" s="136"/>
      <c r="Q4" s="144"/>
      <c r="R4" s="136"/>
      <c r="S4" s="137"/>
      <c r="T4" s="117"/>
    </row>
    <row r="5" ht="24" customHeight="1" spans="1:20">
      <c r="A5" s="57"/>
      <c r="B5" s="124"/>
      <c r="C5" s="124"/>
      <c r="D5" s="124"/>
      <c r="E5" s="124"/>
      <c r="F5" s="124"/>
      <c r="G5" s="124"/>
      <c r="H5" s="125"/>
      <c r="I5" s="125"/>
      <c r="J5" s="125" t="s">
        <v>55</v>
      </c>
      <c r="K5" s="125" t="s">
        <v>58</v>
      </c>
      <c r="L5" s="125" t="s">
        <v>409</v>
      </c>
      <c r="M5" s="125" t="s">
        <v>410</v>
      </c>
      <c r="N5" s="138" t="s">
        <v>411</v>
      </c>
      <c r="O5" s="139" t="s">
        <v>412</v>
      </c>
      <c r="P5" s="139"/>
      <c r="Q5" s="145"/>
      <c r="R5" s="139"/>
      <c r="S5" s="146"/>
      <c r="T5" s="126"/>
    </row>
    <row r="6" ht="54" customHeight="1" spans="1:20">
      <c r="A6" s="60"/>
      <c r="B6" s="126"/>
      <c r="C6" s="126"/>
      <c r="D6" s="126"/>
      <c r="E6" s="126"/>
      <c r="F6" s="126"/>
      <c r="G6" s="126"/>
      <c r="H6" s="127"/>
      <c r="I6" s="127"/>
      <c r="J6" s="127"/>
      <c r="K6" s="127" t="s">
        <v>57</v>
      </c>
      <c r="L6" s="127"/>
      <c r="M6" s="127"/>
      <c r="N6" s="140"/>
      <c r="O6" s="127" t="s">
        <v>57</v>
      </c>
      <c r="P6" s="127" t="s">
        <v>64</v>
      </c>
      <c r="Q6" s="126" t="s">
        <v>65</v>
      </c>
      <c r="R6" s="127" t="s">
        <v>66</v>
      </c>
      <c r="S6" s="140" t="s">
        <v>67</v>
      </c>
      <c r="T6" s="126" t="s">
        <v>68</v>
      </c>
    </row>
    <row r="7" ht="17.25" customHeight="1" spans="1:20">
      <c r="A7" s="61">
        <v>1</v>
      </c>
      <c r="B7" s="126">
        <v>2</v>
      </c>
      <c r="C7" s="61">
        <v>3</v>
      </c>
      <c r="D7" s="61">
        <v>4</v>
      </c>
      <c r="E7" s="126">
        <v>5</v>
      </c>
      <c r="F7" s="61">
        <v>6</v>
      </c>
      <c r="G7" s="61">
        <v>7</v>
      </c>
      <c r="H7" s="126">
        <v>8</v>
      </c>
      <c r="I7" s="61">
        <v>9</v>
      </c>
      <c r="J7" s="61">
        <v>10</v>
      </c>
      <c r="K7" s="126">
        <v>11</v>
      </c>
      <c r="L7" s="61">
        <v>12</v>
      </c>
      <c r="M7" s="61">
        <v>13</v>
      </c>
      <c r="N7" s="126">
        <v>14</v>
      </c>
      <c r="O7" s="61">
        <v>15</v>
      </c>
      <c r="P7" s="61">
        <v>16</v>
      </c>
      <c r="Q7" s="126">
        <v>17</v>
      </c>
      <c r="R7" s="61">
        <v>18</v>
      </c>
      <c r="S7" s="61">
        <v>19</v>
      </c>
      <c r="T7" s="61">
        <v>20</v>
      </c>
    </row>
    <row r="8" ht="21" customHeight="1" spans="1:20">
      <c r="A8" s="128"/>
      <c r="B8" s="129"/>
      <c r="C8" s="129"/>
      <c r="D8" s="129"/>
      <c r="E8" s="129"/>
      <c r="F8" s="129"/>
      <c r="G8" s="129"/>
      <c r="H8" s="130"/>
      <c r="I8" s="130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</row>
    <row r="9" ht="21" customHeight="1" spans="1:20">
      <c r="A9" s="131" t="s">
        <v>174</v>
      </c>
      <c r="B9" s="132"/>
      <c r="C9" s="132"/>
      <c r="D9" s="132"/>
      <c r="E9" s="132"/>
      <c r="F9" s="132"/>
      <c r="G9" s="132"/>
      <c r="H9" s="133"/>
      <c r="I9" s="141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</row>
    <row r="10" customHeight="1" spans="1:1">
      <c r="A10" t="s">
        <v>486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B25" sqref="B25"/>
    </sheetView>
  </sheetViews>
  <sheetFormatPr defaultColWidth="9.14166666666667" defaultRowHeight="14.25" customHeight="1"/>
  <cols>
    <col min="1" max="1" width="37.7083333333333" customWidth="1"/>
    <col min="2" max="13" width="20" customWidth="1"/>
  </cols>
  <sheetData>
    <row r="1" ht="17.25" customHeight="1" spans="4:13">
      <c r="D1" s="108"/>
      <c r="M1" s="48" t="s">
        <v>487</v>
      </c>
    </row>
    <row r="2" ht="41.25" customHeight="1" spans="1:13">
      <c r="A2" s="109" t="str">
        <f>"2026"&amp;"年对下转移支付预算表"</f>
        <v>2026年对下转移支付预算表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104"/>
    </row>
    <row r="3" ht="18" customHeight="1" spans="1:13">
      <c r="A3" s="110" t="str">
        <f>"单位名称："&amp;"昆明市东川区铜都街道中心卫生院"</f>
        <v>单位名称：昆明市东川区铜都街道中心卫生院</v>
      </c>
      <c r="B3" s="111"/>
      <c r="C3" s="111"/>
      <c r="D3" s="112"/>
      <c r="E3" s="113"/>
      <c r="F3" s="113"/>
      <c r="G3" s="113"/>
      <c r="H3" s="113"/>
      <c r="I3" s="113"/>
      <c r="M3" s="53" t="s">
        <v>1</v>
      </c>
    </row>
    <row r="4" ht="19.5" customHeight="1" spans="1:13">
      <c r="A4" s="69" t="s">
        <v>488</v>
      </c>
      <c r="B4" s="12" t="s">
        <v>191</v>
      </c>
      <c r="C4" s="13"/>
      <c r="D4" s="13"/>
      <c r="E4" s="12" t="s">
        <v>489</v>
      </c>
      <c r="F4" s="13"/>
      <c r="G4" s="13"/>
      <c r="H4" s="13"/>
      <c r="I4" s="13"/>
      <c r="J4" s="13"/>
      <c r="K4" s="13"/>
      <c r="L4" s="13"/>
      <c r="M4" s="117"/>
    </row>
    <row r="5" ht="40.5" customHeight="1" spans="1:13">
      <c r="A5" s="61"/>
      <c r="B5" s="70" t="s">
        <v>55</v>
      </c>
      <c r="C5" s="55" t="s">
        <v>58</v>
      </c>
      <c r="D5" s="114" t="s">
        <v>409</v>
      </c>
      <c r="E5" s="88"/>
      <c r="F5" s="88"/>
      <c r="G5" s="88"/>
      <c r="H5" s="88"/>
      <c r="I5" s="88"/>
      <c r="J5" s="88"/>
      <c r="K5" s="88"/>
      <c r="L5" s="88"/>
      <c r="M5" s="118"/>
    </row>
    <row r="6" ht="19.5" customHeight="1" spans="1:13">
      <c r="A6" s="62">
        <v>1</v>
      </c>
      <c r="B6" s="62">
        <v>2</v>
      </c>
      <c r="C6" s="62">
        <v>3</v>
      </c>
      <c r="D6" s="115">
        <v>4</v>
      </c>
      <c r="E6" s="76">
        <v>5</v>
      </c>
      <c r="F6" s="62">
        <v>6</v>
      </c>
      <c r="G6" s="62">
        <v>7</v>
      </c>
      <c r="H6" s="115">
        <v>8</v>
      </c>
      <c r="I6" s="62">
        <v>9</v>
      </c>
      <c r="J6" s="62">
        <v>10</v>
      </c>
      <c r="K6" s="62">
        <v>11</v>
      </c>
      <c r="L6" s="62">
        <v>13</v>
      </c>
      <c r="M6" s="76">
        <v>24</v>
      </c>
    </row>
    <row r="7" ht="19.5" customHeight="1" spans="1:13">
      <c r="A7" s="18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</row>
    <row r="8" ht="19.5" customHeight="1" spans="1:13">
      <c r="A8" s="10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</row>
    <row r="9" customHeight="1" spans="1:1">
      <c r="A9" t="s">
        <v>490</v>
      </c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D26" sqref="D26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48" t="s">
        <v>491</v>
      </c>
    </row>
    <row r="2" ht="41.25" customHeight="1" spans="1:10">
      <c r="A2" s="103" t="str">
        <f>"2026"&amp;"年对下转移支付绩效目标表"</f>
        <v>2026年对下转移支付绩效目标表</v>
      </c>
      <c r="B2" s="49"/>
      <c r="C2" s="49"/>
      <c r="D2" s="49"/>
      <c r="E2" s="49"/>
      <c r="F2" s="104"/>
      <c r="G2" s="49"/>
      <c r="H2" s="104"/>
      <c r="I2" s="104"/>
      <c r="J2" s="49"/>
    </row>
    <row r="3" ht="17.25" customHeight="1" spans="1:1">
      <c r="A3" s="50" t="str">
        <f>"单位名称："&amp;"昆明市东川区铜都街道中心卫生院"</f>
        <v>单位名称：昆明市东川区铜都街道中心卫生院</v>
      </c>
    </row>
    <row r="4" ht="44.25" customHeight="1" spans="1:10">
      <c r="A4" s="17" t="s">
        <v>488</v>
      </c>
      <c r="B4" s="17" t="s">
        <v>307</v>
      </c>
      <c r="C4" s="17" t="s">
        <v>308</v>
      </c>
      <c r="D4" s="17" t="s">
        <v>309</v>
      </c>
      <c r="E4" s="17" t="s">
        <v>310</v>
      </c>
      <c r="F4" s="105" t="s">
        <v>311</v>
      </c>
      <c r="G4" s="17" t="s">
        <v>312</v>
      </c>
      <c r="H4" s="105" t="s">
        <v>313</v>
      </c>
      <c r="I4" s="105" t="s">
        <v>314</v>
      </c>
      <c r="J4" s="17" t="s">
        <v>315</v>
      </c>
    </row>
    <row r="5" ht="14.25" customHeight="1" spans="1:10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05">
        <v>6</v>
      </c>
      <c r="G5" s="17">
        <v>7</v>
      </c>
      <c r="H5" s="105">
        <v>8</v>
      </c>
      <c r="I5" s="105">
        <v>9</v>
      </c>
      <c r="J5" s="17">
        <v>10</v>
      </c>
    </row>
    <row r="6" ht="42" customHeight="1" spans="1:10">
      <c r="A6" s="18"/>
      <c r="B6" s="106"/>
      <c r="C6" s="106"/>
      <c r="D6" s="106"/>
      <c r="E6" s="94"/>
      <c r="F6" s="107"/>
      <c r="G6" s="94"/>
      <c r="H6" s="107"/>
      <c r="I6" s="107"/>
      <c r="J6" s="94"/>
    </row>
    <row r="7" ht="42" customHeight="1" spans="1:10">
      <c r="A7" s="18"/>
      <c r="B7" s="63"/>
      <c r="C7" s="63"/>
      <c r="D7" s="63"/>
      <c r="E7" s="18"/>
      <c r="F7" s="63"/>
      <c r="G7" s="18"/>
      <c r="H7" s="63"/>
      <c r="I7" s="63"/>
      <c r="J7" s="18"/>
    </row>
    <row r="8" customHeight="1" spans="1:1">
      <c r="A8" t="s">
        <v>490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workbookViewId="0">
      <selection activeCell="D29" sqref="D29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78" t="s">
        <v>492</v>
      </c>
      <c r="B1" s="79"/>
      <c r="C1" s="79"/>
      <c r="D1" s="80"/>
      <c r="E1" s="80"/>
      <c r="F1" s="80"/>
      <c r="G1" s="79"/>
      <c r="H1" s="79"/>
      <c r="I1" s="80"/>
    </row>
    <row r="2" ht="41.25" customHeight="1" spans="1:9">
      <c r="A2" s="81" t="str">
        <f>"2026"&amp;"年新增资产配置预算表"</f>
        <v>2026年新增资产配置预算表</v>
      </c>
      <c r="B2" s="82"/>
      <c r="C2" s="82"/>
      <c r="D2" s="83"/>
      <c r="E2" s="83"/>
      <c r="F2" s="83"/>
      <c r="G2" s="82"/>
      <c r="H2" s="82"/>
      <c r="I2" s="83"/>
    </row>
    <row r="3" customHeight="1" spans="1:9">
      <c r="A3" s="84" t="str">
        <f>"单位名称："&amp;"昆明市东川区铜都街道中心卫生院"</f>
        <v>单位名称：昆明市东川区铜都街道中心卫生院</v>
      </c>
      <c r="B3" s="85"/>
      <c r="C3" s="85"/>
      <c r="D3" s="86"/>
      <c r="F3" s="83"/>
      <c r="G3" s="82"/>
      <c r="H3" s="82"/>
      <c r="I3" s="102" t="s">
        <v>1</v>
      </c>
    </row>
    <row r="4" ht="28.5" customHeight="1" spans="1:9">
      <c r="A4" s="87" t="s">
        <v>183</v>
      </c>
      <c r="B4" s="88" t="s">
        <v>184</v>
      </c>
      <c r="C4" s="89" t="s">
        <v>493</v>
      </c>
      <c r="D4" s="87" t="s">
        <v>494</v>
      </c>
      <c r="E4" s="87" t="s">
        <v>495</v>
      </c>
      <c r="F4" s="87" t="s">
        <v>496</v>
      </c>
      <c r="G4" s="88" t="s">
        <v>497</v>
      </c>
      <c r="H4" s="76"/>
      <c r="I4" s="87"/>
    </row>
    <row r="5" ht="21" customHeight="1" spans="1:9">
      <c r="A5" s="89"/>
      <c r="B5" s="90"/>
      <c r="C5" s="90"/>
      <c r="D5" s="91"/>
      <c r="E5" s="90"/>
      <c r="F5" s="90"/>
      <c r="G5" s="88" t="s">
        <v>407</v>
      </c>
      <c r="H5" s="88" t="s">
        <v>498</v>
      </c>
      <c r="I5" s="88" t="s">
        <v>499</v>
      </c>
    </row>
    <row r="6" ht="17.25" customHeight="1" spans="1:9">
      <c r="A6" s="92" t="s">
        <v>82</v>
      </c>
      <c r="B6" s="93" t="s">
        <v>83</v>
      </c>
      <c r="C6" s="92" t="s">
        <v>84</v>
      </c>
      <c r="D6" s="94" t="s">
        <v>85</v>
      </c>
      <c r="E6" s="92" t="s">
        <v>86</v>
      </c>
      <c r="F6" s="93" t="s">
        <v>87</v>
      </c>
      <c r="G6" s="95" t="s">
        <v>88</v>
      </c>
      <c r="H6" s="94" t="s">
        <v>89</v>
      </c>
      <c r="I6" s="94">
        <v>9</v>
      </c>
    </row>
    <row r="7" ht="19.5" customHeight="1" spans="1:9">
      <c r="A7" s="96"/>
      <c r="B7" s="72"/>
      <c r="C7" s="72"/>
      <c r="D7" s="18"/>
      <c r="E7" s="63"/>
      <c r="F7" s="95"/>
      <c r="G7" s="97"/>
      <c r="H7" s="98"/>
      <c r="I7" s="98"/>
    </row>
    <row r="8" ht="19.5" customHeight="1" spans="1:9">
      <c r="A8" s="20" t="s">
        <v>55</v>
      </c>
      <c r="B8" s="99"/>
      <c r="C8" s="99"/>
      <c r="D8" s="100"/>
      <c r="E8" s="101"/>
      <c r="F8" s="101"/>
      <c r="G8" s="97"/>
      <c r="H8" s="98"/>
      <c r="I8" s="98"/>
    </row>
    <row r="9" customHeight="1" spans="1:1">
      <c r="A9" t="s">
        <v>500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G15" sqref="G15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4:11">
      <c r="D1" s="47"/>
      <c r="E1" s="47"/>
      <c r="F1" s="47"/>
      <c r="G1" s="47"/>
      <c r="K1" s="48" t="s">
        <v>501</v>
      </c>
    </row>
    <row r="2" ht="41.25" customHeight="1" spans="1:11">
      <c r="A2" s="49" t="str">
        <f>"2026"&amp;"年上级补助项目支出预算表"</f>
        <v>2026年上级补助项目支出预算表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ht="13.5" customHeight="1" spans="1:11">
      <c r="A3" s="50" t="str">
        <f>"单位名称："&amp;"昆明市东川区铜都街道中心卫生院"</f>
        <v>单位名称：昆明市东川区铜都街道中心卫生院</v>
      </c>
      <c r="B3" s="51"/>
      <c r="C3" s="51"/>
      <c r="D3" s="51"/>
      <c r="E3" s="51"/>
      <c r="F3" s="51"/>
      <c r="G3" s="51"/>
      <c r="H3" s="52"/>
      <c r="I3" s="52"/>
      <c r="J3" s="52"/>
      <c r="K3" s="53" t="s">
        <v>1</v>
      </c>
    </row>
    <row r="4" ht="21.75" customHeight="1" spans="1:11">
      <c r="A4" s="54" t="s">
        <v>261</v>
      </c>
      <c r="B4" s="54" t="s">
        <v>186</v>
      </c>
      <c r="C4" s="54" t="s">
        <v>262</v>
      </c>
      <c r="D4" s="55" t="s">
        <v>187</v>
      </c>
      <c r="E4" s="55" t="s">
        <v>188</v>
      </c>
      <c r="F4" s="55" t="s">
        <v>263</v>
      </c>
      <c r="G4" s="55" t="s">
        <v>264</v>
      </c>
      <c r="H4" s="69" t="s">
        <v>55</v>
      </c>
      <c r="I4" s="12" t="s">
        <v>502</v>
      </c>
      <c r="J4" s="13"/>
      <c r="K4" s="41"/>
    </row>
    <row r="5" ht="21.75" customHeight="1" spans="1:11">
      <c r="A5" s="56"/>
      <c r="B5" s="56"/>
      <c r="C5" s="56"/>
      <c r="D5" s="57"/>
      <c r="E5" s="57"/>
      <c r="F5" s="57"/>
      <c r="G5" s="57"/>
      <c r="H5" s="70"/>
      <c r="I5" s="55" t="s">
        <v>58</v>
      </c>
      <c r="J5" s="55" t="s">
        <v>59</v>
      </c>
      <c r="K5" s="55" t="s">
        <v>60</v>
      </c>
    </row>
    <row r="6" ht="40.5" customHeight="1" spans="1:11">
      <c r="A6" s="59"/>
      <c r="B6" s="59"/>
      <c r="C6" s="59"/>
      <c r="D6" s="60"/>
      <c r="E6" s="60"/>
      <c r="F6" s="60"/>
      <c r="G6" s="60"/>
      <c r="H6" s="61"/>
      <c r="I6" s="60" t="s">
        <v>57</v>
      </c>
      <c r="J6" s="60"/>
      <c r="K6" s="60"/>
    </row>
    <row r="7" ht="15" customHeight="1" spans="1:11">
      <c r="A7" s="62">
        <v>1</v>
      </c>
      <c r="B7" s="62">
        <v>2</v>
      </c>
      <c r="C7" s="62">
        <v>3</v>
      </c>
      <c r="D7" s="62">
        <v>4</v>
      </c>
      <c r="E7" s="62">
        <v>5</v>
      </c>
      <c r="F7" s="62">
        <v>6</v>
      </c>
      <c r="G7" s="62">
        <v>7</v>
      </c>
      <c r="H7" s="62">
        <v>8</v>
      </c>
      <c r="I7" s="62">
        <v>9</v>
      </c>
      <c r="J7" s="76">
        <v>10</v>
      </c>
      <c r="K7" s="76">
        <v>11</v>
      </c>
    </row>
    <row r="8" ht="18.75" customHeight="1" spans="1:11">
      <c r="A8" s="18"/>
      <c r="B8" s="63"/>
      <c r="C8" s="18"/>
      <c r="D8" s="18"/>
      <c r="E8" s="18"/>
      <c r="F8" s="18"/>
      <c r="G8" s="18"/>
      <c r="H8" s="71"/>
      <c r="I8" s="77"/>
      <c r="J8" s="77"/>
      <c r="K8" s="71"/>
    </row>
    <row r="9" ht="18.75" customHeight="1" spans="1:11">
      <c r="A9" s="72"/>
      <c r="B9" s="63"/>
      <c r="C9" s="63"/>
      <c r="D9" s="63"/>
      <c r="E9" s="63"/>
      <c r="F9" s="63"/>
      <c r="G9" s="63"/>
      <c r="H9" s="65"/>
      <c r="I9" s="65"/>
      <c r="J9" s="65"/>
      <c r="K9" s="71"/>
    </row>
    <row r="10" ht="18.75" customHeight="1" spans="1:11">
      <c r="A10" s="73" t="s">
        <v>174</v>
      </c>
      <c r="B10" s="74"/>
      <c r="C10" s="74"/>
      <c r="D10" s="74"/>
      <c r="E10" s="74"/>
      <c r="F10" s="74"/>
      <c r="G10" s="75"/>
      <c r="H10" s="65"/>
      <c r="I10" s="65"/>
      <c r="J10" s="65"/>
      <c r="K10" s="71"/>
    </row>
    <row r="11" customHeight="1" spans="1:1">
      <c r="A11" t="s">
        <v>503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0"/>
  <sheetViews>
    <sheetView showZeros="0" workbookViewId="0">
      <selection activeCell="D31" sqref="D31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4:7">
      <c r="D1" s="47"/>
      <c r="G1" s="48" t="s">
        <v>504</v>
      </c>
    </row>
    <row r="2" ht="41.25" customHeight="1" spans="1:7">
      <c r="A2" s="49" t="str">
        <f>"2026"&amp;"年部门项目中期规划预算表"</f>
        <v>2026年部门项目中期规划预算表</v>
      </c>
      <c r="B2" s="49"/>
      <c r="C2" s="49"/>
      <c r="D2" s="49"/>
      <c r="E2" s="49"/>
      <c r="F2" s="49"/>
      <c r="G2" s="49"/>
    </row>
    <row r="3" ht="13.5" customHeight="1" spans="1:7">
      <c r="A3" s="50" t="str">
        <f>"单位名称："&amp;"昆明市东川区铜都街道中心卫生院"</f>
        <v>单位名称：昆明市东川区铜都街道中心卫生院</v>
      </c>
      <c r="B3" s="51"/>
      <c r="C3" s="51"/>
      <c r="D3" s="51"/>
      <c r="E3" s="52"/>
      <c r="F3" s="52"/>
      <c r="G3" s="53" t="s">
        <v>1</v>
      </c>
    </row>
    <row r="4" ht="21.75" customHeight="1" spans="1:7">
      <c r="A4" s="54" t="s">
        <v>262</v>
      </c>
      <c r="B4" s="54" t="s">
        <v>261</v>
      </c>
      <c r="C4" s="54" t="s">
        <v>186</v>
      </c>
      <c r="D4" s="55" t="s">
        <v>505</v>
      </c>
      <c r="E4" s="12" t="s">
        <v>58</v>
      </c>
      <c r="F4" s="13"/>
      <c r="G4" s="41"/>
    </row>
    <row r="5" ht="21.75" customHeight="1" spans="1:7">
      <c r="A5" s="56"/>
      <c r="B5" s="56"/>
      <c r="C5" s="56"/>
      <c r="D5" s="57"/>
      <c r="E5" s="58" t="str">
        <f>"2026"&amp;"年"</f>
        <v>2026年</v>
      </c>
      <c r="F5" s="55" t="str">
        <f>("2026"+1)&amp;"年"</f>
        <v>2027年</v>
      </c>
      <c r="G5" s="55" t="str">
        <f>("2026"+2)&amp;"年"</f>
        <v>2028年</v>
      </c>
    </row>
    <row r="6" ht="40.5" customHeight="1" spans="1:7">
      <c r="A6" s="59"/>
      <c r="B6" s="59"/>
      <c r="C6" s="59"/>
      <c r="D6" s="60"/>
      <c r="E6" s="61"/>
      <c r="F6" s="60" t="s">
        <v>57</v>
      </c>
      <c r="G6" s="60"/>
    </row>
    <row r="7" ht="15" customHeight="1" spans="1:7">
      <c r="A7" s="62">
        <v>1</v>
      </c>
      <c r="B7" s="62">
        <v>2</v>
      </c>
      <c r="C7" s="62">
        <v>3</v>
      </c>
      <c r="D7" s="62">
        <v>4</v>
      </c>
      <c r="E7" s="62">
        <v>5</v>
      </c>
      <c r="F7" s="62">
        <v>6</v>
      </c>
      <c r="G7" s="62">
        <v>7</v>
      </c>
    </row>
    <row r="8" ht="17.25" customHeight="1" spans="1:7">
      <c r="A8" s="63" t="s">
        <v>70</v>
      </c>
      <c r="B8" s="64"/>
      <c r="C8" s="64"/>
      <c r="D8" s="63"/>
      <c r="E8" s="65">
        <v>25534.8</v>
      </c>
      <c r="F8" s="65">
        <f>E8*1.05</f>
        <v>26811.54</v>
      </c>
      <c r="G8" s="65">
        <f>F8*1.05</f>
        <v>28152.117</v>
      </c>
    </row>
    <row r="9" ht="18.75" customHeight="1" spans="1:7">
      <c r="A9" s="63"/>
      <c r="B9" s="63" t="s">
        <v>506</v>
      </c>
      <c r="C9" s="63" t="s">
        <v>269</v>
      </c>
      <c r="D9" s="63" t="s">
        <v>507</v>
      </c>
      <c r="E9" s="65">
        <v>25534.8</v>
      </c>
      <c r="F9" s="65">
        <f>E9*1.05</f>
        <v>26811.54</v>
      </c>
      <c r="G9" s="65">
        <f>F9*1.05</f>
        <v>28152.117</v>
      </c>
    </row>
    <row r="10" ht="18.75" customHeight="1" spans="1:7">
      <c r="A10" s="66" t="s">
        <v>55</v>
      </c>
      <c r="B10" s="67" t="s">
        <v>508</v>
      </c>
      <c r="C10" s="67"/>
      <c r="D10" s="68"/>
      <c r="E10" s="65">
        <v>25534.8</v>
      </c>
      <c r="F10" s="65">
        <f>E10*1.05</f>
        <v>26811.54</v>
      </c>
      <c r="G10" s="65">
        <f>F10*1.05</f>
        <v>28152.117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33"/>
  <sheetViews>
    <sheetView showZeros="0" topLeftCell="A3" workbookViewId="0">
      <selection activeCell="I13" sqref="I13"/>
    </sheetView>
  </sheetViews>
  <sheetFormatPr defaultColWidth="8.575" defaultRowHeight="14.25" customHeight="1"/>
  <cols>
    <col min="1" max="1" width="18.1416666666667" customWidth="1"/>
    <col min="2" max="2" width="38.5" customWidth="1"/>
    <col min="3" max="3" width="21.85" customWidth="1"/>
    <col min="4" max="4" width="15.575" customWidth="1"/>
    <col min="5" max="5" width="29.75" customWidth="1"/>
    <col min="6" max="6" width="1.375" hidden="1" customWidth="1"/>
    <col min="7" max="7" width="0.375" hidden="1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40" t="s">
        <v>509</v>
      </c>
    </row>
    <row r="2" ht="41.25" customHeight="1" spans="1:10">
      <c r="A2" s="1" t="str">
        <f>"2026"&amp;"年部门整体支出绩效目标表"</f>
        <v>2026年部门整体支出绩效目标表</v>
      </c>
      <c r="B2" s="2"/>
      <c r="C2" s="2"/>
      <c r="D2" s="2"/>
      <c r="E2" s="2"/>
      <c r="F2" s="2"/>
      <c r="G2" s="2"/>
      <c r="H2" s="2"/>
      <c r="I2" s="2"/>
      <c r="J2" s="2"/>
    </row>
    <row r="3" ht="17.25" customHeight="1" spans="1:10">
      <c r="A3" s="3" t="str">
        <f>"单位名称："&amp;"昆明市东川区铜都街道中心卫生院"</f>
        <v>单位名称：昆明市东川区铜都街道中心卫生院</v>
      </c>
      <c r="B3" s="3"/>
      <c r="C3" s="4"/>
      <c r="D3" s="5"/>
      <c r="E3" s="5"/>
      <c r="F3" s="5"/>
      <c r="G3" s="5"/>
      <c r="H3" s="5"/>
      <c r="I3" s="5"/>
      <c r="J3" s="235" t="s">
        <v>1</v>
      </c>
    </row>
    <row r="4" ht="30" customHeight="1" spans="1:10">
      <c r="A4" s="6" t="s">
        <v>510</v>
      </c>
      <c r="B4" s="7">
        <v>131011</v>
      </c>
      <c r="C4" s="8"/>
      <c r="D4" s="8"/>
      <c r="E4" s="9"/>
      <c r="F4" s="10" t="s">
        <v>511</v>
      </c>
      <c r="G4" s="9"/>
      <c r="H4" s="11" t="s">
        <v>70</v>
      </c>
      <c r="I4" s="8"/>
      <c r="J4" s="9"/>
    </row>
    <row r="5" ht="32.25" customHeight="1" spans="1:10">
      <c r="A5" s="12" t="s">
        <v>512</v>
      </c>
      <c r="B5" s="13"/>
      <c r="C5" s="13"/>
      <c r="D5" s="13"/>
      <c r="E5" s="13"/>
      <c r="F5" s="13"/>
      <c r="G5" s="13"/>
      <c r="H5" s="13"/>
      <c r="I5" s="41"/>
      <c r="J5" s="42" t="s">
        <v>513</v>
      </c>
    </row>
    <row r="6" ht="99.75" customHeight="1" spans="1:10">
      <c r="A6" s="14" t="s">
        <v>514</v>
      </c>
      <c r="B6" s="15" t="s">
        <v>515</v>
      </c>
      <c r="C6" s="16" t="s">
        <v>516</v>
      </c>
      <c r="D6" s="16"/>
      <c r="E6" s="16"/>
      <c r="F6" s="16"/>
      <c r="G6" s="16"/>
      <c r="H6" s="16"/>
      <c r="I6" s="16"/>
      <c r="J6" s="43" t="s">
        <v>517</v>
      </c>
    </row>
    <row r="7" ht="99.75" customHeight="1" spans="1:10">
      <c r="A7" s="14"/>
      <c r="B7" s="15" t="str">
        <f>"总体绩效目标（"&amp;"2026"&amp;"-"&amp;("2026"+2)&amp;"年期间）"</f>
        <v>总体绩效目标（2026-2028年期间）</v>
      </c>
      <c r="C7" s="16" t="s">
        <v>518</v>
      </c>
      <c r="D7" s="16"/>
      <c r="E7" s="16"/>
      <c r="F7" s="16"/>
      <c r="G7" s="16"/>
      <c r="H7" s="16"/>
      <c r="I7" s="16"/>
      <c r="J7" s="43" t="s">
        <v>519</v>
      </c>
    </row>
    <row r="8" ht="75" customHeight="1" spans="1:10">
      <c r="A8" s="15" t="s">
        <v>520</v>
      </c>
      <c r="B8" s="17" t="str">
        <f>"预算年度（"&amp;"2026"&amp;"年）绩效目标"</f>
        <v>预算年度（2026年）绩效目标</v>
      </c>
      <c r="C8" s="18" t="s">
        <v>518</v>
      </c>
      <c r="D8" s="18"/>
      <c r="E8" s="18"/>
      <c r="F8" s="18"/>
      <c r="G8" s="18"/>
      <c r="H8" s="18"/>
      <c r="I8" s="18"/>
      <c r="J8" s="44" t="s">
        <v>521</v>
      </c>
    </row>
    <row r="9" ht="32.25" customHeight="1" spans="1:10">
      <c r="A9" s="19" t="s">
        <v>522</v>
      </c>
      <c r="B9" s="19"/>
      <c r="C9" s="19"/>
      <c r="D9" s="19"/>
      <c r="E9" s="19"/>
      <c r="F9" s="19"/>
      <c r="G9" s="19"/>
      <c r="H9" s="19"/>
      <c r="I9" s="19"/>
      <c r="J9" s="19"/>
    </row>
    <row r="10" ht="32.25" customHeight="1" spans="1:10">
      <c r="A10" s="15" t="s">
        <v>523</v>
      </c>
      <c r="B10" s="15"/>
      <c r="C10" s="14" t="s">
        <v>524</v>
      </c>
      <c r="D10" s="14"/>
      <c r="E10" s="14"/>
      <c r="F10" s="14" t="s">
        <v>525</v>
      </c>
      <c r="G10" s="14"/>
      <c r="H10" s="14" t="s">
        <v>526</v>
      </c>
      <c r="I10" s="14"/>
      <c r="J10" s="14"/>
    </row>
    <row r="11" ht="32.25" customHeight="1" spans="1:10">
      <c r="A11" s="15"/>
      <c r="B11" s="15"/>
      <c r="C11" s="14"/>
      <c r="D11" s="14"/>
      <c r="E11" s="14"/>
      <c r="F11" s="14"/>
      <c r="G11" s="14"/>
      <c r="H11" s="15" t="s">
        <v>527</v>
      </c>
      <c r="I11" s="15" t="s">
        <v>528</v>
      </c>
      <c r="J11" s="15" t="s">
        <v>529</v>
      </c>
    </row>
    <row r="12" ht="24" customHeight="1" spans="1:10">
      <c r="A12" s="20" t="s">
        <v>55</v>
      </c>
      <c r="B12" s="21"/>
      <c r="C12" s="21"/>
      <c r="D12" s="21"/>
      <c r="E12" s="21"/>
      <c r="F12" s="21"/>
      <c r="G12" s="22"/>
      <c r="H12" s="23">
        <f>SUM(H13:H16)</f>
        <v>22154213.35</v>
      </c>
      <c r="I12" s="23">
        <f>SUM(I13:I16)</f>
        <v>9049013.35</v>
      </c>
      <c r="J12" s="23">
        <f>SUM(J13:J16)</f>
        <v>13105200</v>
      </c>
    </row>
    <row r="13" ht="111" customHeight="1" spans="1:10">
      <c r="A13" s="24" t="s">
        <v>530</v>
      </c>
      <c r="B13" s="25"/>
      <c r="C13" s="26" t="s">
        <v>204</v>
      </c>
      <c r="D13" s="27"/>
      <c r="E13" s="27"/>
      <c r="F13" s="27"/>
      <c r="G13" s="28"/>
      <c r="H13" s="23">
        <v>6900478.55</v>
      </c>
      <c r="I13" s="23">
        <v>6900478.55</v>
      </c>
      <c r="J13" s="23"/>
    </row>
    <row r="14" ht="111" customHeight="1" spans="1:10">
      <c r="A14" s="29" t="s">
        <v>530</v>
      </c>
      <c r="B14" s="30"/>
      <c r="C14" s="26" t="s">
        <v>531</v>
      </c>
      <c r="D14" s="27"/>
      <c r="E14" s="27"/>
      <c r="F14" s="27" t="s">
        <v>531</v>
      </c>
      <c r="G14" s="28"/>
      <c r="H14" s="23">
        <v>12113360</v>
      </c>
      <c r="I14" s="23">
        <v>1358200</v>
      </c>
      <c r="J14" s="23">
        <v>10755160</v>
      </c>
    </row>
    <row r="15" ht="111" customHeight="1" spans="1:10">
      <c r="A15" s="29" t="s">
        <v>530</v>
      </c>
      <c r="B15" s="30"/>
      <c r="C15" s="26" t="s">
        <v>532</v>
      </c>
      <c r="D15" s="27"/>
      <c r="E15" s="27"/>
      <c r="F15" s="27" t="s">
        <v>532</v>
      </c>
      <c r="G15" s="28"/>
      <c r="H15" s="23">
        <v>790334.8</v>
      </c>
      <c r="I15" s="23">
        <v>790334.8</v>
      </c>
      <c r="J15" s="23"/>
    </row>
    <row r="16" ht="111" customHeight="1" spans="1:10">
      <c r="A16" s="29" t="s">
        <v>530</v>
      </c>
      <c r="B16" s="30"/>
      <c r="C16" s="26" t="s">
        <v>533</v>
      </c>
      <c r="D16" s="27"/>
      <c r="E16" s="27"/>
      <c r="F16" s="27" t="s">
        <v>534</v>
      </c>
      <c r="G16" s="28"/>
      <c r="H16" s="23">
        <v>2350040</v>
      </c>
      <c r="I16" s="23"/>
      <c r="J16" s="45">
        <v>2350040</v>
      </c>
    </row>
    <row r="17" ht="32.25" customHeight="1" spans="1:10">
      <c r="A17" s="31" t="s">
        <v>535</v>
      </c>
      <c r="B17" s="31"/>
      <c r="C17" s="31"/>
      <c r="D17" s="31"/>
      <c r="E17" s="31"/>
      <c r="F17" s="31"/>
      <c r="G17" s="31"/>
      <c r="H17" s="31"/>
      <c r="I17" s="31"/>
      <c r="J17" s="31"/>
    </row>
    <row r="18" ht="32.25" customHeight="1" spans="1:10">
      <c r="A18" s="32" t="s">
        <v>536</v>
      </c>
      <c r="B18" s="32"/>
      <c r="C18" s="32"/>
      <c r="D18" s="32"/>
      <c r="E18" s="32"/>
      <c r="F18" s="32"/>
      <c r="G18" s="32"/>
      <c r="H18" s="33" t="s">
        <v>537</v>
      </c>
      <c r="I18" s="46" t="s">
        <v>315</v>
      </c>
      <c r="J18" s="33" t="s">
        <v>538</v>
      </c>
    </row>
    <row r="19" ht="36" customHeight="1" spans="1:10">
      <c r="A19" s="34" t="s">
        <v>308</v>
      </c>
      <c r="B19" s="34" t="s">
        <v>539</v>
      </c>
      <c r="C19" s="35" t="s">
        <v>310</v>
      </c>
      <c r="D19" s="35" t="s">
        <v>311</v>
      </c>
      <c r="E19" s="35" t="s">
        <v>312</v>
      </c>
      <c r="F19" s="35" t="s">
        <v>313</v>
      </c>
      <c r="G19" s="35" t="s">
        <v>314</v>
      </c>
      <c r="H19" s="36"/>
      <c r="I19" s="36"/>
      <c r="J19" s="36"/>
    </row>
    <row r="20" ht="92" customHeight="1" spans="1:10">
      <c r="A20" s="37" t="s">
        <v>317</v>
      </c>
      <c r="B20" s="37" t="s">
        <v>318</v>
      </c>
      <c r="C20" s="38" t="s">
        <v>540</v>
      </c>
      <c r="D20" s="38" t="s">
        <v>541</v>
      </c>
      <c r="E20" s="38" t="s">
        <v>542</v>
      </c>
      <c r="F20" s="39" t="s">
        <v>322</v>
      </c>
      <c r="G20" s="39" t="s">
        <v>323</v>
      </c>
      <c r="H20" s="38" t="s">
        <v>543</v>
      </c>
      <c r="I20" s="38" t="s">
        <v>542</v>
      </c>
      <c r="J20" s="39" t="s">
        <v>544</v>
      </c>
    </row>
    <row r="21" ht="92" customHeight="1" spans="1:10">
      <c r="A21" s="37" t="s">
        <v>317</v>
      </c>
      <c r="B21" s="37" t="s">
        <v>318</v>
      </c>
      <c r="C21" s="38" t="s">
        <v>545</v>
      </c>
      <c r="D21" s="38" t="s">
        <v>546</v>
      </c>
      <c r="E21" s="38" t="s">
        <v>547</v>
      </c>
      <c r="F21" s="39" t="s">
        <v>382</v>
      </c>
      <c r="G21" s="39" t="s">
        <v>323</v>
      </c>
      <c r="H21" s="38" t="s">
        <v>548</v>
      </c>
      <c r="I21" s="38" t="s">
        <v>547</v>
      </c>
      <c r="J21" s="39" t="s">
        <v>544</v>
      </c>
    </row>
    <row r="22" ht="92" customHeight="1" spans="1:10">
      <c r="A22" s="37" t="s">
        <v>317</v>
      </c>
      <c r="B22" s="37" t="s">
        <v>318</v>
      </c>
      <c r="C22" s="38" t="s">
        <v>549</v>
      </c>
      <c r="D22" s="38" t="s">
        <v>550</v>
      </c>
      <c r="E22" s="38" t="s">
        <v>551</v>
      </c>
      <c r="F22" s="39" t="s">
        <v>382</v>
      </c>
      <c r="G22" s="39" t="s">
        <v>323</v>
      </c>
      <c r="H22" s="38" t="s">
        <v>549</v>
      </c>
      <c r="I22" s="38" t="s">
        <v>551</v>
      </c>
      <c r="J22" s="39" t="s">
        <v>544</v>
      </c>
    </row>
    <row r="23" ht="92" customHeight="1" spans="1:10">
      <c r="A23" s="37" t="s">
        <v>317</v>
      </c>
      <c r="B23" s="37" t="s">
        <v>325</v>
      </c>
      <c r="C23" s="38" t="s">
        <v>552</v>
      </c>
      <c r="D23" s="38" t="s">
        <v>553</v>
      </c>
      <c r="E23" s="38" t="s">
        <v>554</v>
      </c>
      <c r="F23" s="39" t="s">
        <v>328</v>
      </c>
      <c r="G23" s="39" t="s">
        <v>347</v>
      </c>
      <c r="H23" s="38" t="s">
        <v>552</v>
      </c>
      <c r="I23" s="38" t="s">
        <v>554</v>
      </c>
      <c r="J23" s="39" t="s">
        <v>544</v>
      </c>
    </row>
    <row r="24" ht="92" customHeight="1" spans="1:10">
      <c r="A24" s="37" t="s">
        <v>317</v>
      </c>
      <c r="B24" s="37" t="s">
        <v>325</v>
      </c>
      <c r="C24" s="38" t="s">
        <v>555</v>
      </c>
      <c r="D24" s="38" t="s">
        <v>556</v>
      </c>
      <c r="E24" s="38" t="s">
        <v>557</v>
      </c>
      <c r="F24" s="39" t="s">
        <v>328</v>
      </c>
      <c r="G24" s="39" t="s">
        <v>347</v>
      </c>
      <c r="H24" s="38" t="s">
        <v>555</v>
      </c>
      <c r="I24" s="38" t="s">
        <v>557</v>
      </c>
      <c r="J24" s="39" t="s">
        <v>544</v>
      </c>
    </row>
    <row r="25" ht="92" customHeight="1" spans="1:10">
      <c r="A25" s="37" t="s">
        <v>317</v>
      </c>
      <c r="B25" s="37" t="s">
        <v>325</v>
      </c>
      <c r="C25" s="38" t="s">
        <v>558</v>
      </c>
      <c r="D25" s="38" t="s">
        <v>559</v>
      </c>
      <c r="E25" s="38" t="s">
        <v>560</v>
      </c>
      <c r="F25" s="39" t="s">
        <v>328</v>
      </c>
      <c r="G25" s="39" t="s">
        <v>347</v>
      </c>
      <c r="H25" s="38" t="s">
        <v>558</v>
      </c>
      <c r="I25" s="38" t="s">
        <v>560</v>
      </c>
      <c r="J25" s="39" t="s">
        <v>544</v>
      </c>
    </row>
    <row r="26" ht="92" customHeight="1" spans="1:10">
      <c r="A26" s="37" t="s">
        <v>317</v>
      </c>
      <c r="B26" s="37" t="s">
        <v>325</v>
      </c>
      <c r="C26" s="38" t="s">
        <v>561</v>
      </c>
      <c r="D26" s="38" t="s">
        <v>562</v>
      </c>
      <c r="E26" s="38" t="s">
        <v>563</v>
      </c>
      <c r="F26" s="39" t="s">
        <v>328</v>
      </c>
      <c r="G26" s="39" t="s">
        <v>347</v>
      </c>
      <c r="H26" s="38" t="s">
        <v>561</v>
      </c>
      <c r="I26" s="38" t="s">
        <v>563</v>
      </c>
      <c r="J26" s="39" t="s">
        <v>544</v>
      </c>
    </row>
    <row r="27" ht="92" customHeight="1" spans="1:10">
      <c r="A27" s="37" t="s">
        <v>317</v>
      </c>
      <c r="B27" s="37" t="s">
        <v>325</v>
      </c>
      <c r="C27" s="38" t="s">
        <v>564</v>
      </c>
      <c r="D27" s="38" t="s">
        <v>565</v>
      </c>
      <c r="E27" s="38" t="s">
        <v>566</v>
      </c>
      <c r="F27" s="39" t="s">
        <v>328</v>
      </c>
      <c r="G27" s="39" t="s">
        <v>347</v>
      </c>
      <c r="H27" s="38" t="s">
        <v>564</v>
      </c>
      <c r="I27" s="38" t="s">
        <v>566</v>
      </c>
      <c r="J27" s="39" t="s">
        <v>544</v>
      </c>
    </row>
    <row r="28" ht="92" customHeight="1" spans="1:10">
      <c r="A28" s="37" t="s">
        <v>335</v>
      </c>
      <c r="B28" s="37" t="s">
        <v>567</v>
      </c>
      <c r="C28" s="38" t="s">
        <v>568</v>
      </c>
      <c r="D28" s="38" t="s">
        <v>568</v>
      </c>
      <c r="E28" s="38" t="s">
        <v>569</v>
      </c>
      <c r="F28" s="39" t="s">
        <v>328</v>
      </c>
      <c r="G28" s="39" t="s">
        <v>347</v>
      </c>
      <c r="H28" s="38" t="s">
        <v>568</v>
      </c>
      <c r="I28" s="38" t="s">
        <v>569</v>
      </c>
      <c r="J28" s="39" t="s">
        <v>544</v>
      </c>
    </row>
    <row r="29" ht="92" customHeight="1" spans="1:10">
      <c r="A29" s="37" t="s">
        <v>335</v>
      </c>
      <c r="B29" s="37" t="s">
        <v>567</v>
      </c>
      <c r="C29" s="38" t="s">
        <v>570</v>
      </c>
      <c r="D29" s="38" t="s">
        <v>571</v>
      </c>
      <c r="E29" s="38" t="s">
        <v>572</v>
      </c>
      <c r="F29" s="39" t="s">
        <v>328</v>
      </c>
      <c r="G29" s="39" t="s">
        <v>347</v>
      </c>
      <c r="H29" s="38" t="s">
        <v>570</v>
      </c>
      <c r="I29" s="38" t="s">
        <v>572</v>
      </c>
      <c r="J29" s="39" t="s">
        <v>544</v>
      </c>
    </row>
    <row r="30" ht="92" customHeight="1" spans="1:10">
      <c r="A30" s="37" t="s">
        <v>335</v>
      </c>
      <c r="B30" s="37" t="s">
        <v>573</v>
      </c>
      <c r="C30" s="38" t="s">
        <v>574</v>
      </c>
      <c r="D30" s="38">
        <v>1</v>
      </c>
      <c r="E30" s="38" t="s">
        <v>575</v>
      </c>
      <c r="F30" s="39" t="s">
        <v>328</v>
      </c>
      <c r="G30" s="39" t="s">
        <v>347</v>
      </c>
      <c r="H30" s="38" t="s">
        <v>574</v>
      </c>
      <c r="I30" s="38" t="s">
        <v>575</v>
      </c>
      <c r="J30" s="39" t="s">
        <v>544</v>
      </c>
    </row>
    <row r="31" ht="92" customHeight="1" spans="1:10">
      <c r="A31" s="37" t="s">
        <v>335</v>
      </c>
      <c r="B31" s="37" t="s">
        <v>576</v>
      </c>
      <c r="C31" s="38" t="s">
        <v>577</v>
      </c>
      <c r="D31" s="38" t="s">
        <v>578</v>
      </c>
      <c r="E31" s="38" t="s">
        <v>579</v>
      </c>
      <c r="F31" s="39" t="s">
        <v>328</v>
      </c>
      <c r="G31" s="39" t="s">
        <v>347</v>
      </c>
      <c r="H31" s="38" t="s">
        <v>577</v>
      </c>
      <c r="I31" s="38" t="s">
        <v>579</v>
      </c>
      <c r="J31" s="39" t="s">
        <v>544</v>
      </c>
    </row>
    <row r="32" ht="92" customHeight="1" spans="1:10">
      <c r="A32" s="37" t="s">
        <v>339</v>
      </c>
      <c r="B32" s="37" t="s">
        <v>580</v>
      </c>
      <c r="C32" s="38" t="s">
        <v>372</v>
      </c>
      <c r="D32" s="38">
        <v>0.95</v>
      </c>
      <c r="E32" s="38" t="s">
        <v>581</v>
      </c>
      <c r="F32" s="39" t="s">
        <v>328</v>
      </c>
      <c r="G32" s="39" t="s">
        <v>347</v>
      </c>
      <c r="H32" s="38" t="s">
        <v>372</v>
      </c>
      <c r="I32" s="38" t="s">
        <v>581</v>
      </c>
      <c r="J32" s="39" t="s">
        <v>544</v>
      </c>
    </row>
    <row r="33" ht="92" customHeight="1"/>
  </sheetData>
  <mergeCells count="28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J17"/>
    <mergeCell ref="A18:G18"/>
    <mergeCell ref="A6:A7"/>
    <mergeCell ref="H18:H19"/>
    <mergeCell ref="I18:I19"/>
    <mergeCell ref="J18:J19"/>
    <mergeCell ref="A10:B11"/>
    <mergeCell ref="C10:G11"/>
  </mergeCells>
  <pageMargins left="0.84" right="0.84" top="0.9" bottom="0.9" header="0.36" footer="0.36"/>
  <pageSetup paperSize="9" scale="57" orientation="portrait"/>
  <headerFooter/>
  <ignoredErrors>
    <ignoredError sqref="H12:J1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2026-03-24T00:17:00Z</dcterms:created>
  <dcterms:modified xsi:type="dcterms:W3CDTF">2026-04-23T07:49:52Z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63F7A24ED7D748B1A9907128FD56D567</vt:lpwstr>
  </property>
  <property fmtid="{D5CDD505-2E9C-101B-9397-08002B2CF9AE}" pid="3" name="KSOProductBuildVer">
    <vt:lpwstr>2052-12.1.0.15336</vt:lpwstr>
  </property>
  <property fmtid="{D5CDD505-2E9C-101B-9397-08002B2CF9AE}" pid="4" name="CalculationRule">
    <vt:i4>0</vt:i4>
  </property>
</Properties>
</file>