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新增资产配置表10" sheetId="15" r:id="rId15"/>
    <sheet name="上级补助项目支出预算表11" sheetId="16" r:id="rId16"/>
    <sheet name="部门项目中期规划预算表12" sheetId="17" r:id="rId17"/>
    <sheet name="部门整体支出绩效目标表13" sheetId="18" r:id="rId18"/>
  </sheets>
  <definedNames>
    <definedName name="_xlnm.Print_Titles" localSheetId="0">'部门财务收支预算总表01-1'!$A:$A,'部门财务收支预算总表01-1'!$1:$1</definedName>
    <definedName name="_xlnm.Print_Titles" localSheetId="1">'部门收入预算表01-2'!$A:$A,'部门收入预算表01-2'!$1:$1</definedName>
    <definedName name="_xlnm.Print_Titles" localSheetId="2">'部门支出预算表01-3'!$A:$A,'部门支出预算表01-3'!$1:$1</definedName>
    <definedName name="_xlnm.Print_Titles" localSheetId="3">'部门财政拨款收支预算总表02-1'!$A:$A,'部门财政拨款收支预算总表02-1'!$1:$1</definedName>
    <definedName name="_xlnm.Print_Titles" localSheetId="4">'一般公共预算支出预算表02-2'!$A:$A,'一般公共预算支出预算表02-2'!$1:$5</definedName>
    <definedName name="_xlnm.Print_Titles" localSheetId="5">一般公共预算“三公”经费支出预算表03!$A:$A,一般公共预算“三公”经费支出预算表03!$1:$1</definedName>
    <definedName name="_xlnm.Print_Titles" localSheetId="6">部门基本支出预算表04!$A:$A,部门基本支出预算表04!$1:$1</definedName>
    <definedName name="_xlnm.Print_Titles" localSheetId="7">'部门项目支出预算表05-1'!$A:$A,'部门项目支出预算表05-1'!$1:$1</definedName>
    <definedName name="_xlnm.Print_Titles" localSheetId="8">'部门项目支出绩效目标表05-2'!$A:$A,'部门项目支出绩效目标表05-2'!$1:$1</definedName>
    <definedName name="_xlnm.Print_Titles" localSheetId="9">部门政府性基金预算支出预算表06!$A:$A,部门政府性基金预算支出预算表06!$1:$6</definedName>
    <definedName name="_xlnm.Print_Titles" localSheetId="10">部门政府采购预算表07!$A:$A,部门政府采购预算表07!$1:$1</definedName>
    <definedName name="_xlnm.Print_Titles" localSheetId="11">部门政府购买服务预算表08!$A:$A,部门政府购买服务预算表08!$1:$1</definedName>
    <definedName name="_xlnm.Print_Titles" localSheetId="12">'对下转移支付预算表09-1'!$A:$A,'对下转移支付预算表09-1'!$1:$1</definedName>
    <definedName name="_xlnm.Print_Titles" localSheetId="13">'对下转移支付绩效目标表09-2'!$A:$A,'对下转移支付绩效目标表09-2'!$1:$1</definedName>
    <definedName name="_xlnm.Print_Titles" localSheetId="14">新增资产配置表10!$A:$A,新增资产配置表10!$1:$1</definedName>
    <definedName name="_xlnm.Print_Titles" localSheetId="15">上级补助项目支出预算表11!$A:$A,上级补助项目支出预算表11!$1:$1</definedName>
    <definedName name="_xlnm.Print_Titles" localSheetId="16">部门项目中期规划预算表12!$A:$A,部门项目中期规划预算表12!$1:$1</definedName>
    <definedName name="_xlnm.Print_Titles" localSheetId="17">部门整体支出绩效目标表13!$A:$A,部门整体支出绩效目标表13!$1:$1</definedName>
  </definedNames>
  <calcPr calcId="144525"/>
</workbook>
</file>

<file path=xl/sharedStrings.xml><?xml version="1.0" encoding="utf-8"?>
<sst xmlns="http://schemas.openxmlformats.org/spreadsheetml/2006/main" count="1413" uniqueCount="540">
  <si>
    <t>预算01-1表</t>
  </si>
  <si>
    <t>单位：元</t>
  </si>
  <si>
    <t>收　　　　　　　　入</t>
  </si>
  <si>
    <t>支　　　　　　　　出</t>
  </si>
  <si>
    <t>项      目</t>
  </si>
  <si>
    <t>预算数</t>
  </si>
  <si>
    <t>项目(按功能分类)</t>
  </si>
  <si>
    <t>一、一般公共预算拨款收入</t>
  </si>
  <si>
    <t xml:space="preserve"> 一、一般公共服务支出</t>
  </si>
  <si>
    <t>二、政府性基金预算拨款收入</t>
  </si>
  <si>
    <t xml:space="preserve"> 二、外交支出</t>
  </si>
  <si>
    <t>三、国有资本经营预算拨款收入</t>
  </si>
  <si>
    <t xml:space="preserve"> 三、国防支出</t>
  </si>
  <si>
    <t>四、财政专户管理资金收入</t>
  </si>
  <si>
    <t xml:space="preserve"> 四、公共安全支出</t>
  </si>
  <si>
    <t>五、单位资金</t>
  </si>
  <si>
    <t xml:space="preserve"> 五、教育支出</t>
  </si>
  <si>
    <t>1、事业收入</t>
  </si>
  <si>
    <t xml:space="preserve"> 六、科学技术支出 </t>
  </si>
  <si>
    <t>2、事业单位经营收入</t>
  </si>
  <si>
    <t xml:space="preserve"> 七、文化旅游体育与传媒支出</t>
  </si>
  <si>
    <t>3、上级补助收入</t>
  </si>
  <si>
    <t xml:space="preserve"> 八、社会保障和就业支出</t>
  </si>
  <si>
    <t>4、附属单位上缴收入</t>
  </si>
  <si>
    <t xml:space="preserve"> 九、卫生健康支出</t>
  </si>
  <si>
    <t>5、其他收入</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</si>
  <si>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</si>
  <si>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</si>
  <si>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</si>
  <si>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</si>
  <si>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</si>
  <si>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</si>
  <si>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</si>
  <si>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</si>
  <si>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</si>
  <si>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</si>
  <si>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</si>
  <si>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</si>
  <si>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</si>
  <si>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</si>
  <si>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</si>
  <si>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二十五、转移性支出</t>
  </si>
  <si>
    <t xml:space="preserve"> 二十六、债务付息支出</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</si>
  <si>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</si>
  <si>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</si>
  <si>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</si>
  <si>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</si>
  <si>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</si>
  <si>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</si>
  <si>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</si>
  <si>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</si>
  <si>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</si>
  <si>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</si>
  <si>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部门（单位）代码</t>
  </si>
  <si>
    <t>部门（单位）名称</t>
  </si>
  <si>
    <t>合计</t>
  </si>
  <si>
    <t>本年收入</t>
  </si>
  <si>
    <t>小计</t>
  </si>
  <si>
    <t>一般公共预算</t>
  </si>
  <si>
    <t>政府性基金预算</t>
  </si>
  <si>
    <t>国有资本经营预算</t>
  </si>
  <si>
    <t>财政专户管理资金</t>
  </si>
  <si>
    <t>单位资金</t>
  </si>
  <si>
    <t>使用非财政拨款结余</t>
  </si>
  <si>
    <t>事业收入</t>
  </si>
  <si>
    <t>事业单位经营收入</t>
  </si>
  <si>
    <t>上级补助收入</t>
  </si>
  <si>
    <t>附属单位上缴收入</t>
  </si>
  <si>
    <t>其他收入</t>
  </si>
  <si>
    <t>131021</t>
  </si>
  <si>
    <t>昆明市东川区碧谷街道中心卫生院</t>
  </si>
  <si>
    <t>预算01-3表</t>
  </si>
  <si>
    <t>科目编码</t>
  </si>
  <si>
    <t>科目名称</t>
  </si>
  <si>
    <t>财政专户管理的支出</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</si>
  <si>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</si>
  <si>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</si>
  <si>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</si>
  <si>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</si>
  <si>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</si>
  <si>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</si>
  <si>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</si>
  <si>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</si>
  <si>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</si>
  <si>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</si>
  <si>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</si>
  <si>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</si>
  <si>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</si>
  <si>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</si>
  <si>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</si>
  <si>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</si>
  <si>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</si>
  <si>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</si>
  <si>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</si>
  <si>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</si>
  <si>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</si>
  <si>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</si>
  <si>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</si>
  <si>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</si>
  <si>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</si>
  <si>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</si>
  <si>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</si>
  <si>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</si>
  <si>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</si>
  <si>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</si>
  <si>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</si>
  <si>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</si>
  <si>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</si>
  <si>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</si>
  <si>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210</t>
  </si>
  <si>
    <t>卫生健康支出</t>
  </si>
  <si>
    <t>21003</t>
  </si>
  <si>
    <t>基层医疗卫生机构</t>
  </si>
  <si>
    <t>2100302</t>
  </si>
  <si>
    <t>乡镇卫生院</t>
  </si>
  <si>
    <t>21011</t>
  </si>
  <si>
    <t>行政事业单位医疗</t>
  </si>
  <si>
    <t>2101102</t>
  </si>
  <si>
    <t>事业单位医疗</t>
  </si>
  <si>
    <t>2101103</t>
  </si>
  <si>
    <t>公务员医疗补助</t>
  </si>
  <si>
    <t>2101199</t>
  </si>
  <si>
    <t>其他行政事业单位医疗支出</t>
  </si>
  <si>
    <t>217</t>
  </si>
  <si>
    <t>金融支出</t>
  </si>
  <si>
    <t>21799</t>
  </si>
  <si>
    <t>其他金融支出</t>
  </si>
  <si>
    <t>2179999</t>
  </si>
  <si>
    <t>221</t>
  </si>
  <si>
    <t>住房保障支出</t>
  </si>
  <si>
    <t>22102</t>
  </si>
  <si>
    <t>住房改革支出</t>
  </si>
  <si>
    <t>2210201</t>
  </si>
  <si>
    <t>住房公积金</t>
  </si>
  <si>
    <t>预算02-1表</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</si>
  <si>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</si>
  <si>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</si>
  <si>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</si>
  <si>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</si>
  <si>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</si>
  <si>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</si>
  <si>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</si>
  <si>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</si>
  <si>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</si>
  <si>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</si>
  <si>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</si>
  <si>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</si>
  <si>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</si>
  <si>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</si>
  <si>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</si>
  <si>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</si>
  <si>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</si>
  <si>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</si>
  <si>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</si>
  <si>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</si>
  <si>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</si>
  <si>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</si>
  <si>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</si>
  <si>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</si>
  <si>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</si>
  <si>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</si>
  <si>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</si>
  <si>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</si>
  <si>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</si>
  <si>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</si>
  <si>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（二十五）转移性支出</t>
  </si>
  <si>
    <t>（二十六）债务付息支出</t>
  </si>
  <si>
    <t>二、年终结转结余</t>
  </si>
  <si>
    <t>预算02-2表</t>
  </si>
  <si>
    <t>部门预算支出功能分类科目</t>
  </si>
  <si>
    <t>人员经费</t>
  </si>
  <si>
    <t>公用经费</t>
  </si>
  <si>
    <t>合  计</t>
  </si>
  <si>
    <t>预算03表</t>
  </si>
  <si>
    <t>“三公”经费合计</t>
  </si>
  <si>
    <t>因公出国（境）费</t>
  </si>
  <si>
    <t>公务用车购置及运行费</t>
  </si>
  <si>
    <t>公务接待费</t>
  </si>
  <si>
    <t>公务用车购置费</t>
  </si>
  <si>
    <t>公务用车运行费</t>
  </si>
  <si>
    <t>预算04表</t>
  </si>
  <si>
    <t>主管部门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</si>
  <si>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</si>
  <si>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</si>
  <si>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</si>
  <si>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</si>
  <si>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</si>
  <si>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</si>
  <si>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</si>
  <si>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</si>
  <si>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</si>
  <si>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</si>
  <si>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</si>
  <si>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</si>
  <si>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</si>
  <si>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</si>
  <si>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t>另文下达</t>
  </si>
  <si>
    <t>事业单位
经营收入</t>
  </si>
  <si>
    <t>其中：转隶人员公用经费</t>
  </si>
  <si>
    <t>已预拨</t>
  </si>
  <si>
    <t>昆明市东川区卫生健康局</t>
  </si>
  <si>
    <t>530113221100000305386</t>
  </si>
  <si>
    <t>离退休生活补助</t>
  </si>
  <si>
    <t>30305</t>
  </si>
  <si>
    <t>生活补助</t>
  </si>
  <si>
    <t>530113221100000305411</t>
  </si>
  <si>
    <t>社会保障缴费</t>
  </si>
  <si>
    <t>30108</t>
  </si>
  <si>
    <t>机关事业单位基本养老保险缴费</t>
  </si>
  <si>
    <t>30110</t>
  </si>
  <si>
    <t>职工基本医疗保险缴费</t>
  </si>
  <si>
    <t>30111</t>
  </si>
  <si>
    <t>公务员医疗补助缴费</t>
  </si>
  <si>
    <t>30112</t>
  </si>
  <si>
    <t>其他社会保障缴费</t>
  </si>
  <si>
    <t>530113221100000305413</t>
  </si>
  <si>
    <t>30113</t>
  </si>
  <si>
    <t>530113221100000305415</t>
  </si>
  <si>
    <t>工会经费</t>
  </si>
  <si>
    <t>30228</t>
  </si>
  <si>
    <t>530113221100000305421</t>
  </si>
  <si>
    <t>事业人员工资支出</t>
  </si>
  <si>
    <t>30101</t>
  </si>
  <si>
    <t>基本工资</t>
  </si>
  <si>
    <t>30102</t>
  </si>
  <si>
    <t>津贴补贴</t>
  </si>
  <si>
    <t>30103</t>
  </si>
  <si>
    <t>奖金</t>
  </si>
  <si>
    <t>30107</t>
  </si>
  <si>
    <t>绩效工资</t>
  </si>
  <si>
    <t>530113221100000305422</t>
  </si>
  <si>
    <t>30217</t>
  </si>
  <si>
    <t>530113221100000305467</t>
  </si>
  <si>
    <t>一般公用支出</t>
  </si>
  <si>
    <t>30201</t>
  </si>
  <si>
    <t>办公费</t>
  </si>
  <si>
    <t>30205</t>
  </si>
  <si>
    <t>水费</t>
  </si>
  <si>
    <t>30206</t>
  </si>
  <si>
    <t>电费</t>
  </si>
  <si>
    <t>30207</t>
  </si>
  <si>
    <t>邮电费</t>
  </si>
  <si>
    <t>30211</t>
  </si>
  <si>
    <t>差旅费</t>
  </si>
  <si>
    <t>30213</t>
  </si>
  <si>
    <t>维修（护）费</t>
  </si>
  <si>
    <t>30215</t>
  </si>
  <si>
    <t>会议费</t>
  </si>
  <si>
    <t>30216</t>
  </si>
  <si>
    <t>培训费</t>
  </si>
  <si>
    <t>530113231100001509234</t>
  </si>
  <si>
    <t>事业人员绩效奖励</t>
  </si>
  <si>
    <t>530113251100003721376</t>
  </si>
  <si>
    <t>离退休公用经费</t>
  </si>
  <si>
    <t>30299</t>
  </si>
  <si>
    <t>其他商品和服务支出</t>
  </si>
  <si>
    <t>预算05-1表</t>
  </si>
  <si>
    <t>项目分类</t>
  </si>
  <si>
    <t>项目单位</t>
  </si>
  <si>
    <t>经济科目编码</t>
  </si>
  <si>
    <t>经济科目名称</t>
  </si>
  <si>
    <t>本年拨款</t>
  </si>
  <si>
    <t>其中：本次下达</t>
  </si>
  <si>
    <t>对个人和家庭的补助</t>
  </si>
  <si>
    <t>530113261100004963164</t>
  </si>
  <si>
    <t>遗属补助经费</t>
  </si>
  <si>
    <t>事业发展类</t>
  </si>
  <si>
    <t>530113251100003695319</t>
  </si>
  <si>
    <t>医疗业务预算资金</t>
  </si>
  <si>
    <t>30202</t>
  </si>
  <si>
    <t>印刷费</t>
  </si>
  <si>
    <t>30204</t>
  </si>
  <si>
    <t>手续费</t>
  </si>
  <si>
    <t>30209</t>
  </si>
  <si>
    <t>物业管理费</t>
  </si>
  <si>
    <t>30214</t>
  </si>
  <si>
    <t>租赁费</t>
  </si>
  <si>
    <t>30218</t>
  </si>
  <si>
    <t>专用材料费</t>
  </si>
  <si>
    <t>30226</t>
  </si>
  <si>
    <t>劳务费</t>
  </si>
  <si>
    <t>30227</t>
  </si>
  <si>
    <t>委托业务费</t>
  </si>
  <si>
    <t>30231</t>
  </si>
  <si>
    <t>公务用车运行维护费</t>
  </si>
  <si>
    <t>30239</t>
  </si>
  <si>
    <t>其他交通费用</t>
  </si>
  <si>
    <t>31002</t>
  </si>
  <si>
    <t>办公设备购置</t>
  </si>
  <si>
    <t>31003</t>
  </si>
  <si>
    <t>专用设备购置</t>
  </si>
  <si>
    <t>31006</t>
  </si>
  <si>
    <t>大型修缮</t>
  </si>
  <si>
    <t>31007</t>
  </si>
  <si>
    <t>信息网络及软件购置更新</t>
  </si>
  <si>
    <t>31013</t>
  </si>
  <si>
    <t>公务用车购置</t>
  </si>
  <si>
    <t>530113251100003725360</t>
  </si>
  <si>
    <t>单位资金收支专户利息资金</t>
  </si>
  <si>
    <t>39999</t>
  </si>
  <si>
    <t>预算05-2表</t>
  </si>
  <si>
    <t>项目年度绩效目标</t>
  </si>
  <si>
    <t>一级指标</t>
  </si>
  <si>
    <t>二级指标</t>
  </si>
  <si>
    <t>三级指标</t>
  </si>
  <si>
    <t>指标性质</t>
  </si>
  <si>
    <t>指标值</t>
  </si>
  <si>
    <t>度量单位</t>
  </si>
  <si>
    <t>指标属性</t>
  </si>
  <si>
    <t>指标内容</t>
  </si>
  <si>
    <t>做好2025年利息收入预算，按时上缴利息及非税收入。</t>
  </si>
  <si>
    <t>产出指标</t>
  </si>
  <si>
    <t>数量指标</t>
  </si>
  <si>
    <t>利息收入</t>
  </si>
  <si>
    <t>&lt;=</t>
  </si>
  <si>
    <t>6044.86</t>
  </si>
  <si>
    <t>元</t>
  </si>
  <si>
    <t>定量指标</t>
  </si>
  <si>
    <t>利息收入情况</t>
  </si>
  <si>
    <t>质量指标</t>
  </si>
  <si>
    <t>非税收入上缴率</t>
  </si>
  <si>
    <t>=</t>
  </si>
  <si>
    <t>100</t>
  </si>
  <si>
    <t>%</t>
  </si>
  <si>
    <t>利息上缴情况</t>
  </si>
  <si>
    <t>时效指标</t>
  </si>
  <si>
    <t>非税收入上缴时限</t>
  </si>
  <si>
    <t>季度</t>
  </si>
  <si>
    <t>效益指标</t>
  </si>
  <si>
    <t>经济效益</t>
  </si>
  <si>
    <t>全口预算覆盖执行情况</t>
  </si>
  <si>
    <t>逐年上升</t>
  </si>
  <si>
    <t>全口径实行情况</t>
  </si>
  <si>
    <t>满意度指标</t>
  </si>
  <si>
    <t>服务对象满意度</t>
  </si>
  <si>
    <t>满意度</t>
  </si>
  <si>
    <t>&gt;=</t>
  </si>
  <si>
    <t>90</t>
  </si>
  <si>
    <t>为满足日常工作开展，2026年预计购入860000元办公设备及办公用品和医疗设备。</t>
  </si>
  <si>
    <t>医疗业务支出</t>
  </si>
  <si>
    <t>&gt;</t>
  </si>
  <si>
    <t>70</t>
  </si>
  <si>
    <t>定性指标</t>
  </si>
  <si>
    <t>反映医院自有资金支付预算编制合理性</t>
  </si>
  <si>
    <t>资金使用率</t>
  </si>
  <si>
    <t>95</t>
  </si>
  <si>
    <t>保障医疗业务健康有序发展。</t>
  </si>
  <si>
    <t>资金使用时限</t>
  </si>
  <si>
    <t>1.00</t>
  </si>
  <si>
    <t>年</t>
  </si>
  <si>
    <t>社会效益</t>
  </si>
  <si>
    <t>购置计划完成率</t>
  </si>
  <si>
    <t>反映部门购置计划执行情况购置计划执行情况。
购置计划完成率=（实际购置交付装备数量/计划购置交付装备数量）*100%。</t>
  </si>
  <si>
    <t>可持续影响</t>
  </si>
  <si>
    <t>可持续发展</t>
  </si>
  <si>
    <t>医疗事业健康可持续发展</t>
  </si>
  <si>
    <t>80</t>
  </si>
  <si>
    <t>服务对象满意度不断提高</t>
  </si>
  <si>
    <t>保障退休死亡职工家属基本生活。</t>
  </si>
  <si>
    <t>保障人员数量</t>
  </si>
  <si>
    <t>“1”</t>
  </si>
  <si>
    <t>人</t>
  </si>
  <si>
    <t>反映享受遗属生活补助人员的数量</t>
  </si>
  <si>
    <t>补助发放完成时间</t>
  </si>
  <si>
    <t>2026</t>
  </si>
  <si>
    <t>年度</t>
  </si>
  <si>
    <t>反映补助发放完成的时间</t>
  </si>
  <si>
    <t>提高退休死亡人员家属生活质量</t>
  </si>
  <si>
    <t>反映退休死亡人员家属生活质量情况</t>
  </si>
  <si>
    <t>获补对象满意度</t>
  </si>
  <si>
    <t>反映获补助对象的满意度情况</t>
  </si>
  <si>
    <t>成本指标</t>
  </si>
  <si>
    <t>经济成本指标</t>
  </si>
  <si>
    <t>发放补助所需资金</t>
  </si>
  <si>
    <t>11606.4</t>
  </si>
  <si>
    <t>反映发放补助所需成本</t>
  </si>
  <si>
    <t>预算06表</t>
  </si>
  <si>
    <t>政府性基金预算支出预算表</t>
  </si>
  <si>
    <t>单位名称：昆明市发展和改革委员会</t>
  </si>
  <si>
    <t>政府性基金预算支出</t>
  </si>
  <si>
    <t>备注：昆明市东川区碧谷街道中心卫生院2026年度无部门政府性基金预算支出预算表支出情况，此表无数据。</t>
  </si>
  <si>
    <t>预算07表</t>
  </si>
  <si>
    <t>预算项目</t>
  </si>
  <si>
    <t>采购项目</t>
  </si>
  <si>
    <t>采购品目</t>
  </si>
  <si>
    <t>计量
单位</t>
  </si>
  <si>
    <t>数量</t>
  </si>
  <si>
    <t>面向中小企业预留资金</t>
  </si>
  <si>
    <t>政府性基金</t>
  </si>
  <si>
    <t>国有资本经营收益</t>
  </si>
  <si>
    <t>财政专户管理的收入</t>
  </si>
  <si>
    <t>单位自筹</t>
  </si>
  <si>
    <t>采购打印机</t>
  </si>
  <si>
    <t>A3彩色打印机</t>
  </si>
  <si>
    <t>A4黑白打印机</t>
  </si>
  <si>
    <t>采购办公椅</t>
  </si>
  <si>
    <t>办公椅</t>
  </si>
  <si>
    <t>采购办公桌</t>
  </si>
  <si>
    <t>办公桌</t>
  </si>
  <si>
    <t>车辆油费</t>
  </si>
  <si>
    <t>车辆加油、添加燃料服务</t>
  </si>
  <si>
    <t>车辆维修</t>
  </si>
  <si>
    <t>车辆维修和保养服务</t>
  </si>
  <si>
    <t>采购一体机</t>
  </si>
  <si>
    <t>多功能一体机</t>
  </si>
  <si>
    <t>消防验收房屋改造</t>
  </si>
  <si>
    <t>房屋修缮</t>
  </si>
  <si>
    <t>复印纸采购</t>
  </si>
  <si>
    <t>复印纸</t>
  </si>
  <si>
    <t>广告宣传</t>
  </si>
  <si>
    <t>广告宣传服务</t>
  </si>
  <si>
    <t>车险</t>
  </si>
  <si>
    <t>机动车保险服务</t>
  </si>
  <si>
    <t>采购空调</t>
  </si>
  <si>
    <t>空调机</t>
  </si>
  <si>
    <t>生化分析仪</t>
  </si>
  <si>
    <t>临床检验设备</t>
  </si>
  <si>
    <t>血常规分析仪</t>
  </si>
  <si>
    <t>印刷服务</t>
  </si>
  <si>
    <t>其他印刷服务</t>
  </si>
  <si>
    <t>公车购置</t>
  </si>
  <si>
    <t>其他专用车辆</t>
  </si>
  <si>
    <t>电脑采购</t>
  </si>
  <si>
    <t>台式计算机</t>
  </si>
  <si>
    <t>治疗仪采购</t>
  </si>
  <si>
    <t>物理治疗、康复及体育治疗仪器设备</t>
  </si>
  <si>
    <t>物业管理</t>
  </si>
  <si>
    <t>物业管理服务</t>
  </si>
  <si>
    <t>DR采购</t>
  </si>
  <si>
    <t>医用 X 线诊断设备</t>
  </si>
  <si>
    <t>备注：当面向中小企业预留资金大于合计时，面向中小企业预留资金为三年预计数。</t>
  </si>
  <si>
    <t>预算08表</t>
  </si>
  <si>
    <t>政府购买服务项目</t>
  </si>
  <si>
    <t>政府购买服务指导性目录代码</t>
  </si>
  <si>
    <t>基本支出/项目支出</t>
  </si>
  <si>
    <t>所属服务类别</t>
  </si>
  <si>
    <t>所属服务领域</t>
  </si>
  <si>
    <t>购买内容简述</t>
  </si>
  <si>
    <t>备注：昆明市东川区碧谷街道中心卫生院2026年度无部门政府购买服务预算表支出情况，此表无数据。</t>
  </si>
  <si>
    <t>预算09-1表</t>
  </si>
  <si>
    <t>单位名称（项目）</t>
  </si>
  <si>
    <t>地区</t>
  </si>
  <si>
    <t>备注：昆明市东川区碧谷街道中心卫生院2026年度无对下转移支付预算表支出情况，此表无数据。</t>
  </si>
  <si>
    <t>预算09-2表</t>
  </si>
  <si>
    <t>备注：昆明市东川区碧谷街道中心卫生院2026年度无对下转移支付绩效目标表支出情况，此表无数据。</t>
  </si>
  <si>
    <t xml:space="preserve">预算10表
</t>
  </si>
  <si>
    <t>资产类别</t>
  </si>
  <si>
    <t>资产分类代码.名称</t>
  </si>
  <si>
    <t>资产名称</t>
  </si>
  <si>
    <t>计量单位</t>
  </si>
  <si>
    <t>财政部门批复数（元）</t>
  </si>
  <si>
    <t>单价</t>
  </si>
  <si>
    <t>金额</t>
  </si>
  <si>
    <t>备注：昆明市东川区碧谷街道中心卫生院2026年度无新增资产配置预算表支出情况，此表无数据。</t>
  </si>
  <si>
    <t>预算11表</t>
  </si>
  <si>
    <t>上级补助</t>
  </si>
  <si>
    <t>备注：昆明市东川区碧谷街道中心卫生院2026年度无上级补助项目支出预算表支出情况，此表无数据。</t>
  </si>
  <si>
    <t>预算12表</t>
  </si>
  <si>
    <t>项目级次</t>
  </si>
  <si>
    <t>114 对个人和家庭的补助</t>
  </si>
  <si>
    <t>本级</t>
  </si>
  <si>
    <t/>
  </si>
  <si>
    <t>预算6表</t>
  </si>
  <si>
    <t>部门编码</t>
  </si>
  <si>
    <t>部门名称</t>
  </si>
  <si>
    <t>内容</t>
  </si>
  <si>
    <t>说明</t>
  </si>
  <si>
    <t>部门总体目标</t>
  </si>
  <si>
    <t>部门职责</t>
  </si>
  <si>
    <t>昆明市东川区碧谷街道中心卫生院是一家由财政全额拨款的事业单位，截止2025年底，共有编制数31人，实有在编人数30人，设有院办公室、公卫科（防保及妇幼），内儿科科，中医科，检验科，外妇科，影像科、口腔科等。为贯彻执行党的卫生工作方式政策和国家卫生法律法规，以基本公共卫生服务为主，面向基层农村居民提供综合性医疗卫生服务，受上级卫生行政部门委托承担辖区内预防保健基本医疗服务、健康教育、计划生育技术等工作。负责辖区内的卫生知识及法律法规的宣传和贯彻落实工作，按规定及时上报社会公共卫生事件，并依据上级部门的要求组织实施处置，负责辖区内的卫生信息统计、分析、上报：负责辖区内乡村医生的业务培训及指导，负责上级行政部门下达的工作，负责实施农村卫生工作医疗及院前急救，突发公共卫生事件报告及处置，完成基本和重大公共卫生服务项目，为全区巩固脱贫攻坚成果，实现乡村振兴提供健康扶贫防务。乡镇卫生院是农村公共卫生工作的枢纽，在农村承担的卫生行政职能，是农村疾病控制的中心和农村社区卫生服务的指导中心，是健康扶贫报销的定点医院。</t>
  </si>
  <si>
    <t>根据三定方案归纳</t>
  </si>
  <si>
    <t>2026-2027年期间我单位致力于不断提高基层医疗服务水平和公共卫生服务能力，保证乡镇卫生院的各项日常工作正常开展，努力实现让辖区群众特别是建档立卡贫困户看得起病、有效防止因病致贫因病返贫，切实巩固脱贫成果；坚持医防融合，争创家庭医生签约示范建设单位、尘肺病试点单位，创建尘肺病专科，发挥典型引路和示范带动作用，做实基本公共卫生服务，探索尘肺病康复治疗模式，突出“慢病善管”；积极申报创建“社区医院”，提升综合能力，不断提高辖区居民对卫生工作满意度，解决辖区居民看病难的问题，不断提高辖区居民的获得感和幸福感。</t>
  </si>
  <si>
    <t>根据部门职责，中长期规划，各级党委，各级政府要求归纳</t>
  </si>
  <si>
    <t>部门年度目标</t>
  </si>
  <si>
    <t>1、保证卫生院的日常工作开展；2、提升卫生院的医疗技术服务水平；3、解决周边群众就医难的问题；4、持续完善医疗设施，提升群众满意度。</t>
  </si>
  <si>
    <t>部门年度重点工作任务对应的目标或措施预计的产出和效果，每项工作任务都有明确的一项或几项目标。</t>
  </si>
  <si>
    <t>二、部门年度重点工作任务</t>
  </si>
  <si>
    <t>部门职能职责</t>
  </si>
  <si>
    <t>主要内容</t>
  </si>
  <si>
    <t>对应项目</t>
  </si>
  <si>
    <t>纳入预算金额（元）</t>
  </si>
  <si>
    <t>总额</t>
  </si>
  <si>
    <t>财政拨款</t>
  </si>
  <si>
    <t>其他资金</t>
  </si>
  <si>
    <t>人员类、运转类公用经费项目管理</t>
  </si>
  <si>
    <t>主要用于保障部门工作正常运转的基本支出中人员工资支出。</t>
  </si>
  <si>
    <t>主要用于保障部门工作正常运转的基本支出中社会保障缴费支出。</t>
  </si>
  <si>
    <t>主要用于保障部门工作正常运转的基本支出中住房保障支出。</t>
  </si>
  <si>
    <t>主要用于保障部门工作正常运转的基本支出中日常公用经费支出，包括水电费、办公费、邮电费、接待费等。</t>
  </si>
  <si>
    <t>遗属补助</t>
  </si>
  <si>
    <t>主要用于报障退休人员生活补贴和退休人员公用经费。</t>
  </si>
  <si>
    <t>事业发展类经费项目管理</t>
  </si>
  <si>
    <t>医疗资金保障部门正常运转支出</t>
  </si>
  <si>
    <t>三、部门整体支出绩效指标</t>
  </si>
  <si>
    <t>绩效指标</t>
  </si>
  <si>
    <t>评（扣）分标准</t>
  </si>
  <si>
    <t>绩效指标设定依据及指标值数据来源</t>
  </si>
  <si>
    <t xml:space="preserve">二级指标 </t>
  </si>
  <si>
    <t>工资福利支出、对个人和家庭的补助、商品和福利支出总额</t>
  </si>
  <si>
    <t>完成满分，未完成扣分</t>
  </si>
  <si>
    <t>按照在职在编实有30人，包括工资福利支出</t>
  </si>
  <si>
    <t>财政下达2026年预算通知书</t>
  </si>
  <si>
    <t>在职在编人数</t>
  </si>
  <si>
    <t>个</t>
  </si>
  <si>
    <t>碧谷街道中心卫生院2026年编制预算在职人员30名</t>
  </si>
  <si>
    <t>管理村卫生室</t>
  </si>
  <si>
    <t>碧谷街道中心卫生院管理19个村卫生室</t>
  </si>
  <si>
    <t>年度绩效目标</t>
  </si>
  <si>
    <t>医院工作人员具备相关证书</t>
  </si>
  <si>
    <t>提高工作人员专业能力水平，持证上岗</t>
  </si>
  <si>
    <t>病床使用率</t>
  </si>
  <si>
    <t>提高病床使用率</t>
  </si>
  <si>
    <r>
      <rPr>
        <sz val="9"/>
        <color indexed="8"/>
        <rFont val="宋体"/>
        <charset val="134"/>
      </rPr>
      <t>患者治愈率</t>
    </r>
    <r>
      <rPr>
        <sz val="9"/>
        <color indexed="8"/>
        <rFont val="Arial"/>
        <charset val="0"/>
      </rPr>
      <t xml:space="preserve">					</t>
    </r>
    <r>
      <rPr>
        <sz val="9"/>
        <color indexed="8"/>
        <rFont val="宋体"/>
        <charset val="134"/>
      </rPr>
      <t xml:space="preserve">
</t>
    </r>
  </si>
  <si>
    <t>≥</t>
  </si>
  <si>
    <t>提升医疗技术服务水平</t>
  </si>
  <si>
    <t>培训合格率</t>
  </si>
  <si>
    <t>药品占医疗收入比重</t>
  </si>
  <si>
    <t>&lt;</t>
  </si>
  <si>
    <t>提升医疗业务服务水平</t>
  </si>
  <si>
    <t>社会效益指标</t>
  </si>
  <si>
    <t>医疗服务水平</t>
  </si>
  <si>
    <t>显著提升</t>
  </si>
  <si>
    <t>提升乡镇卫生院的医疗技术服务水平</t>
  </si>
  <si>
    <t>家庭医生签约率</t>
  </si>
  <si>
    <t>公共卫生服务水平</t>
  </si>
  <si>
    <t>卫生院社会影响力</t>
  </si>
  <si>
    <t>得到提升</t>
  </si>
  <si>
    <t>为碧谷镇经济发展提供医疗支持</t>
  </si>
  <si>
    <t>生态效益指标</t>
  </si>
  <si>
    <t>医疗废物处理率</t>
  </si>
  <si>
    <t>医院医疗废物垃圾按照医院相关规定处置率应为100％</t>
  </si>
  <si>
    <t>可持续影响指标</t>
  </si>
  <si>
    <t>医院可持续发展能力</t>
  </si>
  <si>
    <t>促进医疗工作与社会可持续发展</t>
  </si>
  <si>
    <t>服务对象满意度指标</t>
  </si>
  <si>
    <t>患者满意度</t>
  </si>
  <si>
    <t>〉</t>
  </si>
  <si>
    <t>提高患者满意度，提高医疗服务水平</t>
  </si>
  <si>
    <t>单位员工满意度</t>
  </si>
  <si>
    <t>保障职工基本福利，提高单位员工满意度</t>
  </si>
</sst>
</file>

<file path=xl/styles.xml><?xml version="1.0" encoding="utf-8"?>
<styleSheet xmlns="http://schemas.openxmlformats.org/spreadsheetml/2006/main" xmlns:xr9="http://schemas.microsoft.com/office/spreadsheetml/2016/revision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 numFmtId="181" formatCode="###,###,###,###,##0.00;[=0]&quot;&quot;"/>
    <numFmt numFmtId="182" formatCode="0.00_ "/>
  </numFmts>
  <fonts count="43">
    <font>
      <sz val="11"/>
      <color theme="1"/>
      <name val="宋体"/>
      <charset val="134"/>
      <scheme val="minor"/>
    </font>
    <font>
      <b/>
      <sz val="24"/>
      <color rgb="FF000000"/>
      <name val="宋体"/>
      <charset val="134"/>
    </font>
    <font>
      <sz val="9"/>
      <color rgb="FF000000"/>
      <name val="宋体"/>
      <charset val="134"/>
    </font>
    <font>
      <sz val="10"/>
      <color rgb="FF000000"/>
      <name val="宋体"/>
      <charset val="134"/>
    </font>
    <font>
      <b/>
      <sz val="10"/>
      <color rgb="FF000000"/>
      <name val="宋体"/>
      <charset val="134"/>
    </font>
    <font>
      <sz val="11"/>
      <color rgb="FF000000"/>
      <name val="宋体"/>
      <charset val="134"/>
    </font>
    <font>
      <b/>
      <sz val="11"/>
      <color rgb="FF000000"/>
      <name val="宋体"/>
      <charset val="134"/>
    </font>
    <font>
      <sz val="9"/>
      <color indexed="8"/>
      <name val="宋体"/>
      <charset val="134"/>
    </font>
    <font>
      <sz val="12"/>
      <color rgb="FF000000"/>
      <name val="宋体"/>
      <charset val="134"/>
    </font>
    <font>
      <b/>
      <sz val="23"/>
      <color rgb="FF000000"/>
      <name val="宋体"/>
      <charset val="134"/>
    </font>
    <font>
      <sz val="11"/>
      <name val="宋体"/>
      <charset val="134"/>
    </font>
    <font>
      <sz val="9"/>
      <color theme="1"/>
      <name val="宋体"/>
      <charset val="134"/>
    </font>
    <font>
      <sz val="10"/>
      <color rgb="FF000000"/>
      <name val="Arial"/>
      <charset val="134"/>
    </font>
    <font>
      <b/>
      <sz val="23.95"/>
      <color rgb="FF000000"/>
      <name val="宋体"/>
      <charset val="134"/>
    </font>
    <font>
      <sz val="9"/>
      <name val="宋体"/>
      <charset val="134"/>
    </font>
    <font>
      <b/>
      <sz val="22"/>
      <color rgb="FF000000"/>
      <name val="宋体"/>
      <charset val="134"/>
    </font>
    <font>
      <sz val="10"/>
      <color rgb="FFFFFFFF"/>
      <name val="宋体"/>
      <charset val="134"/>
    </font>
    <font>
      <b/>
      <sz val="21"/>
      <color rgb="FF000000"/>
      <name val="宋体"/>
      <charset val="134"/>
    </font>
    <font>
      <b/>
      <sz val="18"/>
      <color rgb="FF000000"/>
      <name val="宋体"/>
      <charset val="134"/>
    </font>
    <font>
      <sz val="9.75"/>
      <color rgb="FF000000"/>
      <name val="SimSun"/>
      <charset val="134"/>
    </font>
    <font>
      <b/>
      <sz val="9"/>
      <color rgb="FF000000"/>
      <name val="宋体"/>
      <charset val="134"/>
    </font>
    <font>
      <b/>
      <sz val="9"/>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font>
    <font>
      <sz val="9"/>
      <color indexed="8"/>
      <name val="Arial"/>
      <charset val="0"/>
    </font>
  </fonts>
  <fills count="35">
    <fill>
      <patternFill patternType="none"/>
    </fill>
    <fill>
      <patternFill patternType="gray125"/>
    </fill>
    <fill>
      <patternFill patternType="solid">
        <fgColor rgb="FFFFFFFF"/>
        <bgColor indexed="64"/>
      </patternFill>
    </fill>
    <fill>
      <patternFill patternType="solid">
        <fgColor rgb="FFDBEE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indexed="8"/>
      </left>
      <right style="thin">
        <color indexed="8"/>
      </right>
      <top style="thin">
        <color indexed="8"/>
      </top>
      <bottom style="thin">
        <color indexed="8"/>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top style="thin">
        <color indexed="8"/>
      </top>
      <bottom style="thin">
        <color indexed="8"/>
      </bottom>
      <diagonal/>
    </border>
    <border>
      <left style="thin">
        <color indexed="8"/>
      </left>
      <right/>
      <top style="thin">
        <color indexed="8"/>
      </top>
      <bottom/>
      <diagonal/>
    </border>
    <border>
      <left/>
      <right/>
      <top/>
      <bottom style="thin">
        <color indexed="8"/>
      </bottom>
      <diagonal/>
    </border>
    <border>
      <left/>
      <right/>
      <top style="thin">
        <color indexed="8"/>
      </top>
      <bottom style="thin">
        <color indexed="8"/>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0" fillId="4" borderId="27"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28" applyNumberFormat="0" applyFill="0" applyAlignment="0" applyProtection="0">
      <alignment vertical="center"/>
    </xf>
    <xf numFmtId="0" fontId="28" fillId="0" borderId="28" applyNumberFormat="0" applyFill="0" applyAlignment="0" applyProtection="0">
      <alignment vertical="center"/>
    </xf>
    <xf numFmtId="0" fontId="29" fillId="0" borderId="29" applyNumberFormat="0" applyFill="0" applyAlignment="0" applyProtection="0">
      <alignment vertical="center"/>
    </xf>
    <xf numFmtId="0" fontId="29" fillId="0" borderId="0" applyNumberFormat="0" applyFill="0" applyBorder="0" applyAlignment="0" applyProtection="0">
      <alignment vertical="center"/>
    </xf>
    <xf numFmtId="0" fontId="30" fillId="5" borderId="30" applyNumberFormat="0" applyAlignment="0" applyProtection="0">
      <alignment vertical="center"/>
    </xf>
    <xf numFmtId="0" fontId="31" fillId="6" borderId="31" applyNumberFormat="0" applyAlignment="0" applyProtection="0">
      <alignment vertical="center"/>
    </xf>
    <xf numFmtId="0" fontId="32" fillId="6" borderId="30" applyNumberFormat="0" applyAlignment="0" applyProtection="0">
      <alignment vertical="center"/>
    </xf>
    <xf numFmtId="0" fontId="33" fillId="7" borderId="32" applyNumberFormat="0" applyAlignment="0" applyProtection="0">
      <alignment vertical="center"/>
    </xf>
    <xf numFmtId="0" fontId="34" fillId="0" borderId="33" applyNumberFormat="0" applyFill="0" applyAlignment="0" applyProtection="0">
      <alignment vertical="center"/>
    </xf>
    <xf numFmtId="0" fontId="35" fillId="0" borderId="34" applyNumberFormat="0" applyFill="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40" fillId="32" borderId="0" applyNumberFormat="0" applyBorder="0" applyAlignment="0" applyProtection="0">
      <alignment vertical="center"/>
    </xf>
    <xf numFmtId="0" fontId="40" fillId="33" borderId="0" applyNumberFormat="0" applyBorder="0" applyAlignment="0" applyProtection="0">
      <alignment vertical="center"/>
    </xf>
    <xf numFmtId="0" fontId="39" fillId="34" borderId="0" applyNumberFormat="0" applyBorder="0" applyAlignment="0" applyProtection="0">
      <alignment vertical="center"/>
    </xf>
    <xf numFmtId="176" fontId="14" fillId="0" borderId="1">
      <alignment horizontal="right" vertical="center"/>
    </xf>
    <xf numFmtId="177" fontId="14" fillId="0" borderId="1">
      <alignment horizontal="right" vertical="center"/>
    </xf>
    <xf numFmtId="10" fontId="14" fillId="0" borderId="1">
      <alignment horizontal="right" vertical="center"/>
    </xf>
    <xf numFmtId="178" fontId="14" fillId="0" borderId="1">
      <alignment horizontal="right" vertical="center"/>
    </xf>
    <xf numFmtId="49" fontId="14" fillId="0" borderId="1">
      <alignment horizontal="left" vertical="center" wrapText="1"/>
    </xf>
    <xf numFmtId="178" fontId="14" fillId="0" borderId="1">
      <alignment horizontal="right" vertical="center"/>
    </xf>
    <xf numFmtId="179" fontId="14" fillId="0" borderId="1">
      <alignment horizontal="right" vertical="center"/>
    </xf>
    <xf numFmtId="180" fontId="14" fillId="0" borderId="1">
      <alignment horizontal="right" vertical="center"/>
    </xf>
    <xf numFmtId="0" fontId="14" fillId="0" borderId="0">
      <alignment vertical="top"/>
      <protection locked="0"/>
    </xf>
    <xf numFmtId="0" fontId="41" fillId="0" borderId="0"/>
    <xf numFmtId="0" fontId="41" fillId="0" borderId="0"/>
  </cellStyleXfs>
  <cellXfs count="262">
    <xf numFmtId="0" fontId="0" fillId="0" borderId="0" xfId="0" applyFont="1" applyBorder="1"/>
    <xf numFmtId="0" fontId="1" fillId="2" borderId="0" xfId="0" applyFont="1" applyFill="1" applyBorder="1" applyAlignment="1">
      <alignment horizontal="center" vertical="center"/>
    </xf>
    <xf numFmtId="0" fontId="1" fillId="3" borderId="0" xfId="0" applyFont="1" applyFill="1" applyBorder="1" applyAlignment="1">
      <alignment horizontal="center" vertical="center"/>
    </xf>
    <xf numFmtId="0" fontId="2" fillId="2"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0" xfId="0" applyFont="1" applyFill="1" applyBorder="1" applyAlignment="1">
      <alignment horizontal="left" vertical="center"/>
    </xf>
    <xf numFmtId="0" fontId="3" fillId="2" borderId="1" xfId="0" applyFont="1" applyFill="1" applyBorder="1" applyAlignment="1">
      <alignment horizontal="center" vertical="center"/>
    </xf>
    <xf numFmtId="0" fontId="3"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3" fillId="2" borderId="2" xfId="0" applyFont="1" applyFill="1" applyBorder="1" applyAlignment="1">
      <alignment horizontal="center" vertical="center"/>
    </xf>
    <xf numFmtId="0" fontId="3" fillId="2" borderId="3" xfId="0" applyFont="1" applyFill="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49" fontId="2" fillId="0" borderId="1" xfId="0" applyNumberFormat="1" applyFont="1" applyBorder="1" applyAlignment="1">
      <alignment vertical="top" wrapText="1"/>
    </xf>
    <xf numFmtId="49" fontId="2" fillId="0" borderId="1" xfId="0" applyNumberFormat="1" applyFont="1" applyBorder="1" applyAlignment="1">
      <alignment horizontal="left" vertical="top" wrapText="1"/>
    </xf>
    <xf numFmtId="0" fontId="5" fillId="0" borderId="1" xfId="0" applyFont="1" applyBorder="1" applyAlignment="1">
      <alignment horizontal="center" vertical="center" wrapText="1"/>
    </xf>
    <xf numFmtId="0" fontId="2" fillId="0" borderId="1" xfId="0" applyFont="1" applyBorder="1" applyAlignment="1">
      <alignment horizontal="left" vertical="top" wrapText="1"/>
    </xf>
    <xf numFmtId="0" fontId="6" fillId="0" borderId="1" xfId="0" applyFont="1" applyBorder="1" applyAlignment="1">
      <alignment horizontal="left" vertical="center"/>
    </xf>
    <xf numFmtId="49" fontId="7" fillId="0" borderId="5" xfId="0" applyNumberFormat="1" applyFont="1" applyFill="1" applyBorder="1" applyAlignment="1" applyProtection="1">
      <alignment horizontal="left" vertical="center" wrapText="1"/>
      <protection locked="0"/>
    </xf>
    <xf numFmtId="49" fontId="7" fillId="0" borderId="6" xfId="0" applyNumberFormat="1"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readingOrder="1"/>
      <protection locked="0"/>
    </xf>
    <xf numFmtId="4" fontId="2" fillId="2" borderId="1" xfId="0" applyNumberFormat="1" applyFont="1" applyFill="1" applyBorder="1" applyAlignment="1" applyProtection="1">
      <alignment horizontal="right" vertical="center"/>
      <protection locked="0"/>
    </xf>
    <xf numFmtId="49" fontId="7" fillId="0" borderId="8" xfId="0" applyNumberFormat="1" applyFont="1" applyFill="1" applyBorder="1" applyAlignment="1" applyProtection="1">
      <alignment horizontal="left" vertical="center" wrapText="1"/>
      <protection locked="0"/>
    </xf>
    <xf numFmtId="49" fontId="7" fillId="0" borderId="9" xfId="0" applyNumberFormat="1" applyFont="1" applyFill="1" applyBorder="1" applyAlignment="1" applyProtection="1">
      <alignment horizontal="left" vertical="center" wrapText="1"/>
      <protection locked="0"/>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2" borderId="1" xfId="0" applyFont="1" applyFill="1" applyBorder="1" applyAlignment="1">
      <alignment horizontal="left" vertical="center"/>
    </xf>
    <xf numFmtId="49" fontId="2" fillId="0" borderId="1" xfId="0" applyNumberFormat="1" applyFont="1" applyBorder="1" applyAlignment="1">
      <alignment horizontal="left" vertical="center" wrapText="1"/>
    </xf>
    <xf numFmtId="0" fontId="5" fillId="0" borderId="1" xfId="0" applyFont="1" applyBorder="1"/>
    <xf numFmtId="4" fontId="2" fillId="0" borderId="1" xfId="0" applyNumberFormat="1" applyFont="1" applyBorder="1" applyAlignment="1">
      <alignment horizontal="right" vertical="center"/>
    </xf>
    <xf numFmtId="0" fontId="6" fillId="0" borderId="1" xfId="0" applyFont="1" applyBorder="1" applyAlignment="1">
      <alignment horizontal="center" vertical="center"/>
    </xf>
    <xf numFmtId="49" fontId="8" fillId="0" borderId="1" xfId="0" applyNumberFormat="1" applyFont="1" applyBorder="1" applyAlignment="1">
      <alignment horizontal="center" vertical="center" wrapText="1"/>
    </xf>
    <xf numFmtId="49" fontId="8" fillId="0" borderId="1"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wrapText="1"/>
      <protection locked="0"/>
    </xf>
    <xf numFmtId="0" fontId="8" fillId="0" borderId="1" xfId="0" applyFont="1" applyBorder="1" applyAlignment="1">
      <alignment horizontal="center" vertical="center"/>
    </xf>
    <xf numFmtId="49" fontId="7" fillId="0" borderId="7" xfId="59" applyNumberFormat="1" applyFont="1" applyFill="1" applyBorder="1" applyAlignment="1">
      <alignment horizontal="center" vertical="center"/>
    </xf>
    <xf numFmtId="49" fontId="7" fillId="0" borderId="10" xfId="59" applyNumberFormat="1" applyFont="1" applyFill="1" applyBorder="1" applyAlignment="1">
      <alignment horizontal="center" vertical="center"/>
    </xf>
    <xf numFmtId="0" fontId="7" fillId="0" borderId="11" xfId="0" applyFont="1" applyFill="1" applyBorder="1" applyAlignment="1" applyProtection="1">
      <alignment horizontal="center" vertical="center" wrapText="1" readingOrder="1"/>
      <protection locked="0"/>
    </xf>
    <xf numFmtId="181" fontId="7" fillId="0" borderId="7" xfId="0" applyNumberFormat="1" applyFont="1" applyFill="1" applyBorder="1" applyAlignment="1" applyProtection="1">
      <alignment horizontal="right" vertical="center" wrapText="1"/>
      <protection locked="0"/>
    </xf>
    <xf numFmtId="49" fontId="7" fillId="0" borderId="12" xfId="59" applyNumberFormat="1" applyFont="1" applyFill="1" applyBorder="1" applyAlignment="1">
      <alignment horizontal="center" vertical="center"/>
    </xf>
    <xf numFmtId="49" fontId="7" fillId="0" borderId="13" xfId="59" applyNumberFormat="1" applyFont="1" applyFill="1" applyBorder="1" applyAlignment="1">
      <alignment horizontal="center" vertical="center"/>
    </xf>
    <xf numFmtId="49" fontId="7" fillId="0" borderId="10" xfId="59" applyNumberFormat="1" applyFont="1" applyFill="1" applyBorder="1" applyAlignment="1">
      <alignment horizontal="left" vertical="center"/>
    </xf>
    <xf numFmtId="49" fontId="7" fillId="0" borderId="12" xfId="59" applyNumberFormat="1" applyFont="1" applyFill="1" applyBorder="1" applyAlignment="1">
      <alignment horizontal="left" vertical="center"/>
    </xf>
    <xf numFmtId="49" fontId="7" fillId="0" borderId="13" xfId="59" applyNumberFormat="1" applyFont="1" applyFill="1" applyBorder="1" applyAlignment="1">
      <alignment horizontal="left" vertical="center"/>
    </xf>
    <xf numFmtId="49" fontId="7" fillId="0" borderId="12" xfId="59" applyNumberFormat="1" applyFont="1" applyFill="1" applyBorder="1" applyAlignment="1">
      <alignment horizontal="center" vertical="center" wrapText="1"/>
    </xf>
    <xf numFmtId="0" fontId="7" fillId="0" borderId="14" xfId="0" applyFont="1" applyFill="1" applyBorder="1" applyAlignment="1" applyProtection="1">
      <alignment horizontal="center" vertical="center" wrapText="1" readingOrder="1"/>
      <protection locked="0"/>
    </xf>
    <xf numFmtId="0" fontId="7" fillId="0" borderId="15" xfId="0" applyFont="1" applyFill="1" applyBorder="1" applyAlignment="1" applyProtection="1">
      <alignment horizontal="center" vertical="center" wrapText="1" readingOrder="1"/>
      <protection locked="0"/>
    </xf>
    <xf numFmtId="49" fontId="7" fillId="0" borderId="7" xfId="59" applyNumberFormat="1" applyFont="1" applyFill="1" applyBorder="1" applyAlignment="1">
      <alignment horizontal="left" vertical="center" wrapText="1"/>
    </xf>
    <xf numFmtId="0" fontId="7" fillId="0" borderId="7" xfId="0" applyFont="1" applyFill="1" applyBorder="1" applyAlignment="1" applyProtection="1">
      <alignment horizontal="center" vertical="center" wrapText="1" readingOrder="1"/>
      <protection locked="0"/>
    </xf>
    <xf numFmtId="49" fontId="7" fillId="0" borderId="13" xfId="59" applyNumberFormat="1" applyFont="1" applyFill="1" applyBorder="1" applyAlignment="1">
      <alignment horizontal="center" vertical="center" wrapText="1"/>
    </xf>
    <xf numFmtId="0" fontId="7" fillId="0" borderId="10" xfId="0" applyFont="1" applyFill="1" applyBorder="1" applyAlignment="1" applyProtection="1">
      <alignment horizontal="center" vertical="center"/>
      <protection locked="0"/>
    </xf>
    <xf numFmtId="49" fontId="7" fillId="0" borderId="10" xfId="59" applyNumberFormat="1" applyFont="1" applyFill="1" applyBorder="1" applyAlignment="1">
      <alignment horizontal="left" vertical="center" wrapText="1"/>
    </xf>
    <xf numFmtId="0" fontId="7" fillId="0" borderId="16" xfId="0" applyFont="1" applyFill="1" applyBorder="1" applyAlignment="1" applyProtection="1">
      <alignment horizontal="center" vertical="center" wrapText="1" readingOrder="1"/>
      <protection locked="0"/>
    </xf>
    <xf numFmtId="0" fontId="7" fillId="0" borderId="13" xfId="0" applyFont="1" applyFill="1" applyBorder="1" applyAlignment="1" applyProtection="1">
      <alignment horizontal="center" vertical="center"/>
      <protection locked="0"/>
    </xf>
    <xf numFmtId="49" fontId="7" fillId="0" borderId="13" xfId="59" applyNumberFormat="1" applyFont="1" applyFill="1" applyBorder="1" applyAlignment="1">
      <alignment horizontal="left" vertical="center" wrapText="1"/>
    </xf>
    <xf numFmtId="0" fontId="7" fillId="0" borderId="17" xfId="0" applyFont="1" applyFill="1" applyBorder="1" applyAlignment="1" applyProtection="1">
      <alignment horizontal="center" vertical="center" wrapText="1" readingOrder="1"/>
      <protection locked="0"/>
    </xf>
    <xf numFmtId="0" fontId="2" fillId="2" borderId="0" xfId="0" applyFont="1" applyFill="1" applyBorder="1" applyAlignment="1">
      <alignment horizontal="right" vertical="center" wrapText="1"/>
    </xf>
    <xf numFmtId="0" fontId="5" fillId="0" borderId="4" xfId="0" applyFont="1" applyBorder="1" applyAlignment="1">
      <alignment horizontal="center" vertical="center"/>
    </xf>
    <xf numFmtId="0" fontId="5" fillId="2" borderId="1" xfId="0" applyFont="1" applyFill="1" applyBorder="1" applyAlignment="1">
      <alignment horizontal="center" vertical="center"/>
    </xf>
    <xf numFmtId="49" fontId="5" fillId="0" borderId="1" xfId="0" applyNumberFormat="1" applyFont="1" applyBorder="1" applyAlignment="1">
      <alignment vertical="center" wrapText="1"/>
    </xf>
    <xf numFmtId="0" fontId="5" fillId="0" borderId="1" xfId="0" applyFont="1" applyBorder="1" applyAlignment="1">
      <alignment vertical="center" wrapText="1"/>
    </xf>
    <xf numFmtId="49" fontId="2" fillId="0" borderId="1" xfId="0" applyNumberFormat="1" applyFont="1" applyBorder="1" applyAlignment="1">
      <alignment horizontal="center" vertical="center" wrapText="1"/>
    </xf>
    <xf numFmtId="182" fontId="2"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xf>
    <xf numFmtId="0" fontId="7" fillId="0" borderId="14" xfId="0" applyFont="1" applyFill="1" applyBorder="1" applyAlignment="1" applyProtection="1">
      <alignment vertical="center" wrapText="1" readingOrder="1"/>
      <protection locked="0"/>
    </xf>
    <xf numFmtId="0" fontId="7" fillId="0" borderId="7" xfId="0" applyFont="1" applyFill="1" applyBorder="1" applyAlignment="1" applyProtection="1">
      <alignment vertical="center" wrapText="1" readingOrder="1"/>
      <protection locked="0"/>
    </xf>
    <xf numFmtId="49" fontId="3" fillId="0" borderId="0" xfId="0" applyNumberFormat="1" applyFont="1" applyBorder="1"/>
    <xf numFmtId="0" fontId="2" fillId="0" borderId="0" xfId="0" applyFont="1" applyBorder="1" applyAlignment="1" applyProtection="1">
      <alignment horizontal="right" vertical="center"/>
      <protection locked="0"/>
    </xf>
    <xf numFmtId="0" fontId="9" fillId="0" borderId="0" xfId="0" applyFont="1" applyBorder="1" applyAlignment="1">
      <alignment horizontal="center" vertical="center"/>
    </xf>
    <xf numFmtId="0" fontId="2" fillId="0" borderId="0" xfId="0" applyFont="1" applyBorder="1" applyAlignment="1" applyProtection="1">
      <alignment horizontal="left" vertical="center"/>
      <protection locked="0"/>
    </xf>
    <xf numFmtId="0" fontId="5" fillId="0" borderId="0" xfId="0" applyFont="1" applyBorder="1" applyAlignment="1">
      <alignment horizontal="left" vertical="center"/>
    </xf>
    <xf numFmtId="0" fontId="5" fillId="0" borderId="0" xfId="0" applyFont="1" applyBorder="1"/>
    <xf numFmtId="0" fontId="2" fillId="0" borderId="0" xfId="0" applyFont="1" applyBorder="1" applyAlignment="1" applyProtection="1">
      <alignment horizontal="right"/>
      <protection locked="0"/>
    </xf>
    <xf numFmtId="0" fontId="5" fillId="0" borderId="18" xfId="0" applyFont="1" applyBorder="1" applyAlignment="1" applyProtection="1">
      <alignment horizontal="center" vertical="center" wrapText="1"/>
      <protection locked="0"/>
    </xf>
    <xf numFmtId="0" fontId="5" fillId="0" borderId="18" xfId="0" applyFont="1" applyBorder="1" applyAlignment="1">
      <alignment horizontal="center" vertical="center" wrapText="1"/>
    </xf>
    <xf numFmtId="0" fontId="5" fillId="0" borderId="19" xfId="0" applyFont="1" applyBorder="1" applyAlignment="1" applyProtection="1">
      <alignment horizontal="center" vertical="center" wrapText="1"/>
      <protection locked="0"/>
    </xf>
    <xf numFmtId="0" fontId="5" fillId="0" borderId="19" xfId="0" applyFont="1" applyBorder="1" applyAlignment="1">
      <alignment horizontal="center" vertical="center" wrapText="1"/>
    </xf>
    <xf numFmtId="0" fontId="5" fillId="0" borderId="18" xfId="0" applyFont="1" applyBorder="1" applyAlignment="1">
      <alignment horizontal="center" vertical="center"/>
    </xf>
    <xf numFmtId="0" fontId="5" fillId="2" borderId="20" xfId="0" applyFont="1" applyFill="1" applyBorder="1" applyAlignment="1" applyProtection="1">
      <alignment horizontal="center" vertical="center" wrapText="1"/>
      <protection locked="0"/>
    </xf>
    <xf numFmtId="0" fontId="5" fillId="0" borderId="20" xfId="0" applyFont="1" applyBorder="1" applyAlignment="1">
      <alignment horizontal="center" vertical="center" wrapText="1"/>
    </xf>
    <xf numFmtId="0" fontId="5" fillId="0" borderId="20" xfId="0" applyFont="1" applyBorder="1" applyAlignment="1">
      <alignment horizontal="center" vertical="center"/>
    </xf>
    <xf numFmtId="0" fontId="3" fillId="0" borderId="1" xfId="0" applyFont="1" applyBorder="1" applyAlignment="1">
      <alignment horizontal="center" vertical="center"/>
    </xf>
    <xf numFmtId="0" fontId="2" fillId="2" borderId="1" xfId="0" applyFont="1" applyFill="1" applyBorder="1" applyAlignment="1" applyProtection="1">
      <alignment horizontal="left" vertical="center" wrapText="1"/>
      <protection locked="0"/>
    </xf>
    <xf numFmtId="0" fontId="2" fillId="0" borderId="1" xfId="0" applyFont="1" applyBorder="1" applyAlignment="1" applyProtection="1">
      <alignment horizontal="left" vertical="center"/>
      <protection locked="0"/>
    </xf>
    <xf numFmtId="4" fontId="2" fillId="0" borderId="1" xfId="0" applyNumberFormat="1" applyFont="1" applyBorder="1" applyAlignment="1" applyProtection="1">
      <alignment horizontal="right"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5" fillId="2" borderId="18" xfId="0" applyFont="1" applyFill="1" applyBorder="1" applyAlignment="1">
      <alignment horizontal="center" vertical="center"/>
    </xf>
    <xf numFmtId="0" fontId="5" fillId="0" borderId="19" xfId="0" applyFont="1" applyBorder="1" applyAlignment="1">
      <alignment horizontal="center" vertical="center"/>
    </xf>
    <xf numFmtId="0" fontId="2" fillId="0" borderId="1" xfId="0" applyFont="1" applyBorder="1" applyAlignment="1">
      <alignment horizontal="left" vertical="center" wrapText="1"/>
    </xf>
    <xf numFmtId="4" fontId="2" fillId="0" borderId="1" xfId="0" applyNumberFormat="1" applyFont="1" applyBorder="1" applyAlignment="1">
      <alignment horizontal="right" vertical="center" wrapText="1"/>
    </xf>
    <xf numFmtId="0" fontId="2" fillId="0" borderId="1" xfId="0" applyFont="1" applyBorder="1" applyAlignment="1" applyProtection="1">
      <alignment horizontal="left" vertical="center" wrapText="1"/>
      <protection locked="0"/>
    </xf>
    <xf numFmtId="0" fontId="3" fillId="0" borderId="2" xfId="0" applyFont="1" applyBorder="1" applyAlignment="1" applyProtection="1">
      <alignment horizontal="center" vertical="center" wrapText="1"/>
      <protection locked="0"/>
    </xf>
    <xf numFmtId="0" fontId="2" fillId="0" borderId="3" xfId="0" applyFont="1" applyBorder="1" applyAlignment="1">
      <alignment horizontal="left" vertical="center"/>
    </xf>
    <xf numFmtId="0" fontId="2" fillId="2" borderId="4" xfId="0" applyFont="1" applyFill="1" applyBorder="1" applyAlignment="1">
      <alignment horizontal="left" vertical="center"/>
    </xf>
    <xf numFmtId="0" fontId="10" fillId="0" borderId="0" xfId="57" applyFont="1" applyFill="1" applyBorder="1" applyAlignment="1" applyProtection="1">
      <alignment vertical="center"/>
    </xf>
    <xf numFmtId="0" fontId="3" fillId="0" borderId="1" xfId="0" applyFont="1" applyBorder="1" applyAlignment="1" applyProtection="1">
      <alignment horizontal="center" vertical="center"/>
      <protection locked="0"/>
    </xf>
    <xf numFmtId="4" fontId="11" fillId="0" borderId="1" xfId="54" applyNumberFormat="1" applyFont="1" applyBorder="1">
      <alignment horizontal="right" vertical="center"/>
    </xf>
    <xf numFmtId="0" fontId="2" fillId="2" borderId="0" xfId="0" applyFont="1" applyFill="1" applyBorder="1" applyAlignment="1" applyProtection="1">
      <alignment horizontal="right" vertical="top" wrapText="1"/>
      <protection locked="0"/>
    </xf>
    <xf numFmtId="0" fontId="12" fillId="0" borderId="0" xfId="0" applyFont="1" applyBorder="1" applyAlignment="1" applyProtection="1">
      <alignment vertical="top"/>
      <protection locked="0"/>
    </xf>
    <xf numFmtId="0" fontId="12" fillId="0" borderId="0" xfId="0" applyFont="1" applyBorder="1" applyAlignment="1">
      <alignment vertical="top"/>
    </xf>
    <xf numFmtId="0" fontId="13" fillId="2" borderId="0" xfId="0" applyFont="1" applyFill="1" applyBorder="1" applyAlignment="1" applyProtection="1">
      <alignment horizontal="center" vertical="center" wrapText="1"/>
      <protection locked="0"/>
    </xf>
    <xf numFmtId="0" fontId="12" fillId="0" borderId="0" xfId="0" applyFont="1" applyBorder="1" applyProtection="1">
      <protection locked="0"/>
    </xf>
    <xf numFmtId="0" fontId="12" fillId="0" borderId="0" xfId="0" applyFont="1" applyBorder="1"/>
    <xf numFmtId="0" fontId="2" fillId="2" borderId="0" xfId="0" applyFont="1" applyFill="1" applyBorder="1" applyAlignment="1" applyProtection="1">
      <alignment horizontal="left" vertical="center" wrapText="1"/>
      <protection locked="0"/>
    </xf>
    <xf numFmtId="0" fontId="3" fillId="2" borderId="0" xfId="0" applyFont="1" applyFill="1" applyBorder="1" applyAlignment="1" applyProtection="1">
      <alignment horizontal="right" vertical="center"/>
      <protection locked="0"/>
    </xf>
    <xf numFmtId="0" fontId="3" fillId="2" borderId="0" xfId="0" applyFont="1" applyFill="1" applyBorder="1" applyAlignment="1" applyProtection="1">
      <alignment horizontal="right" vertical="center" wrapText="1"/>
      <protection locked="0"/>
    </xf>
    <xf numFmtId="0" fontId="3" fillId="0" borderId="1" xfId="0" applyFont="1" applyBorder="1" applyAlignment="1" applyProtection="1">
      <alignment horizontal="center" vertical="center" wrapText="1"/>
      <protection locked="0"/>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right" vertical="center"/>
      <protection locked="0"/>
    </xf>
    <xf numFmtId="0" fontId="3" fillId="2" borderId="1" xfId="0" applyFont="1" applyFill="1" applyBorder="1" applyAlignment="1" applyProtection="1">
      <alignment horizontal="right" vertical="center" wrapText="1"/>
      <protection locked="0"/>
    </xf>
    <xf numFmtId="0" fontId="2" fillId="2" borderId="1" xfId="0"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2" borderId="1" xfId="0" applyFont="1" applyFill="1" applyBorder="1" applyAlignment="1" applyProtection="1">
      <alignment horizontal="center" vertical="center" wrapText="1"/>
      <protection locked="0"/>
    </xf>
    <xf numFmtId="0" fontId="2" fillId="2" borderId="1" xfId="0" applyFont="1" applyFill="1" applyBorder="1" applyAlignment="1">
      <alignment horizontal="left" vertical="center" wrapText="1"/>
    </xf>
    <xf numFmtId="3" fontId="2" fillId="2" borderId="1" xfId="0" applyNumberFormat="1" applyFont="1" applyFill="1" applyBorder="1" applyAlignment="1" applyProtection="1">
      <alignment horizontal="right" vertical="center"/>
      <protection locked="0"/>
    </xf>
    <xf numFmtId="4" fontId="2" fillId="0" borderId="1" xfId="0" applyNumberFormat="1" applyFont="1" applyBorder="1" applyAlignment="1" applyProtection="1">
      <alignment horizontal="right" vertical="center"/>
      <protection locked="0"/>
    </xf>
    <xf numFmtId="0" fontId="2" fillId="0" borderId="1" xfId="0" applyFont="1" applyBorder="1" applyAlignment="1" applyProtection="1">
      <alignment horizontal="left"/>
      <protection locked="0"/>
    </xf>
    <xf numFmtId="0" fontId="2" fillId="0" borderId="1" xfId="0" applyFont="1" applyBorder="1" applyAlignment="1">
      <alignment horizontal="left"/>
    </xf>
    <xf numFmtId="0" fontId="2" fillId="2" borderId="1" xfId="0" applyFont="1" applyFill="1" applyBorder="1" applyAlignment="1">
      <alignment horizontal="right" vertical="center"/>
    </xf>
    <xf numFmtId="0" fontId="14" fillId="0" borderId="0" xfId="57" applyFont="1" applyFill="1" applyBorder="1" applyAlignment="1" applyProtection="1">
      <alignment vertical="center"/>
    </xf>
    <xf numFmtId="0" fontId="2" fillId="2" borderId="0" xfId="0" applyFont="1" applyFill="1" applyBorder="1" applyAlignment="1" applyProtection="1">
      <alignment horizontal="right" vertical="center" wrapText="1"/>
      <protection locked="0"/>
    </xf>
    <xf numFmtId="0" fontId="15" fillId="0" borderId="0" xfId="0" applyFont="1" applyBorder="1" applyAlignment="1">
      <alignment horizontal="center" vertical="center"/>
    </xf>
    <xf numFmtId="0" fontId="9" fillId="0" borderId="0"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2" fillId="0" borderId="1" xfId="0" applyFont="1" applyBorder="1" applyAlignment="1">
      <alignment vertical="center" wrapText="1"/>
    </xf>
    <xf numFmtId="0" fontId="2" fillId="2" borderId="1" xfId="0" applyFont="1" applyFill="1" applyBorder="1" applyAlignment="1" applyProtection="1">
      <alignment horizontal="center" vertical="center"/>
      <protection locked="0"/>
    </xf>
    <xf numFmtId="0" fontId="3" fillId="0" borderId="0" xfId="0" applyFont="1" applyBorder="1" applyAlignment="1">
      <alignment horizontal="right" vertical="center"/>
    </xf>
    <xf numFmtId="0" fontId="15"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wrapText="1"/>
    </xf>
    <xf numFmtId="0" fontId="3" fillId="0" borderId="0" xfId="0" applyFont="1" applyBorder="1" applyAlignment="1">
      <alignment horizontal="right" wrapText="1"/>
    </xf>
    <xf numFmtId="0" fontId="3" fillId="0" borderId="0" xfId="0" applyFont="1" applyBorder="1" applyAlignment="1">
      <alignment wrapText="1"/>
    </xf>
    <xf numFmtId="0" fontId="5" fillId="0" borderId="21" xfId="0" applyFont="1" applyBorder="1" applyAlignment="1">
      <alignment horizontal="center" vertical="center" wrapText="1"/>
    </xf>
    <xf numFmtId="0" fontId="3" fillId="0" borderId="2" xfId="0" applyFont="1" applyBorder="1" applyAlignment="1">
      <alignment horizontal="center" vertical="center"/>
    </xf>
    <xf numFmtId="178" fontId="11" fillId="0" borderId="1" xfId="0" applyNumberFormat="1" applyFont="1" applyBorder="1" applyAlignment="1">
      <alignment horizontal="right" vertical="center"/>
    </xf>
    <xf numFmtId="0" fontId="5" fillId="0" borderId="4" xfId="0" applyFont="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0" fillId="0" borderId="0" xfId="0" applyFont="1" applyBorder="1" applyAlignment="1">
      <alignment wrapText="1"/>
    </xf>
    <xf numFmtId="0" fontId="3" fillId="0" borderId="0" xfId="0" applyFont="1" applyBorder="1" applyProtection="1">
      <protection locked="0"/>
    </xf>
    <xf numFmtId="0" fontId="9" fillId="0" borderId="0" xfId="0" applyFont="1" applyBorder="1" applyAlignment="1">
      <alignment horizontal="center" vertical="center" wrapText="1"/>
    </xf>
    <xf numFmtId="0" fontId="5" fillId="0" borderId="0" xfId="0" applyFont="1" applyBorder="1" applyProtection="1">
      <protection locked="0"/>
    </xf>
    <xf numFmtId="0" fontId="5" fillId="0" borderId="22" xfId="0" applyFont="1" applyBorder="1" applyAlignment="1" applyProtection="1">
      <alignment horizontal="center" vertical="center"/>
      <protection locked="0"/>
    </xf>
    <xf numFmtId="0" fontId="5" fillId="0" borderId="22" xfId="0" applyFont="1" applyBorder="1" applyAlignment="1">
      <alignment horizontal="center" vertical="center" wrapText="1"/>
    </xf>
    <xf numFmtId="0" fontId="5" fillId="0" borderId="23" xfId="0" applyFont="1" applyBorder="1" applyAlignment="1" applyProtection="1">
      <alignment horizontal="center" vertical="center"/>
      <protection locked="0"/>
    </xf>
    <xf numFmtId="0" fontId="5" fillId="0" borderId="23" xfId="0" applyFont="1" applyBorder="1" applyAlignment="1">
      <alignment horizontal="center" vertical="center" wrapText="1"/>
    </xf>
    <xf numFmtId="0" fontId="5" fillId="0" borderId="24" xfId="0" applyFont="1" applyBorder="1" applyAlignment="1" applyProtection="1">
      <alignment horizontal="center" vertical="center" wrapText="1"/>
      <protection locked="0"/>
    </xf>
    <xf numFmtId="0" fontId="5" fillId="0" borderId="24" xfId="0" applyFont="1" applyBorder="1" applyAlignment="1">
      <alignment horizontal="center" vertical="center" wrapText="1"/>
    </xf>
    <xf numFmtId="0" fontId="5" fillId="0" borderId="24" xfId="0" applyFont="1" applyBorder="1" applyAlignment="1" applyProtection="1">
      <alignment horizontal="center" vertical="center"/>
      <protection locked="0"/>
    </xf>
    <xf numFmtId="0" fontId="2" fillId="0" borderId="20" xfId="0" applyFont="1" applyBorder="1" applyAlignment="1">
      <alignment horizontal="left" vertical="center" wrapText="1"/>
    </xf>
    <xf numFmtId="0" fontId="2" fillId="0" borderId="24" xfId="0" applyFont="1" applyBorder="1" applyAlignment="1" applyProtection="1">
      <alignment horizontal="left" vertical="center"/>
      <protection locked="0"/>
    </xf>
    <xf numFmtId="0" fontId="2" fillId="0" borderId="24" xfId="0" applyFont="1" applyBorder="1" applyAlignment="1">
      <alignment horizontal="left" vertical="center" wrapText="1"/>
    </xf>
    <xf numFmtId="0" fontId="2" fillId="0" borderId="25" xfId="0" applyFont="1" applyBorder="1" applyAlignment="1">
      <alignment horizontal="center" vertical="center"/>
    </xf>
    <xf numFmtId="0" fontId="2" fillId="0" borderId="26" xfId="0" applyFont="1" applyBorder="1" applyAlignment="1" applyProtection="1">
      <alignment horizontal="left" vertical="center"/>
      <protection locked="0"/>
    </xf>
    <xf numFmtId="0" fontId="2" fillId="0" borderId="26" xfId="0" applyFont="1" applyBorder="1" applyAlignment="1">
      <alignment horizontal="left" vertical="center"/>
    </xf>
    <xf numFmtId="0" fontId="2" fillId="0" borderId="0" xfId="0" applyFont="1" applyBorder="1" applyAlignment="1" applyProtection="1">
      <alignment vertical="top" wrapText="1"/>
      <protection locked="0"/>
    </xf>
    <xf numFmtId="0" fontId="9" fillId="0" borderId="0" xfId="0" applyFont="1" applyBorder="1" applyAlignment="1" applyProtection="1">
      <alignment horizontal="center" vertical="center" wrapText="1"/>
      <protection locked="0"/>
    </xf>
    <xf numFmtId="0" fontId="5" fillId="0" borderId="3" xfId="0" applyFont="1" applyBorder="1" applyAlignment="1">
      <alignment horizontal="center" vertical="center" wrapText="1"/>
    </xf>
    <xf numFmtId="0" fontId="5" fillId="0" borderId="3" xfId="0" applyFont="1" applyBorder="1" applyAlignment="1" applyProtection="1">
      <alignment horizontal="center" vertical="center" wrapText="1"/>
      <protection locked="0"/>
    </xf>
    <xf numFmtId="0" fontId="5" fillId="0" borderId="23" xfId="0" applyFont="1" applyBorder="1" applyAlignment="1" applyProtection="1">
      <alignment horizontal="center" vertical="center" wrapText="1"/>
      <protection locked="0"/>
    </xf>
    <xf numFmtId="0" fontId="5" fillId="0" borderId="26" xfId="0" applyFont="1" applyBorder="1" applyAlignment="1">
      <alignment horizontal="center" vertical="center" wrapText="1"/>
    </xf>
    <xf numFmtId="0" fontId="2" fillId="2" borderId="24" xfId="0" applyFont="1" applyFill="1" applyBorder="1" applyAlignment="1">
      <alignment horizontal="left" vertical="center"/>
    </xf>
    <xf numFmtId="0" fontId="2" fillId="0" borderId="0" xfId="0" applyFont="1" applyBorder="1" applyAlignment="1" applyProtection="1">
      <alignment horizontal="right" vertical="center" wrapText="1"/>
      <protection locked="0"/>
    </xf>
    <xf numFmtId="0" fontId="2" fillId="0" borderId="0" xfId="0" applyFont="1" applyBorder="1" applyAlignment="1" applyProtection="1">
      <alignment horizontal="right" wrapText="1"/>
      <protection locked="0"/>
    </xf>
    <xf numFmtId="0" fontId="5" fillId="0" borderId="3" xfId="0" applyFont="1" applyBorder="1" applyAlignment="1" applyProtection="1">
      <alignment horizontal="center" vertical="center"/>
      <protection locked="0"/>
    </xf>
    <xf numFmtId="0" fontId="5" fillId="0" borderId="26" xfId="0" applyFont="1" applyBorder="1" applyAlignment="1" applyProtection="1">
      <alignment horizontal="center" vertical="center"/>
      <protection locked="0"/>
    </xf>
    <xf numFmtId="0" fontId="5" fillId="0" borderId="26" xfId="0" applyFont="1" applyBorder="1" applyAlignment="1" applyProtection="1">
      <alignment horizontal="center" vertical="center" wrapText="1"/>
      <protection locked="0"/>
    </xf>
    <xf numFmtId="0" fontId="2" fillId="0" borderId="0" xfId="0" applyFont="1" applyBorder="1" applyAlignment="1">
      <alignment horizontal="left" vertical="center"/>
    </xf>
    <xf numFmtId="180" fontId="11" fillId="0" borderId="1" xfId="56" applyNumberFormat="1" applyFont="1" applyBorder="1" applyAlignment="1">
      <alignment horizontal="center" vertical="center"/>
    </xf>
    <xf numFmtId="180" fontId="11" fillId="0" borderId="1" xfId="0" applyNumberFormat="1" applyFont="1" applyBorder="1" applyAlignment="1">
      <alignment horizontal="center" vertical="center"/>
    </xf>
    <xf numFmtId="3" fontId="2" fillId="0" borderId="24" xfId="0" applyNumberFormat="1" applyFont="1" applyBorder="1" applyAlignment="1">
      <alignment horizontal="right" vertical="center"/>
    </xf>
    <xf numFmtId="0" fontId="2" fillId="2" borderId="24" xfId="0" applyFont="1" applyFill="1" applyBorder="1" applyAlignment="1">
      <alignment horizontal="right" vertical="center"/>
    </xf>
    <xf numFmtId="0" fontId="2" fillId="2" borderId="0" xfId="0" applyFont="1" applyFill="1" applyBorder="1" applyAlignment="1">
      <alignment horizontal="left" vertical="center"/>
    </xf>
    <xf numFmtId="178" fontId="11" fillId="0" borderId="0" xfId="0" applyNumberFormat="1" applyFont="1" applyBorder="1" applyAlignment="1">
      <alignment horizontal="left" vertical="center"/>
    </xf>
    <xf numFmtId="0" fontId="2" fillId="0" borderId="0" xfId="0" applyFont="1" applyBorder="1" applyAlignment="1">
      <alignment horizontal="right"/>
    </xf>
    <xf numFmtId="0" fontId="16" fillId="0" borderId="0" xfId="0" applyFont="1" applyBorder="1" applyAlignment="1" applyProtection="1">
      <alignment horizontal="right"/>
      <protection locked="0"/>
    </xf>
    <xf numFmtId="49" fontId="16" fillId="0" borderId="0" xfId="0" applyNumberFormat="1" applyFont="1" applyBorder="1" applyProtection="1">
      <protection locked="0"/>
    </xf>
    <xf numFmtId="0" fontId="3" fillId="0" borderId="0" xfId="0" applyFont="1" applyBorder="1" applyAlignment="1">
      <alignment horizontal="right"/>
    </xf>
    <xf numFmtId="0" fontId="17" fillId="0" borderId="0" xfId="0" applyFont="1" applyBorder="1" applyAlignment="1" applyProtection="1">
      <alignment horizontal="center" vertical="center" wrapText="1"/>
      <protection locked="0"/>
    </xf>
    <xf numFmtId="0" fontId="17" fillId="0" borderId="0" xfId="0" applyFont="1" applyBorder="1" applyAlignment="1" applyProtection="1">
      <alignment horizontal="center" vertical="center"/>
      <protection locked="0"/>
    </xf>
    <xf numFmtId="0" fontId="17" fillId="0" borderId="0" xfId="0" applyFont="1" applyBorder="1" applyAlignment="1">
      <alignment horizontal="center" vertical="center"/>
    </xf>
    <xf numFmtId="0" fontId="5" fillId="0" borderId="18" xfId="0" applyFont="1" applyBorder="1" applyAlignment="1" applyProtection="1">
      <alignment horizontal="center" vertical="center"/>
      <protection locked="0"/>
    </xf>
    <xf numFmtId="49" fontId="5" fillId="0" borderId="18" xfId="0" applyNumberFormat="1" applyFont="1" applyBorder="1" applyAlignment="1" applyProtection="1">
      <alignment horizontal="center" vertical="center" wrapText="1"/>
      <protection locked="0"/>
    </xf>
    <xf numFmtId="0" fontId="5" fillId="0" borderId="19" xfId="0" applyFont="1" applyBorder="1" applyAlignment="1" applyProtection="1">
      <alignment horizontal="center" vertical="center"/>
      <protection locked="0"/>
    </xf>
    <xf numFmtId="49" fontId="5" fillId="0" borderId="19" xfId="0" applyNumberFormat="1" applyFont="1" applyBorder="1" applyAlignment="1" applyProtection="1">
      <alignment horizontal="center" vertical="center" wrapText="1"/>
      <protection locked="0"/>
    </xf>
    <xf numFmtId="49" fontId="5" fillId="0" borderId="1" xfId="0" applyNumberFormat="1" applyFont="1" applyBorder="1" applyAlignment="1" applyProtection="1">
      <alignment horizontal="center" vertical="center"/>
      <protection locked="0"/>
    </xf>
    <xf numFmtId="0" fontId="3"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1" xfId="0" applyFont="1" applyBorder="1" applyAlignment="1">
      <alignment horizontal="center" vertical="center" wrapText="1"/>
    </xf>
    <xf numFmtId="0" fontId="2" fillId="0" borderId="1" xfId="0" applyFont="1" applyBorder="1" applyAlignment="1">
      <alignment horizontal="left" vertical="center" wrapText="1" indent="1"/>
    </xf>
    <xf numFmtId="0" fontId="3" fillId="0" borderId="0" xfId="0" applyFont="1" applyBorder="1" applyAlignment="1">
      <alignment vertical="top"/>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5" xfId="0" applyFont="1" applyBorder="1" applyAlignment="1" applyProtection="1">
      <alignment horizontal="center" vertical="center" wrapText="1"/>
      <protection locked="0"/>
    </xf>
    <xf numFmtId="0" fontId="5" fillId="0" borderId="24" xfId="0" applyFont="1" applyBorder="1" applyAlignment="1">
      <alignment horizontal="center" vertical="center"/>
    </xf>
    <xf numFmtId="0" fontId="2" fillId="0" borderId="0" xfId="0" applyFont="1" applyBorder="1" applyAlignment="1">
      <alignment horizontal="right" vertical="center"/>
    </xf>
    <xf numFmtId="0" fontId="3" fillId="0" borderId="0" xfId="0" applyFont="1" applyBorder="1" applyAlignment="1" applyProtection="1">
      <alignment vertical="top"/>
      <protection locked="0"/>
    </xf>
    <xf numFmtId="49" fontId="3" fillId="0" borderId="0" xfId="0" applyNumberFormat="1" applyFont="1" applyBorder="1" applyProtection="1">
      <protection locked="0"/>
    </xf>
    <xf numFmtId="0" fontId="5" fillId="0" borderId="0" xfId="0" applyFont="1" applyBorder="1" applyAlignment="1" applyProtection="1">
      <alignment horizontal="left" vertical="center"/>
      <protection locked="0"/>
    </xf>
    <xf numFmtId="0" fontId="5" fillId="0" borderId="20" xfId="0" applyFont="1" applyBorder="1" applyAlignment="1" applyProtection="1">
      <alignment horizontal="center" vertical="center"/>
      <protection locked="0"/>
    </xf>
    <xf numFmtId="0" fontId="2" fillId="0" borderId="3" xfId="0" applyFont="1" applyBorder="1" applyAlignment="1" applyProtection="1">
      <alignment horizontal="left" vertical="center"/>
      <protection locked="0"/>
    </xf>
    <xf numFmtId="0" fontId="2" fillId="0" borderId="4" xfId="0" applyFont="1" applyBorder="1" applyAlignment="1" applyProtection="1">
      <alignment horizontal="left" vertical="center"/>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protection locked="0"/>
    </xf>
    <xf numFmtId="178" fontId="11" fillId="0" borderId="1" xfId="0" applyNumberFormat="1" applyFont="1" applyFill="1" applyBorder="1" applyAlignment="1">
      <alignment horizontal="right" vertical="center"/>
    </xf>
    <xf numFmtId="49" fontId="11" fillId="0" borderId="1" xfId="53" applyNumberFormat="1" applyFont="1" applyBorder="1">
      <alignment horizontal="left" vertical="center" wrapText="1"/>
    </xf>
    <xf numFmtId="0" fontId="0" fillId="0" borderId="0" xfId="0" applyFont="1" applyFill="1" applyBorder="1"/>
    <xf numFmtId="0" fontId="5" fillId="0" borderId="4" xfId="0" applyFont="1" applyBorder="1" applyAlignment="1" applyProtection="1">
      <alignment horizontal="center" vertical="center" wrapText="1"/>
      <protection locked="0"/>
    </xf>
    <xf numFmtId="0" fontId="2" fillId="0" borderId="0" xfId="0" applyFont="1" applyBorder="1" applyAlignment="1">
      <alignment horizontal="right" vertical="center" wrapText="1"/>
    </xf>
    <xf numFmtId="0" fontId="18" fillId="0" borderId="0" xfId="0" applyFont="1" applyBorder="1" applyAlignment="1">
      <alignment horizontal="center" vertical="center"/>
    </xf>
    <xf numFmtId="0" fontId="3" fillId="2" borderId="0" xfId="0" applyFont="1" applyFill="1" applyBorder="1" applyAlignment="1" applyProtection="1">
      <alignment horizontal="left" vertical="center" wrapText="1"/>
      <protection locked="0"/>
    </xf>
    <xf numFmtId="0" fontId="12" fillId="2" borderId="1" xfId="0" applyFont="1" applyFill="1" applyBorder="1" applyAlignment="1" applyProtection="1">
      <alignment vertical="top" wrapText="1"/>
      <protection locked="0"/>
    </xf>
    <xf numFmtId="49" fontId="5" fillId="0" borderId="2"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1" xfId="0" applyNumberFormat="1" applyFont="1" applyBorder="1" applyAlignment="1">
      <alignment horizontal="center" vertical="center"/>
    </xf>
    <xf numFmtId="0" fontId="2" fillId="0" borderId="1" xfId="0" applyFont="1" applyBorder="1" applyAlignment="1">
      <alignment horizontal="left" vertical="center" wrapText="1" indent="2"/>
    </xf>
    <xf numFmtId="0" fontId="3" fillId="0" borderId="4" xfId="0" applyFont="1" applyBorder="1" applyAlignment="1">
      <alignment horizontal="center" vertical="center"/>
    </xf>
    <xf numFmtId="0" fontId="12" fillId="2" borderId="0"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19" fillId="0" borderId="1" xfId="0" applyFont="1" applyBorder="1" applyAlignment="1" applyProtection="1">
      <alignment vertical="top" wrapText="1"/>
      <protection locked="0"/>
    </xf>
    <xf numFmtId="0" fontId="2" fillId="0" borderId="1" xfId="0" applyFont="1" applyBorder="1" applyAlignment="1" applyProtection="1">
      <alignment vertical="center" wrapText="1"/>
      <protection locked="0"/>
    </xf>
    <xf numFmtId="0" fontId="20" fillId="0" borderId="1" xfId="0" applyFont="1" applyBorder="1" applyAlignment="1">
      <alignment horizontal="center" vertical="center"/>
    </xf>
    <xf numFmtId="0" fontId="20" fillId="0" borderId="1" xfId="0" applyFont="1" applyBorder="1" applyAlignment="1" applyProtection="1">
      <alignment horizontal="center" vertical="center" wrapText="1"/>
      <protection locked="0"/>
    </xf>
    <xf numFmtId="178" fontId="21" fillId="0" borderId="1" xfId="0" applyNumberFormat="1" applyFont="1" applyBorder="1" applyAlignment="1">
      <alignment horizontal="right" vertical="center"/>
    </xf>
    <xf numFmtId="0" fontId="19" fillId="2" borderId="18" xfId="0" applyFont="1" applyFill="1" applyBorder="1" applyAlignment="1">
      <alignment horizontal="center" vertical="center"/>
    </xf>
    <xf numFmtId="0" fontId="19" fillId="0" borderId="2" xfId="0" applyFont="1" applyBorder="1" applyAlignment="1" applyProtection="1">
      <alignment horizontal="center" vertical="center"/>
      <protection locked="0"/>
    </xf>
    <xf numFmtId="0" fontId="19" fillId="0" borderId="3" xfId="0" applyFont="1" applyBorder="1" applyAlignment="1" applyProtection="1">
      <alignment horizontal="center" vertical="center"/>
      <protection locked="0"/>
    </xf>
    <xf numFmtId="0" fontId="19" fillId="0" borderId="4" xfId="0" applyFont="1" applyBorder="1" applyAlignment="1" applyProtection="1">
      <alignment horizontal="center" vertical="center"/>
      <protection locked="0"/>
    </xf>
    <xf numFmtId="0" fontId="19" fillId="0" borderId="18" xfId="0" applyFont="1" applyBorder="1" applyAlignment="1" applyProtection="1">
      <alignment horizontal="center" vertical="center"/>
      <protection locked="0"/>
    </xf>
    <xf numFmtId="0" fontId="19" fillId="2" borderId="20" xfId="0" applyFont="1" applyFill="1" applyBorder="1" applyAlignment="1" applyProtection="1">
      <alignment horizontal="center" vertical="center" wrapText="1"/>
      <protection locked="0"/>
    </xf>
    <xf numFmtId="0" fontId="19" fillId="0" borderId="20" xfId="0" applyFont="1" applyBorder="1" applyAlignment="1" applyProtection="1">
      <alignment horizontal="center" vertical="center"/>
      <protection locked="0"/>
    </xf>
    <xf numFmtId="0" fontId="19" fillId="0" borderId="1" xfId="0" applyFont="1" applyBorder="1" applyAlignment="1" applyProtection="1">
      <alignment horizontal="center" vertical="center"/>
      <protection locked="0"/>
    </xf>
    <xf numFmtId="0" fontId="2" fillId="2" borderId="1" xfId="0" applyFont="1" applyFill="1" applyBorder="1" applyAlignment="1">
      <alignment horizontal="left" vertical="center" wrapText="1" indent="1"/>
    </xf>
    <xf numFmtId="0" fontId="2" fillId="2" borderId="1" xfId="0" applyFont="1" applyFill="1" applyBorder="1" applyAlignment="1">
      <alignment horizontal="left" vertical="center" wrapText="1" indent="2"/>
    </xf>
    <xf numFmtId="0" fontId="2" fillId="2" borderId="2" xfId="0" applyFont="1" applyFill="1" applyBorder="1" applyAlignment="1">
      <alignment horizontal="center" vertical="center" wrapText="1"/>
    </xf>
    <xf numFmtId="0" fontId="19" fillId="0" borderId="3" xfId="0" applyFont="1" applyBorder="1" applyAlignment="1">
      <alignment horizontal="center" vertical="center"/>
    </xf>
    <xf numFmtId="0" fontId="19" fillId="0" borderId="4" xfId="0" applyFont="1" applyBorder="1" applyAlignment="1">
      <alignment horizontal="center" vertical="center"/>
    </xf>
    <xf numFmtId="0" fontId="19" fillId="0" borderId="20"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0" borderId="2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3" fillId="0" borderId="23" xfId="0" applyFont="1" applyBorder="1" applyAlignment="1" applyProtection="1">
      <alignment horizontal="center" vertical="center" wrapText="1"/>
      <protection locked="0"/>
    </xf>
    <xf numFmtId="0" fontId="2" fillId="2" borderId="20" xfId="0" applyFont="1" applyFill="1" applyBorder="1" applyAlignment="1">
      <alignment horizontal="left" vertical="center"/>
    </xf>
    <xf numFmtId="0" fontId="2" fillId="2" borderId="1" xfId="0" applyFont="1" applyFill="1" applyBorder="1" applyAlignment="1">
      <alignment horizontal="center" vertical="center"/>
    </xf>
    <xf numFmtId="0" fontId="12" fillId="0" borderId="1" xfId="0" applyFont="1" applyBorder="1" applyAlignment="1" applyProtection="1">
      <alignment vertical="top" wrapText="1"/>
      <protection locked="0"/>
    </xf>
    <xf numFmtId="0" fontId="3" fillId="0" borderId="4" xfId="0" applyFont="1" applyBorder="1" applyAlignment="1" applyProtection="1">
      <alignment horizontal="center" vertical="center" wrapText="1"/>
      <protection locked="0"/>
    </xf>
    <xf numFmtId="0" fontId="3" fillId="0" borderId="26" xfId="0" applyFont="1" applyBorder="1" applyAlignment="1" applyProtection="1">
      <alignment horizontal="center" vertical="center"/>
      <protection locked="0"/>
    </xf>
    <xf numFmtId="0" fontId="3" fillId="0" borderId="26" xfId="0" applyFont="1" applyBorder="1" applyAlignment="1" applyProtection="1">
      <alignment horizontal="center" vertical="center" wrapText="1"/>
      <protection locked="0"/>
    </xf>
    <xf numFmtId="0" fontId="3" fillId="0" borderId="24" xfId="0" applyFont="1" applyBorder="1" applyAlignment="1" applyProtection="1">
      <alignment horizontal="center" vertical="center" wrapText="1"/>
      <protection locked="0"/>
    </xf>
    <xf numFmtId="0" fontId="2" fillId="2" borderId="24" xfId="0" applyFont="1" applyFill="1" applyBorder="1" applyAlignment="1" applyProtection="1">
      <alignment horizontal="right" vertical="center"/>
      <protection locked="0"/>
    </xf>
    <xf numFmtId="0" fontId="2" fillId="0" borderId="1" xfId="0" applyFont="1" applyBorder="1" applyAlignment="1" applyProtection="1">
      <alignment vertical="center"/>
      <protection locked="0"/>
    </xf>
    <xf numFmtId="0" fontId="2" fillId="2" borderId="0" xfId="0" applyFont="1" applyFill="1" applyBorder="1" applyAlignment="1" quotePrefix="1">
      <alignment horizontal="right" vertical="center" wrapText="1"/>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 name="Normal" xfId="57"/>
    <cellStyle name="常规 5" xfId="58"/>
    <cellStyle name="常规 3" xfId="5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主题​​">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6"/>
  <sheetViews>
    <sheetView showGridLines="0" showZeros="0" tabSelected="1" topLeftCell="A14" workbookViewId="0">
      <selection activeCell="B36" sqref="B36"/>
    </sheetView>
  </sheetViews>
  <sheetFormatPr defaultColWidth="8.575" defaultRowHeight="12.75" customHeight="1" outlineLevelCol="3"/>
  <cols>
    <col min="1" max="4" width="41" customWidth="1"/>
  </cols>
  <sheetData>
    <row r="1" ht="15" customHeight="1" spans="1:4">
      <c r="A1" s="110"/>
      <c r="B1" s="110"/>
      <c r="C1" s="110"/>
      <c r="D1" s="127" t="s">
        <v>0</v>
      </c>
    </row>
    <row r="2" ht="41.25" customHeight="1" spans="1:1">
      <c r="A2" s="105" t="str">
        <f>"2026"&amp;"年部门财务收支预算总表"</f>
        <v>2026年部门财务收支预算总表</v>
      </c>
    </row>
    <row r="3" ht="17.25" customHeight="1" spans="1:4">
      <c r="A3" s="108" t="str">
        <f>"单位名称："&amp;"昆明市东川区碧谷街道中心卫生院"</f>
        <v>单位名称：昆明市东川区碧谷街道中心卫生院</v>
      </c>
      <c r="B3" s="227"/>
      <c r="D3" s="202" t="s">
        <v>1</v>
      </c>
    </row>
    <row r="4" ht="23.25" customHeight="1" spans="1:4">
      <c r="A4" s="228" t="s">
        <v>2</v>
      </c>
      <c r="B4" s="229"/>
      <c r="C4" s="228" t="s">
        <v>3</v>
      </c>
      <c r="D4" s="229"/>
    </row>
    <row r="5" ht="24" customHeight="1" spans="1:4">
      <c r="A5" s="228" t="s">
        <v>4</v>
      </c>
      <c r="B5" s="228" t="s">
        <v>5</v>
      </c>
      <c r="C5" s="228" t="s">
        <v>6</v>
      </c>
      <c r="D5" s="228" t="s">
        <v>5</v>
      </c>
    </row>
    <row r="6" ht="17.25" customHeight="1" spans="1:4">
      <c r="A6" s="230" t="s">
        <v>7</v>
      </c>
      <c r="B6" s="141">
        <v>5326378.4</v>
      </c>
      <c r="C6" s="230" t="s">
        <v>8</v>
      </c>
      <c r="D6" s="141"/>
    </row>
    <row r="7" ht="17.25" customHeight="1" spans="1:4">
      <c r="A7" s="230" t="s">
        <v>9</v>
      </c>
      <c r="B7" s="141"/>
      <c r="C7" s="230" t="s">
        <v>10</v>
      </c>
      <c r="D7" s="141"/>
    </row>
    <row r="8" ht="17.25" customHeight="1" spans="1:4">
      <c r="A8" s="230" t="s">
        <v>11</v>
      </c>
      <c r="B8" s="141"/>
      <c r="C8" s="261" t="s">
        <v>12</v>
      </c>
      <c r="D8" s="141"/>
    </row>
    <row r="9" ht="17.25" customHeight="1" spans="1:4">
      <c r="A9" s="230" t="s">
        <v>13</v>
      </c>
      <c r="B9" s="141"/>
      <c r="C9" s="261" t="s">
        <v>14</v>
      </c>
      <c r="D9" s="141"/>
    </row>
    <row r="10" ht="17.25" customHeight="1" spans="1:4">
      <c r="A10" s="230" t="s">
        <v>15</v>
      </c>
      <c r="B10" s="141">
        <v>16928544.86</v>
      </c>
      <c r="C10" s="261" t="s">
        <v>16</v>
      </c>
      <c r="D10" s="141"/>
    </row>
    <row r="11" ht="17.25" customHeight="1" spans="1:4">
      <c r="A11" s="230" t="s">
        <v>17</v>
      </c>
      <c r="B11" s="141">
        <v>16922500</v>
      </c>
      <c r="C11" s="261" t="s">
        <v>18</v>
      </c>
      <c r="D11" s="141"/>
    </row>
    <row r="12" ht="17.25" customHeight="1" spans="1:4">
      <c r="A12" s="230" t="s">
        <v>19</v>
      </c>
      <c r="B12" s="141"/>
      <c r="C12" s="95" t="s">
        <v>20</v>
      </c>
      <c r="D12" s="141"/>
    </row>
    <row r="13" ht="17.25" customHeight="1" spans="1:4">
      <c r="A13" s="230" t="s">
        <v>21</v>
      </c>
      <c r="B13" s="141"/>
      <c r="C13" s="95" t="s">
        <v>22</v>
      </c>
      <c r="D13" s="141">
        <v>573176.4</v>
      </c>
    </row>
    <row r="14" ht="17.25" customHeight="1" spans="1:4">
      <c r="A14" s="230" t="s">
        <v>23</v>
      </c>
      <c r="B14" s="141"/>
      <c r="C14" s="95" t="s">
        <v>24</v>
      </c>
      <c r="D14" s="141">
        <v>21262572</v>
      </c>
    </row>
    <row r="15" ht="17.25" customHeight="1" spans="1:4">
      <c r="A15" s="230" t="s">
        <v>25</v>
      </c>
      <c r="B15" s="141">
        <v>6044.86</v>
      </c>
      <c r="C15" s="95" t="s">
        <v>26</v>
      </c>
      <c r="D15" s="141"/>
    </row>
    <row r="16" ht="17.25" customHeight="1" spans="1:4">
      <c r="A16" s="28"/>
      <c r="B16" s="141"/>
      <c r="C16" s="95" t="s">
        <v>27</v>
      </c>
      <c r="D16" s="141"/>
    </row>
    <row r="17" ht="17.25" customHeight="1" spans="1:4">
      <c r="A17" s="231"/>
      <c r="B17" s="141"/>
      <c r="C17" s="95" t="s">
        <v>28</v>
      </c>
      <c r="D17" s="141"/>
    </row>
    <row r="18" ht="17.25" customHeight="1" spans="1:4">
      <c r="A18" s="231"/>
      <c r="B18" s="141"/>
      <c r="C18" s="95" t="s">
        <v>29</v>
      </c>
      <c r="D18" s="141"/>
    </row>
    <row r="19" ht="17.25" customHeight="1" spans="1:4">
      <c r="A19" s="231"/>
      <c r="B19" s="141"/>
      <c r="C19" s="95" t="s">
        <v>30</v>
      </c>
      <c r="D19" s="141"/>
    </row>
    <row r="20" ht="17.25" customHeight="1" spans="1:4">
      <c r="A20" s="231"/>
      <c r="B20" s="141"/>
      <c r="C20" s="95" t="s">
        <v>31</v>
      </c>
      <c r="D20" s="141"/>
    </row>
    <row r="21" ht="17.25" customHeight="1" spans="1:4">
      <c r="A21" s="231"/>
      <c r="B21" s="141"/>
      <c r="C21" s="95" t="s">
        <v>32</v>
      </c>
      <c r="D21" s="141">
        <v>6044.86</v>
      </c>
    </row>
    <row r="22" ht="17.25" customHeight="1" spans="1:4">
      <c r="A22" s="231"/>
      <c r="B22" s="141"/>
      <c r="C22" s="95" t="s">
        <v>33</v>
      </c>
      <c r="D22" s="141"/>
    </row>
    <row r="23" ht="17.25" customHeight="1" spans="1:4">
      <c r="A23" s="231"/>
      <c r="B23" s="141"/>
      <c r="C23" s="95" t="s">
        <v>34</v>
      </c>
      <c r="D23" s="141"/>
    </row>
    <row r="24" ht="17.25" customHeight="1" spans="1:4">
      <c r="A24" s="231"/>
      <c r="B24" s="141"/>
      <c r="C24" s="95" t="s">
        <v>35</v>
      </c>
      <c r="D24" s="141">
        <v>413130</v>
      </c>
    </row>
    <row r="25" ht="17.25" customHeight="1" spans="1:4">
      <c r="A25" s="231"/>
      <c r="B25" s="141"/>
      <c r="C25" s="95" t="s">
        <v>36</v>
      </c>
      <c r="D25" s="141"/>
    </row>
    <row r="26" ht="17.25" customHeight="1" spans="1:4">
      <c r="A26" s="231"/>
      <c r="B26" s="141"/>
      <c r="C26" s="28" t="s">
        <v>37</v>
      </c>
      <c r="D26" s="141"/>
    </row>
    <row r="27" ht="17.25" customHeight="1" spans="1:4">
      <c r="A27" s="231"/>
      <c r="B27" s="141"/>
      <c r="C27" s="95" t="s">
        <v>38</v>
      </c>
      <c r="D27" s="141"/>
    </row>
    <row r="28" ht="16.5" customHeight="1" spans="1:4">
      <c r="A28" s="231"/>
      <c r="B28" s="141"/>
      <c r="C28" s="95" t="s">
        <v>39</v>
      </c>
      <c r="D28" s="141"/>
    </row>
    <row r="29" ht="16.5" customHeight="1" spans="1:4">
      <c r="A29" s="231"/>
      <c r="B29" s="141"/>
      <c r="C29" s="28" t="s">
        <v>40</v>
      </c>
      <c r="D29" s="141"/>
    </row>
    <row r="30" ht="17.25" customHeight="1" spans="1:4">
      <c r="A30" s="231"/>
      <c r="B30" s="141"/>
      <c r="C30" s="28" t="s">
        <v>41</v>
      </c>
      <c r="D30" s="141"/>
    </row>
    <row r="31" ht="17.25" customHeight="1" spans="1:4">
      <c r="A31" s="231"/>
      <c r="B31" s="141"/>
      <c r="C31" s="95" t="s">
        <v>42</v>
      </c>
      <c r="D31" s="141"/>
    </row>
    <row r="32" ht="16.5" customHeight="1" spans="1:4">
      <c r="A32" s="231" t="s">
        <v>43</v>
      </c>
      <c r="B32" s="141">
        <v>22254923.26</v>
      </c>
      <c r="C32" s="231" t="s">
        <v>44</v>
      </c>
      <c r="D32" s="141">
        <v>22254923.26</v>
      </c>
    </row>
    <row r="33" ht="16.5" customHeight="1" spans="1:4">
      <c r="A33" s="28" t="s">
        <v>45</v>
      </c>
      <c r="B33" s="141"/>
      <c r="C33" s="28" t="s">
        <v>46</v>
      </c>
      <c r="D33" s="141"/>
    </row>
    <row r="34" ht="16.5" customHeight="1" spans="1:4">
      <c r="A34" s="95" t="s">
        <v>47</v>
      </c>
      <c r="B34" s="141"/>
      <c r="C34" s="95" t="s">
        <v>47</v>
      </c>
      <c r="D34" s="141"/>
    </row>
    <row r="35" ht="16.5" customHeight="1" spans="1:4">
      <c r="A35" s="95" t="s">
        <v>48</v>
      </c>
      <c r="B35" s="141"/>
      <c r="C35" s="95" t="s">
        <v>49</v>
      </c>
      <c r="D35" s="141"/>
    </row>
    <row r="36" ht="16.5" customHeight="1" spans="1:4">
      <c r="A36" s="232" t="s">
        <v>50</v>
      </c>
      <c r="B36" s="141">
        <v>22254923.26</v>
      </c>
      <c r="C36" s="232" t="s">
        <v>51</v>
      </c>
      <c r="D36" s="141">
        <v>22254923.26</v>
      </c>
    </row>
  </sheetData>
  <mergeCells count="4">
    <mergeCell ref="A2:D2"/>
    <mergeCell ref="A3:B3"/>
    <mergeCell ref="A4:B4"/>
    <mergeCell ref="C4:D4"/>
  </mergeCells>
  <printOptions horizontalCentered="1"/>
  <pageMargins left="0.96" right="0.96" top="0.72" bottom="0.72" header="0" footer="0"/>
  <pageSetup paperSize="9" scale="62" orientation="landscape"/>
  <headerFooter>
    <oddFooter>&amp;C第&amp;P页，共&amp;N页&amp;R&amp;N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9"/>
  <sheetViews>
    <sheetView showGridLines="0" showZeros="0" workbookViewId="0">
      <selection activeCell="F22" sqref="F22"/>
    </sheetView>
  </sheetViews>
  <sheetFormatPr defaultColWidth="8.575" defaultRowHeight="12.75" customHeight="1"/>
  <cols>
    <col min="1" max="1" width="10" customWidth="1"/>
    <col min="2" max="2" width="24.125" customWidth="1"/>
    <col min="3" max="3" width="13" customWidth="1"/>
    <col min="4" max="4" width="13.5" customWidth="1"/>
    <col min="5" max="5" width="13.375" customWidth="1"/>
    <col min="6" max="8" width="14.5" customWidth="1"/>
    <col min="9" max="10" width="11.375" customWidth="1"/>
    <col min="11" max="11" width="14.75" customWidth="1"/>
    <col min="12" max="12" width="12.75" customWidth="1"/>
    <col min="13" max="13" width="15.625" customWidth="1"/>
    <col min="14" max="14" width="10.375" customWidth="1"/>
    <col min="15" max="15" width="9.125" customWidth="1"/>
    <col min="16" max="16" width="10.375" customWidth="1"/>
    <col min="17" max="17" width="13.5" customWidth="1"/>
    <col min="18" max="18" width="14.75" customWidth="1"/>
    <col min="19" max="19" width="15.875" customWidth="1"/>
  </cols>
  <sheetData>
    <row r="1" ht="17.25" customHeight="1" spans="1:1">
      <c r="A1" s="127" t="s">
        <v>52</v>
      </c>
    </row>
    <row r="2" ht="41.25" customHeight="1" spans="1:1">
      <c r="A2" s="105" t="str">
        <f>"2026"&amp;"年部门收入预算表"</f>
        <v>2026年部门收入预算表</v>
      </c>
    </row>
    <row r="3" ht="17.25" customHeight="1" spans="1:19">
      <c r="A3" s="108" t="str">
        <f>"单位名称："&amp;"昆明市东川区碧谷街道中心卫生院"</f>
        <v>单位名称：昆明市东川区碧谷街道中心卫生院</v>
      </c>
      <c r="S3" s="110" t="s">
        <v>1</v>
      </c>
    </row>
    <row r="4" ht="21.75" customHeight="1" spans="1:19">
      <c r="A4" s="248" t="s">
        <v>53</v>
      </c>
      <c r="B4" s="249" t="s">
        <v>54</v>
      </c>
      <c r="C4" s="249" t="s">
        <v>55</v>
      </c>
      <c r="D4" s="250" t="s">
        <v>56</v>
      </c>
      <c r="E4" s="250"/>
      <c r="F4" s="250"/>
      <c r="G4" s="250"/>
      <c r="H4" s="250"/>
      <c r="I4" s="193"/>
      <c r="J4" s="250"/>
      <c r="K4" s="250"/>
      <c r="L4" s="250"/>
      <c r="M4" s="250"/>
      <c r="N4" s="256"/>
      <c r="O4" s="250" t="s">
        <v>45</v>
      </c>
      <c r="P4" s="250"/>
      <c r="Q4" s="250"/>
      <c r="R4" s="250"/>
      <c r="S4" s="256"/>
    </row>
    <row r="5" ht="27" customHeight="1" spans="1:19">
      <c r="A5" s="251"/>
      <c r="B5" s="252"/>
      <c r="C5" s="252"/>
      <c r="D5" s="252" t="s">
        <v>57</v>
      </c>
      <c r="E5" s="252" t="s">
        <v>58</v>
      </c>
      <c r="F5" s="252" t="s">
        <v>59</v>
      </c>
      <c r="G5" s="252" t="s">
        <v>60</v>
      </c>
      <c r="H5" s="252" t="s">
        <v>61</v>
      </c>
      <c r="I5" s="257" t="s">
        <v>62</v>
      </c>
      <c r="J5" s="258"/>
      <c r="K5" s="258"/>
      <c r="L5" s="258"/>
      <c r="M5" s="258"/>
      <c r="N5" s="259"/>
      <c r="O5" s="252" t="s">
        <v>57</v>
      </c>
      <c r="P5" s="252" t="s">
        <v>58</v>
      </c>
      <c r="Q5" s="252" t="s">
        <v>59</v>
      </c>
      <c r="R5" s="252" t="s">
        <v>60</v>
      </c>
      <c r="S5" s="252" t="s">
        <v>63</v>
      </c>
    </row>
    <row r="6" ht="30" customHeight="1" spans="1:19">
      <c r="A6" s="253"/>
      <c r="B6" s="167"/>
      <c r="C6" s="177"/>
      <c r="D6" s="177"/>
      <c r="E6" s="177"/>
      <c r="F6" s="177"/>
      <c r="G6" s="177"/>
      <c r="H6" s="177"/>
      <c r="I6" s="132" t="s">
        <v>57</v>
      </c>
      <c r="J6" s="259" t="s">
        <v>64</v>
      </c>
      <c r="K6" s="259" t="s">
        <v>65</v>
      </c>
      <c r="L6" s="259" t="s">
        <v>66</v>
      </c>
      <c r="M6" s="259" t="s">
        <v>67</v>
      </c>
      <c r="N6" s="259" t="s">
        <v>68</v>
      </c>
      <c r="O6" s="260"/>
      <c r="P6" s="260"/>
      <c r="Q6" s="260"/>
      <c r="R6" s="260"/>
      <c r="S6" s="177"/>
    </row>
    <row r="7" ht="15" customHeight="1" spans="1:19">
      <c r="A7" s="254">
        <v>1</v>
      </c>
      <c r="B7" s="254">
        <v>2</v>
      </c>
      <c r="C7" s="254">
        <v>3</v>
      </c>
      <c r="D7" s="254">
        <v>4</v>
      </c>
      <c r="E7" s="254">
        <v>5</v>
      </c>
      <c r="F7" s="254">
        <v>6</v>
      </c>
      <c r="G7" s="254">
        <v>7</v>
      </c>
      <c r="H7" s="254">
        <v>8</v>
      </c>
      <c r="I7" s="132">
        <v>9</v>
      </c>
      <c r="J7" s="254">
        <v>10</v>
      </c>
      <c r="K7" s="254">
        <v>11</v>
      </c>
      <c r="L7" s="254">
        <v>12</v>
      </c>
      <c r="M7" s="254">
        <v>13</v>
      </c>
      <c r="N7" s="254">
        <v>14</v>
      </c>
      <c r="O7" s="254">
        <v>15</v>
      </c>
      <c r="P7" s="254">
        <v>16</v>
      </c>
      <c r="Q7" s="254">
        <v>17</v>
      </c>
      <c r="R7" s="254">
        <v>18</v>
      </c>
      <c r="S7" s="254">
        <v>19</v>
      </c>
    </row>
    <row r="8" ht="18" customHeight="1" spans="1:19">
      <c r="A8" s="85" t="s">
        <v>69</v>
      </c>
      <c r="B8" s="85" t="s">
        <v>70</v>
      </c>
      <c r="C8" s="141">
        <v>22254923.26</v>
      </c>
      <c r="D8" s="141">
        <v>22254923.26</v>
      </c>
      <c r="E8" s="141">
        <v>5326378.4</v>
      </c>
      <c r="F8" s="141"/>
      <c r="G8" s="141"/>
      <c r="H8" s="141"/>
      <c r="I8" s="141">
        <v>16928544.86</v>
      </c>
      <c r="J8" s="141">
        <v>16922500</v>
      </c>
      <c r="K8" s="141"/>
      <c r="L8" s="141"/>
      <c r="M8" s="141"/>
      <c r="N8" s="141">
        <v>6044.86</v>
      </c>
      <c r="O8" s="141"/>
      <c r="P8" s="141"/>
      <c r="Q8" s="141"/>
      <c r="R8" s="141"/>
      <c r="S8" s="141"/>
    </row>
    <row r="9" ht="18" customHeight="1" spans="1:19">
      <c r="A9" s="113" t="s">
        <v>55</v>
      </c>
      <c r="B9" s="255"/>
      <c r="C9" s="141">
        <v>22254923.26</v>
      </c>
      <c r="D9" s="141">
        <v>22254923.26</v>
      </c>
      <c r="E9" s="141">
        <v>5326378.4</v>
      </c>
      <c r="F9" s="141"/>
      <c r="G9" s="141"/>
      <c r="H9" s="141"/>
      <c r="I9" s="141">
        <v>16928544.86</v>
      </c>
      <c r="J9" s="141">
        <v>16922500</v>
      </c>
      <c r="K9" s="141"/>
      <c r="L9" s="141"/>
      <c r="M9" s="141"/>
      <c r="N9" s="141">
        <v>6044.86</v>
      </c>
      <c r="O9" s="141"/>
      <c r="P9" s="141"/>
      <c r="Q9" s="141"/>
      <c r="R9" s="141"/>
      <c r="S9" s="141"/>
    </row>
  </sheetData>
  <mergeCells count="20">
    <mergeCell ref="A1:S1"/>
    <mergeCell ref="A2:S2"/>
    <mergeCell ref="A3:B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rintOptions horizontalCentered="1"/>
  <pageMargins left="0.96" right="0.96" top="0.72" bottom="0.72" header="0" footer="0"/>
  <pageSetup paperSize="9" scale="47" orientation="landscape"/>
  <headerFooter>
    <oddFooter>&amp;C第&amp;P页，共&amp;N页&amp;R&amp;N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26"/>
  <sheetViews>
    <sheetView showGridLines="0" showZeros="0" topLeftCell="A4" workbookViewId="0">
      <selection activeCell="C12" sqref="C12"/>
    </sheetView>
  </sheetViews>
  <sheetFormatPr defaultColWidth="8.575" defaultRowHeight="12.75" customHeight="1"/>
  <cols>
    <col min="1" max="1" width="14.2833333333333" customWidth="1"/>
    <col min="2" max="2" width="31.75" customWidth="1"/>
    <col min="3" max="3" width="12.625" customWidth="1"/>
    <col min="4" max="4" width="13.625" customWidth="1"/>
    <col min="5" max="5" width="12.625" customWidth="1"/>
    <col min="6" max="6" width="11" customWidth="1"/>
    <col min="7" max="7" width="12.5" customWidth="1"/>
    <col min="8" max="8" width="14.625" customWidth="1"/>
    <col min="9" max="9" width="16.5" customWidth="1"/>
    <col min="10" max="10" width="11.875" customWidth="1"/>
    <col min="11" max="11" width="13.25" customWidth="1"/>
    <col min="12" max="12" width="18.75" customWidth="1"/>
    <col min="13" max="13" width="12.875" customWidth="1"/>
    <col min="14" max="14" width="16.125" customWidth="1"/>
    <col min="15" max="15" width="10.75" customWidth="1"/>
  </cols>
  <sheetData>
    <row r="1" ht="17.25" customHeight="1" spans="1:1">
      <c r="A1" s="110" t="s">
        <v>71</v>
      </c>
    </row>
    <row r="2" ht="41.25" customHeight="1" spans="1:1">
      <c r="A2" s="105" t="str">
        <f>"2026"&amp;"年部门支出预算表"</f>
        <v>2026年部门支出预算表</v>
      </c>
    </row>
    <row r="3" ht="17.25" customHeight="1" spans="1:15">
      <c r="A3" s="108" t="str">
        <f>"单位名称："&amp;"昆明市东川区碧谷街道中心卫生院"</f>
        <v>单位名称：昆明市东川区碧谷街道中心卫生院</v>
      </c>
      <c r="O3" s="110" t="s">
        <v>1</v>
      </c>
    </row>
    <row r="4" ht="27" customHeight="1" spans="1:15">
      <c r="A4" s="234" t="s">
        <v>72</v>
      </c>
      <c r="B4" s="234" t="s">
        <v>73</v>
      </c>
      <c r="C4" s="234" t="s">
        <v>55</v>
      </c>
      <c r="D4" s="235" t="s">
        <v>58</v>
      </c>
      <c r="E4" s="236"/>
      <c r="F4" s="237"/>
      <c r="G4" s="238" t="s">
        <v>59</v>
      </c>
      <c r="H4" s="238" t="s">
        <v>60</v>
      </c>
      <c r="I4" s="238" t="s">
        <v>74</v>
      </c>
      <c r="J4" s="235" t="s">
        <v>62</v>
      </c>
      <c r="K4" s="236"/>
      <c r="L4" s="236"/>
      <c r="M4" s="236"/>
      <c r="N4" s="245"/>
      <c r="O4" s="246"/>
    </row>
    <row r="5" ht="42" customHeight="1" spans="1:15">
      <c r="A5" s="239"/>
      <c r="B5" s="239"/>
      <c r="C5" s="240"/>
      <c r="D5" s="241" t="s">
        <v>57</v>
      </c>
      <c r="E5" s="241" t="s">
        <v>75</v>
      </c>
      <c r="F5" s="241" t="s">
        <v>76</v>
      </c>
      <c r="G5" s="240"/>
      <c r="H5" s="240"/>
      <c r="I5" s="247"/>
      <c r="J5" s="241" t="s">
        <v>57</v>
      </c>
      <c r="K5" s="228" t="s">
        <v>77</v>
      </c>
      <c r="L5" s="228" t="s">
        <v>78</v>
      </c>
      <c r="M5" s="228" t="s">
        <v>79</v>
      </c>
      <c r="N5" s="228" t="s">
        <v>80</v>
      </c>
      <c r="O5" s="228" t="s">
        <v>81</v>
      </c>
    </row>
    <row r="6" ht="18" customHeight="1" spans="1:15">
      <c r="A6" s="116" t="s">
        <v>82</v>
      </c>
      <c r="B6" s="116" t="s">
        <v>83</v>
      </c>
      <c r="C6" s="116" t="s">
        <v>84</v>
      </c>
      <c r="D6" s="119" t="s">
        <v>85</v>
      </c>
      <c r="E6" s="119" t="s">
        <v>86</v>
      </c>
      <c r="F6" s="119" t="s">
        <v>87</v>
      </c>
      <c r="G6" s="119" t="s">
        <v>88</v>
      </c>
      <c r="H6" s="119" t="s">
        <v>89</v>
      </c>
      <c r="I6" s="119" t="s">
        <v>90</v>
      </c>
      <c r="J6" s="119" t="s">
        <v>91</v>
      </c>
      <c r="K6" s="119" t="s">
        <v>92</v>
      </c>
      <c r="L6" s="119" t="s">
        <v>93</v>
      </c>
      <c r="M6" s="119" t="s">
        <v>94</v>
      </c>
      <c r="N6" s="116" t="s">
        <v>95</v>
      </c>
      <c r="O6" s="119" t="s">
        <v>96</v>
      </c>
    </row>
    <row r="7" ht="21" customHeight="1" spans="1:15">
      <c r="A7" s="120" t="s">
        <v>97</v>
      </c>
      <c r="B7" s="120" t="s">
        <v>98</v>
      </c>
      <c r="C7" s="141">
        <v>573176.4</v>
      </c>
      <c r="D7" s="141">
        <v>573176.4</v>
      </c>
      <c r="E7" s="141">
        <v>561570</v>
      </c>
      <c r="F7" s="141">
        <v>11606.4</v>
      </c>
      <c r="G7" s="141"/>
      <c r="H7" s="141"/>
      <c r="I7" s="141"/>
      <c r="J7" s="141"/>
      <c r="K7" s="141"/>
      <c r="L7" s="141"/>
      <c r="M7" s="141"/>
      <c r="N7" s="141"/>
      <c r="O7" s="141"/>
    </row>
    <row r="8" ht="21" customHeight="1" spans="1:15">
      <c r="A8" s="242" t="s">
        <v>99</v>
      </c>
      <c r="B8" s="242" t="s">
        <v>100</v>
      </c>
      <c r="C8" s="141">
        <v>561570</v>
      </c>
      <c r="D8" s="141">
        <v>561570</v>
      </c>
      <c r="E8" s="141">
        <v>561570</v>
      </c>
      <c r="F8" s="141"/>
      <c r="G8" s="141"/>
      <c r="H8" s="141"/>
      <c r="I8" s="141"/>
      <c r="J8" s="141"/>
      <c r="K8" s="141"/>
      <c r="L8" s="141"/>
      <c r="M8" s="141"/>
      <c r="N8" s="141"/>
      <c r="O8" s="141"/>
    </row>
    <row r="9" ht="21" customHeight="1" spans="1:15">
      <c r="A9" s="243" t="s">
        <v>101</v>
      </c>
      <c r="B9" s="243" t="s">
        <v>102</v>
      </c>
      <c r="C9" s="141">
        <v>15000</v>
      </c>
      <c r="D9" s="141">
        <v>15000</v>
      </c>
      <c r="E9" s="141">
        <v>15000</v>
      </c>
      <c r="F9" s="141"/>
      <c r="G9" s="141"/>
      <c r="H9" s="141"/>
      <c r="I9" s="141"/>
      <c r="J9" s="141"/>
      <c r="K9" s="141"/>
      <c r="L9" s="141"/>
      <c r="M9" s="141"/>
      <c r="N9" s="141"/>
      <c r="O9" s="141"/>
    </row>
    <row r="10" ht="21" customHeight="1" spans="1:15">
      <c r="A10" s="243" t="s">
        <v>103</v>
      </c>
      <c r="B10" s="243" t="s">
        <v>104</v>
      </c>
      <c r="C10" s="141">
        <v>546570</v>
      </c>
      <c r="D10" s="141">
        <v>546570</v>
      </c>
      <c r="E10" s="141">
        <v>546570</v>
      </c>
      <c r="F10" s="141"/>
      <c r="G10" s="141"/>
      <c r="H10" s="141"/>
      <c r="I10" s="141"/>
      <c r="J10" s="141"/>
      <c r="K10" s="141"/>
      <c r="L10" s="141"/>
      <c r="M10" s="141"/>
      <c r="N10" s="141"/>
      <c r="O10" s="141"/>
    </row>
    <row r="11" ht="21" customHeight="1" spans="1:15">
      <c r="A11" s="242" t="s">
        <v>105</v>
      </c>
      <c r="B11" s="242" t="s">
        <v>106</v>
      </c>
      <c r="C11" s="141">
        <v>11606.4</v>
      </c>
      <c r="D11" s="141">
        <v>11606.4</v>
      </c>
      <c r="E11" s="141"/>
      <c r="F11" s="141">
        <v>11606.4</v>
      </c>
      <c r="G11" s="141"/>
      <c r="H11" s="141"/>
      <c r="I11" s="141"/>
      <c r="J11" s="141"/>
      <c r="K11" s="141"/>
      <c r="L11" s="141"/>
      <c r="M11" s="141"/>
      <c r="N11" s="141"/>
      <c r="O11" s="141"/>
    </row>
    <row r="12" ht="21" customHeight="1" spans="1:15">
      <c r="A12" s="243" t="s">
        <v>107</v>
      </c>
      <c r="B12" s="243" t="s">
        <v>108</v>
      </c>
      <c r="C12" s="141">
        <v>11606.4</v>
      </c>
      <c r="D12" s="141">
        <v>11606.4</v>
      </c>
      <c r="E12" s="141"/>
      <c r="F12" s="141">
        <v>11606.4</v>
      </c>
      <c r="G12" s="141"/>
      <c r="H12" s="141"/>
      <c r="I12" s="141"/>
      <c r="J12" s="141"/>
      <c r="K12" s="141"/>
      <c r="L12" s="141"/>
      <c r="M12" s="141"/>
      <c r="N12" s="141"/>
      <c r="O12" s="141"/>
    </row>
    <row r="13" ht="21" customHeight="1" spans="1:15">
      <c r="A13" s="120" t="s">
        <v>109</v>
      </c>
      <c r="B13" s="120" t="s">
        <v>110</v>
      </c>
      <c r="C13" s="141">
        <v>21262572</v>
      </c>
      <c r="D13" s="141">
        <v>4340072</v>
      </c>
      <c r="E13" s="141">
        <v>4340072</v>
      </c>
      <c r="F13" s="141"/>
      <c r="G13" s="141"/>
      <c r="H13" s="141"/>
      <c r="I13" s="141"/>
      <c r="J13" s="141">
        <v>16922500</v>
      </c>
      <c r="K13" s="141">
        <v>16922500</v>
      </c>
      <c r="L13" s="141"/>
      <c r="M13" s="141"/>
      <c r="N13" s="141"/>
      <c r="O13" s="141"/>
    </row>
    <row r="14" ht="21" customHeight="1" spans="1:15">
      <c r="A14" s="242" t="s">
        <v>111</v>
      </c>
      <c r="B14" s="242" t="s">
        <v>112</v>
      </c>
      <c r="C14" s="141">
        <v>20819871</v>
      </c>
      <c r="D14" s="141">
        <v>3897371</v>
      </c>
      <c r="E14" s="141">
        <v>3897371</v>
      </c>
      <c r="F14" s="141"/>
      <c r="G14" s="141"/>
      <c r="H14" s="141"/>
      <c r="I14" s="141"/>
      <c r="J14" s="141">
        <v>16922500</v>
      </c>
      <c r="K14" s="141">
        <v>16922500</v>
      </c>
      <c r="L14" s="141"/>
      <c r="M14" s="141"/>
      <c r="N14" s="141"/>
      <c r="O14" s="141"/>
    </row>
    <row r="15" ht="21" customHeight="1" spans="1:15">
      <c r="A15" s="243" t="s">
        <v>113</v>
      </c>
      <c r="B15" s="243" t="s">
        <v>114</v>
      </c>
      <c r="C15" s="141">
        <v>20819871</v>
      </c>
      <c r="D15" s="141">
        <v>3897371</v>
      </c>
      <c r="E15" s="141">
        <v>3897371</v>
      </c>
      <c r="F15" s="141"/>
      <c r="G15" s="141"/>
      <c r="H15" s="141"/>
      <c r="I15" s="141"/>
      <c r="J15" s="141">
        <v>16922500</v>
      </c>
      <c r="K15" s="141">
        <v>16922500</v>
      </c>
      <c r="L15" s="141"/>
      <c r="M15" s="141"/>
      <c r="N15" s="141"/>
      <c r="O15" s="141"/>
    </row>
    <row r="16" ht="21" customHeight="1" spans="1:15">
      <c r="A16" s="242" t="s">
        <v>115</v>
      </c>
      <c r="B16" s="242" t="s">
        <v>116</v>
      </c>
      <c r="C16" s="141">
        <v>442701</v>
      </c>
      <c r="D16" s="141">
        <v>442701</v>
      </c>
      <c r="E16" s="141">
        <v>442701</v>
      </c>
      <c r="F16" s="141"/>
      <c r="G16" s="141"/>
      <c r="H16" s="141"/>
      <c r="I16" s="141"/>
      <c r="J16" s="141"/>
      <c r="K16" s="141"/>
      <c r="L16" s="141"/>
      <c r="M16" s="141"/>
      <c r="N16" s="141"/>
      <c r="O16" s="141"/>
    </row>
    <row r="17" ht="21" customHeight="1" spans="1:15">
      <c r="A17" s="243" t="s">
        <v>117</v>
      </c>
      <c r="B17" s="243" t="s">
        <v>118</v>
      </c>
      <c r="C17" s="141">
        <v>266203</v>
      </c>
      <c r="D17" s="141">
        <v>266203</v>
      </c>
      <c r="E17" s="141">
        <v>266203</v>
      </c>
      <c r="F17" s="141"/>
      <c r="G17" s="141"/>
      <c r="H17" s="141"/>
      <c r="I17" s="141"/>
      <c r="J17" s="141"/>
      <c r="K17" s="141"/>
      <c r="L17" s="141"/>
      <c r="M17" s="141"/>
      <c r="N17" s="141"/>
      <c r="O17" s="141"/>
    </row>
    <row r="18" ht="21" customHeight="1" spans="1:15">
      <c r="A18" s="243" t="s">
        <v>119</v>
      </c>
      <c r="B18" s="243" t="s">
        <v>120</v>
      </c>
      <c r="C18" s="141">
        <v>163838</v>
      </c>
      <c r="D18" s="141">
        <v>163838</v>
      </c>
      <c r="E18" s="141">
        <v>163838</v>
      </c>
      <c r="F18" s="141"/>
      <c r="G18" s="141"/>
      <c r="H18" s="141"/>
      <c r="I18" s="141"/>
      <c r="J18" s="141"/>
      <c r="K18" s="141"/>
      <c r="L18" s="141"/>
      <c r="M18" s="141"/>
      <c r="N18" s="141"/>
      <c r="O18" s="141"/>
    </row>
    <row r="19" ht="21" customHeight="1" spans="1:15">
      <c r="A19" s="243" t="s">
        <v>121</v>
      </c>
      <c r="B19" s="243" t="s">
        <v>122</v>
      </c>
      <c r="C19" s="141">
        <v>12660</v>
      </c>
      <c r="D19" s="141">
        <v>12660</v>
      </c>
      <c r="E19" s="141">
        <v>12660</v>
      </c>
      <c r="F19" s="141"/>
      <c r="G19" s="141"/>
      <c r="H19" s="141"/>
      <c r="I19" s="141"/>
      <c r="J19" s="141"/>
      <c r="K19" s="141"/>
      <c r="L19" s="141"/>
      <c r="M19" s="141"/>
      <c r="N19" s="141"/>
      <c r="O19" s="141"/>
    </row>
    <row r="20" ht="21" customHeight="1" spans="1:15">
      <c r="A20" s="120" t="s">
        <v>123</v>
      </c>
      <c r="B20" s="120" t="s">
        <v>124</v>
      </c>
      <c r="C20" s="141">
        <v>6044.86</v>
      </c>
      <c r="D20" s="141"/>
      <c r="E20" s="141"/>
      <c r="F20" s="141"/>
      <c r="G20" s="141"/>
      <c r="H20" s="141"/>
      <c r="I20" s="141"/>
      <c r="J20" s="141">
        <v>6044.86</v>
      </c>
      <c r="K20" s="141"/>
      <c r="L20" s="141"/>
      <c r="M20" s="141"/>
      <c r="N20" s="141"/>
      <c r="O20" s="141">
        <v>6044.86</v>
      </c>
    </row>
    <row r="21" ht="21" customHeight="1" spans="1:15">
      <c r="A21" s="242" t="s">
        <v>125</v>
      </c>
      <c r="B21" s="242" t="s">
        <v>126</v>
      </c>
      <c r="C21" s="141">
        <v>6044.86</v>
      </c>
      <c r="D21" s="141"/>
      <c r="E21" s="141"/>
      <c r="F21" s="141"/>
      <c r="G21" s="141"/>
      <c r="H21" s="141"/>
      <c r="I21" s="141"/>
      <c r="J21" s="141">
        <v>6044.86</v>
      </c>
      <c r="K21" s="141"/>
      <c r="L21" s="141"/>
      <c r="M21" s="141"/>
      <c r="N21" s="141"/>
      <c r="O21" s="141">
        <v>6044.86</v>
      </c>
    </row>
    <row r="22" ht="21" customHeight="1" spans="1:15">
      <c r="A22" s="243" t="s">
        <v>127</v>
      </c>
      <c r="B22" s="243" t="s">
        <v>126</v>
      </c>
      <c r="C22" s="141">
        <v>6044.86</v>
      </c>
      <c r="D22" s="141"/>
      <c r="E22" s="141"/>
      <c r="F22" s="141"/>
      <c r="G22" s="141"/>
      <c r="H22" s="141"/>
      <c r="I22" s="141"/>
      <c r="J22" s="141">
        <v>6044.86</v>
      </c>
      <c r="K22" s="141"/>
      <c r="L22" s="141"/>
      <c r="M22" s="141"/>
      <c r="N22" s="141"/>
      <c r="O22" s="141">
        <v>6044.86</v>
      </c>
    </row>
    <row r="23" ht="21" customHeight="1" spans="1:15">
      <c r="A23" s="120" t="s">
        <v>128</v>
      </c>
      <c r="B23" s="120" t="s">
        <v>129</v>
      </c>
      <c r="C23" s="141">
        <v>413130</v>
      </c>
      <c r="D23" s="141">
        <v>413130</v>
      </c>
      <c r="E23" s="141">
        <v>413130</v>
      </c>
      <c r="F23" s="141"/>
      <c r="G23" s="141"/>
      <c r="H23" s="141"/>
      <c r="I23" s="141"/>
      <c r="J23" s="141"/>
      <c r="K23" s="141"/>
      <c r="L23" s="141"/>
      <c r="M23" s="141"/>
      <c r="N23" s="141"/>
      <c r="O23" s="141"/>
    </row>
    <row r="24" ht="21" customHeight="1" spans="1:15">
      <c r="A24" s="242" t="s">
        <v>130</v>
      </c>
      <c r="B24" s="242" t="s">
        <v>131</v>
      </c>
      <c r="C24" s="141">
        <v>413130</v>
      </c>
      <c r="D24" s="141">
        <v>413130</v>
      </c>
      <c r="E24" s="141">
        <v>413130</v>
      </c>
      <c r="F24" s="141"/>
      <c r="G24" s="141"/>
      <c r="H24" s="141"/>
      <c r="I24" s="141"/>
      <c r="J24" s="141"/>
      <c r="K24" s="141"/>
      <c r="L24" s="141"/>
      <c r="M24" s="141"/>
      <c r="N24" s="141"/>
      <c r="O24" s="141"/>
    </row>
    <row r="25" ht="21" customHeight="1" spans="1:15">
      <c r="A25" s="243" t="s">
        <v>132</v>
      </c>
      <c r="B25" s="243" t="s">
        <v>133</v>
      </c>
      <c r="C25" s="141">
        <v>413130</v>
      </c>
      <c r="D25" s="141">
        <v>413130</v>
      </c>
      <c r="E25" s="141">
        <v>413130</v>
      </c>
      <c r="F25" s="141"/>
      <c r="G25" s="141"/>
      <c r="H25" s="141"/>
      <c r="I25" s="141"/>
      <c r="J25" s="141"/>
      <c r="K25" s="141"/>
      <c r="L25" s="141"/>
      <c r="M25" s="141"/>
      <c r="N25" s="141"/>
      <c r="O25" s="141"/>
    </row>
    <row r="26" ht="21" customHeight="1" spans="1:15">
      <c r="A26" s="244" t="s">
        <v>55</v>
      </c>
      <c r="B26" s="98"/>
      <c r="C26" s="141">
        <v>22254923.26</v>
      </c>
      <c r="D26" s="141">
        <v>5326378.4</v>
      </c>
      <c r="E26" s="141">
        <v>5314772</v>
      </c>
      <c r="F26" s="141">
        <v>11606.4</v>
      </c>
      <c r="G26" s="141"/>
      <c r="H26" s="141"/>
      <c r="I26" s="141"/>
      <c r="J26" s="141">
        <v>16928544.86</v>
      </c>
      <c r="K26" s="141">
        <v>16922500</v>
      </c>
      <c r="L26" s="141"/>
      <c r="M26" s="141"/>
      <c r="N26" s="141"/>
      <c r="O26" s="141">
        <v>6044.86</v>
      </c>
    </row>
  </sheetData>
  <mergeCells count="12">
    <mergeCell ref="A1:O1"/>
    <mergeCell ref="A2:O2"/>
    <mergeCell ref="A3:B3"/>
    <mergeCell ref="D4:F4"/>
    <mergeCell ref="J4:O4"/>
    <mergeCell ref="A26:B26"/>
    <mergeCell ref="A4:A5"/>
    <mergeCell ref="B4:B5"/>
    <mergeCell ref="C4:C5"/>
    <mergeCell ref="G4:G5"/>
    <mergeCell ref="H4:H5"/>
    <mergeCell ref="I4:I5"/>
  </mergeCells>
  <printOptions horizontalCentered="1"/>
  <pageMargins left="0.96" right="0.96" top="0.72" bottom="0.72" header="0" footer="0"/>
  <pageSetup paperSize="9" scale="53" orientation="landscape"/>
  <headerFooter>
    <oddFooter>&amp;C第&amp;P页，共&amp;N页&amp;R&amp;N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4"/>
  <sheetViews>
    <sheetView showGridLines="0" showZeros="0" workbookViewId="0">
      <selection activeCell="A1" sqref="A1"/>
    </sheetView>
  </sheetViews>
  <sheetFormatPr defaultColWidth="8.575" defaultRowHeight="12.75" customHeight="1" outlineLevelCol="3"/>
  <cols>
    <col min="1" max="4" width="35.575" customWidth="1"/>
  </cols>
  <sheetData>
    <row r="1" ht="15" customHeight="1" spans="1:4">
      <c r="A1" s="106"/>
      <c r="B1" s="110"/>
      <c r="C1" s="110"/>
      <c r="D1" s="110" t="s">
        <v>134</v>
      </c>
    </row>
    <row r="2" ht="41.25" customHeight="1" spans="1:1">
      <c r="A2" s="105" t="str">
        <f>"2026"&amp;"年部门财政拨款收支预算总表"</f>
        <v>2026年部门财政拨款收支预算总表</v>
      </c>
    </row>
    <row r="3" ht="17.25" customHeight="1" spans="1:4">
      <c r="A3" s="108" t="str">
        <f>"单位名称："&amp;"昆明市东川区碧谷街道中心卫生院"</f>
        <v>单位名称：昆明市东川区碧谷街道中心卫生院</v>
      </c>
      <c r="B3" s="227"/>
      <c r="D3" s="110" t="s">
        <v>1</v>
      </c>
    </row>
    <row r="4" ht="17.25" customHeight="1" spans="1:4">
      <c r="A4" s="228" t="s">
        <v>2</v>
      </c>
      <c r="B4" s="229"/>
      <c r="C4" s="228" t="s">
        <v>3</v>
      </c>
      <c r="D4" s="229"/>
    </row>
    <row r="5" ht="18.75" customHeight="1" spans="1:4">
      <c r="A5" s="228" t="s">
        <v>4</v>
      </c>
      <c r="B5" s="228" t="s">
        <v>5</v>
      </c>
      <c r="C5" s="228" t="s">
        <v>6</v>
      </c>
      <c r="D5" s="228" t="s">
        <v>5</v>
      </c>
    </row>
    <row r="6" ht="16.5" customHeight="1" spans="1:4">
      <c r="A6" s="230" t="s">
        <v>135</v>
      </c>
      <c r="B6" s="141">
        <v>5326378.4</v>
      </c>
      <c r="C6" s="230" t="s">
        <v>136</v>
      </c>
      <c r="D6" s="141">
        <v>5326378.4</v>
      </c>
    </row>
    <row r="7" ht="16.5" customHeight="1" spans="1:4">
      <c r="A7" s="230" t="s">
        <v>137</v>
      </c>
      <c r="B7" s="141">
        <v>5326378.4</v>
      </c>
      <c r="C7" s="230" t="s">
        <v>138</v>
      </c>
      <c r="D7" s="141"/>
    </row>
    <row r="8" ht="16.5" customHeight="1" spans="1:4">
      <c r="A8" s="230" t="s">
        <v>139</v>
      </c>
      <c r="B8" s="141"/>
      <c r="C8" s="230" t="s">
        <v>140</v>
      </c>
      <c r="D8" s="141"/>
    </row>
    <row r="9" ht="16.5" customHeight="1" spans="1:4">
      <c r="A9" s="230" t="s">
        <v>141</v>
      </c>
      <c r="B9" s="141"/>
      <c r="C9" s="230" t="s">
        <v>142</v>
      </c>
      <c r="D9" s="141"/>
    </row>
    <row r="10" ht="16.5" customHeight="1" spans="1:4">
      <c r="A10" s="230" t="s">
        <v>143</v>
      </c>
      <c r="B10" s="141"/>
      <c r="C10" s="230" t="s">
        <v>144</v>
      </c>
      <c r="D10" s="141"/>
    </row>
    <row r="11" ht="16.5" customHeight="1" spans="1:4">
      <c r="A11" s="230" t="s">
        <v>137</v>
      </c>
      <c r="B11" s="141"/>
      <c r="C11" s="230" t="s">
        <v>145</v>
      </c>
      <c r="D11" s="141"/>
    </row>
    <row r="12" ht="16.5" customHeight="1" spans="1:4">
      <c r="A12" s="28" t="s">
        <v>139</v>
      </c>
      <c r="B12" s="141"/>
      <c r="C12" s="131" t="s">
        <v>146</v>
      </c>
      <c r="D12" s="141"/>
    </row>
    <row r="13" ht="16.5" customHeight="1" spans="1:4">
      <c r="A13" s="28" t="s">
        <v>141</v>
      </c>
      <c r="B13" s="141"/>
      <c r="C13" s="131" t="s">
        <v>147</v>
      </c>
      <c r="D13" s="141"/>
    </row>
    <row r="14" ht="16.5" customHeight="1" spans="1:4">
      <c r="A14" s="231"/>
      <c r="B14" s="141"/>
      <c r="C14" s="131" t="s">
        <v>148</v>
      </c>
      <c r="D14" s="141">
        <v>573176.4</v>
      </c>
    </row>
    <row r="15" ht="16.5" customHeight="1" spans="1:4">
      <c r="A15" s="231"/>
      <c r="B15" s="141"/>
      <c r="C15" s="131" t="s">
        <v>149</v>
      </c>
      <c r="D15" s="141">
        <v>4340072</v>
      </c>
    </row>
    <row r="16" ht="16.5" customHeight="1" spans="1:4">
      <c r="A16" s="231"/>
      <c r="B16" s="141"/>
      <c r="C16" s="131" t="s">
        <v>150</v>
      </c>
      <c r="D16" s="141"/>
    </row>
    <row r="17" ht="16.5" customHeight="1" spans="1:4">
      <c r="A17" s="231"/>
      <c r="B17" s="141"/>
      <c r="C17" s="131" t="s">
        <v>151</v>
      </c>
      <c r="D17" s="141"/>
    </row>
    <row r="18" ht="16.5" customHeight="1" spans="1:4">
      <c r="A18" s="231"/>
      <c r="B18" s="141"/>
      <c r="C18" s="131" t="s">
        <v>152</v>
      </c>
      <c r="D18" s="141"/>
    </row>
    <row r="19" ht="16.5" customHeight="1" spans="1:4">
      <c r="A19" s="231"/>
      <c r="B19" s="141"/>
      <c r="C19" s="131" t="s">
        <v>153</v>
      </c>
      <c r="D19" s="141"/>
    </row>
    <row r="20" ht="16.5" customHeight="1" spans="1:4">
      <c r="A20" s="231"/>
      <c r="B20" s="141"/>
      <c r="C20" s="131" t="s">
        <v>154</v>
      </c>
      <c r="D20" s="141"/>
    </row>
    <row r="21" ht="16.5" customHeight="1" spans="1:4">
      <c r="A21" s="231"/>
      <c r="B21" s="141"/>
      <c r="C21" s="131" t="s">
        <v>155</v>
      </c>
      <c r="D21" s="141"/>
    </row>
    <row r="22" ht="16.5" customHeight="1" spans="1:4">
      <c r="A22" s="231"/>
      <c r="B22" s="141"/>
      <c r="C22" s="131" t="s">
        <v>156</v>
      </c>
      <c r="D22" s="141"/>
    </row>
    <row r="23" ht="16.5" customHeight="1" spans="1:4">
      <c r="A23" s="231"/>
      <c r="B23" s="141"/>
      <c r="C23" s="131" t="s">
        <v>157</v>
      </c>
      <c r="D23" s="141"/>
    </row>
    <row r="24" ht="16.5" customHeight="1" spans="1:4">
      <c r="A24" s="231"/>
      <c r="B24" s="141"/>
      <c r="C24" s="131" t="s">
        <v>158</v>
      </c>
      <c r="D24" s="141"/>
    </row>
    <row r="25" ht="16.5" customHeight="1" spans="1:4">
      <c r="A25" s="231"/>
      <c r="B25" s="141"/>
      <c r="C25" s="131" t="s">
        <v>159</v>
      </c>
      <c r="D25" s="141">
        <v>413130</v>
      </c>
    </row>
    <row r="26" ht="16.5" customHeight="1" spans="1:4">
      <c r="A26" s="231"/>
      <c r="B26" s="141"/>
      <c r="C26" s="131" t="s">
        <v>160</v>
      </c>
      <c r="D26" s="141"/>
    </row>
    <row r="27" ht="16.5" customHeight="1" spans="1:4">
      <c r="A27" s="231"/>
      <c r="B27" s="141"/>
      <c r="C27" s="131" t="s">
        <v>161</v>
      </c>
      <c r="D27" s="141"/>
    </row>
    <row r="28" ht="16.5" customHeight="1" spans="1:4">
      <c r="A28" s="231"/>
      <c r="B28" s="141"/>
      <c r="C28" s="131" t="s">
        <v>162</v>
      </c>
      <c r="D28" s="141"/>
    </row>
    <row r="29" ht="16.5" customHeight="1" spans="1:4">
      <c r="A29" s="231"/>
      <c r="B29" s="141"/>
      <c r="C29" s="131" t="s">
        <v>163</v>
      </c>
      <c r="D29" s="141"/>
    </row>
    <row r="30" ht="16.5" customHeight="1" spans="1:4">
      <c r="A30" s="231"/>
      <c r="B30" s="141"/>
      <c r="C30" s="131" t="s">
        <v>164</v>
      </c>
      <c r="D30" s="141"/>
    </row>
    <row r="31" ht="16.5" customHeight="1" spans="1:4">
      <c r="A31" s="231"/>
      <c r="B31" s="141"/>
      <c r="C31" s="28" t="s">
        <v>165</v>
      </c>
      <c r="D31" s="141"/>
    </row>
    <row r="32" ht="16.5" customHeight="1" spans="1:4">
      <c r="A32" s="231"/>
      <c r="B32" s="141"/>
      <c r="C32" s="28" t="s">
        <v>166</v>
      </c>
      <c r="D32" s="141"/>
    </row>
    <row r="33" ht="16.5" customHeight="1" spans="1:4">
      <c r="A33" s="231"/>
      <c r="B33" s="141"/>
      <c r="C33" s="93" t="s">
        <v>167</v>
      </c>
      <c r="D33" s="141"/>
    </row>
    <row r="34" ht="15" customHeight="1" spans="1:4">
      <c r="A34" s="232" t="s">
        <v>50</v>
      </c>
      <c r="B34" s="233">
        <v>5326378.4</v>
      </c>
      <c r="C34" s="232" t="s">
        <v>51</v>
      </c>
      <c r="D34" s="233">
        <v>5326378.4</v>
      </c>
    </row>
  </sheetData>
  <mergeCells count="4">
    <mergeCell ref="A2:D2"/>
    <mergeCell ref="A3:B3"/>
    <mergeCell ref="A4:B4"/>
    <mergeCell ref="C4:D4"/>
  </mergeCells>
  <printOptions horizontalCentered="1"/>
  <pageMargins left="0.96" right="0.96" top="0.72" bottom="0.72" header="0" footer="0"/>
  <pageSetup paperSize="9" scale="71" orientation="landscape"/>
  <headerFooter>
    <oddFooter>&amp;C第&amp;P页，共&amp;N页&amp;R&amp;N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23"/>
  <sheetViews>
    <sheetView showZeros="0" workbookViewId="0">
      <selection activeCell="D15" sqref="D15"/>
    </sheetView>
  </sheetViews>
  <sheetFormatPr defaultColWidth="9.14166666666667" defaultRowHeight="14.25" customHeight="1" outlineLevelCol="6"/>
  <cols>
    <col min="1" max="1" width="20.1416666666667" customWidth="1"/>
    <col min="2" max="2" width="44" customWidth="1"/>
    <col min="3" max="7" width="24.1416666666667" customWidth="1"/>
  </cols>
  <sheetData>
    <row r="1" customHeight="1" spans="4:7">
      <c r="D1" s="197"/>
      <c r="F1" s="133"/>
      <c r="G1" s="202" t="s">
        <v>168</v>
      </c>
    </row>
    <row r="2" ht="41.25" customHeight="1" spans="1:7">
      <c r="A2" s="186" t="str">
        <f>"2026"&amp;"年一般公共预算支出预算表（按功能科目分类）"</f>
        <v>2026年一般公共预算支出预算表（按功能科目分类）</v>
      </c>
      <c r="B2" s="186"/>
      <c r="C2" s="186"/>
      <c r="D2" s="186"/>
      <c r="E2" s="186"/>
      <c r="F2" s="186"/>
      <c r="G2" s="186"/>
    </row>
    <row r="3" ht="18" customHeight="1" spans="1:7">
      <c r="A3" s="72" t="str">
        <f>"单位名称："&amp;"昆明市东川区碧谷街道中心卫生院"</f>
        <v>单位名称：昆明市东川区碧谷街道中心卫生院</v>
      </c>
      <c r="F3" s="183"/>
      <c r="G3" s="202" t="s">
        <v>1</v>
      </c>
    </row>
    <row r="4" ht="20.25" customHeight="1" spans="1:7">
      <c r="A4" s="222" t="s">
        <v>169</v>
      </c>
      <c r="B4" s="223"/>
      <c r="C4" s="187" t="s">
        <v>55</v>
      </c>
      <c r="D4" s="209" t="s">
        <v>75</v>
      </c>
      <c r="E4" s="13"/>
      <c r="F4" s="60"/>
      <c r="G4" s="199" t="s">
        <v>76</v>
      </c>
    </row>
    <row r="5" ht="20.25" customHeight="1" spans="1:7">
      <c r="A5" s="224" t="s">
        <v>72</v>
      </c>
      <c r="B5" s="224" t="s">
        <v>73</v>
      </c>
      <c r="C5" s="83"/>
      <c r="D5" s="14" t="s">
        <v>57</v>
      </c>
      <c r="E5" s="14" t="s">
        <v>170</v>
      </c>
      <c r="F5" s="14" t="s">
        <v>171</v>
      </c>
      <c r="G5" s="201"/>
    </row>
    <row r="6" ht="15" customHeight="1" spans="1:7">
      <c r="A6" s="27" t="s">
        <v>82</v>
      </c>
      <c r="B6" s="27" t="s">
        <v>83</v>
      </c>
      <c r="C6" s="27" t="s">
        <v>84</v>
      </c>
      <c r="D6" s="27" t="s">
        <v>85</v>
      </c>
      <c r="E6" s="27" t="s">
        <v>86</v>
      </c>
      <c r="F6" s="27" t="s">
        <v>87</v>
      </c>
      <c r="G6" s="27" t="s">
        <v>88</v>
      </c>
    </row>
    <row r="7" ht="18" customHeight="1" spans="1:7">
      <c r="A7" s="93" t="s">
        <v>97</v>
      </c>
      <c r="B7" s="93" t="s">
        <v>98</v>
      </c>
      <c r="C7" s="141">
        <v>573176.4</v>
      </c>
      <c r="D7" s="141">
        <v>561570</v>
      </c>
      <c r="E7" s="141">
        <v>560970</v>
      </c>
      <c r="F7" s="141">
        <v>600</v>
      </c>
      <c r="G7" s="141">
        <v>11606.4</v>
      </c>
    </row>
    <row r="8" ht="18" customHeight="1" spans="1:7">
      <c r="A8" s="196" t="s">
        <v>99</v>
      </c>
      <c r="B8" s="196" t="s">
        <v>100</v>
      </c>
      <c r="C8" s="141">
        <v>561570</v>
      </c>
      <c r="D8" s="141">
        <v>561570</v>
      </c>
      <c r="E8" s="141">
        <v>560970</v>
      </c>
      <c r="F8" s="141">
        <v>600</v>
      </c>
      <c r="G8" s="141"/>
    </row>
    <row r="9" ht="18" customHeight="1" spans="1:7">
      <c r="A9" s="225" t="s">
        <v>101</v>
      </c>
      <c r="B9" s="225" t="s">
        <v>102</v>
      </c>
      <c r="C9" s="141">
        <v>15000</v>
      </c>
      <c r="D9" s="141">
        <v>15000</v>
      </c>
      <c r="E9" s="141">
        <v>14400</v>
      </c>
      <c r="F9" s="141">
        <v>600</v>
      </c>
      <c r="G9" s="141"/>
    </row>
    <row r="10" ht="18" customHeight="1" spans="1:7">
      <c r="A10" s="225" t="s">
        <v>103</v>
      </c>
      <c r="B10" s="225" t="s">
        <v>104</v>
      </c>
      <c r="C10" s="141">
        <v>546570</v>
      </c>
      <c r="D10" s="141">
        <v>546570</v>
      </c>
      <c r="E10" s="141">
        <v>546570</v>
      </c>
      <c r="F10" s="141"/>
      <c r="G10" s="141"/>
    </row>
    <row r="11" ht="18" customHeight="1" spans="1:7">
      <c r="A11" s="196" t="s">
        <v>105</v>
      </c>
      <c r="B11" s="196" t="s">
        <v>106</v>
      </c>
      <c r="C11" s="141">
        <v>11606.4</v>
      </c>
      <c r="D11" s="141"/>
      <c r="E11" s="141"/>
      <c r="F11" s="141"/>
      <c r="G11" s="141">
        <v>11606.4</v>
      </c>
    </row>
    <row r="12" ht="18" customHeight="1" spans="1:7">
      <c r="A12" s="225" t="s">
        <v>107</v>
      </c>
      <c r="B12" s="225" t="s">
        <v>108</v>
      </c>
      <c r="C12" s="141">
        <v>11606.4</v>
      </c>
      <c r="D12" s="141"/>
      <c r="E12" s="141"/>
      <c r="F12" s="141"/>
      <c r="G12" s="141">
        <v>11606.4</v>
      </c>
    </row>
    <row r="13" ht="18" customHeight="1" spans="1:7">
      <c r="A13" s="93" t="s">
        <v>109</v>
      </c>
      <c r="B13" s="93" t="s">
        <v>110</v>
      </c>
      <c r="C13" s="141">
        <v>4340072</v>
      </c>
      <c r="D13" s="141">
        <v>4340072</v>
      </c>
      <c r="E13" s="141">
        <v>4147172</v>
      </c>
      <c r="F13" s="141">
        <v>192900</v>
      </c>
      <c r="G13" s="141"/>
    </row>
    <row r="14" ht="18" customHeight="1" spans="1:7">
      <c r="A14" s="196" t="s">
        <v>111</v>
      </c>
      <c r="B14" s="196" t="s">
        <v>112</v>
      </c>
      <c r="C14" s="141">
        <v>3897371</v>
      </c>
      <c r="D14" s="141">
        <v>3897371</v>
      </c>
      <c r="E14" s="141">
        <v>3704471</v>
      </c>
      <c r="F14" s="141">
        <v>192900</v>
      </c>
      <c r="G14" s="141"/>
    </row>
    <row r="15" ht="18" customHeight="1" spans="1:7">
      <c r="A15" s="225" t="s">
        <v>113</v>
      </c>
      <c r="B15" s="225" t="s">
        <v>114</v>
      </c>
      <c r="C15" s="141">
        <v>3897371</v>
      </c>
      <c r="D15" s="141">
        <v>3897371</v>
      </c>
      <c r="E15" s="141">
        <v>3704471</v>
      </c>
      <c r="F15" s="141">
        <v>192900</v>
      </c>
      <c r="G15" s="141"/>
    </row>
    <row r="16" ht="18" customHeight="1" spans="1:7">
      <c r="A16" s="196" t="s">
        <v>115</v>
      </c>
      <c r="B16" s="196" t="s">
        <v>116</v>
      </c>
      <c r="C16" s="141">
        <v>442701</v>
      </c>
      <c r="D16" s="141">
        <v>442701</v>
      </c>
      <c r="E16" s="141">
        <v>442701</v>
      </c>
      <c r="F16" s="141"/>
      <c r="G16" s="141"/>
    </row>
    <row r="17" ht="18" customHeight="1" spans="1:7">
      <c r="A17" s="225" t="s">
        <v>117</v>
      </c>
      <c r="B17" s="225" t="s">
        <v>118</v>
      </c>
      <c r="C17" s="141">
        <v>266203</v>
      </c>
      <c r="D17" s="141">
        <v>266203</v>
      </c>
      <c r="E17" s="141">
        <v>266203</v>
      </c>
      <c r="F17" s="141"/>
      <c r="G17" s="141"/>
    </row>
    <row r="18" ht="18" customHeight="1" spans="1:7">
      <c r="A18" s="225" t="s">
        <v>119</v>
      </c>
      <c r="B18" s="225" t="s">
        <v>120</v>
      </c>
      <c r="C18" s="141">
        <v>163838</v>
      </c>
      <c r="D18" s="141">
        <v>163838</v>
      </c>
      <c r="E18" s="141">
        <v>163838</v>
      </c>
      <c r="F18" s="141"/>
      <c r="G18" s="141"/>
    </row>
    <row r="19" ht="18" customHeight="1" spans="1:7">
      <c r="A19" s="225" t="s">
        <v>121</v>
      </c>
      <c r="B19" s="225" t="s">
        <v>122</v>
      </c>
      <c r="C19" s="141">
        <v>12660</v>
      </c>
      <c r="D19" s="141">
        <v>12660</v>
      </c>
      <c r="E19" s="141">
        <v>12660</v>
      </c>
      <c r="F19" s="141"/>
      <c r="G19" s="141"/>
    </row>
    <row r="20" ht="18" customHeight="1" spans="1:7">
      <c r="A20" s="93" t="s">
        <v>128</v>
      </c>
      <c r="B20" s="93" t="s">
        <v>129</v>
      </c>
      <c r="C20" s="141">
        <v>413130</v>
      </c>
      <c r="D20" s="141">
        <v>413130</v>
      </c>
      <c r="E20" s="141">
        <v>413130</v>
      </c>
      <c r="F20" s="141"/>
      <c r="G20" s="141"/>
    </row>
    <row r="21" ht="18" customHeight="1" spans="1:7">
      <c r="A21" s="196" t="s">
        <v>130</v>
      </c>
      <c r="B21" s="196" t="s">
        <v>131</v>
      </c>
      <c r="C21" s="141">
        <v>413130</v>
      </c>
      <c r="D21" s="141">
        <v>413130</v>
      </c>
      <c r="E21" s="141">
        <v>413130</v>
      </c>
      <c r="F21" s="141"/>
      <c r="G21" s="141"/>
    </row>
    <row r="22" ht="18" customHeight="1" spans="1:7">
      <c r="A22" s="225" t="s">
        <v>132</v>
      </c>
      <c r="B22" s="225" t="s">
        <v>133</v>
      </c>
      <c r="C22" s="141">
        <v>413130</v>
      </c>
      <c r="D22" s="141">
        <v>413130</v>
      </c>
      <c r="E22" s="141">
        <v>413130</v>
      </c>
      <c r="F22" s="141"/>
      <c r="G22" s="141"/>
    </row>
    <row r="23" ht="18" customHeight="1" spans="1:7">
      <c r="A23" s="140" t="s">
        <v>172</v>
      </c>
      <c r="B23" s="226" t="s">
        <v>172</v>
      </c>
      <c r="C23" s="141">
        <v>5326378.4</v>
      </c>
      <c r="D23" s="141">
        <v>5314772</v>
      </c>
      <c r="E23" s="141">
        <v>5121272</v>
      </c>
      <c r="F23" s="141">
        <v>193500</v>
      </c>
      <c r="G23" s="141">
        <v>11606.4</v>
      </c>
    </row>
  </sheetData>
  <mergeCells count="6">
    <mergeCell ref="A2:G2"/>
    <mergeCell ref="A4:B4"/>
    <mergeCell ref="D4:F4"/>
    <mergeCell ref="A23:B23"/>
    <mergeCell ref="C4:C5"/>
    <mergeCell ref="G4:G5"/>
  </mergeCells>
  <printOptions horizontalCentered="1"/>
  <pageMargins left="0.37" right="0.37" top="0.56" bottom="0.56" header="0.48" footer="0.48"/>
  <pageSetup paperSize="9" scale="69" fitToHeight="10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F7"/>
  <sheetViews>
    <sheetView showZeros="0" workbookViewId="0">
      <selection activeCell="C18" sqref="C18"/>
    </sheetView>
  </sheetViews>
  <sheetFormatPr defaultColWidth="10.425" defaultRowHeight="14.25" customHeight="1" outlineLevelRow="6" outlineLevelCol="5"/>
  <cols>
    <col min="1" max="1" width="24.875" customWidth="1"/>
    <col min="2" max="5" width="16.75" customWidth="1"/>
    <col min="6" max="6" width="28.1416666666667" customWidth="1"/>
  </cols>
  <sheetData>
    <row r="1" customHeight="1" spans="1:6">
      <c r="A1" s="107"/>
      <c r="B1" s="107"/>
      <c r="C1" s="107"/>
      <c r="D1" s="107"/>
      <c r="E1" s="106"/>
      <c r="F1" s="218" t="s">
        <v>173</v>
      </c>
    </row>
    <row r="2" ht="41.25" customHeight="1" spans="1:6">
      <c r="A2" s="219" t="str">
        <f>"2026"&amp;"年一般公共预算“三公”经费支出预算表"</f>
        <v>2026年一般公共预算“三公”经费支出预算表</v>
      </c>
      <c r="B2" s="107"/>
      <c r="C2" s="107"/>
      <c r="D2" s="107"/>
      <c r="E2" s="106"/>
      <c r="F2" s="107"/>
    </row>
    <row r="3" customHeight="1" spans="1:6">
      <c r="A3" s="173" t="str">
        <f>"单位名称："&amp;"昆明市东川区碧谷街道中心卫生院"</f>
        <v>单位名称：昆明市东川区碧谷街道中心卫生院</v>
      </c>
      <c r="B3" s="220"/>
      <c r="D3" s="107"/>
      <c r="E3" s="106"/>
      <c r="F3" s="127" t="s">
        <v>1</v>
      </c>
    </row>
    <row r="4" ht="27" customHeight="1" spans="1:6">
      <c r="A4" s="111" t="s">
        <v>174</v>
      </c>
      <c r="B4" s="111" t="s">
        <v>175</v>
      </c>
      <c r="C4" s="113" t="s">
        <v>176</v>
      </c>
      <c r="D4" s="111"/>
      <c r="E4" s="112"/>
      <c r="F4" s="111" t="s">
        <v>177</v>
      </c>
    </row>
    <row r="5" ht="28.5" customHeight="1" spans="1:6">
      <c r="A5" s="221"/>
      <c r="B5" s="115"/>
      <c r="C5" s="112" t="s">
        <v>57</v>
      </c>
      <c r="D5" s="112" t="s">
        <v>178</v>
      </c>
      <c r="E5" s="112" t="s">
        <v>179</v>
      </c>
      <c r="F5" s="114"/>
    </row>
    <row r="6" ht="17.25" customHeight="1" spans="1:6">
      <c r="A6" s="119" t="s">
        <v>82</v>
      </c>
      <c r="B6" s="119" t="s">
        <v>83</v>
      </c>
      <c r="C6" s="119" t="s">
        <v>84</v>
      </c>
      <c r="D6" s="119" t="s">
        <v>85</v>
      </c>
      <c r="E6" s="119" t="s">
        <v>86</v>
      </c>
      <c r="F6" s="119" t="s">
        <v>87</v>
      </c>
    </row>
    <row r="7" ht="17.25" customHeight="1" spans="1:6">
      <c r="A7" s="141">
        <v>6000</v>
      </c>
      <c r="B7" s="141"/>
      <c r="C7" s="141"/>
      <c r="D7" s="141"/>
      <c r="E7" s="141"/>
      <c r="F7" s="141">
        <v>6000</v>
      </c>
    </row>
  </sheetData>
  <mergeCells count="6">
    <mergeCell ref="A2:F2"/>
    <mergeCell ref="A3:B3"/>
    <mergeCell ref="C4:E4"/>
    <mergeCell ref="A4:A5"/>
    <mergeCell ref="B4:B5"/>
    <mergeCell ref="F4:F5"/>
  </mergeCells>
  <pageMargins left="0.66875" right="0.66875" top="0.720138888888889" bottom="0.720138888888889" header="0.279166666666667" footer="0.279166666666667"/>
  <pageSetup paperSize="9" fitToWidth="0" fitToHeight="0"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Y39"/>
  <sheetViews>
    <sheetView showZeros="0" topLeftCell="D1" workbookViewId="0">
      <selection activeCell="L24" sqref="L24"/>
    </sheetView>
  </sheetViews>
  <sheetFormatPr defaultColWidth="9.14166666666667" defaultRowHeight="14.25" customHeight="1"/>
  <cols>
    <col min="1" max="2" width="32.85" customWidth="1"/>
    <col min="3" max="3" width="20.7083333333333" customWidth="1"/>
    <col min="4" max="4" width="14" customWidth="1"/>
    <col min="5" max="5" width="7.125" customWidth="1"/>
    <col min="6" max="6" width="25.5" customWidth="1"/>
    <col min="7" max="7" width="7.625" customWidth="1"/>
    <col min="8" max="8" width="23" customWidth="1"/>
    <col min="9" max="9" width="11.875" customWidth="1"/>
    <col min="10" max="10" width="11.5" customWidth="1"/>
    <col min="11" max="11" width="12.375" customWidth="1"/>
    <col min="12" max="12" width="6.75" customWidth="1"/>
    <col min="13" max="13" width="6.875" customWidth="1"/>
    <col min="14" max="14" width="13" customWidth="1"/>
    <col min="15" max="15" width="5.75" customWidth="1"/>
    <col min="16" max="16" width="7.375" customWidth="1"/>
    <col min="17" max="17" width="7" customWidth="1"/>
    <col min="18" max="18" width="6.875" customWidth="1"/>
    <col min="19" max="19" width="8.75" customWidth="1"/>
    <col min="20" max="20" width="6.125" customWidth="1"/>
    <col min="21" max="21" width="4.625" customWidth="1"/>
    <col min="22" max="22" width="8.875" customWidth="1"/>
    <col min="23" max="23" width="5.375" customWidth="1"/>
    <col min="24" max="24" width="6.75" customWidth="1"/>
    <col min="25" max="25" width="4.5" customWidth="1"/>
  </cols>
  <sheetData>
    <row r="1" ht="13.5" customHeight="1" spans="2:25">
      <c r="B1" s="197"/>
      <c r="C1" s="203"/>
      <c r="E1" s="204"/>
      <c r="F1" s="204"/>
      <c r="G1" s="204"/>
      <c r="H1" s="204"/>
      <c r="I1" s="145"/>
      <c r="J1" s="145"/>
      <c r="K1" s="145"/>
      <c r="L1" s="145"/>
      <c r="M1" s="145"/>
      <c r="N1" s="145"/>
      <c r="O1" s="145"/>
      <c r="S1" s="145"/>
      <c r="W1" s="203"/>
      <c r="Y1" s="70" t="s">
        <v>180</v>
      </c>
    </row>
    <row r="2" ht="45.75" customHeight="1" spans="1:25">
      <c r="A2" s="129" t="str">
        <f>"2026"&amp;"年部门基本支出预算表"</f>
        <v>2026年部门基本支出预算表</v>
      </c>
      <c r="B2" s="71"/>
      <c r="C2" s="129"/>
      <c r="D2" s="129"/>
      <c r="E2" s="129"/>
      <c r="F2" s="129"/>
      <c r="G2" s="129"/>
      <c r="H2" s="129"/>
      <c r="I2" s="129"/>
      <c r="J2" s="129"/>
      <c r="K2" s="129"/>
      <c r="L2" s="129"/>
      <c r="M2" s="129"/>
      <c r="N2" s="129"/>
      <c r="O2" s="129"/>
      <c r="P2" s="71"/>
      <c r="Q2" s="71"/>
      <c r="R2" s="71"/>
      <c r="S2" s="129"/>
      <c r="T2" s="129"/>
      <c r="U2" s="129"/>
      <c r="V2" s="129"/>
      <c r="W2" s="129"/>
      <c r="X2" s="129"/>
      <c r="Y2" s="129"/>
    </row>
    <row r="3" ht="18.75" customHeight="1" spans="1:25">
      <c r="A3" s="72" t="str">
        <f>"单位名称："&amp;"昆明市东川区碧谷街道中心卫生院"</f>
        <v>单位名称：昆明市东川区碧谷街道中心卫生院</v>
      </c>
      <c r="B3" s="73"/>
      <c r="C3" s="205"/>
      <c r="D3" s="205"/>
      <c r="E3" s="205"/>
      <c r="F3" s="205"/>
      <c r="G3" s="205"/>
      <c r="H3" s="205"/>
      <c r="I3" s="147"/>
      <c r="J3" s="147"/>
      <c r="K3" s="147"/>
      <c r="L3" s="147"/>
      <c r="M3" s="147"/>
      <c r="N3" s="147"/>
      <c r="O3" s="147"/>
      <c r="P3" s="74"/>
      <c r="Q3" s="74"/>
      <c r="R3" s="74"/>
      <c r="S3" s="147"/>
      <c r="W3" s="203"/>
      <c r="Y3" s="70" t="s">
        <v>1</v>
      </c>
    </row>
    <row r="4" ht="18" customHeight="1" spans="1:25">
      <c r="A4" s="76" t="s">
        <v>181</v>
      </c>
      <c r="B4" s="76" t="s">
        <v>182</v>
      </c>
      <c r="C4" s="76" t="s">
        <v>183</v>
      </c>
      <c r="D4" s="76" t="s">
        <v>184</v>
      </c>
      <c r="E4" s="76" t="s">
        <v>185</v>
      </c>
      <c r="F4" s="76" t="s">
        <v>186</v>
      </c>
      <c r="G4" s="76" t="s">
        <v>187</v>
      </c>
      <c r="H4" s="76" t="s">
        <v>188</v>
      </c>
      <c r="I4" s="209" t="s">
        <v>189</v>
      </c>
      <c r="J4" s="170" t="s">
        <v>189</v>
      </c>
      <c r="K4" s="170"/>
      <c r="L4" s="170"/>
      <c r="M4" s="170"/>
      <c r="N4" s="170"/>
      <c r="O4" s="170"/>
      <c r="P4" s="13"/>
      <c r="Q4" s="13"/>
      <c r="R4" s="13"/>
      <c r="S4" s="164" t="s">
        <v>61</v>
      </c>
      <c r="T4" s="170" t="s">
        <v>62</v>
      </c>
      <c r="U4" s="170"/>
      <c r="V4" s="170"/>
      <c r="W4" s="170"/>
      <c r="X4" s="170"/>
      <c r="Y4" s="142"/>
    </row>
    <row r="5" ht="18" customHeight="1" spans="1:25">
      <c r="A5" s="78"/>
      <c r="B5" s="92"/>
      <c r="C5" s="189"/>
      <c r="D5" s="78"/>
      <c r="E5" s="78"/>
      <c r="F5" s="78"/>
      <c r="G5" s="78"/>
      <c r="H5" s="78"/>
      <c r="I5" s="187" t="s">
        <v>190</v>
      </c>
      <c r="J5" s="209" t="s">
        <v>58</v>
      </c>
      <c r="K5" s="170"/>
      <c r="L5" s="170"/>
      <c r="M5" s="170"/>
      <c r="N5" s="170"/>
      <c r="O5" s="142"/>
      <c r="P5" s="12" t="s">
        <v>191</v>
      </c>
      <c r="Q5" s="13"/>
      <c r="R5" s="60"/>
      <c r="S5" s="76" t="s">
        <v>61</v>
      </c>
      <c r="T5" s="209" t="s">
        <v>62</v>
      </c>
      <c r="U5" s="164" t="s">
        <v>64</v>
      </c>
      <c r="V5" s="170" t="s">
        <v>62</v>
      </c>
      <c r="W5" s="164" t="s">
        <v>66</v>
      </c>
      <c r="X5" s="164" t="s">
        <v>67</v>
      </c>
      <c r="Y5" s="217" t="s">
        <v>68</v>
      </c>
    </row>
    <row r="6" ht="19.5" customHeight="1" spans="1:25">
      <c r="A6" s="92"/>
      <c r="B6" s="92"/>
      <c r="C6" s="92"/>
      <c r="D6" s="92"/>
      <c r="E6" s="92"/>
      <c r="F6" s="92"/>
      <c r="G6" s="92"/>
      <c r="H6" s="92"/>
      <c r="I6" s="92"/>
      <c r="J6" s="210" t="s">
        <v>192</v>
      </c>
      <c r="K6" s="76"/>
      <c r="L6" s="76" t="s">
        <v>193</v>
      </c>
      <c r="M6" s="76" t="s">
        <v>194</v>
      </c>
      <c r="N6" s="76" t="s">
        <v>195</v>
      </c>
      <c r="O6" s="76" t="s">
        <v>196</v>
      </c>
      <c r="P6" s="76" t="s">
        <v>58</v>
      </c>
      <c r="Q6" s="76" t="s">
        <v>59</v>
      </c>
      <c r="R6" s="76" t="s">
        <v>60</v>
      </c>
      <c r="S6" s="92"/>
      <c r="T6" s="76" t="s">
        <v>57</v>
      </c>
      <c r="U6" s="76" t="s">
        <v>64</v>
      </c>
      <c r="V6" s="76" t="s">
        <v>197</v>
      </c>
      <c r="W6" s="76" t="s">
        <v>66</v>
      </c>
      <c r="X6" s="76" t="s">
        <v>67</v>
      </c>
      <c r="Y6" s="76" t="s">
        <v>68</v>
      </c>
    </row>
    <row r="7" ht="37.5" customHeight="1" spans="1:25">
      <c r="A7" s="206"/>
      <c r="B7" s="83"/>
      <c r="C7" s="206"/>
      <c r="D7" s="206"/>
      <c r="E7" s="206"/>
      <c r="F7" s="206"/>
      <c r="G7" s="206"/>
      <c r="H7" s="206"/>
      <c r="I7" s="206"/>
      <c r="J7" s="211" t="s">
        <v>57</v>
      </c>
      <c r="K7" s="212" t="s">
        <v>198</v>
      </c>
      <c r="L7" s="81" t="s">
        <v>199</v>
      </c>
      <c r="M7" s="81" t="s">
        <v>194</v>
      </c>
      <c r="N7" s="81" t="s">
        <v>195</v>
      </c>
      <c r="O7" s="81" t="s">
        <v>196</v>
      </c>
      <c r="P7" s="81" t="s">
        <v>194</v>
      </c>
      <c r="Q7" s="81" t="s">
        <v>195</v>
      </c>
      <c r="R7" s="81" t="s">
        <v>196</v>
      </c>
      <c r="S7" s="81" t="s">
        <v>61</v>
      </c>
      <c r="T7" s="81" t="s">
        <v>57</v>
      </c>
      <c r="U7" s="81" t="s">
        <v>64</v>
      </c>
      <c r="V7" s="81" t="s">
        <v>197</v>
      </c>
      <c r="W7" s="81" t="s">
        <v>66</v>
      </c>
      <c r="X7" s="81" t="s">
        <v>67</v>
      </c>
      <c r="Y7" s="81" t="s">
        <v>68</v>
      </c>
    </row>
    <row r="8" customHeight="1" spans="1:25">
      <c r="A8" s="100">
        <v>1</v>
      </c>
      <c r="B8" s="100">
        <v>2</v>
      </c>
      <c r="C8" s="100">
        <v>3</v>
      </c>
      <c r="D8" s="100">
        <v>4</v>
      </c>
      <c r="E8" s="100">
        <v>5</v>
      </c>
      <c r="F8" s="100">
        <v>6</v>
      </c>
      <c r="G8" s="100">
        <v>7</v>
      </c>
      <c r="H8" s="100">
        <v>8</v>
      </c>
      <c r="I8" s="100">
        <v>9</v>
      </c>
      <c r="J8" s="213">
        <v>10</v>
      </c>
      <c r="K8" s="100">
        <v>11</v>
      </c>
      <c r="L8" s="100">
        <v>12</v>
      </c>
      <c r="M8" s="100">
        <v>13</v>
      </c>
      <c r="N8" s="100">
        <v>14</v>
      </c>
      <c r="O8" s="100">
        <v>15</v>
      </c>
      <c r="P8" s="100">
        <v>16</v>
      </c>
      <c r="Q8" s="100">
        <v>17</v>
      </c>
      <c r="R8" s="100">
        <v>18</v>
      </c>
      <c r="S8" s="100">
        <v>19</v>
      </c>
      <c r="T8" s="100">
        <v>20</v>
      </c>
      <c r="U8" s="100">
        <v>21</v>
      </c>
      <c r="V8" s="100">
        <v>22</v>
      </c>
      <c r="W8" s="100">
        <v>23</v>
      </c>
      <c r="X8" s="100">
        <v>24</v>
      </c>
      <c r="Y8" s="100">
        <v>25</v>
      </c>
    </row>
    <row r="9" ht="20.25" customHeight="1" spans="1:25">
      <c r="A9" s="28" t="s">
        <v>200</v>
      </c>
      <c r="B9" s="28" t="s">
        <v>70</v>
      </c>
      <c r="C9" s="28" t="s">
        <v>201</v>
      </c>
      <c r="D9" s="28" t="s">
        <v>202</v>
      </c>
      <c r="E9" s="28" t="s">
        <v>101</v>
      </c>
      <c r="F9" s="28" t="s">
        <v>102</v>
      </c>
      <c r="G9" s="28" t="s">
        <v>203</v>
      </c>
      <c r="H9" s="28" t="s">
        <v>204</v>
      </c>
      <c r="I9" s="141">
        <v>14400</v>
      </c>
      <c r="J9" s="214">
        <v>14400</v>
      </c>
      <c r="K9" s="141"/>
      <c r="L9" s="141"/>
      <c r="M9" s="141"/>
      <c r="N9" s="141">
        <v>14400</v>
      </c>
      <c r="O9" s="141"/>
      <c r="P9" s="141"/>
      <c r="Q9" s="141"/>
      <c r="R9" s="141"/>
      <c r="S9" s="141"/>
      <c r="T9" s="141"/>
      <c r="U9" s="141"/>
      <c r="V9" s="141"/>
      <c r="W9" s="141"/>
      <c r="X9" s="141"/>
      <c r="Y9" s="141"/>
    </row>
    <row r="10" ht="20.25" customHeight="1" spans="1:25">
      <c r="A10" s="28" t="s">
        <v>200</v>
      </c>
      <c r="B10" s="28" t="s">
        <v>70</v>
      </c>
      <c r="C10" s="28" t="s">
        <v>205</v>
      </c>
      <c r="D10" s="28" t="s">
        <v>206</v>
      </c>
      <c r="E10" s="28" t="s">
        <v>103</v>
      </c>
      <c r="F10" s="28" t="s">
        <v>104</v>
      </c>
      <c r="G10" s="28" t="s">
        <v>207</v>
      </c>
      <c r="H10" s="28" t="s">
        <v>208</v>
      </c>
      <c r="I10" s="141">
        <v>546570</v>
      </c>
      <c r="J10" s="214">
        <v>546570</v>
      </c>
      <c r="K10" s="215"/>
      <c r="L10" s="215"/>
      <c r="M10" s="215"/>
      <c r="N10" s="141">
        <v>546570</v>
      </c>
      <c r="O10" s="215"/>
      <c r="P10" s="141"/>
      <c r="Q10" s="141"/>
      <c r="R10" s="141"/>
      <c r="S10" s="141"/>
      <c r="T10" s="141"/>
      <c r="U10" s="141"/>
      <c r="V10" s="141"/>
      <c r="W10" s="141"/>
      <c r="X10" s="141"/>
      <c r="Y10" s="141"/>
    </row>
    <row r="11" ht="20.25" customHeight="1" spans="1:25">
      <c r="A11" s="28" t="s">
        <v>200</v>
      </c>
      <c r="B11" s="28" t="s">
        <v>70</v>
      </c>
      <c r="C11" s="28" t="s">
        <v>205</v>
      </c>
      <c r="D11" s="28" t="s">
        <v>206</v>
      </c>
      <c r="E11" s="28" t="s">
        <v>117</v>
      </c>
      <c r="F11" s="28" t="s">
        <v>118</v>
      </c>
      <c r="G11" s="28" t="s">
        <v>209</v>
      </c>
      <c r="H11" s="28" t="s">
        <v>210</v>
      </c>
      <c r="I11" s="141">
        <v>265680</v>
      </c>
      <c r="J11" s="214">
        <v>265680</v>
      </c>
      <c r="K11" s="215"/>
      <c r="L11" s="215"/>
      <c r="M11" s="215"/>
      <c r="N11" s="141">
        <v>265680</v>
      </c>
      <c r="O11" s="215"/>
      <c r="P11" s="141"/>
      <c r="Q11" s="141"/>
      <c r="R11" s="141"/>
      <c r="S11" s="141"/>
      <c r="T11" s="141"/>
      <c r="U11" s="141"/>
      <c r="V11" s="141"/>
      <c r="W11" s="141"/>
      <c r="X11" s="141"/>
      <c r="Y11" s="141"/>
    </row>
    <row r="12" ht="20.25" customHeight="1" spans="1:25">
      <c r="A12" s="28" t="s">
        <v>200</v>
      </c>
      <c r="B12" s="28" t="s">
        <v>70</v>
      </c>
      <c r="C12" s="28" t="s">
        <v>205</v>
      </c>
      <c r="D12" s="28" t="s">
        <v>206</v>
      </c>
      <c r="E12" s="28" t="s">
        <v>117</v>
      </c>
      <c r="F12" s="28" t="s">
        <v>118</v>
      </c>
      <c r="G12" s="28" t="s">
        <v>209</v>
      </c>
      <c r="H12" s="28" t="s">
        <v>210</v>
      </c>
      <c r="I12" s="141">
        <v>523</v>
      </c>
      <c r="J12" s="214">
        <v>523</v>
      </c>
      <c r="K12" s="215"/>
      <c r="L12" s="215"/>
      <c r="M12" s="215"/>
      <c r="N12" s="141">
        <v>523</v>
      </c>
      <c r="O12" s="215"/>
      <c r="P12" s="141"/>
      <c r="Q12" s="141"/>
      <c r="R12" s="141"/>
      <c r="S12" s="141"/>
      <c r="T12" s="141"/>
      <c r="U12" s="141"/>
      <c r="V12" s="141"/>
      <c r="W12" s="141"/>
      <c r="X12" s="141"/>
      <c r="Y12" s="141"/>
    </row>
    <row r="13" ht="20.25" customHeight="1" spans="1:25">
      <c r="A13" s="28" t="s">
        <v>200</v>
      </c>
      <c r="B13" s="28" t="s">
        <v>70</v>
      </c>
      <c r="C13" s="28" t="s">
        <v>205</v>
      </c>
      <c r="D13" s="28" t="s">
        <v>206</v>
      </c>
      <c r="E13" s="28" t="s">
        <v>119</v>
      </c>
      <c r="F13" s="28" t="s">
        <v>120</v>
      </c>
      <c r="G13" s="28" t="s">
        <v>211</v>
      </c>
      <c r="H13" s="28" t="s">
        <v>212</v>
      </c>
      <c r="I13" s="141">
        <v>158220</v>
      </c>
      <c r="J13" s="214">
        <v>158220</v>
      </c>
      <c r="K13" s="215"/>
      <c r="L13" s="215"/>
      <c r="M13" s="215"/>
      <c r="N13" s="141">
        <v>158220</v>
      </c>
      <c r="O13" s="215"/>
      <c r="P13" s="141"/>
      <c r="Q13" s="141"/>
      <c r="R13" s="141"/>
      <c r="S13" s="141"/>
      <c r="T13" s="141"/>
      <c r="U13" s="141"/>
      <c r="V13" s="141"/>
      <c r="W13" s="141"/>
      <c r="X13" s="141"/>
      <c r="Y13" s="141"/>
    </row>
    <row r="14" ht="20.25" customHeight="1" spans="1:25">
      <c r="A14" s="28" t="s">
        <v>200</v>
      </c>
      <c r="B14" s="28" t="s">
        <v>70</v>
      </c>
      <c r="C14" s="28" t="s">
        <v>205</v>
      </c>
      <c r="D14" s="28" t="s">
        <v>206</v>
      </c>
      <c r="E14" s="28" t="s">
        <v>119</v>
      </c>
      <c r="F14" s="28" t="s">
        <v>120</v>
      </c>
      <c r="G14" s="28" t="s">
        <v>211</v>
      </c>
      <c r="H14" s="28" t="s">
        <v>212</v>
      </c>
      <c r="I14" s="141">
        <v>5618</v>
      </c>
      <c r="J14" s="214">
        <v>5618</v>
      </c>
      <c r="K14" s="215"/>
      <c r="L14" s="215"/>
      <c r="M14" s="215"/>
      <c r="N14" s="141">
        <v>5618</v>
      </c>
      <c r="O14" s="215"/>
      <c r="P14" s="141"/>
      <c r="Q14" s="141"/>
      <c r="R14" s="141"/>
      <c r="S14" s="141"/>
      <c r="T14" s="141"/>
      <c r="U14" s="141"/>
      <c r="V14" s="141"/>
      <c r="W14" s="141"/>
      <c r="X14" s="141"/>
      <c r="Y14" s="141"/>
    </row>
    <row r="15" ht="20.25" customHeight="1" spans="1:25">
      <c r="A15" s="28" t="s">
        <v>200</v>
      </c>
      <c r="B15" s="28" t="s">
        <v>70</v>
      </c>
      <c r="C15" s="28" t="s">
        <v>205</v>
      </c>
      <c r="D15" s="28" t="s">
        <v>206</v>
      </c>
      <c r="E15" s="28" t="s">
        <v>113</v>
      </c>
      <c r="F15" s="28" t="s">
        <v>114</v>
      </c>
      <c r="G15" s="28" t="s">
        <v>213</v>
      </c>
      <c r="H15" s="28" t="s">
        <v>214</v>
      </c>
      <c r="I15" s="141">
        <v>22170</v>
      </c>
      <c r="J15" s="214">
        <v>22170</v>
      </c>
      <c r="K15" s="215"/>
      <c r="L15" s="215"/>
      <c r="M15" s="215"/>
      <c r="N15" s="141">
        <v>22170</v>
      </c>
      <c r="O15" s="215"/>
      <c r="P15" s="141"/>
      <c r="Q15" s="141"/>
      <c r="R15" s="141"/>
      <c r="S15" s="141"/>
      <c r="T15" s="141"/>
      <c r="U15" s="141"/>
      <c r="V15" s="141"/>
      <c r="W15" s="141"/>
      <c r="X15" s="141"/>
      <c r="Y15" s="141"/>
    </row>
    <row r="16" ht="20.25" customHeight="1" spans="1:25">
      <c r="A16" s="28" t="s">
        <v>200</v>
      </c>
      <c r="B16" s="28" t="s">
        <v>70</v>
      </c>
      <c r="C16" s="28" t="s">
        <v>205</v>
      </c>
      <c r="D16" s="28" t="s">
        <v>206</v>
      </c>
      <c r="E16" s="28" t="s">
        <v>121</v>
      </c>
      <c r="F16" s="28" t="s">
        <v>122</v>
      </c>
      <c r="G16" s="28" t="s">
        <v>213</v>
      </c>
      <c r="H16" s="28" t="s">
        <v>214</v>
      </c>
      <c r="I16" s="141">
        <v>12660</v>
      </c>
      <c r="J16" s="214">
        <v>12660</v>
      </c>
      <c r="K16" s="215"/>
      <c r="L16" s="215"/>
      <c r="M16" s="215"/>
      <c r="N16" s="141">
        <v>12660</v>
      </c>
      <c r="O16" s="215"/>
      <c r="P16" s="141"/>
      <c r="Q16" s="141"/>
      <c r="R16" s="141"/>
      <c r="S16" s="141"/>
      <c r="T16" s="141"/>
      <c r="U16" s="141"/>
      <c r="V16" s="141"/>
      <c r="W16" s="141"/>
      <c r="X16" s="141"/>
      <c r="Y16" s="141"/>
    </row>
    <row r="17" ht="20.25" customHeight="1" spans="1:25">
      <c r="A17" s="28" t="s">
        <v>200</v>
      </c>
      <c r="B17" s="28" t="s">
        <v>70</v>
      </c>
      <c r="C17" s="28" t="s">
        <v>215</v>
      </c>
      <c r="D17" s="28" t="s">
        <v>133</v>
      </c>
      <c r="E17" s="28" t="s">
        <v>132</v>
      </c>
      <c r="F17" s="28" t="s">
        <v>133</v>
      </c>
      <c r="G17" s="28" t="s">
        <v>216</v>
      </c>
      <c r="H17" s="28" t="s">
        <v>133</v>
      </c>
      <c r="I17" s="141">
        <v>413130</v>
      </c>
      <c r="J17" s="214">
        <v>413130</v>
      </c>
      <c r="K17" s="215"/>
      <c r="L17" s="215"/>
      <c r="M17" s="215"/>
      <c r="N17" s="141">
        <v>413130</v>
      </c>
      <c r="O17" s="215"/>
      <c r="P17" s="141"/>
      <c r="Q17" s="141"/>
      <c r="R17" s="141"/>
      <c r="S17" s="141"/>
      <c r="T17" s="141"/>
      <c r="U17" s="141"/>
      <c r="V17" s="141"/>
      <c r="W17" s="141"/>
      <c r="X17" s="141"/>
      <c r="Y17" s="141"/>
    </row>
    <row r="18" ht="20.25" customHeight="1" spans="1:25">
      <c r="A18" s="28" t="s">
        <v>200</v>
      </c>
      <c r="B18" s="28" t="s">
        <v>70</v>
      </c>
      <c r="C18" s="28" t="s">
        <v>217</v>
      </c>
      <c r="D18" s="28" t="s">
        <v>218</v>
      </c>
      <c r="E18" s="28" t="s">
        <v>113</v>
      </c>
      <c r="F18" s="28" t="s">
        <v>114</v>
      </c>
      <c r="G18" s="28" t="s">
        <v>219</v>
      </c>
      <c r="H18" s="28" t="s">
        <v>218</v>
      </c>
      <c r="I18" s="141">
        <v>81000</v>
      </c>
      <c r="J18" s="214">
        <v>81000</v>
      </c>
      <c r="K18" s="215"/>
      <c r="L18" s="215"/>
      <c r="M18" s="215"/>
      <c r="N18" s="141">
        <v>81000</v>
      </c>
      <c r="O18" s="215"/>
      <c r="P18" s="141"/>
      <c r="Q18" s="141"/>
      <c r="R18" s="141"/>
      <c r="S18" s="141"/>
      <c r="T18" s="141"/>
      <c r="U18" s="141"/>
      <c r="V18" s="141"/>
      <c r="W18" s="141"/>
      <c r="X18" s="141"/>
      <c r="Y18" s="141"/>
    </row>
    <row r="19" ht="20.25" customHeight="1" spans="1:25">
      <c r="A19" s="28" t="s">
        <v>200</v>
      </c>
      <c r="B19" s="28" t="s">
        <v>70</v>
      </c>
      <c r="C19" s="28" t="s">
        <v>220</v>
      </c>
      <c r="D19" s="28" t="s">
        <v>221</v>
      </c>
      <c r="E19" s="28" t="s">
        <v>113</v>
      </c>
      <c r="F19" s="28" t="s">
        <v>114</v>
      </c>
      <c r="G19" s="28" t="s">
        <v>222</v>
      </c>
      <c r="H19" s="28" t="s">
        <v>223</v>
      </c>
      <c r="I19" s="141">
        <v>1505436</v>
      </c>
      <c r="J19" s="214">
        <v>1505436</v>
      </c>
      <c r="K19" s="215"/>
      <c r="L19" s="215"/>
      <c r="M19" s="215"/>
      <c r="N19" s="141">
        <v>1505436</v>
      </c>
      <c r="O19" s="215"/>
      <c r="P19" s="141"/>
      <c r="Q19" s="141"/>
      <c r="R19" s="141"/>
      <c r="S19" s="141"/>
      <c r="T19" s="141"/>
      <c r="U19" s="141"/>
      <c r="V19" s="141"/>
      <c r="W19" s="141"/>
      <c r="X19" s="141"/>
      <c r="Y19" s="141"/>
    </row>
    <row r="20" ht="20.25" customHeight="1" spans="1:25">
      <c r="A20" s="28" t="s">
        <v>200</v>
      </c>
      <c r="B20" s="28" t="s">
        <v>70</v>
      </c>
      <c r="C20" s="28" t="s">
        <v>220</v>
      </c>
      <c r="D20" s="28" t="s">
        <v>221</v>
      </c>
      <c r="E20" s="28" t="s">
        <v>113</v>
      </c>
      <c r="F20" s="28" t="s">
        <v>114</v>
      </c>
      <c r="G20" s="28" t="s">
        <v>224</v>
      </c>
      <c r="H20" s="28" t="s">
        <v>225</v>
      </c>
      <c r="I20" s="141">
        <v>180000</v>
      </c>
      <c r="J20" s="214">
        <v>180000</v>
      </c>
      <c r="K20" s="215"/>
      <c r="L20" s="215"/>
      <c r="M20" s="215"/>
      <c r="N20" s="141">
        <v>180000</v>
      </c>
      <c r="O20" s="215"/>
      <c r="P20" s="141"/>
      <c r="Q20" s="141"/>
      <c r="R20" s="141"/>
      <c r="S20" s="141"/>
      <c r="T20" s="141"/>
      <c r="U20" s="141"/>
      <c r="V20" s="141"/>
      <c r="W20" s="141"/>
      <c r="X20" s="141"/>
      <c r="Y20" s="141"/>
    </row>
    <row r="21" ht="20.25" customHeight="1" spans="1:25">
      <c r="A21" s="28" t="s">
        <v>200</v>
      </c>
      <c r="B21" s="28" t="s">
        <v>70</v>
      </c>
      <c r="C21" s="28" t="s">
        <v>220</v>
      </c>
      <c r="D21" s="28" t="s">
        <v>221</v>
      </c>
      <c r="E21" s="28" t="s">
        <v>113</v>
      </c>
      <c r="F21" s="28" t="s">
        <v>114</v>
      </c>
      <c r="G21" s="28" t="s">
        <v>224</v>
      </c>
      <c r="H21" s="28" t="s">
        <v>225</v>
      </c>
      <c r="I21" s="141">
        <v>91824</v>
      </c>
      <c r="J21" s="214">
        <v>91824</v>
      </c>
      <c r="K21" s="215"/>
      <c r="L21" s="215"/>
      <c r="M21" s="215"/>
      <c r="N21" s="141">
        <v>91824</v>
      </c>
      <c r="O21" s="215"/>
      <c r="P21" s="141"/>
      <c r="Q21" s="141"/>
      <c r="R21" s="141"/>
      <c r="S21" s="141"/>
      <c r="T21" s="141"/>
      <c r="U21" s="141"/>
      <c r="V21" s="141"/>
      <c r="W21" s="141"/>
      <c r="X21" s="141"/>
      <c r="Y21" s="141"/>
    </row>
    <row r="22" ht="20.25" customHeight="1" spans="1:25">
      <c r="A22" s="28" t="s">
        <v>200</v>
      </c>
      <c r="B22" s="28" t="s">
        <v>70</v>
      </c>
      <c r="C22" s="28" t="s">
        <v>220</v>
      </c>
      <c r="D22" s="28" t="s">
        <v>221</v>
      </c>
      <c r="E22" s="28" t="s">
        <v>113</v>
      </c>
      <c r="F22" s="28" t="s">
        <v>114</v>
      </c>
      <c r="G22" s="28" t="s">
        <v>224</v>
      </c>
      <c r="H22" s="28" t="s">
        <v>225</v>
      </c>
      <c r="I22" s="141">
        <v>53640</v>
      </c>
      <c r="J22" s="214">
        <v>53640</v>
      </c>
      <c r="K22" s="215"/>
      <c r="L22" s="215"/>
      <c r="M22" s="215"/>
      <c r="N22" s="141">
        <v>53640</v>
      </c>
      <c r="O22" s="215"/>
      <c r="P22" s="141"/>
      <c r="Q22" s="141"/>
      <c r="R22" s="141"/>
      <c r="S22" s="141"/>
      <c r="T22" s="141"/>
      <c r="U22" s="141"/>
      <c r="V22" s="141"/>
      <c r="W22" s="141"/>
      <c r="X22" s="141"/>
      <c r="Y22" s="141"/>
    </row>
    <row r="23" ht="20.25" customHeight="1" spans="1:25">
      <c r="A23" s="28" t="s">
        <v>200</v>
      </c>
      <c r="B23" s="28" t="s">
        <v>70</v>
      </c>
      <c r="C23" s="28" t="s">
        <v>220</v>
      </c>
      <c r="D23" s="28" t="s">
        <v>221</v>
      </c>
      <c r="E23" s="28" t="s">
        <v>113</v>
      </c>
      <c r="F23" s="28" t="s">
        <v>114</v>
      </c>
      <c r="G23" s="28" t="s">
        <v>226</v>
      </c>
      <c r="H23" s="28" t="s">
        <v>227</v>
      </c>
      <c r="I23" s="141">
        <v>125453</v>
      </c>
      <c r="J23" s="214">
        <v>125453</v>
      </c>
      <c r="K23" s="215"/>
      <c r="L23" s="215"/>
      <c r="M23" s="215"/>
      <c r="N23" s="141">
        <v>125453</v>
      </c>
      <c r="O23" s="215"/>
      <c r="P23" s="141"/>
      <c r="Q23" s="141"/>
      <c r="R23" s="141"/>
      <c r="S23" s="141"/>
      <c r="T23" s="141"/>
      <c r="U23" s="141"/>
      <c r="V23" s="141"/>
      <c r="W23" s="141"/>
      <c r="X23" s="141"/>
      <c r="Y23" s="141"/>
    </row>
    <row r="24" ht="20.25" customHeight="1" spans="1:25">
      <c r="A24" s="28" t="s">
        <v>200</v>
      </c>
      <c r="B24" s="28" t="s">
        <v>70</v>
      </c>
      <c r="C24" s="28" t="s">
        <v>220</v>
      </c>
      <c r="D24" s="28" t="s">
        <v>221</v>
      </c>
      <c r="E24" s="28" t="s">
        <v>113</v>
      </c>
      <c r="F24" s="28" t="s">
        <v>114</v>
      </c>
      <c r="G24" s="28" t="s">
        <v>228</v>
      </c>
      <c r="H24" s="28" t="s">
        <v>229</v>
      </c>
      <c r="I24" s="141">
        <v>618828</v>
      </c>
      <c r="J24" s="214">
        <v>618828</v>
      </c>
      <c r="K24" s="215"/>
      <c r="L24" s="215"/>
      <c r="M24" s="215"/>
      <c r="N24" s="141">
        <v>618828</v>
      </c>
      <c r="O24" s="215"/>
      <c r="P24" s="141"/>
      <c r="Q24" s="141"/>
      <c r="R24" s="141"/>
      <c r="S24" s="141"/>
      <c r="T24" s="141"/>
      <c r="U24" s="141"/>
      <c r="V24" s="141"/>
      <c r="W24" s="141"/>
      <c r="X24" s="141"/>
      <c r="Y24" s="141"/>
    </row>
    <row r="25" ht="20.25" customHeight="1" spans="1:25">
      <c r="A25" s="28" t="s">
        <v>200</v>
      </c>
      <c r="B25" s="28" t="s">
        <v>70</v>
      </c>
      <c r="C25" s="28" t="s">
        <v>220</v>
      </c>
      <c r="D25" s="28" t="s">
        <v>221</v>
      </c>
      <c r="E25" s="28" t="s">
        <v>113</v>
      </c>
      <c r="F25" s="28" t="s">
        <v>114</v>
      </c>
      <c r="G25" s="28" t="s">
        <v>228</v>
      </c>
      <c r="H25" s="28" t="s">
        <v>229</v>
      </c>
      <c r="I25" s="141">
        <v>304800</v>
      </c>
      <c r="J25" s="214">
        <v>304800</v>
      </c>
      <c r="K25" s="215"/>
      <c r="L25" s="215"/>
      <c r="M25" s="215"/>
      <c r="N25" s="141">
        <v>304800</v>
      </c>
      <c r="O25" s="215"/>
      <c r="P25" s="141"/>
      <c r="Q25" s="141"/>
      <c r="R25" s="141"/>
      <c r="S25" s="141"/>
      <c r="T25" s="141"/>
      <c r="U25" s="141"/>
      <c r="V25" s="141"/>
      <c r="W25" s="141"/>
      <c r="X25" s="141"/>
      <c r="Y25" s="141"/>
    </row>
    <row r="26" ht="20.25" customHeight="1" spans="1:25">
      <c r="A26" s="28" t="s">
        <v>200</v>
      </c>
      <c r="B26" s="28" t="s">
        <v>70</v>
      </c>
      <c r="C26" s="28" t="s">
        <v>220</v>
      </c>
      <c r="D26" s="28" t="s">
        <v>221</v>
      </c>
      <c r="E26" s="28" t="s">
        <v>113</v>
      </c>
      <c r="F26" s="28" t="s">
        <v>114</v>
      </c>
      <c r="G26" s="28" t="s">
        <v>228</v>
      </c>
      <c r="H26" s="28" t="s">
        <v>229</v>
      </c>
      <c r="I26" s="141">
        <v>550320</v>
      </c>
      <c r="J26" s="214">
        <v>550320</v>
      </c>
      <c r="K26" s="215"/>
      <c r="L26" s="215"/>
      <c r="M26" s="215"/>
      <c r="N26" s="141">
        <v>550320</v>
      </c>
      <c r="O26" s="215"/>
      <c r="P26" s="141"/>
      <c r="Q26" s="141"/>
      <c r="R26" s="141"/>
      <c r="S26" s="141"/>
      <c r="T26" s="141"/>
      <c r="U26" s="141"/>
      <c r="V26" s="141"/>
      <c r="W26" s="141"/>
      <c r="X26" s="141"/>
      <c r="Y26" s="141"/>
    </row>
    <row r="27" ht="20.25" customHeight="1" spans="1:25">
      <c r="A27" s="28" t="s">
        <v>200</v>
      </c>
      <c r="B27" s="28" t="s">
        <v>70</v>
      </c>
      <c r="C27" s="28" t="s">
        <v>230</v>
      </c>
      <c r="D27" s="28" t="s">
        <v>177</v>
      </c>
      <c r="E27" s="28" t="s">
        <v>113</v>
      </c>
      <c r="F27" s="28" t="s">
        <v>114</v>
      </c>
      <c r="G27" s="28" t="s">
        <v>231</v>
      </c>
      <c r="H27" s="28" t="s">
        <v>177</v>
      </c>
      <c r="I27" s="141">
        <v>6000</v>
      </c>
      <c r="J27" s="214">
        <v>6000</v>
      </c>
      <c r="K27" s="215"/>
      <c r="L27" s="215"/>
      <c r="M27" s="215"/>
      <c r="N27" s="141">
        <v>6000</v>
      </c>
      <c r="O27" s="215"/>
      <c r="P27" s="141"/>
      <c r="Q27" s="141"/>
      <c r="R27" s="141"/>
      <c r="S27" s="141"/>
      <c r="T27" s="141"/>
      <c r="U27" s="141"/>
      <c r="V27" s="141"/>
      <c r="W27" s="141"/>
      <c r="X27" s="141"/>
      <c r="Y27" s="141"/>
    </row>
    <row r="28" ht="20.25" customHeight="1" spans="1:25">
      <c r="A28" s="28" t="s">
        <v>200</v>
      </c>
      <c r="B28" s="28" t="s">
        <v>70</v>
      </c>
      <c r="C28" s="28" t="s">
        <v>232</v>
      </c>
      <c r="D28" s="28" t="s">
        <v>233</v>
      </c>
      <c r="E28" s="28" t="s">
        <v>113</v>
      </c>
      <c r="F28" s="28" t="s">
        <v>114</v>
      </c>
      <c r="G28" s="28" t="s">
        <v>234</v>
      </c>
      <c r="H28" s="28" t="s">
        <v>235</v>
      </c>
      <c r="I28" s="141">
        <v>27000</v>
      </c>
      <c r="J28" s="214">
        <v>27000</v>
      </c>
      <c r="K28" s="215"/>
      <c r="L28" s="215"/>
      <c r="M28" s="215"/>
      <c r="N28" s="141">
        <v>27000</v>
      </c>
      <c r="O28" s="215"/>
      <c r="P28" s="141"/>
      <c r="Q28" s="141"/>
      <c r="R28" s="141"/>
      <c r="S28" s="141"/>
      <c r="T28" s="141"/>
      <c r="U28" s="141"/>
      <c r="V28" s="141"/>
      <c r="W28" s="141"/>
      <c r="X28" s="141"/>
      <c r="Y28" s="141"/>
    </row>
    <row r="29" ht="20.25" customHeight="1" spans="1:25">
      <c r="A29" s="28" t="s">
        <v>200</v>
      </c>
      <c r="B29" s="28" t="s">
        <v>70</v>
      </c>
      <c r="C29" s="28" t="s">
        <v>232</v>
      </c>
      <c r="D29" s="28" t="s">
        <v>233</v>
      </c>
      <c r="E29" s="28" t="s">
        <v>113</v>
      </c>
      <c r="F29" s="28" t="s">
        <v>114</v>
      </c>
      <c r="G29" s="28" t="s">
        <v>236</v>
      </c>
      <c r="H29" s="28" t="s">
        <v>237</v>
      </c>
      <c r="I29" s="141">
        <v>6000</v>
      </c>
      <c r="J29" s="214">
        <v>6000</v>
      </c>
      <c r="K29" s="215"/>
      <c r="L29" s="215"/>
      <c r="M29" s="215"/>
      <c r="N29" s="141">
        <v>6000</v>
      </c>
      <c r="O29" s="215"/>
      <c r="P29" s="141"/>
      <c r="Q29" s="141"/>
      <c r="R29" s="141"/>
      <c r="S29" s="141"/>
      <c r="T29" s="141"/>
      <c r="U29" s="141"/>
      <c r="V29" s="141"/>
      <c r="W29" s="141"/>
      <c r="X29" s="141"/>
      <c r="Y29" s="141"/>
    </row>
    <row r="30" ht="20.25" customHeight="1" spans="1:25">
      <c r="A30" s="28" t="s">
        <v>200</v>
      </c>
      <c r="B30" s="28" t="s">
        <v>70</v>
      </c>
      <c r="C30" s="28" t="s">
        <v>232</v>
      </c>
      <c r="D30" s="28" t="s">
        <v>233</v>
      </c>
      <c r="E30" s="28" t="s">
        <v>113</v>
      </c>
      <c r="F30" s="28" t="s">
        <v>114</v>
      </c>
      <c r="G30" s="28" t="s">
        <v>238</v>
      </c>
      <c r="H30" s="28" t="s">
        <v>239</v>
      </c>
      <c r="I30" s="141">
        <v>6000</v>
      </c>
      <c r="J30" s="214">
        <v>6000</v>
      </c>
      <c r="K30" s="215"/>
      <c r="L30" s="215"/>
      <c r="M30" s="215"/>
      <c r="N30" s="141">
        <v>6000</v>
      </c>
      <c r="O30" s="215"/>
      <c r="P30" s="141"/>
      <c r="Q30" s="141"/>
      <c r="R30" s="141"/>
      <c r="S30" s="141"/>
      <c r="T30" s="141"/>
      <c r="U30" s="141"/>
      <c r="V30" s="141"/>
      <c r="W30" s="141"/>
      <c r="X30" s="141"/>
      <c r="Y30" s="141"/>
    </row>
    <row r="31" ht="20.25" customHeight="1" spans="1:25">
      <c r="A31" s="28" t="s">
        <v>200</v>
      </c>
      <c r="B31" s="28" t="s">
        <v>70</v>
      </c>
      <c r="C31" s="28" t="s">
        <v>232</v>
      </c>
      <c r="D31" s="28" t="s">
        <v>233</v>
      </c>
      <c r="E31" s="28" t="s">
        <v>113</v>
      </c>
      <c r="F31" s="28" t="s">
        <v>114</v>
      </c>
      <c r="G31" s="28" t="s">
        <v>240</v>
      </c>
      <c r="H31" s="28" t="s">
        <v>241</v>
      </c>
      <c r="I31" s="141">
        <v>21000</v>
      </c>
      <c r="J31" s="214">
        <v>21000</v>
      </c>
      <c r="K31" s="215"/>
      <c r="L31" s="215"/>
      <c r="M31" s="215"/>
      <c r="N31" s="141">
        <v>21000</v>
      </c>
      <c r="O31" s="215"/>
      <c r="P31" s="141"/>
      <c r="Q31" s="141"/>
      <c r="R31" s="141"/>
      <c r="S31" s="141"/>
      <c r="T31" s="141"/>
      <c r="U31" s="141"/>
      <c r="V31" s="141"/>
      <c r="W31" s="141"/>
      <c r="X31" s="141"/>
      <c r="Y31" s="141"/>
    </row>
    <row r="32" ht="20.25" customHeight="1" spans="1:25">
      <c r="A32" s="28" t="s">
        <v>200</v>
      </c>
      <c r="B32" s="28" t="s">
        <v>70</v>
      </c>
      <c r="C32" s="28" t="s">
        <v>232</v>
      </c>
      <c r="D32" s="28" t="s">
        <v>233</v>
      </c>
      <c r="E32" s="28" t="s">
        <v>113</v>
      </c>
      <c r="F32" s="28" t="s">
        <v>114</v>
      </c>
      <c r="G32" s="28" t="s">
        <v>242</v>
      </c>
      <c r="H32" s="28" t="s">
        <v>243</v>
      </c>
      <c r="I32" s="141">
        <v>38400</v>
      </c>
      <c r="J32" s="214">
        <v>38400</v>
      </c>
      <c r="K32" s="215"/>
      <c r="L32" s="215"/>
      <c r="M32" s="215"/>
      <c r="N32" s="141">
        <v>38400</v>
      </c>
      <c r="O32" s="215"/>
      <c r="P32" s="141"/>
      <c r="Q32" s="141"/>
      <c r="R32" s="141"/>
      <c r="S32" s="141"/>
      <c r="T32" s="141"/>
      <c r="U32" s="141"/>
      <c r="V32" s="141"/>
      <c r="W32" s="141"/>
      <c r="X32" s="141"/>
      <c r="Y32" s="141"/>
    </row>
    <row r="33" ht="20.25" customHeight="1" spans="1:25">
      <c r="A33" s="28" t="s">
        <v>200</v>
      </c>
      <c r="B33" s="28" t="s">
        <v>70</v>
      </c>
      <c r="C33" s="28" t="s">
        <v>232</v>
      </c>
      <c r="D33" s="28" t="s">
        <v>233</v>
      </c>
      <c r="E33" s="28" t="s">
        <v>113</v>
      </c>
      <c r="F33" s="28" t="s">
        <v>114</v>
      </c>
      <c r="G33" s="28" t="s">
        <v>244</v>
      </c>
      <c r="H33" s="28" t="s">
        <v>245</v>
      </c>
      <c r="I33" s="141">
        <v>4500</v>
      </c>
      <c r="J33" s="214">
        <v>4500</v>
      </c>
      <c r="K33" s="215"/>
      <c r="L33" s="215"/>
      <c r="M33" s="215"/>
      <c r="N33" s="141">
        <v>4500</v>
      </c>
      <c r="O33" s="215"/>
      <c r="P33" s="141"/>
      <c r="Q33" s="141"/>
      <c r="R33" s="141"/>
      <c r="S33" s="141"/>
      <c r="T33" s="141"/>
      <c r="U33" s="141"/>
      <c r="V33" s="141"/>
      <c r="W33" s="141"/>
      <c r="X33" s="141"/>
      <c r="Y33" s="141"/>
    </row>
    <row r="34" ht="20.25" customHeight="1" spans="1:25">
      <c r="A34" s="28" t="s">
        <v>200</v>
      </c>
      <c r="B34" s="28" t="s">
        <v>70</v>
      </c>
      <c r="C34" s="28" t="s">
        <v>232</v>
      </c>
      <c r="D34" s="28" t="s">
        <v>233</v>
      </c>
      <c r="E34" s="28" t="s">
        <v>113</v>
      </c>
      <c r="F34" s="28" t="s">
        <v>114</v>
      </c>
      <c r="G34" s="28" t="s">
        <v>246</v>
      </c>
      <c r="H34" s="28" t="s">
        <v>247</v>
      </c>
      <c r="I34" s="141">
        <v>1500</v>
      </c>
      <c r="J34" s="214">
        <v>1500</v>
      </c>
      <c r="K34" s="215"/>
      <c r="L34" s="215"/>
      <c r="M34" s="215"/>
      <c r="N34" s="141">
        <v>1500</v>
      </c>
      <c r="O34" s="215"/>
      <c r="P34" s="141"/>
      <c r="Q34" s="141"/>
      <c r="R34" s="141"/>
      <c r="S34" s="141"/>
      <c r="T34" s="141"/>
      <c r="U34" s="141"/>
      <c r="V34" s="141"/>
      <c r="W34" s="141"/>
      <c r="X34" s="141"/>
      <c r="Y34" s="141"/>
    </row>
    <row r="35" ht="20.25" customHeight="1" spans="1:25">
      <c r="A35" s="28" t="s">
        <v>200</v>
      </c>
      <c r="B35" s="28" t="s">
        <v>70</v>
      </c>
      <c r="C35" s="28" t="s">
        <v>232</v>
      </c>
      <c r="D35" s="28" t="s">
        <v>233</v>
      </c>
      <c r="E35" s="28" t="s">
        <v>113</v>
      </c>
      <c r="F35" s="28" t="s">
        <v>114</v>
      </c>
      <c r="G35" s="28" t="s">
        <v>248</v>
      </c>
      <c r="H35" s="28" t="s">
        <v>249</v>
      </c>
      <c r="I35" s="141">
        <v>1500</v>
      </c>
      <c r="J35" s="214">
        <v>1500</v>
      </c>
      <c r="K35" s="215"/>
      <c r="L35" s="215"/>
      <c r="M35" s="215"/>
      <c r="N35" s="141">
        <v>1500</v>
      </c>
      <c r="O35" s="215"/>
      <c r="P35" s="141"/>
      <c r="Q35" s="141"/>
      <c r="R35" s="141"/>
      <c r="S35" s="141"/>
      <c r="T35" s="141"/>
      <c r="U35" s="141"/>
      <c r="V35" s="141"/>
      <c r="W35" s="141"/>
      <c r="X35" s="141"/>
      <c r="Y35" s="141"/>
    </row>
    <row r="36" ht="20.25" customHeight="1" spans="1:25">
      <c r="A36" s="28" t="s">
        <v>200</v>
      </c>
      <c r="B36" s="28" t="s">
        <v>70</v>
      </c>
      <c r="C36" s="28" t="s">
        <v>250</v>
      </c>
      <c r="D36" s="28" t="s">
        <v>251</v>
      </c>
      <c r="E36" s="28" t="s">
        <v>113</v>
      </c>
      <c r="F36" s="28" t="s">
        <v>114</v>
      </c>
      <c r="G36" s="28" t="s">
        <v>228</v>
      </c>
      <c r="H36" s="28" t="s">
        <v>229</v>
      </c>
      <c r="I36" s="141">
        <v>252000</v>
      </c>
      <c r="J36" s="214">
        <v>252000</v>
      </c>
      <c r="K36" s="215"/>
      <c r="L36" s="215"/>
      <c r="M36" s="215"/>
      <c r="N36" s="141">
        <v>252000</v>
      </c>
      <c r="O36" s="215"/>
      <c r="P36" s="141"/>
      <c r="Q36" s="141"/>
      <c r="R36" s="141"/>
      <c r="S36" s="141"/>
      <c r="T36" s="141"/>
      <c r="U36" s="141"/>
      <c r="V36" s="141"/>
      <c r="W36" s="141"/>
      <c r="X36" s="141"/>
      <c r="Y36" s="141"/>
    </row>
    <row r="37" ht="20.25" customHeight="1" spans="1:25">
      <c r="A37" s="28" t="s">
        <v>200</v>
      </c>
      <c r="B37" s="28" t="s">
        <v>70</v>
      </c>
      <c r="C37" s="28" t="s">
        <v>252</v>
      </c>
      <c r="D37" s="28" t="s">
        <v>253</v>
      </c>
      <c r="E37" s="28" t="s">
        <v>101</v>
      </c>
      <c r="F37" s="28" t="s">
        <v>102</v>
      </c>
      <c r="G37" s="28" t="s">
        <v>254</v>
      </c>
      <c r="H37" s="28" t="s">
        <v>255</v>
      </c>
      <c r="I37" s="141">
        <v>600</v>
      </c>
      <c r="J37" s="214">
        <v>600</v>
      </c>
      <c r="K37" s="215"/>
      <c r="L37" s="215"/>
      <c r="M37" s="215"/>
      <c r="N37" s="141">
        <v>600</v>
      </c>
      <c r="O37" s="215"/>
      <c r="P37" s="141"/>
      <c r="Q37" s="141"/>
      <c r="R37" s="141"/>
      <c r="S37" s="141"/>
      <c r="T37" s="141"/>
      <c r="U37" s="141"/>
      <c r="V37" s="141"/>
      <c r="W37" s="141"/>
      <c r="X37" s="141"/>
      <c r="Y37" s="141"/>
    </row>
    <row r="38" ht="17.25" customHeight="1" spans="1:25">
      <c r="A38" s="96" t="s">
        <v>172</v>
      </c>
      <c r="B38" s="97"/>
      <c r="C38" s="207"/>
      <c r="D38" s="207"/>
      <c r="E38" s="207"/>
      <c r="F38" s="207"/>
      <c r="G38" s="207"/>
      <c r="H38" s="208"/>
      <c r="I38" s="141">
        <v>5314772</v>
      </c>
      <c r="J38" s="214">
        <v>5314772</v>
      </c>
      <c r="K38" s="141"/>
      <c r="L38" s="141"/>
      <c r="M38" s="141"/>
      <c r="N38" s="141">
        <v>5314772</v>
      </c>
      <c r="O38" s="141"/>
      <c r="P38" s="141"/>
      <c r="Q38" s="141"/>
      <c r="R38" s="141"/>
      <c r="S38" s="141"/>
      <c r="T38" s="141"/>
      <c r="U38" s="141"/>
      <c r="V38" s="141"/>
      <c r="W38" s="141"/>
      <c r="X38" s="141"/>
      <c r="Y38" s="141"/>
    </row>
    <row r="39" customHeight="1" spans="10:10">
      <c r="J39" s="216"/>
    </row>
  </sheetData>
  <mergeCells count="31">
    <mergeCell ref="A2:Y2"/>
    <mergeCell ref="A3:H3"/>
    <mergeCell ref="I4:Y4"/>
    <mergeCell ref="J5:O5"/>
    <mergeCell ref="P5:R5"/>
    <mergeCell ref="T5:Y5"/>
    <mergeCell ref="J6:K6"/>
    <mergeCell ref="A38:H38"/>
    <mergeCell ref="A4:A7"/>
    <mergeCell ref="B4:B7"/>
    <mergeCell ref="C4:C7"/>
    <mergeCell ref="D4:D7"/>
    <mergeCell ref="E4:E7"/>
    <mergeCell ref="F4:F7"/>
    <mergeCell ref="G4:G7"/>
    <mergeCell ref="H4:H7"/>
    <mergeCell ref="I5:I7"/>
    <mergeCell ref="L6:L7"/>
    <mergeCell ref="M6:M7"/>
    <mergeCell ref="N6:N7"/>
    <mergeCell ref="O6:O7"/>
    <mergeCell ref="P6:P7"/>
    <mergeCell ref="Q6:Q7"/>
    <mergeCell ref="R6:R7"/>
    <mergeCell ref="S5:S7"/>
    <mergeCell ref="T6:T7"/>
    <mergeCell ref="U6:U7"/>
    <mergeCell ref="V6:V7"/>
    <mergeCell ref="W6:W7"/>
    <mergeCell ref="X6:X7"/>
    <mergeCell ref="Y6:Y7"/>
  </mergeCells>
  <printOptions horizontalCentered="1"/>
  <pageMargins left="0.37" right="0.37" top="0.56" bottom="0.56" header="0.48" footer="0.48"/>
  <pageSetup paperSize="9" scale="43"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36"/>
  <sheetViews>
    <sheetView showZeros="0" topLeftCell="E15" workbookViewId="0">
      <selection activeCell="H9" sqref="H9:H35"/>
    </sheetView>
  </sheetViews>
  <sheetFormatPr defaultColWidth="9.14166666666667" defaultRowHeight="14.25" customHeight="1"/>
  <cols>
    <col min="1" max="1" width="15.625" customWidth="1"/>
    <col min="2" max="2" width="18.625" customWidth="1"/>
    <col min="3" max="3" width="20.875" customWidth="1"/>
    <col min="4" max="4" width="24.875" customWidth="1"/>
    <col min="5" max="5" width="8" customWidth="1"/>
    <col min="6" max="6" width="9.875" customWidth="1"/>
    <col min="7" max="7" width="7.5" customWidth="1"/>
    <col min="8" max="8" width="17.7083333333333" customWidth="1"/>
    <col min="9" max="9" width="12.625" customWidth="1"/>
    <col min="10" max="11" width="9.375" customWidth="1"/>
    <col min="12" max="12" width="5.875" customWidth="1"/>
    <col min="13" max="13" width="6.125" customWidth="1"/>
    <col min="14" max="14" width="5.875" customWidth="1"/>
    <col min="15" max="15" width="5.5" customWidth="1"/>
    <col min="16" max="17" width="5.875" customWidth="1"/>
    <col min="18" max="18" width="11.5" customWidth="1"/>
    <col min="19" max="19" width="11.625" customWidth="1"/>
    <col min="20" max="20" width="5.75" customWidth="1"/>
    <col min="21" max="21" width="5.375" customWidth="1"/>
    <col min="22" max="22" width="5.5" customWidth="1"/>
    <col min="23" max="23" width="7.75" customWidth="1"/>
  </cols>
  <sheetData>
    <row r="1" ht="13.5" customHeight="1" spans="2:23">
      <c r="B1" s="197"/>
      <c r="E1" s="69"/>
      <c r="F1" s="69"/>
      <c r="G1" s="69"/>
      <c r="H1" s="69"/>
      <c r="U1" s="197"/>
      <c r="W1" s="202" t="s">
        <v>256</v>
      </c>
    </row>
    <row r="2" ht="46.5" customHeight="1" spans="1:23">
      <c r="A2" s="71" t="str">
        <f>"2026"&amp;"年部门项目支出预算表"</f>
        <v>2026年部门项目支出预算表</v>
      </c>
      <c r="B2" s="71"/>
      <c r="C2" s="71"/>
      <c r="D2" s="71"/>
      <c r="E2" s="71"/>
      <c r="F2" s="71"/>
      <c r="G2" s="71"/>
      <c r="H2" s="71"/>
      <c r="I2" s="71"/>
      <c r="J2" s="71"/>
      <c r="K2" s="71"/>
      <c r="L2" s="71"/>
      <c r="M2" s="71"/>
      <c r="N2" s="71"/>
      <c r="O2" s="71"/>
      <c r="P2" s="71"/>
      <c r="Q2" s="71"/>
      <c r="R2" s="71"/>
      <c r="S2" s="71"/>
      <c r="T2" s="71"/>
      <c r="U2" s="71"/>
      <c r="V2" s="71"/>
      <c r="W2" s="71"/>
    </row>
    <row r="3" ht="13.5" customHeight="1" spans="1:23">
      <c r="A3" s="72" t="str">
        <f>"单位名称："&amp;"昆明市东川区碧谷街道中心卫生院"</f>
        <v>单位名称：昆明市东川区碧谷街道中心卫生院</v>
      </c>
      <c r="B3" s="73"/>
      <c r="C3" s="73"/>
      <c r="D3" s="73"/>
      <c r="E3" s="73"/>
      <c r="F3" s="73"/>
      <c r="G3" s="73"/>
      <c r="H3" s="73"/>
      <c r="I3" s="74"/>
      <c r="J3" s="74"/>
      <c r="K3" s="74"/>
      <c r="L3" s="74"/>
      <c r="M3" s="74"/>
      <c r="N3" s="74"/>
      <c r="O3" s="74"/>
      <c r="P3" s="74"/>
      <c r="Q3" s="74"/>
      <c r="U3" s="197"/>
      <c r="W3" s="180" t="s">
        <v>1</v>
      </c>
    </row>
    <row r="4" ht="21.75" customHeight="1" spans="1:23">
      <c r="A4" s="76" t="s">
        <v>257</v>
      </c>
      <c r="B4" s="77" t="s">
        <v>183</v>
      </c>
      <c r="C4" s="76" t="s">
        <v>184</v>
      </c>
      <c r="D4" s="76" t="s">
        <v>258</v>
      </c>
      <c r="E4" s="77" t="s">
        <v>185</v>
      </c>
      <c r="F4" s="77" t="s">
        <v>186</v>
      </c>
      <c r="G4" s="77" t="s">
        <v>259</v>
      </c>
      <c r="H4" s="77" t="s">
        <v>260</v>
      </c>
      <c r="I4" s="91" t="s">
        <v>55</v>
      </c>
      <c r="J4" s="12" t="s">
        <v>261</v>
      </c>
      <c r="K4" s="13"/>
      <c r="L4" s="13"/>
      <c r="M4" s="60"/>
      <c r="N4" s="12" t="s">
        <v>191</v>
      </c>
      <c r="O4" s="13"/>
      <c r="P4" s="60"/>
      <c r="Q4" s="77" t="s">
        <v>61</v>
      </c>
      <c r="R4" s="12" t="s">
        <v>62</v>
      </c>
      <c r="S4" s="13"/>
      <c r="T4" s="13"/>
      <c r="U4" s="13"/>
      <c r="V4" s="13"/>
      <c r="W4" s="60"/>
    </row>
    <row r="5" ht="21.75" customHeight="1" spans="1:23">
      <c r="A5" s="78"/>
      <c r="B5" s="92"/>
      <c r="C5" s="78"/>
      <c r="D5" s="78"/>
      <c r="E5" s="79"/>
      <c r="F5" s="79"/>
      <c r="G5" s="79"/>
      <c r="H5" s="79"/>
      <c r="I5" s="92"/>
      <c r="J5" s="198" t="s">
        <v>58</v>
      </c>
      <c r="K5" s="199"/>
      <c r="L5" s="77" t="s">
        <v>59</v>
      </c>
      <c r="M5" s="77" t="s">
        <v>60</v>
      </c>
      <c r="N5" s="77" t="s">
        <v>58</v>
      </c>
      <c r="O5" s="77" t="s">
        <v>59</v>
      </c>
      <c r="P5" s="77" t="s">
        <v>60</v>
      </c>
      <c r="Q5" s="79"/>
      <c r="R5" s="77" t="s">
        <v>57</v>
      </c>
      <c r="S5" s="77" t="s">
        <v>64</v>
      </c>
      <c r="T5" s="77" t="s">
        <v>197</v>
      </c>
      <c r="U5" s="77" t="s">
        <v>66</v>
      </c>
      <c r="V5" s="77" t="s">
        <v>67</v>
      </c>
      <c r="W5" s="77" t="s">
        <v>68</v>
      </c>
    </row>
    <row r="6" ht="21" customHeight="1" spans="1:23">
      <c r="A6" s="92"/>
      <c r="B6" s="92"/>
      <c r="C6" s="92"/>
      <c r="D6" s="92"/>
      <c r="E6" s="92"/>
      <c r="F6" s="92"/>
      <c r="G6" s="92"/>
      <c r="H6" s="92"/>
      <c r="I6" s="92"/>
      <c r="J6" s="200" t="s">
        <v>57</v>
      </c>
      <c r="K6" s="201"/>
      <c r="L6" s="92"/>
      <c r="M6" s="92"/>
      <c r="N6" s="92"/>
      <c r="O6" s="92"/>
      <c r="P6" s="92"/>
      <c r="Q6" s="92"/>
      <c r="R6" s="92"/>
      <c r="S6" s="92"/>
      <c r="T6" s="92"/>
      <c r="U6" s="92"/>
      <c r="V6" s="92"/>
      <c r="W6" s="92"/>
    </row>
    <row r="7" ht="39.75" customHeight="1" spans="1:23">
      <c r="A7" s="81"/>
      <c r="B7" s="83"/>
      <c r="C7" s="81"/>
      <c r="D7" s="81"/>
      <c r="E7" s="82"/>
      <c r="F7" s="82"/>
      <c r="G7" s="82"/>
      <c r="H7" s="82"/>
      <c r="I7" s="83"/>
      <c r="J7" s="18" t="s">
        <v>57</v>
      </c>
      <c r="K7" s="18" t="s">
        <v>262</v>
      </c>
      <c r="L7" s="82"/>
      <c r="M7" s="82"/>
      <c r="N7" s="82"/>
      <c r="O7" s="82"/>
      <c r="P7" s="82"/>
      <c r="Q7" s="82"/>
      <c r="R7" s="82"/>
      <c r="S7" s="82"/>
      <c r="T7" s="82"/>
      <c r="U7" s="83"/>
      <c r="V7" s="82"/>
      <c r="W7" s="82"/>
    </row>
    <row r="8" ht="15" customHeight="1" spans="1:23">
      <c r="A8" s="84">
        <v>1</v>
      </c>
      <c r="B8" s="84">
        <v>2</v>
      </c>
      <c r="C8" s="84">
        <v>3</v>
      </c>
      <c r="D8" s="84">
        <v>4</v>
      </c>
      <c r="E8" s="84">
        <v>5</v>
      </c>
      <c r="F8" s="84">
        <v>6</v>
      </c>
      <c r="G8" s="84">
        <v>7</v>
      </c>
      <c r="H8" s="84">
        <v>8</v>
      </c>
      <c r="I8" s="84">
        <v>9</v>
      </c>
      <c r="J8" s="84">
        <v>10</v>
      </c>
      <c r="K8" s="84">
        <v>11</v>
      </c>
      <c r="L8" s="100">
        <v>12</v>
      </c>
      <c r="M8" s="100">
        <v>13</v>
      </c>
      <c r="N8" s="100">
        <v>14</v>
      </c>
      <c r="O8" s="100">
        <v>15</v>
      </c>
      <c r="P8" s="100">
        <v>16</v>
      </c>
      <c r="Q8" s="100">
        <v>17</v>
      </c>
      <c r="R8" s="100">
        <v>18</v>
      </c>
      <c r="S8" s="100">
        <v>19</v>
      </c>
      <c r="T8" s="100">
        <v>20</v>
      </c>
      <c r="U8" s="84">
        <v>21</v>
      </c>
      <c r="V8" s="100">
        <v>22</v>
      </c>
      <c r="W8" s="84">
        <v>23</v>
      </c>
    </row>
    <row r="9" ht="21.75" customHeight="1" spans="1:23">
      <c r="A9" s="131" t="s">
        <v>263</v>
      </c>
      <c r="B9" s="131" t="s">
        <v>264</v>
      </c>
      <c r="C9" s="131" t="s">
        <v>265</v>
      </c>
      <c r="D9" s="131" t="s">
        <v>70</v>
      </c>
      <c r="E9" s="131" t="s">
        <v>107</v>
      </c>
      <c r="F9" s="131" t="s">
        <v>108</v>
      </c>
      <c r="G9" s="131" t="s">
        <v>203</v>
      </c>
      <c r="H9" s="131" t="s">
        <v>204</v>
      </c>
      <c r="I9" s="141">
        <v>11606.4</v>
      </c>
      <c r="J9" s="141">
        <v>11606.4</v>
      </c>
      <c r="K9" s="141">
        <v>11606.4</v>
      </c>
      <c r="L9" s="141"/>
      <c r="M9" s="141"/>
      <c r="N9" s="141"/>
      <c r="O9" s="141"/>
      <c r="P9" s="141"/>
      <c r="Q9" s="141"/>
      <c r="R9" s="141"/>
      <c r="S9" s="141"/>
      <c r="T9" s="141"/>
      <c r="U9" s="141"/>
      <c r="V9" s="141"/>
      <c r="W9" s="141"/>
    </row>
    <row r="10" ht="21.75" customHeight="1" spans="1:23">
      <c r="A10" s="131" t="s">
        <v>266</v>
      </c>
      <c r="B10" s="131" t="s">
        <v>267</v>
      </c>
      <c r="C10" s="131" t="s">
        <v>268</v>
      </c>
      <c r="D10" s="131" t="s">
        <v>70</v>
      </c>
      <c r="E10" s="131" t="s">
        <v>113</v>
      </c>
      <c r="F10" s="131" t="s">
        <v>114</v>
      </c>
      <c r="G10" s="131" t="s">
        <v>234</v>
      </c>
      <c r="H10" s="131" t="s">
        <v>235</v>
      </c>
      <c r="I10" s="141">
        <v>210000</v>
      </c>
      <c r="J10" s="141"/>
      <c r="K10" s="141"/>
      <c r="L10" s="141"/>
      <c r="M10" s="141"/>
      <c r="N10" s="141"/>
      <c r="O10" s="141"/>
      <c r="P10" s="141"/>
      <c r="Q10" s="141"/>
      <c r="R10" s="141">
        <v>210000</v>
      </c>
      <c r="S10" s="141">
        <v>210000</v>
      </c>
      <c r="T10" s="141"/>
      <c r="U10" s="141"/>
      <c r="V10" s="141"/>
      <c r="W10" s="141"/>
    </row>
    <row r="11" ht="21.75" customHeight="1" spans="1:23">
      <c r="A11" s="131" t="s">
        <v>266</v>
      </c>
      <c r="B11" s="131" t="s">
        <v>267</v>
      </c>
      <c r="C11" s="131" t="s">
        <v>268</v>
      </c>
      <c r="D11" s="131" t="s">
        <v>70</v>
      </c>
      <c r="E11" s="131" t="s">
        <v>113</v>
      </c>
      <c r="F11" s="131" t="s">
        <v>114</v>
      </c>
      <c r="G11" s="131" t="s">
        <v>269</v>
      </c>
      <c r="H11" s="131" t="s">
        <v>270</v>
      </c>
      <c r="I11" s="141">
        <v>60000</v>
      </c>
      <c r="J11" s="141"/>
      <c r="K11" s="141"/>
      <c r="L11" s="141"/>
      <c r="M11" s="141"/>
      <c r="N11" s="141"/>
      <c r="O11" s="141"/>
      <c r="P11" s="141"/>
      <c r="Q11" s="141"/>
      <c r="R11" s="141">
        <v>60000</v>
      </c>
      <c r="S11" s="141">
        <v>60000</v>
      </c>
      <c r="T11" s="141"/>
      <c r="U11" s="141"/>
      <c r="V11" s="141"/>
      <c r="W11" s="141"/>
    </row>
    <row r="12" ht="21.75" customHeight="1" spans="1:23">
      <c r="A12" s="131" t="s">
        <v>266</v>
      </c>
      <c r="B12" s="131" t="s">
        <v>267</v>
      </c>
      <c r="C12" s="131" t="s">
        <v>268</v>
      </c>
      <c r="D12" s="131" t="s">
        <v>70</v>
      </c>
      <c r="E12" s="131" t="s">
        <v>113</v>
      </c>
      <c r="F12" s="131" t="s">
        <v>114</v>
      </c>
      <c r="G12" s="131" t="s">
        <v>271</v>
      </c>
      <c r="H12" s="131" t="s">
        <v>272</v>
      </c>
      <c r="I12" s="141">
        <v>1500</v>
      </c>
      <c r="J12" s="141"/>
      <c r="K12" s="141"/>
      <c r="L12" s="141"/>
      <c r="M12" s="141"/>
      <c r="N12" s="141"/>
      <c r="O12" s="141"/>
      <c r="P12" s="141"/>
      <c r="Q12" s="141"/>
      <c r="R12" s="141">
        <v>1500</v>
      </c>
      <c r="S12" s="141">
        <v>1500</v>
      </c>
      <c r="T12" s="141"/>
      <c r="U12" s="141"/>
      <c r="V12" s="141"/>
      <c r="W12" s="141"/>
    </row>
    <row r="13" ht="21.75" customHeight="1" spans="1:23">
      <c r="A13" s="131" t="s">
        <v>266</v>
      </c>
      <c r="B13" s="131" t="s">
        <v>267</v>
      </c>
      <c r="C13" s="131" t="s">
        <v>268</v>
      </c>
      <c r="D13" s="131" t="s">
        <v>70</v>
      </c>
      <c r="E13" s="131" t="s">
        <v>113</v>
      </c>
      <c r="F13" s="131" t="s">
        <v>114</v>
      </c>
      <c r="G13" s="131" t="s">
        <v>236</v>
      </c>
      <c r="H13" s="131" t="s">
        <v>237</v>
      </c>
      <c r="I13" s="141">
        <v>24000</v>
      </c>
      <c r="J13" s="141"/>
      <c r="K13" s="141"/>
      <c r="L13" s="141"/>
      <c r="M13" s="141"/>
      <c r="N13" s="141"/>
      <c r="O13" s="141"/>
      <c r="P13" s="141"/>
      <c r="Q13" s="141"/>
      <c r="R13" s="141">
        <v>24000</v>
      </c>
      <c r="S13" s="141">
        <v>24000</v>
      </c>
      <c r="T13" s="141"/>
      <c r="U13" s="141"/>
      <c r="V13" s="141"/>
      <c r="W13" s="141"/>
    </row>
    <row r="14" ht="21.75" customHeight="1" spans="1:23">
      <c r="A14" s="131" t="s">
        <v>266</v>
      </c>
      <c r="B14" s="131" t="s">
        <v>267</v>
      </c>
      <c r="C14" s="131" t="s">
        <v>268</v>
      </c>
      <c r="D14" s="131" t="s">
        <v>70</v>
      </c>
      <c r="E14" s="131" t="s">
        <v>113</v>
      </c>
      <c r="F14" s="131" t="s">
        <v>114</v>
      </c>
      <c r="G14" s="131" t="s">
        <v>238</v>
      </c>
      <c r="H14" s="131" t="s">
        <v>239</v>
      </c>
      <c r="I14" s="141">
        <v>60000</v>
      </c>
      <c r="J14" s="141"/>
      <c r="K14" s="141"/>
      <c r="L14" s="141"/>
      <c r="M14" s="141"/>
      <c r="N14" s="141"/>
      <c r="O14" s="141"/>
      <c r="P14" s="141"/>
      <c r="Q14" s="141"/>
      <c r="R14" s="141">
        <v>60000</v>
      </c>
      <c r="S14" s="141">
        <v>60000</v>
      </c>
      <c r="T14" s="141"/>
      <c r="U14" s="141"/>
      <c r="V14" s="141"/>
      <c r="W14" s="141"/>
    </row>
    <row r="15" ht="21.75" customHeight="1" spans="1:23">
      <c r="A15" s="131" t="s">
        <v>266</v>
      </c>
      <c r="B15" s="131" t="s">
        <v>267</v>
      </c>
      <c r="C15" s="131" t="s">
        <v>268</v>
      </c>
      <c r="D15" s="131" t="s">
        <v>70</v>
      </c>
      <c r="E15" s="131" t="s">
        <v>113</v>
      </c>
      <c r="F15" s="131" t="s">
        <v>114</v>
      </c>
      <c r="G15" s="131" t="s">
        <v>240</v>
      </c>
      <c r="H15" s="131" t="s">
        <v>241</v>
      </c>
      <c r="I15" s="141">
        <v>24000</v>
      </c>
      <c r="J15" s="141"/>
      <c r="K15" s="141"/>
      <c r="L15" s="141"/>
      <c r="M15" s="141"/>
      <c r="N15" s="141"/>
      <c r="O15" s="141"/>
      <c r="P15" s="141"/>
      <c r="Q15" s="141"/>
      <c r="R15" s="141">
        <v>24000</v>
      </c>
      <c r="S15" s="141">
        <v>24000</v>
      </c>
      <c r="T15" s="141"/>
      <c r="U15" s="141"/>
      <c r="V15" s="141"/>
      <c r="W15" s="141"/>
    </row>
    <row r="16" ht="21.75" customHeight="1" spans="1:23">
      <c r="A16" s="131" t="s">
        <v>266</v>
      </c>
      <c r="B16" s="131" t="s">
        <v>267</v>
      </c>
      <c r="C16" s="131" t="s">
        <v>268</v>
      </c>
      <c r="D16" s="131" t="s">
        <v>70</v>
      </c>
      <c r="E16" s="131" t="s">
        <v>113</v>
      </c>
      <c r="F16" s="131" t="s">
        <v>114</v>
      </c>
      <c r="G16" s="131" t="s">
        <v>273</v>
      </c>
      <c r="H16" s="131" t="s">
        <v>274</v>
      </c>
      <c r="I16" s="141">
        <v>200000</v>
      </c>
      <c r="J16" s="141"/>
      <c r="K16" s="141"/>
      <c r="L16" s="141"/>
      <c r="M16" s="141"/>
      <c r="N16" s="141"/>
      <c r="O16" s="141"/>
      <c r="P16" s="141"/>
      <c r="Q16" s="141"/>
      <c r="R16" s="141">
        <v>200000</v>
      </c>
      <c r="S16" s="141">
        <v>200000</v>
      </c>
      <c r="T16" s="141"/>
      <c r="U16" s="141"/>
      <c r="V16" s="141"/>
      <c r="W16" s="141"/>
    </row>
    <row r="17" ht="21.75" customHeight="1" spans="1:23">
      <c r="A17" s="131" t="s">
        <v>266</v>
      </c>
      <c r="B17" s="131" t="s">
        <v>267</v>
      </c>
      <c r="C17" s="131" t="s">
        <v>268</v>
      </c>
      <c r="D17" s="131" t="s">
        <v>70</v>
      </c>
      <c r="E17" s="131" t="s">
        <v>113</v>
      </c>
      <c r="F17" s="131" t="s">
        <v>114</v>
      </c>
      <c r="G17" s="131" t="s">
        <v>242</v>
      </c>
      <c r="H17" s="131" t="s">
        <v>243</v>
      </c>
      <c r="I17" s="141">
        <v>25000</v>
      </c>
      <c r="J17" s="141"/>
      <c r="K17" s="141"/>
      <c r="L17" s="141"/>
      <c r="M17" s="141"/>
      <c r="N17" s="141"/>
      <c r="O17" s="141"/>
      <c r="P17" s="141"/>
      <c r="Q17" s="141"/>
      <c r="R17" s="141">
        <v>25000</v>
      </c>
      <c r="S17" s="141">
        <v>25000</v>
      </c>
      <c r="T17" s="141"/>
      <c r="U17" s="141"/>
      <c r="V17" s="141"/>
      <c r="W17" s="141"/>
    </row>
    <row r="18" ht="21.75" customHeight="1" spans="1:23">
      <c r="A18" s="131" t="s">
        <v>266</v>
      </c>
      <c r="B18" s="131" t="s">
        <v>267</v>
      </c>
      <c r="C18" s="131" t="s">
        <v>268</v>
      </c>
      <c r="D18" s="131" t="s">
        <v>70</v>
      </c>
      <c r="E18" s="131" t="s">
        <v>113</v>
      </c>
      <c r="F18" s="131" t="s">
        <v>114</v>
      </c>
      <c r="G18" s="131" t="s">
        <v>244</v>
      </c>
      <c r="H18" s="131" t="s">
        <v>245</v>
      </c>
      <c r="I18" s="141">
        <v>680000</v>
      </c>
      <c r="J18" s="141"/>
      <c r="K18" s="141"/>
      <c r="L18" s="141"/>
      <c r="M18" s="141"/>
      <c r="N18" s="141"/>
      <c r="O18" s="141"/>
      <c r="P18" s="141"/>
      <c r="Q18" s="141"/>
      <c r="R18" s="141">
        <v>680000</v>
      </c>
      <c r="S18" s="141">
        <v>680000</v>
      </c>
      <c r="T18" s="141"/>
      <c r="U18" s="141"/>
      <c r="V18" s="141"/>
      <c r="W18" s="141"/>
    </row>
    <row r="19" ht="21.75" customHeight="1" spans="1:23">
      <c r="A19" s="131" t="s">
        <v>266</v>
      </c>
      <c r="B19" s="131" t="s">
        <v>267</v>
      </c>
      <c r="C19" s="131" t="s">
        <v>268</v>
      </c>
      <c r="D19" s="131" t="s">
        <v>70</v>
      </c>
      <c r="E19" s="131" t="s">
        <v>113</v>
      </c>
      <c r="F19" s="131" t="s">
        <v>114</v>
      </c>
      <c r="G19" s="131" t="s">
        <v>275</v>
      </c>
      <c r="H19" s="131" t="s">
        <v>276</v>
      </c>
      <c r="I19" s="141">
        <v>200000</v>
      </c>
      <c r="J19" s="141"/>
      <c r="K19" s="141"/>
      <c r="L19" s="141"/>
      <c r="M19" s="141"/>
      <c r="N19" s="141"/>
      <c r="O19" s="141"/>
      <c r="P19" s="141"/>
      <c r="Q19" s="141"/>
      <c r="R19" s="141">
        <v>200000</v>
      </c>
      <c r="S19" s="141">
        <v>200000</v>
      </c>
      <c r="T19" s="141"/>
      <c r="U19" s="141"/>
      <c r="V19" s="141"/>
      <c r="W19" s="141"/>
    </row>
    <row r="20" ht="21.75" customHeight="1" spans="1:23">
      <c r="A20" s="131" t="s">
        <v>266</v>
      </c>
      <c r="B20" s="131" t="s">
        <v>267</v>
      </c>
      <c r="C20" s="131" t="s">
        <v>268</v>
      </c>
      <c r="D20" s="131" t="s">
        <v>70</v>
      </c>
      <c r="E20" s="131" t="s">
        <v>113</v>
      </c>
      <c r="F20" s="131" t="s">
        <v>114</v>
      </c>
      <c r="G20" s="131" t="s">
        <v>246</v>
      </c>
      <c r="H20" s="131" t="s">
        <v>247</v>
      </c>
      <c r="I20" s="141">
        <v>3000</v>
      </c>
      <c r="J20" s="141"/>
      <c r="K20" s="141"/>
      <c r="L20" s="141"/>
      <c r="M20" s="141"/>
      <c r="N20" s="141"/>
      <c r="O20" s="141"/>
      <c r="P20" s="141"/>
      <c r="Q20" s="141"/>
      <c r="R20" s="141">
        <v>3000</v>
      </c>
      <c r="S20" s="141">
        <v>3000</v>
      </c>
      <c r="T20" s="141"/>
      <c r="U20" s="141"/>
      <c r="V20" s="141"/>
      <c r="W20" s="141"/>
    </row>
    <row r="21" ht="21.75" customHeight="1" spans="1:23">
      <c r="A21" s="131" t="s">
        <v>266</v>
      </c>
      <c r="B21" s="131" t="s">
        <v>267</v>
      </c>
      <c r="C21" s="131" t="s">
        <v>268</v>
      </c>
      <c r="D21" s="131" t="s">
        <v>70</v>
      </c>
      <c r="E21" s="131" t="s">
        <v>113</v>
      </c>
      <c r="F21" s="131" t="s">
        <v>114</v>
      </c>
      <c r="G21" s="131" t="s">
        <v>248</v>
      </c>
      <c r="H21" s="131" t="s">
        <v>249</v>
      </c>
      <c r="I21" s="141">
        <v>45000</v>
      </c>
      <c r="J21" s="141"/>
      <c r="K21" s="141"/>
      <c r="L21" s="141"/>
      <c r="M21" s="141"/>
      <c r="N21" s="141"/>
      <c r="O21" s="141"/>
      <c r="P21" s="141"/>
      <c r="Q21" s="141"/>
      <c r="R21" s="141">
        <v>45000</v>
      </c>
      <c r="S21" s="141">
        <v>45000</v>
      </c>
      <c r="T21" s="141"/>
      <c r="U21" s="141"/>
      <c r="V21" s="141"/>
      <c r="W21" s="141"/>
    </row>
    <row r="22" ht="21.75" customHeight="1" spans="1:23">
      <c r="A22" s="131" t="s">
        <v>266</v>
      </c>
      <c r="B22" s="131" t="s">
        <v>267</v>
      </c>
      <c r="C22" s="131" t="s">
        <v>268</v>
      </c>
      <c r="D22" s="131" t="s">
        <v>70</v>
      </c>
      <c r="E22" s="131" t="s">
        <v>113</v>
      </c>
      <c r="F22" s="131" t="s">
        <v>114</v>
      </c>
      <c r="G22" s="131" t="s">
        <v>231</v>
      </c>
      <c r="H22" s="131" t="s">
        <v>177</v>
      </c>
      <c r="I22" s="141">
        <v>20000</v>
      </c>
      <c r="J22" s="141"/>
      <c r="K22" s="141"/>
      <c r="L22" s="141"/>
      <c r="M22" s="141"/>
      <c r="N22" s="141"/>
      <c r="O22" s="141"/>
      <c r="P22" s="141"/>
      <c r="Q22" s="141"/>
      <c r="R22" s="141">
        <v>20000</v>
      </c>
      <c r="S22" s="141">
        <v>20000</v>
      </c>
      <c r="T22" s="141"/>
      <c r="U22" s="141"/>
      <c r="V22" s="141"/>
      <c r="W22" s="141"/>
    </row>
    <row r="23" ht="21.75" customHeight="1" spans="1:23">
      <c r="A23" s="131" t="s">
        <v>266</v>
      </c>
      <c r="B23" s="131" t="s">
        <v>267</v>
      </c>
      <c r="C23" s="131" t="s">
        <v>268</v>
      </c>
      <c r="D23" s="131" t="s">
        <v>70</v>
      </c>
      <c r="E23" s="131" t="s">
        <v>113</v>
      </c>
      <c r="F23" s="131" t="s">
        <v>114</v>
      </c>
      <c r="G23" s="131" t="s">
        <v>277</v>
      </c>
      <c r="H23" s="131" t="s">
        <v>278</v>
      </c>
      <c r="I23" s="141">
        <v>4000000</v>
      </c>
      <c r="J23" s="141"/>
      <c r="K23" s="141"/>
      <c r="L23" s="141"/>
      <c r="M23" s="141"/>
      <c r="N23" s="141"/>
      <c r="O23" s="141"/>
      <c r="P23" s="141"/>
      <c r="Q23" s="141"/>
      <c r="R23" s="141">
        <v>4000000</v>
      </c>
      <c r="S23" s="141">
        <v>4000000</v>
      </c>
      <c r="T23" s="141"/>
      <c r="U23" s="141"/>
      <c r="V23" s="141"/>
      <c r="W23" s="141"/>
    </row>
    <row r="24" ht="21.75" customHeight="1" spans="1:23">
      <c r="A24" s="131" t="s">
        <v>266</v>
      </c>
      <c r="B24" s="131" t="s">
        <v>267</v>
      </c>
      <c r="C24" s="131" t="s">
        <v>268</v>
      </c>
      <c r="D24" s="131" t="s">
        <v>70</v>
      </c>
      <c r="E24" s="131" t="s">
        <v>113</v>
      </c>
      <c r="F24" s="131" t="s">
        <v>114</v>
      </c>
      <c r="G24" s="131" t="s">
        <v>279</v>
      </c>
      <c r="H24" s="131" t="s">
        <v>280</v>
      </c>
      <c r="I24" s="141">
        <v>180000</v>
      </c>
      <c r="J24" s="141"/>
      <c r="K24" s="141"/>
      <c r="L24" s="141"/>
      <c r="M24" s="141"/>
      <c r="N24" s="141"/>
      <c r="O24" s="141"/>
      <c r="P24" s="141"/>
      <c r="Q24" s="141"/>
      <c r="R24" s="141">
        <v>180000</v>
      </c>
      <c r="S24" s="141">
        <v>180000</v>
      </c>
      <c r="T24" s="141"/>
      <c r="U24" s="141"/>
      <c r="V24" s="141"/>
      <c r="W24" s="141"/>
    </row>
    <row r="25" ht="21.75" customHeight="1" spans="1:23">
      <c r="A25" s="131" t="s">
        <v>266</v>
      </c>
      <c r="B25" s="131" t="s">
        <v>267</v>
      </c>
      <c r="C25" s="131" t="s">
        <v>268</v>
      </c>
      <c r="D25" s="131" t="s">
        <v>70</v>
      </c>
      <c r="E25" s="131" t="s">
        <v>113</v>
      </c>
      <c r="F25" s="131" t="s">
        <v>114</v>
      </c>
      <c r="G25" s="131" t="s">
        <v>281</v>
      </c>
      <c r="H25" s="131" t="s">
        <v>282</v>
      </c>
      <c r="I25" s="141">
        <v>192000</v>
      </c>
      <c r="J25" s="141"/>
      <c r="K25" s="141"/>
      <c r="L25" s="141"/>
      <c r="M25" s="141"/>
      <c r="N25" s="141"/>
      <c r="O25" s="141"/>
      <c r="P25" s="141"/>
      <c r="Q25" s="141"/>
      <c r="R25" s="141">
        <v>192000</v>
      </c>
      <c r="S25" s="141">
        <v>192000</v>
      </c>
      <c r="T25" s="141"/>
      <c r="U25" s="141"/>
      <c r="V25" s="141"/>
      <c r="W25" s="141"/>
    </row>
    <row r="26" ht="21.75" customHeight="1" spans="1:23">
      <c r="A26" s="131" t="s">
        <v>266</v>
      </c>
      <c r="B26" s="131" t="s">
        <v>267</v>
      </c>
      <c r="C26" s="131" t="s">
        <v>268</v>
      </c>
      <c r="D26" s="131" t="s">
        <v>70</v>
      </c>
      <c r="E26" s="131" t="s">
        <v>113</v>
      </c>
      <c r="F26" s="131" t="s">
        <v>114</v>
      </c>
      <c r="G26" s="131" t="s">
        <v>219</v>
      </c>
      <c r="H26" s="131" t="s">
        <v>218</v>
      </c>
      <c r="I26" s="141">
        <v>246000</v>
      </c>
      <c r="J26" s="141"/>
      <c r="K26" s="141"/>
      <c r="L26" s="141"/>
      <c r="M26" s="141"/>
      <c r="N26" s="141"/>
      <c r="O26" s="141"/>
      <c r="P26" s="141"/>
      <c r="Q26" s="141"/>
      <c r="R26" s="141">
        <v>246000</v>
      </c>
      <c r="S26" s="141">
        <v>246000</v>
      </c>
      <c r="T26" s="141"/>
      <c r="U26" s="141"/>
      <c r="V26" s="141"/>
      <c r="W26" s="141"/>
    </row>
    <row r="27" ht="21.75" customHeight="1" spans="1:23">
      <c r="A27" s="131" t="s">
        <v>266</v>
      </c>
      <c r="B27" s="131" t="s">
        <v>267</v>
      </c>
      <c r="C27" s="131" t="s">
        <v>268</v>
      </c>
      <c r="D27" s="131" t="s">
        <v>70</v>
      </c>
      <c r="E27" s="131" t="s">
        <v>113</v>
      </c>
      <c r="F27" s="131" t="s">
        <v>114</v>
      </c>
      <c r="G27" s="131" t="s">
        <v>283</v>
      </c>
      <c r="H27" s="131" t="s">
        <v>284</v>
      </c>
      <c r="I27" s="141">
        <v>120000</v>
      </c>
      <c r="J27" s="141"/>
      <c r="K27" s="141"/>
      <c r="L27" s="141"/>
      <c r="M27" s="141"/>
      <c r="N27" s="141"/>
      <c r="O27" s="141"/>
      <c r="P27" s="141"/>
      <c r="Q27" s="141"/>
      <c r="R27" s="141">
        <v>120000</v>
      </c>
      <c r="S27" s="141">
        <v>120000</v>
      </c>
      <c r="T27" s="141"/>
      <c r="U27" s="141"/>
      <c r="V27" s="141"/>
      <c r="W27" s="141"/>
    </row>
    <row r="28" ht="21.75" customHeight="1" spans="1:23">
      <c r="A28" s="131" t="s">
        <v>266</v>
      </c>
      <c r="B28" s="131" t="s">
        <v>267</v>
      </c>
      <c r="C28" s="131" t="s">
        <v>268</v>
      </c>
      <c r="D28" s="131" t="s">
        <v>70</v>
      </c>
      <c r="E28" s="131" t="s">
        <v>113</v>
      </c>
      <c r="F28" s="131" t="s">
        <v>114</v>
      </c>
      <c r="G28" s="131" t="s">
        <v>285</v>
      </c>
      <c r="H28" s="131" t="s">
        <v>286</v>
      </c>
      <c r="I28" s="141">
        <v>12000</v>
      </c>
      <c r="J28" s="141"/>
      <c r="K28" s="141"/>
      <c r="L28" s="141"/>
      <c r="M28" s="141"/>
      <c r="N28" s="141"/>
      <c r="O28" s="141"/>
      <c r="P28" s="141"/>
      <c r="Q28" s="141"/>
      <c r="R28" s="141">
        <v>12000</v>
      </c>
      <c r="S28" s="141">
        <v>12000</v>
      </c>
      <c r="T28" s="141"/>
      <c r="U28" s="141"/>
      <c r="V28" s="141"/>
      <c r="W28" s="141"/>
    </row>
    <row r="29" ht="21.75" customHeight="1" spans="1:23">
      <c r="A29" s="131" t="s">
        <v>266</v>
      </c>
      <c r="B29" s="131" t="s">
        <v>267</v>
      </c>
      <c r="C29" s="131" t="s">
        <v>268</v>
      </c>
      <c r="D29" s="131" t="s">
        <v>70</v>
      </c>
      <c r="E29" s="131" t="s">
        <v>113</v>
      </c>
      <c r="F29" s="131" t="s">
        <v>114</v>
      </c>
      <c r="G29" s="131" t="s">
        <v>254</v>
      </c>
      <c r="H29" s="131" t="s">
        <v>255</v>
      </c>
      <c r="I29" s="141">
        <v>5120000</v>
      </c>
      <c r="J29" s="141"/>
      <c r="K29" s="141"/>
      <c r="L29" s="141"/>
      <c r="M29" s="141"/>
      <c r="N29" s="141"/>
      <c r="O29" s="141"/>
      <c r="P29" s="141"/>
      <c r="Q29" s="141"/>
      <c r="R29" s="141">
        <v>5120000</v>
      </c>
      <c r="S29" s="141">
        <v>5120000</v>
      </c>
      <c r="T29" s="141"/>
      <c r="U29" s="141"/>
      <c r="V29" s="141"/>
      <c r="W29" s="141"/>
    </row>
    <row r="30" ht="21.75" customHeight="1" spans="1:23">
      <c r="A30" s="131" t="s">
        <v>266</v>
      </c>
      <c r="B30" s="131" t="s">
        <v>267</v>
      </c>
      <c r="C30" s="131" t="s">
        <v>268</v>
      </c>
      <c r="D30" s="131" t="s">
        <v>70</v>
      </c>
      <c r="E30" s="131" t="s">
        <v>113</v>
      </c>
      <c r="F30" s="131" t="s">
        <v>114</v>
      </c>
      <c r="G30" s="131" t="s">
        <v>287</v>
      </c>
      <c r="H30" s="131" t="s">
        <v>288</v>
      </c>
      <c r="I30" s="141">
        <v>200000</v>
      </c>
      <c r="J30" s="141"/>
      <c r="K30" s="141"/>
      <c r="L30" s="141"/>
      <c r="M30" s="141"/>
      <c r="N30" s="141"/>
      <c r="O30" s="141"/>
      <c r="P30" s="141"/>
      <c r="Q30" s="141"/>
      <c r="R30" s="141">
        <v>200000</v>
      </c>
      <c r="S30" s="141">
        <v>200000</v>
      </c>
      <c r="T30" s="141"/>
      <c r="U30" s="141"/>
      <c r="V30" s="141"/>
      <c r="W30" s="141"/>
    </row>
    <row r="31" ht="21.75" customHeight="1" spans="1:23">
      <c r="A31" s="131" t="s">
        <v>266</v>
      </c>
      <c r="B31" s="131" t="s">
        <v>267</v>
      </c>
      <c r="C31" s="131" t="s">
        <v>268</v>
      </c>
      <c r="D31" s="131" t="s">
        <v>70</v>
      </c>
      <c r="E31" s="131" t="s">
        <v>113</v>
      </c>
      <c r="F31" s="131" t="s">
        <v>114</v>
      </c>
      <c r="G31" s="131" t="s">
        <v>289</v>
      </c>
      <c r="H31" s="131" t="s">
        <v>290</v>
      </c>
      <c r="I31" s="141">
        <v>2700000</v>
      </c>
      <c r="J31" s="141"/>
      <c r="K31" s="141"/>
      <c r="L31" s="141"/>
      <c r="M31" s="141"/>
      <c r="N31" s="141"/>
      <c r="O31" s="141"/>
      <c r="P31" s="141"/>
      <c r="Q31" s="141"/>
      <c r="R31" s="141">
        <v>2700000</v>
      </c>
      <c r="S31" s="141">
        <v>2700000</v>
      </c>
      <c r="T31" s="141"/>
      <c r="U31" s="141"/>
      <c r="V31" s="141"/>
      <c r="W31" s="141"/>
    </row>
    <row r="32" ht="21.75" customHeight="1" spans="1:23">
      <c r="A32" s="131" t="s">
        <v>266</v>
      </c>
      <c r="B32" s="131" t="s">
        <v>267</v>
      </c>
      <c r="C32" s="131" t="s">
        <v>268</v>
      </c>
      <c r="D32" s="131" t="s">
        <v>70</v>
      </c>
      <c r="E32" s="131" t="s">
        <v>113</v>
      </c>
      <c r="F32" s="131" t="s">
        <v>114</v>
      </c>
      <c r="G32" s="131" t="s">
        <v>291</v>
      </c>
      <c r="H32" s="131" t="s">
        <v>292</v>
      </c>
      <c r="I32" s="141">
        <v>2300000</v>
      </c>
      <c r="J32" s="141"/>
      <c r="K32" s="141"/>
      <c r="L32" s="141"/>
      <c r="M32" s="141"/>
      <c r="N32" s="141"/>
      <c r="O32" s="141"/>
      <c r="P32" s="141"/>
      <c r="Q32" s="141"/>
      <c r="R32" s="141">
        <v>2300000</v>
      </c>
      <c r="S32" s="141">
        <v>2300000</v>
      </c>
      <c r="T32" s="141"/>
      <c r="U32" s="141"/>
      <c r="V32" s="141"/>
      <c r="W32" s="141"/>
    </row>
    <row r="33" ht="21.75" customHeight="1" spans="1:23">
      <c r="A33" s="131" t="s">
        <v>266</v>
      </c>
      <c r="B33" s="131" t="s">
        <v>267</v>
      </c>
      <c r="C33" s="131" t="s">
        <v>268</v>
      </c>
      <c r="D33" s="131" t="s">
        <v>70</v>
      </c>
      <c r="E33" s="131" t="s">
        <v>113</v>
      </c>
      <c r="F33" s="131" t="s">
        <v>114</v>
      </c>
      <c r="G33" s="131" t="s">
        <v>293</v>
      </c>
      <c r="H33" s="131" t="s">
        <v>294</v>
      </c>
      <c r="I33" s="141">
        <v>100000</v>
      </c>
      <c r="J33" s="141"/>
      <c r="K33" s="141"/>
      <c r="L33" s="141"/>
      <c r="M33" s="141"/>
      <c r="N33" s="141"/>
      <c r="O33" s="141"/>
      <c r="P33" s="141"/>
      <c r="Q33" s="141"/>
      <c r="R33" s="141">
        <v>100000</v>
      </c>
      <c r="S33" s="141">
        <v>100000</v>
      </c>
      <c r="T33" s="141"/>
      <c r="U33" s="141"/>
      <c r="V33" s="141"/>
      <c r="W33" s="141"/>
    </row>
    <row r="34" ht="21.75" customHeight="1" spans="1:23">
      <c r="A34" s="131" t="s">
        <v>266</v>
      </c>
      <c r="B34" s="131" t="s">
        <v>267</v>
      </c>
      <c r="C34" s="131" t="s">
        <v>268</v>
      </c>
      <c r="D34" s="131" t="s">
        <v>70</v>
      </c>
      <c r="E34" s="131" t="s">
        <v>113</v>
      </c>
      <c r="F34" s="131" t="s">
        <v>114</v>
      </c>
      <c r="G34" s="131" t="s">
        <v>295</v>
      </c>
      <c r="H34" s="131" t="s">
        <v>296</v>
      </c>
      <c r="I34" s="141">
        <v>200000</v>
      </c>
      <c r="J34" s="141"/>
      <c r="K34" s="141"/>
      <c r="L34" s="141"/>
      <c r="M34" s="141"/>
      <c r="N34" s="141"/>
      <c r="O34" s="141"/>
      <c r="P34" s="141"/>
      <c r="Q34" s="141"/>
      <c r="R34" s="141">
        <v>200000</v>
      </c>
      <c r="S34" s="141">
        <v>200000</v>
      </c>
      <c r="T34" s="141"/>
      <c r="U34" s="141"/>
      <c r="V34" s="141"/>
      <c r="W34" s="141"/>
    </row>
    <row r="35" ht="21.75" customHeight="1" spans="1:23">
      <c r="A35" s="131" t="s">
        <v>266</v>
      </c>
      <c r="B35" s="131" t="s">
        <v>297</v>
      </c>
      <c r="C35" s="131" t="s">
        <v>298</v>
      </c>
      <c r="D35" s="131" t="s">
        <v>70</v>
      </c>
      <c r="E35" s="131" t="s">
        <v>127</v>
      </c>
      <c r="F35" s="131" t="s">
        <v>126</v>
      </c>
      <c r="G35" s="131" t="s">
        <v>299</v>
      </c>
      <c r="H35" s="131" t="s">
        <v>81</v>
      </c>
      <c r="I35" s="141">
        <v>6044.86</v>
      </c>
      <c r="J35" s="141"/>
      <c r="K35" s="141"/>
      <c r="L35" s="141"/>
      <c r="M35" s="141"/>
      <c r="N35" s="141"/>
      <c r="O35" s="141"/>
      <c r="P35" s="141"/>
      <c r="Q35" s="141"/>
      <c r="R35" s="141">
        <v>6044.86</v>
      </c>
      <c r="S35" s="141"/>
      <c r="T35" s="141"/>
      <c r="U35" s="141"/>
      <c r="V35" s="141"/>
      <c r="W35" s="141">
        <v>6044.86</v>
      </c>
    </row>
    <row r="36" ht="18.75" customHeight="1" spans="1:23">
      <c r="A36" s="96" t="s">
        <v>172</v>
      </c>
      <c r="B36" s="97"/>
      <c r="C36" s="97"/>
      <c r="D36" s="97"/>
      <c r="E36" s="97"/>
      <c r="F36" s="97"/>
      <c r="G36" s="97"/>
      <c r="H36" s="98"/>
      <c r="I36" s="141">
        <v>16940151.26</v>
      </c>
      <c r="J36" s="141">
        <v>11606.4</v>
      </c>
      <c r="K36" s="141">
        <v>11606.4</v>
      </c>
      <c r="L36" s="141"/>
      <c r="M36" s="141"/>
      <c r="N36" s="141"/>
      <c r="O36" s="141"/>
      <c r="P36" s="141"/>
      <c r="Q36" s="141"/>
      <c r="R36" s="141">
        <v>16928544.86</v>
      </c>
      <c r="S36" s="141">
        <v>16922500</v>
      </c>
      <c r="T36" s="141"/>
      <c r="U36" s="141"/>
      <c r="V36" s="141"/>
      <c r="W36" s="141">
        <v>6044.86</v>
      </c>
    </row>
  </sheetData>
  <mergeCells count="28">
    <mergeCell ref="A2:W2"/>
    <mergeCell ref="A3:H3"/>
    <mergeCell ref="J4:M4"/>
    <mergeCell ref="N4:P4"/>
    <mergeCell ref="R4:W4"/>
    <mergeCell ref="A36:H36"/>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37" right="0.37" top="0.56" bottom="0.56" header="0.48" footer="0.48"/>
  <pageSetup paperSize="9" scale="56"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22"/>
  <sheetViews>
    <sheetView showZeros="0" topLeftCell="A7" workbookViewId="0">
      <selection activeCell="K13" sqref="K13"/>
    </sheetView>
  </sheetViews>
  <sheetFormatPr defaultColWidth="9.14166666666667" defaultRowHeight="12" customHeight="1"/>
  <cols>
    <col min="1" max="1" width="23.75" customWidth="1"/>
    <col min="2" max="2" width="15.875" customWidth="1"/>
    <col min="3" max="3" width="16.25" customWidth="1"/>
    <col min="4" max="4" width="16" customWidth="1"/>
    <col min="5" max="5" width="24.125" customWidth="1"/>
    <col min="6" max="6" width="11.2833333333333" customWidth="1"/>
    <col min="7" max="7" width="11.125" customWidth="1"/>
    <col min="8" max="8" width="8.875" customWidth="1"/>
    <col min="9" max="9" width="10.125" customWidth="1"/>
    <col min="10" max="10" width="35.375" customWidth="1"/>
  </cols>
  <sheetData>
    <row r="1" ht="18" customHeight="1" spans="10:10">
      <c r="J1" s="70" t="s">
        <v>300</v>
      </c>
    </row>
    <row r="2" ht="39.75" customHeight="1" spans="1:10">
      <c r="A2" s="128" t="str">
        <f>"2026"&amp;"年部门项目支出绩效目标表"</f>
        <v>2026年部门项目支出绩效目标表</v>
      </c>
      <c r="B2" s="71"/>
      <c r="C2" s="71"/>
      <c r="D2" s="71"/>
      <c r="E2" s="71"/>
      <c r="F2" s="129"/>
      <c r="G2" s="71"/>
      <c r="H2" s="129"/>
      <c r="I2" s="129"/>
      <c r="J2" s="71"/>
    </row>
    <row r="3" ht="17.25" customHeight="1" spans="1:1">
      <c r="A3" s="72" t="str">
        <f>"单位名称："&amp;"昆明市东川区碧谷街道中心卫生院"</f>
        <v>单位名称：昆明市东川区碧谷街道中心卫生院</v>
      </c>
    </row>
    <row r="4" ht="44.25" customHeight="1" spans="1:10">
      <c r="A4" s="18" t="s">
        <v>184</v>
      </c>
      <c r="B4" s="18" t="s">
        <v>301</v>
      </c>
      <c r="C4" s="18" t="s">
        <v>302</v>
      </c>
      <c r="D4" s="18" t="s">
        <v>303</v>
      </c>
      <c r="E4" s="18" t="s">
        <v>304</v>
      </c>
      <c r="F4" s="130" t="s">
        <v>305</v>
      </c>
      <c r="G4" s="18" t="s">
        <v>306</v>
      </c>
      <c r="H4" s="130" t="s">
        <v>307</v>
      </c>
      <c r="I4" s="130" t="s">
        <v>308</v>
      </c>
      <c r="J4" s="18" t="s">
        <v>309</v>
      </c>
    </row>
    <row r="5" ht="18.75" customHeight="1" spans="1:10">
      <c r="A5" s="195">
        <v>1</v>
      </c>
      <c r="B5" s="195">
        <v>2</v>
      </c>
      <c r="C5" s="195">
        <v>3</v>
      </c>
      <c r="D5" s="195">
        <v>4</v>
      </c>
      <c r="E5" s="195">
        <v>5</v>
      </c>
      <c r="F5" s="100">
        <v>6</v>
      </c>
      <c r="G5" s="195">
        <v>7</v>
      </c>
      <c r="H5" s="100">
        <v>8</v>
      </c>
      <c r="I5" s="100">
        <v>9</v>
      </c>
      <c r="J5" s="195">
        <v>10</v>
      </c>
    </row>
    <row r="6" ht="25" customHeight="1" spans="1:10">
      <c r="A6" s="93" t="s">
        <v>70</v>
      </c>
      <c r="B6" s="131"/>
      <c r="C6" s="131"/>
      <c r="D6" s="131"/>
      <c r="E6" s="118"/>
      <c r="F6" s="132"/>
      <c r="G6" s="118"/>
      <c r="H6" s="132"/>
      <c r="I6" s="132"/>
      <c r="J6" s="118"/>
    </row>
    <row r="7" ht="25" customHeight="1" spans="1:10">
      <c r="A7" s="196" t="s">
        <v>298</v>
      </c>
      <c r="B7" s="85" t="s">
        <v>310</v>
      </c>
      <c r="C7" s="85" t="s">
        <v>311</v>
      </c>
      <c r="D7" s="85" t="s">
        <v>312</v>
      </c>
      <c r="E7" s="93" t="s">
        <v>313</v>
      </c>
      <c r="F7" s="85" t="s">
        <v>314</v>
      </c>
      <c r="G7" s="93" t="s">
        <v>315</v>
      </c>
      <c r="H7" s="85" t="s">
        <v>316</v>
      </c>
      <c r="I7" s="85" t="s">
        <v>317</v>
      </c>
      <c r="J7" s="93" t="s">
        <v>318</v>
      </c>
    </row>
    <row r="8" ht="25" customHeight="1" spans="1:10">
      <c r="A8" s="196" t="s">
        <v>298</v>
      </c>
      <c r="B8" s="85" t="s">
        <v>310</v>
      </c>
      <c r="C8" s="85" t="s">
        <v>311</v>
      </c>
      <c r="D8" s="85" t="s">
        <v>319</v>
      </c>
      <c r="E8" s="93" t="s">
        <v>320</v>
      </c>
      <c r="F8" s="85" t="s">
        <v>321</v>
      </c>
      <c r="G8" s="93" t="s">
        <v>322</v>
      </c>
      <c r="H8" s="85" t="s">
        <v>323</v>
      </c>
      <c r="I8" s="85" t="s">
        <v>317</v>
      </c>
      <c r="J8" s="93" t="s">
        <v>324</v>
      </c>
    </row>
    <row r="9" ht="25" customHeight="1" spans="1:10">
      <c r="A9" s="196" t="s">
        <v>298</v>
      </c>
      <c r="B9" s="85" t="s">
        <v>310</v>
      </c>
      <c r="C9" s="85" t="s">
        <v>311</v>
      </c>
      <c r="D9" s="85" t="s">
        <v>325</v>
      </c>
      <c r="E9" s="93" t="s">
        <v>326</v>
      </c>
      <c r="F9" s="85" t="s">
        <v>321</v>
      </c>
      <c r="G9" s="93" t="s">
        <v>85</v>
      </c>
      <c r="H9" s="85" t="s">
        <v>327</v>
      </c>
      <c r="I9" s="85" t="s">
        <v>317</v>
      </c>
      <c r="J9" s="93" t="s">
        <v>324</v>
      </c>
    </row>
    <row r="10" ht="25" customHeight="1" spans="1:10">
      <c r="A10" s="196" t="s">
        <v>298</v>
      </c>
      <c r="B10" s="85" t="s">
        <v>310</v>
      </c>
      <c r="C10" s="85" t="s">
        <v>328</v>
      </c>
      <c r="D10" s="85" t="s">
        <v>329</v>
      </c>
      <c r="E10" s="93" t="s">
        <v>330</v>
      </c>
      <c r="F10" s="85" t="s">
        <v>321</v>
      </c>
      <c r="G10" s="93" t="s">
        <v>331</v>
      </c>
      <c r="H10" s="85" t="s">
        <v>323</v>
      </c>
      <c r="I10" s="85" t="s">
        <v>317</v>
      </c>
      <c r="J10" s="93" t="s">
        <v>332</v>
      </c>
    </row>
    <row r="11" ht="25" customHeight="1" spans="1:10">
      <c r="A11" s="196" t="s">
        <v>298</v>
      </c>
      <c r="B11" s="85" t="s">
        <v>310</v>
      </c>
      <c r="C11" s="85" t="s">
        <v>333</v>
      </c>
      <c r="D11" s="85" t="s">
        <v>334</v>
      </c>
      <c r="E11" s="93" t="s">
        <v>335</v>
      </c>
      <c r="F11" s="85" t="s">
        <v>336</v>
      </c>
      <c r="G11" s="93" t="s">
        <v>337</v>
      </c>
      <c r="H11" s="85" t="s">
        <v>323</v>
      </c>
      <c r="I11" s="85" t="s">
        <v>317</v>
      </c>
      <c r="J11" s="93" t="s">
        <v>335</v>
      </c>
    </row>
    <row r="12" ht="25" customHeight="1" spans="1:10">
      <c r="A12" s="196" t="s">
        <v>268</v>
      </c>
      <c r="B12" s="85" t="s">
        <v>338</v>
      </c>
      <c r="C12" s="85" t="s">
        <v>311</v>
      </c>
      <c r="D12" s="85" t="s">
        <v>312</v>
      </c>
      <c r="E12" s="93" t="s">
        <v>339</v>
      </c>
      <c r="F12" s="85" t="s">
        <v>340</v>
      </c>
      <c r="G12" s="93" t="s">
        <v>341</v>
      </c>
      <c r="H12" s="85" t="s">
        <v>323</v>
      </c>
      <c r="I12" s="85" t="s">
        <v>342</v>
      </c>
      <c r="J12" s="93" t="s">
        <v>343</v>
      </c>
    </row>
    <row r="13" ht="25" customHeight="1" spans="1:10">
      <c r="A13" s="196" t="s">
        <v>268</v>
      </c>
      <c r="B13" s="85" t="s">
        <v>338</v>
      </c>
      <c r="C13" s="85" t="s">
        <v>311</v>
      </c>
      <c r="D13" s="85" t="s">
        <v>319</v>
      </c>
      <c r="E13" s="93" t="s">
        <v>344</v>
      </c>
      <c r="F13" s="85" t="s">
        <v>336</v>
      </c>
      <c r="G13" s="93" t="s">
        <v>345</v>
      </c>
      <c r="H13" s="85" t="s">
        <v>323</v>
      </c>
      <c r="I13" s="85" t="s">
        <v>342</v>
      </c>
      <c r="J13" s="93" t="s">
        <v>346</v>
      </c>
    </row>
    <row r="14" ht="25" customHeight="1" spans="1:10">
      <c r="A14" s="196" t="s">
        <v>268</v>
      </c>
      <c r="B14" s="85" t="s">
        <v>338</v>
      </c>
      <c r="C14" s="85" t="s">
        <v>311</v>
      </c>
      <c r="D14" s="85" t="s">
        <v>325</v>
      </c>
      <c r="E14" s="93" t="s">
        <v>347</v>
      </c>
      <c r="F14" s="85" t="s">
        <v>321</v>
      </c>
      <c r="G14" s="93" t="s">
        <v>348</v>
      </c>
      <c r="H14" s="85" t="s">
        <v>349</v>
      </c>
      <c r="I14" s="85" t="s">
        <v>317</v>
      </c>
      <c r="J14" s="93" t="s">
        <v>346</v>
      </c>
    </row>
    <row r="15" ht="42" customHeight="1" spans="1:10">
      <c r="A15" s="196" t="s">
        <v>268</v>
      </c>
      <c r="B15" s="85" t="s">
        <v>338</v>
      </c>
      <c r="C15" s="85" t="s">
        <v>328</v>
      </c>
      <c r="D15" s="85" t="s">
        <v>350</v>
      </c>
      <c r="E15" s="93" t="s">
        <v>351</v>
      </c>
      <c r="F15" s="85" t="s">
        <v>321</v>
      </c>
      <c r="G15" s="93" t="s">
        <v>341</v>
      </c>
      <c r="H15" s="85" t="s">
        <v>323</v>
      </c>
      <c r="I15" s="85" t="s">
        <v>342</v>
      </c>
      <c r="J15" s="93" t="s">
        <v>352</v>
      </c>
    </row>
    <row r="16" ht="25" customHeight="1" spans="1:10">
      <c r="A16" s="196" t="s">
        <v>268</v>
      </c>
      <c r="B16" s="85" t="s">
        <v>338</v>
      </c>
      <c r="C16" s="85" t="s">
        <v>328</v>
      </c>
      <c r="D16" s="85" t="s">
        <v>353</v>
      </c>
      <c r="E16" s="93" t="s">
        <v>354</v>
      </c>
      <c r="F16" s="85" t="s">
        <v>340</v>
      </c>
      <c r="G16" s="93" t="s">
        <v>354</v>
      </c>
      <c r="H16" s="85" t="s">
        <v>323</v>
      </c>
      <c r="I16" s="85" t="s">
        <v>342</v>
      </c>
      <c r="J16" s="93" t="s">
        <v>355</v>
      </c>
    </row>
    <row r="17" ht="25" customHeight="1" spans="1:10">
      <c r="A17" s="196" t="s">
        <v>268</v>
      </c>
      <c r="B17" s="85" t="s">
        <v>338</v>
      </c>
      <c r="C17" s="85" t="s">
        <v>333</v>
      </c>
      <c r="D17" s="85" t="s">
        <v>334</v>
      </c>
      <c r="E17" s="93" t="s">
        <v>334</v>
      </c>
      <c r="F17" s="85" t="s">
        <v>336</v>
      </c>
      <c r="G17" s="93" t="s">
        <v>356</v>
      </c>
      <c r="H17" s="85" t="s">
        <v>323</v>
      </c>
      <c r="I17" s="85" t="s">
        <v>317</v>
      </c>
      <c r="J17" s="93" t="s">
        <v>357</v>
      </c>
    </row>
    <row r="18" ht="25" customHeight="1" spans="1:10">
      <c r="A18" s="196" t="s">
        <v>265</v>
      </c>
      <c r="B18" s="85" t="s">
        <v>358</v>
      </c>
      <c r="C18" s="85" t="s">
        <v>311</v>
      </c>
      <c r="D18" s="85" t="s">
        <v>312</v>
      </c>
      <c r="E18" s="93" t="s">
        <v>359</v>
      </c>
      <c r="F18" s="85" t="s">
        <v>321</v>
      </c>
      <c r="G18" s="93" t="s">
        <v>360</v>
      </c>
      <c r="H18" s="85" t="s">
        <v>361</v>
      </c>
      <c r="I18" s="85" t="s">
        <v>317</v>
      </c>
      <c r="J18" s="93" t="s">
        <v>362</v>
      </c>
    </row>
    <row r="19" ht="25" customHeight="1" spans="1:10">
      <c r="A19" s="196" t="s">
        <v>265</v>
      </c>
      <c r="B19" s="85" t="s">
        <v>358</v>
      </c>
      <c r="C19" s="85" t="s">
        <v>311</v>
      </c>
      <c r="D19" s="85" t="s">
        <v>325</v>
      </c>
      <c r="E19" s="93" t="s">
        <v>363</v>
      </c>
      <c r="F19" s="85" t="s">
        <v>321</v>
      </c>
      <c r="G19" s="93" t="s">
        <v>364</v>
      </c>
      <c r="H19" s="85" t="s">
        <v>365</v>
      </c>
      <c r="I19" s="85" t="s">
        <v>342</v>
      </c>
      <c r="J19" s="93" t="s">
        <v>366</v>
      </c>
    </row>
    <row r="20" ht="25" customHeight="1" spans="1:10">
      <c r="A20" s="196" t="s">
        <v>265</v>
      </c>
      <c r="B20" s="85" t="s">
        <v>358</v>
      </c>
      <c r="C20" s="85" t="s">
        <v>328</v>
      </c>
      <c r="D20" s="85" t="s">
        <v>350</v>
      </c>
      <c r="E20" s="93" t="s">
        <v>367</v>
      </c>
      <c r="F20" s="85" t="s">
        <v>321</v>
      </c>
      <c r="G20" s="93" t="s">
        <v>322</v>
      </c>
      <c r="H20" s="85" t="s">
        <v>323</v>
      </c>
      <c r="I20" s="85" t="s">
        <v>342</v>
      </c>
      <c r="J20" s="93" t="s">
        <v>368</v>
      </c>
    </row>
    <row r="21" ht="25" customHeight="1" spans="1:10">
      <c r="A21" s="196" t="s">
        <v>265</v>
      </c>
      <c r="B21" s="85" t="s">
        <v>358</v>
      </c>
      <c r="C21" s="85" t="s">
        <v>333</v>
      </c>
      <c r="D21" s="85" t="s">
        <v>334</v>
      </c>
      <c r="E21" s="93" t="s">
        <v>369</v>
      </c>
      <c r="F21" s="85" t="s">
        <v>336</v>
      </c>
      <c r="G21" s="93" t="s">
        <v>337</v>
      </c>
      <c r="H21" s="85" t="s">
        <v>323</v>
      </c>
      <c r="I21" s="85" t="s">
        <v>317</v>
      </c>
      <c r="J21" s="93" t="s">
        <v>370</v>
      </c>
    </row>
    <row r="22" ht="25" customHeight="1" spans="1:10">
      <c r="A22" s="196" t="s">
        <v>265</v>
      </c>
      <c r="B22" s="85" t="s">
        <v>358</v>
      </c>
      <c r="C22" s="85" t="s">
        <v>371</v>
      </c>
      <c r="D22" s="85" t="s">
        <v>372</v>
      </c>
      <c r="E22" s="93" t="s">
        <v>373</v>
      </c>
      <c r="F22" s="85" t="s">
        <v>321</v>
      </c>
      <c r="G22" s="93" t="s">
        <v>374</v>
      </c>
      <c r="H22" s="85" t="s">
        <v>316</v>
      </c>
      <c r="I22" s="85" t="s">
        <v>317</v>
      </c>
      <c r="J22" s="93" t="s">
        <v>375</v>
      </c>
    </row>
  </sheetData>
  <mergeCells count="8">
    <mergeCell ref="A2:J2"/>
    <mergeCell ref="A3:H3"/>
    <mergeCell ref="A7:A11"/>
    <mergeCell ref="A12:A17"/>
    <mergeCell ref="A18:A22"/>
    <mergeCell ref="B7:B11"/>
    <mergeCell ref="B12:B17"/>
    <mergeCell ref="B18:B22"/>
  </mergeCells>
  <printOptions horizontalCentered="1"/>
  <pageMargins left="0" right="0" top="0.720138888888889" bottom="0.720138888888889" header="0" footer="0"/>
  <pageSetup paperSize="9" scale="75"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10"/>
  <sheetViews>
    <sheetView showZeros="0" topLeftCell="B1" workbookViewId="0">
      <selection activeCell="B10" sqref="B10"/>
    </sheetView>
  </sheetViews>
  <sheetFormatPr defaultColWidth="9.14166666666667" defaultRowHeight="14.25" customHeight="1" outlineLevelCol="5"/>
  <cols>
    <col min="1" max="1" width="32.1416666666667" customWidth="1"/>
    <col min="2" max="2" width="20.7083333333333" customWidth="1"/>
    <col min="3" max="3" width="32.1416666666667" customWidth="1"/>
    <col min="4" max="4" width="27.7083333333333" customWidth="1"/>
    <col min="5" max="6" width="36.7083333333333" customWidth="1"/>
  </cols>
  <sheetData>
    <row r="1" ht="12" customHeight="1" spans="1:6">
      <c r="A1" s="181">
        <v>1</v>
      </c>
      <c r="B1" s="182">
        <v>0</v>
      </c>
      <c r="C1" s="181">
        <v>1</v>
      </c>
      <c r="D1" s="183"/>
      <c r="E1" s="183"/>
      <c r="F1" s="180" t="s">
        <v>376</v>
      </c>
    </row>
    <row r="2" ht="42" customHeight="1" spans="1:6">
      <c r="A2" s="184" t="str">
        <f>"2026"&amp;"年部门政府性基金预算支出预算表"</f>
        <v>2026年部门政府性基金预算支出预算表</v>
      </c>
      <c r="B2" s="184" t="s">
        <v>377</v>
      </c>
      <c r="C2" s="185"/>
      <c r="D2" s="186"/>
      <c r="E2" s="186"/>
      <c r="F2" s="186"/>
    </row>
    <row r="3" ht="13.5" customHeight="1" spans="1:6">
      <c r="A3" s="72" t="str">
        <f>"单位名称："&amp;"昆明市东川区碧谷街道中心卫生院"</f>
        <v>单位名称：昆明市东川区碧谷街道中心卫生院</v>
      </c>
      <c r="B3" s="72" t="s">
        <v>378</v>
      </c>
      <c r="C3" s="181"/>
      <c r="D3" s="183"/>
      <c r="E3" s="183"/>
      <c r="F3" s="180" t="s">
        <v>1</v>
      </c>
    </row>
    <row r="4" ht="19.5" customHeight="1" spans="1:6">
      <c r="A4" s="187" t="s">
        <v>182</v>
      </c>
      <c r="B4" s="188" t="s">
        <v>72</v>
      </c>
      <c r="C4" s="187" t="s">
        <v>73</v>
      </c>
      <c r="D4" s="12" t="s">
        <v>379</v>
      </c>
      <c r="E4" s="13"/>
      <c r="F4" s="60"/>
    </row>
    <row r="5" ht="18.75" customHeight="1" spans="1:6">
      <c r="A5" s="189"/>
      <c r="B5" s="190"/>
      <c r="C5" s="189"/>
      <c r="D5" s="80" t="s">
        <v>55</v>
      </c>
      <c r="E5" s="12" t="s">
        <v>75</v>
      </c>
      <c r="F5" s="80" t="s">
        <v>76</v>
      </c>
    </row>
    <row r="6" ht="18.75" customHeight="1" spans="1:6">
      <c r="A6" s="130">
        <v>1</v>
      </c>
      <c r="B6" s="191" t="s">
        <v>83</v>
      </c>
      <c r="C6" s="130">
        <v>3</v>
      </c>
      <c r="D6" s="14">
        <v>4</v>
      </c>
      <c r="E6" s="14">
        <v>5</v>
      </c>
      <c r="F6" s="14">
        <v>6</v>
      </c>
    </row>
    <row r="7" ht="21" customHeight="1" spans="1:6">
      <c r="A7" s="85"/>
      <c r="B7" s="85"/>
      <c r="C7" s="85"/>
      <c r="D7" s="141"/>
      <c r="E7" s="141"/>
      <c r="F7" s="141"/>
    </row>
    <row r="8" ht="21" customHeight="1" spans="1:6">
      <c r="A8" s="85"/>
      <c r="B8" s="85"/>
      <c r="C8" s="85"/>
      <c r="D8" s="141"/>
      <c r="E8" s="141"/>
      <c r="F8" s="141"/>
    </row>
    <row r="9" ht="18.75" customHeight="1" spans="1:6">
      <c r="A9" s="192" t="s">
        <v>172</v>
      </c>
      <c r="B9" s="193" t="s">
        <v>172</v>
      </c>
      <c r="C9" s="194" t="s">
        <v>172</v>
      </c>
      <c r="D9" s="141"/>
      <c r="E9" s="141"/>
      <c r="F9" s="141"/>
    </row>
    <row r="10" customHeight="1" spans="2:2">
      <c r="B10" t="s">
        <v>380</v>
      </c>
    </row>
  </sheetData>
  <mergeCells count="7">
    <mergeCell ref="A2:F2"/>
    <mergeCell ref="A3:C3"/>
    <mergeCell ref="D4:F4"/>
    <mergeCell ref="A9:C9"/>
    <mergeCell ref="A4:A5"/>
    <mergeCell ref="B4:B5"/>
    <mergeCell ref="C4:C5"/>
  </mergeCells>
  <printOptions horizontalCentered="1"/>
  <pageMargins left="0.37" right="0.37" top="0.56" bottom="0.56" header="0.48" footer="0.48"/>
  <pageSetup paperSize="9" scale="65"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29"/>
  <sheetViews>
    <sheetView showZeros="0" topLeftCell="C7" workbookViewId="0">
      <selection activeCell="I28" sqref="I28"/>
    </sheetView>
  </sheetViews>
  <sheetFormatPr defaultColWidth="9.14166666666667" defaultRowHeight="14.25" customHeight="1"/>
  <cols>
    <col min="1" max="1" width="19.875" customWidth="1"/>
    <col min="2" max="2" width="26.375" customWidth="1"/>
    <col min="3" max="3" width="15.125" customWidth="1"/>
    <col min="4" max="4" width="16.375" customWidth="1"/>
    <col min="5" max="5" width="28" customWidth="1"/>
    <col min="6" max="6" width="5.375" customWidth="1"/>
    <col min="7" max="7" width="7.75" customWidth="1"/>
    <col min="8" max="8" width="10.25" customWidth="1"/>
    <col min="9" max="9" width="13.25" customWidth="1"/>
    <col min="10" max="10" width="6.875" customWidth="1"/>
    <col min="11" max="11" width="6.25" customWidth="1"/>
    <col min="12" max="12" width="8.125" customWidth="1"/>
    <col min="13" max="13" width="6.625" customWidth="1"/>
    <col min="14" max="14" width="12.125" customWidth="1"/>
    <col min="15" max="15" width="11.375" customWidth="1"/>
    <col min="16" max="16" width="8.625" customWidth="1"/>
    <col min="17" max="17" width="7.25" customWidth="1"/>
    <col min="18" max="18" width="9.75" customWidth="1"/>
    <col min="19" max="19" width="5" customWidth="1"/>
  </cols>
  <sheetData>
    <row r="1" ht="15.75" customHeight="1" spans="2:19">
      <c r="B1" s="145"/>
      <c r="C1" s="145"/>
      <c r="R1" s="70"/>
      <c r="S1" s="70" t="s">
        <v>381</v>
      </c>
    </row>
    <row r="2" ht="41.25" customHeight="1" spans="1:19">
      <c r="A2" s="134" t="str">
        <f>"2026"&amp;"年部门政府采购预算表"</f>
        <v>2026年部门政府采购预算表</v>
      </c>
      <c r="B2" s="129"/>
      <c r="C2" s="129"/>
      <c r="D2" s="71"/>
      <c r="E2" s="71"/>
      <c r="F2" s="71"/>
      <c r="G2" s="71"/>
      <c r="H2" s="71"/>
      <c r="I2" s="71"/>
      <c r="J2" s="71"/>
      <c r="K2" s="71"/>
      <c r="L2" s="71"/>
      <c r="M2" s="129"/>
      <c r="N2" s="71"/>
      <c r="O2" s="71"/>
      <c r="P2" s="129"/>
      <c r="Q2" s="71"/>
      <c r="R2" s="129"/>
      <c r="S2" s="129"/>
    </row>
    <row r="3" ht="18.75" customHeight="1" spans="1:19">
      <c r="A3" s="173" t="str">
        <f>"单位名称："&amp;"昆明市东川区碧谷街道中心卫生院"</f>
        <v>单位名称：昆明市东川区碧谷街道中心卫生院</v>
      </c>
      <c r="B3" s="147"/>
      <c r="C3" s="147"/>
      <c r="D3" s="74"/>
      <c r="E3" s="74"/>
      <c r="F3" s="74"/>
      <c r="G3" s="74"/>
      <c r="H3" s="74"/>
      <c r="I3" s="74"/>
      <c r="J3" s="74"/>
      <c r="K3" s="74"/>
      <c r="L3" s="74"/>
      <c r="R3" s="75"/>
      <c r="S3" s="180" t="s">
        <v>1</v>
      </c>
    </row>
    <row r="4" ht="15.75" customHeight="1" spans="1:19">
      <c r="A4" s="77" t="s">
        <v>181</v>
      </c>
      <c r="B4" s="148" t="s">
        <v>182</v>
      </c>
      <c r="C4" s="148" t="s">
        <v>382</v>
      </c>
      <c r="D4" s="149" t="s">
        <v>383</v>
      </c>
      <c r="E4" s="149" t="s">
        <v>384</v>
      </c>
      <c r="F4" s="149" t="s">
        <v>385</v>
      </c>
      <c r="G4" s="149" t="s">
        <v>386</v>
      </c>
      <c r="H4" s="149" t="s">
        <v>387</v>
      </c>
      <c r="I4" s="163" t="s">
        <v>189</v>
      </c>
      <c r="J4" s="163"/>
      <c r="K4" s="163"/>
      <c r="L4" s="163"/>
      <c r="M4" s="164"/>
      <c r="N4" s="163"/>
      <c r="O4" s="163"/>
      <c r="P4" s="170"/>
      <c r="Q4" s="163"/>
      <c r="R4" s="164"/>
      <c r="S4" s="142"/>
    </row>
    <row r="5" ht="17.25" customHeight="1" spans="1:19">
      <c r="A5" s="79"/>
      <c r="B5" s="150"/>
      <c r="C5" s="150"/>
      <c r="D5" s="151"/>
      <c r="E5" s="151"/>
      <c r="F5" s="151"/>
      <c r="G5" s="151"/>
      <c r="H5" s="151"/>
      <c r="I5" s="151" t="s">
        <v>55</v>
      </c>
      <c r="J5" s="151" t="s">
        <v>58</v>
      </c>
      <c r="K5" s="151" t="s">
        <v>388</v>
      </c>
      <c r="L5" s="151" t="s">
        <v>389</v>
      </c>
      <c r="M5" s="165" t="s">
        <v>390</v>
      </c>
      <c r="N5" s="166" t="s">
        <v>391</v>
      </c>
      <c r="O5" s="166"/>
      <c r="P5" s="171"/>
      <c r="Q5" s="166"/>
      <c r="R5" s="172"/>
      <c r="S5" s="154"/>
    </row>
    <row r="6" ht="54" customHeight="1" spans="1:19">
      <c r="A6" s="82"/>
      <c r="B6" s="154"/>
      <c r="C6" s="154"/>
      <c r="D6" s="153"/>
      <c r="E6" s="153"/>
      <c r="F6" s="153"/>
      <c r="G6" s="153"/>
      <c r="H6" s="153"/>
      <c r="I6" s="153"/>
      <c r="J6" s="153" t="s">
        <v>57</v>
      </c>
      <c r="K6" s="153"/>
      <c r="L6" s="153"/>
      <c r="M6" s="152"/>
      <c r="N6" s="153" t="s">
        <v>57</v>
      </c>
      <c r="O6" s="153" t="s">
        <v>64</v>
      </c>
      <c r="P6" s="152" t="s">
        <v>65</v>
      </c>
      <c r="Q6" s="153" t="s">
        <v>66</v>
      </c>
      <c r="R6" s="152" t="s">
        <v>67</v>
      </c>
      <c r="S6" s="152" t="s">
        <v>68</v>
      </c>
    </row>
    <row r="7" ht="18" customHeight="1" spans="1:19">
      <c r="A7" s="174">
        <v>1</v>
      </c>
      <c r="B7" s="174" t="s">
        <v>83</v>
      </c>
      <c r="C7" s="175">
        <v>3</v>
      </c>
      <c r="D7" s="175">
        <v>4</v>
      </c>
      <c r="E7" s="174">
        <v>5</v>
      </c>
      <c r="F7" s="174">
        <v>6</v>
      </c>
      <c r="G7" s="174">
        <v>7</v>
      </c>
      <c r="H7" s="174">
        <v>8</v>
      </c>
      <c r="I7" s="174">
        <v>9</v>
      </c>
      <c r="J7" s="174">
        <v>10</v>
      </c>
      <c r="K7" s="174">
        <v>11</v>
      </c>
      <c r="L7" s="174">
        <v>12</v>
      </c>
      <c r="M7" s="174">
        <v>13</v>
      </c>
      <c r="N7" s="174">
        <v>14</v>
      </c>
      <c r="O7" s="174">
        <v>15</v>
      </c>
      <c r="P7" s="174">
        <v>16</v>
      </c>
      <c r="Q7" s="174">
        <v>17</v>
      </c>
      <c r="R7" s="174">
        <v>18</v>
      </c>
      <c r="S7" s="174">
        <v>19</v>
      </c>
    </row>
    <row r="8" ht="21" customHeight="1" spans="1:19">
      <c r="A8" s="155" t="s">
        <v>200</v>
      </c>
      <c r="B8" s="156" t="s">
        <v>70</v>
      </c>
      <c r="C8" s="156" t="s">
        <v>268</v>
      </c>
      <c r="D8" s="157" t="s">
        <v>392</v>
      </c>
      <c r="E8" s="157" t="s">
        <v>393</v>
      </c>
      <c r="F8" s="157" t="s">
        <v>316</v>
      </c>
      <c r="G8" s="176">
        <v>1</v>
      </c>
      <c r="H8" s="141">
        <v>30000</v>
      </c>
      <c r="I8" s="141">
        <v>30000</v>
      </c>
      <c r="J8" s="141"/>
      <c r="K8" s="141"/>
      <c r="L8" s="141"/>
      <c r="M8" s="141"/>
      <c r="N8" s="141">
        <v>30000</v>
      </c>
      <c r="O8" s="141">
        <v>30000</v>
      </c>
      <c r="P8" s="141"/>
      <c r="Q8" s="141"/>
      <c r="R8" s="141"/>
      <c r="S8" s="141"/>
    </row>
    <row r="9" ht="21" customHeight="1" spans="1:19">
      <c r="A9" s="155" t="s">
        <v>200</v>
      </c>
      <c r="B9" s="156" t="s">
        <v>70</v>
      </c>
      <c r="C9" s="156" t="s">
        <v>268</v>
      </c>
      <c r="D9" s="157" t="s">
        <v>392</v>
      </c>
      <c r="E9" s="157" t="s">
        <v>394</v>
      </c>
      <c r="F9" s="157" t="s">
        <v>316</v>
      </c>
      <c r="G9" s="176">
        <v>12</v>
      </c>
      <c r="H9" s="141">
        <v>14400</v>
      </c>
      <c r="I9" s="141">
        <v>14400</v>
      </c>
      <c r="J9" s="141"/>
      <c r="K9" s="141"/>
      <c r="L9" s="141"/>
      <c r="M9" s="141"/>
      <c r="N9" s="141">
        <v>14400</v>
      </c>
      <c r="O9" s="141">
        <v>14400</v>
      </c>
      <c r="P9" s="141"/>
      <c r="Q9" s="141"/>
      <c r="R9" s="141"/>
      <c r="S9" s="141"/>
    </row>
    <row r="10" ht="21" customHeight="1" spans="1:19">
      <c r="A10" s="155" t="s">
        <v>200</v>
      </c>
      <c r="B10" s="156" t="s">
        <v>70</v>
      </c>
      <c r="C10" s="156" t="s">
        <v>268</v>
      </c>
      <c r="D10" s="157" t="s">
        <v>395</v>
      </c>
      <c r="E10" s="157" t="s">
        <v>396</v>
      </c>
      <c r="F10" s="157" t="s">
        <v>316</v>
      </c>
      <c r="G10" s="176">
        <v>10</v>
      </c>
      <c r="H10" s="141">
        <v>5000</v>
      </c>
      <c r="I10" s="141">
        <v>5000</v>
      </c>
      <c r="J10" s="141"/>
      <c r="K10" s="141"/>
      <c r="L10" s="141"/>
      <c r="M10" s="141"/>
      <c r="N10" s="141">
        <v>5000</v>
      </c>
      <c r="O10" s="141">
        <v>5000</v>
      </c>
      <c r="P10" s="141"/>
      <c r="Q10" s="141"/>
      <c r="R10" s="141"/>
      <c r="S10" s="141"/>
    </row>
    <row r="11" ht="21" customHeight="1" spans="1:19">
      <c r="A11" s="155" t="s">
        <v>200</v>
      </c>
      <c r="B11" s="156" t="s">
        <v>70</v>
      </c>
      <c r="C11" s="156" t="s">
        <v>268</v>
      </c>
      <c r="D11" s="157" t="s">
        <v>397</v>
      </c>
      <c r="E11" s="157" t="s">
        <v>398</v>
      </c>
      <c r="F11" s="157" t="s">
        <v>316</v>
      </c>
      <c r="G11" s="176">
        <v>10</v>
      </c>
      <c r="H11" s="141">
        <v>12000</v>
      </c>
      <c r="I11" s="141">
        <v>12000</v>
      </c>
      <c r="J11" s="141"/>
      <c r="K11" s="141"/>
      <c r="L11" s="141"/>
      <c r="M11" s="141"/>
      <c r="N11" s="141">
        <v>12000</v>
      </c>
      <c r="O11" s="141">
        <v>12000</v>
      </c>
      <c r="P11" s="141"/>
      <c r="Q11" s="141"/>
      <c r="R11" s="141"/>
      <c r="S11" s="141"/>
    </row>
    <row r="12" ht="21" customHeight="1" spans="1:19">
      <c r="A12" s="155" t="s">
        <v>200</v>
      </c>
      <c r="B12" s="156" t="s">
        <v>70</v>
      </c>
      <c r="C12" s="156" t="s">
        <v>268</v>
      </c>
      <c r="D12" s="157" t="s">
        <v>399</v>
      </c>
      <c r="E12" s="157" t="s">
        <v>400</v>
      </c>
      <c r="F12" s="157" t="s">
        <v>316</v>
      </c>
      <c r="G12" s="176">
        <v>2</v>
      </c>
      <c r="H12" s="141"/>
      <c r="I12" s="141">
        <v>30000</v>
      </c>
      <c r="J12" s="141"/>
      <c r="K12" s="141"/>
      <c r="L12" s="141"/>
      <c r="M12" s="141"/>
      <c r="N12" s="141">
        <v>30000</v>
      </c>
      <c r="O12" s="141">
        <v>30000</v>
      </c>
      <c r="P12" s="141"/>
      <c r="Q12" s="141"/>
      <c r="R12" s="141"/>
      <c r="S12" s="141"/>
    </row>
    <row r="13" ht="21" customHeight="1" spans="1:19">
      <c r="A13" s="155" t="s">
        <v>200</v>
      </c>
      <c r="B13" s="156" t="s">
        <v>70</v>
      </c>
      <c r="C13" s="156" t="s">
        <v>268</v>
      </c>
      <c r="D13" s="157" t="s">
        <v>401</v>
      </c>
      <c r="E13" s="157" t="s">
        <v>402</v>
      </c>
      <c r="F13" s="157" t="s">
        <v>316</v>
      </c>
      <c r="G13" s="176">
        <v>1</v>
      </c>
      <c r="H13" s="141"/>
      <c r="I13" s="141">
        <v>30000</v>
      </c>
      <c r="J13" s="141"/>
      <c r="K13" s="141"/>
      <c r="L13" s="141"/>
      <c r="M13" s="141"/>
      <c r="N13" s="141">
        <v>30000</v>
      </c>
      <c r="O13" s="141">
        <v>30000</v>
      </c>
      <c r="P13" s="141"/>
      <c r="Q13" s="141"/>
      <c r="R13" s="141"/>
      <c r="S13" s="141"/>
    </row>
    <row r="14" ht="21" customHeight="1" spans="1:19">
      <c r="A14" s="155" t="s">
        <v>200</v>
      </c>
      <c r="B14" s="156" t="s">
        <v>70</v>
      </c>
      <c r="C14" s="156" t="s">
        <v>268</v>
      </c>
      <c r="D14" s="157" t="s">
        <v>403</v>
      </c>
      <c r="E14" s="157" t="s">
        <v>404</v>
      </c>
      <c r="F14" s="157" t="s">
        <v>316</v>
      </c>
      <c r="G14" s="176">
        <v>4</v>
      </c>
      <c r="H14" s="141">
        <v>10000</v>
      </c>
      <c r="I14" s="141">
        <v>10000</v>
      </c>
      <c r="J14" s="141"/>
      <c r="K14" s="141"/>
      <c r="L14" s="141"/>
      <c r="M14" s="141"/>
      <c r="N14" s="141">
        <v>10000</v>
      </c>
      <c r="O14" s="141">
        <v>10000</v>
      </c>
      <c r="P14" s="141"/>
      <c r="Q14" s="141"/>
      <c r="R14" s="141"/>
      <c r="S14" s="141"/>
    </row>
    <row r="15" ht="21" customHeight="1" spans="1:19">
      <c r="A15" s="155" t="s">
        <v>200</v>
      </c>
      <c r="B15" s="156" t="s">
        <v>70</v>
      </c>
      <c r="C15" s="156" t="s">
        <v>268</v>
      </c>
      <c r="D15" s="157" t="s">
        <v>405</v>
      </c>
      <c r="E15" s="157" t="s">
        <v>406</v>
      </c>
      <c r="F15" s="157" t="s">
        <v>316</v>
      </c>
      <c r="G15" s="176">
        <v>1</v>
      </c>
      <c r="H15" s="141"/>
      <c r="I15" s="141">
        <v>2300000</v>
      </c>
      <c r="J15" s="141"/>
      <c r="K15" s="141"/>
      <c r="L15" s="141"/>
      <c r="M15" s="141"/>
      <c r="N15" s="141">
        <v>2300000</v>
      </c>
      <c r="O15" s="141">
        <v>2300000</v>
      </c>
      <c r="P15" s="141"/>
      <c r="Q15" s="141"/>
      <c r="R15" s="141"/>
      <c r="S15" s="141"/>
    </row>
    <row r="16" ht="21" customHeight="1" spans="1:19">
      <c r="A16" s="155" t="s">
        <v>200</v>
      </c>
      <c r="B16" s="156" t="s">
        <v>70</v>
      </c>
      <c r="C16" s="156" t="s">
        <v>268</v>
      </c>
      <c r="D16" s="157" t="s">
        <v>407</v>
      </c>
      <c r="E16" s="157" t="s">
        <v>408</v>
      </c>
      <c r="F16" s="157" t="s">
        <v>316</v>
      </c>
      <c r="G16" s="176">
        <v>76</v>
      </c>
      <c r="H16" s="141">
        <v>12920</v>
      </c>
      <c r="I16" s="141">
        <v>12920</v>
      </c>
      <c r="J16" s="141"/>
      <c r="K16" s="141"/>
      <c r="L16" s="141"/>
      <c r="M16" s="141"/>
      <c r="N16" s="141">
        <v>12920</v>
      </c>
      <c r="O16" s="141">
        <v>12920</v>
      </c>
      <c r="P16" s="141"/>
      <c r="Q16" s="141"/>
      <c r="R16" s="141"/>
      <c r="S16" s="141"/>
    </row>
    <row r="17" ht="21" customHeight="1" spans="1:19">
      <c r="A17" s="155" t="s">
        <v>200</v>
      </c>
      <c r="B17" s="156" t="s">
        <v>70</v>
      </c>
      <c r="C17" s="156" t="s">
        <v>268</v>
      </c>
      <c r="D17" s="157" t="s">
        <v>409</v>
      </c>
      <c r="E17" s="157" t="s">
        <v>410</v>
      </c>
      <c r="F17" s="157" t="s">
        <v>316</v>
      </c>
      <c r="G17" s="176">
        <v>1</v>
      </c>
      <c r="H17" s="141">
        <v>40000</v>
      </c>
      <c r="I17" s="141">
        <v>40000</v>
      </c>
      <c r="J17" s="141"/>
      <c r="K17" s="141"/>
      <c r="L17" s="141"/>
      <c r="M17" s="141"/>
      <c r="N17" s="141">
        <v>40000</v>
      </c>
      <c r="O17" s="141">
        <v>40000</v>
      </c>
      <c r="P17" s="141"/>
      <c r="Q17" s="141"/>
      <c r="R17" s="141"/>
      <c r="S17" s="141"/>
    </row>
    <row r="18" ht="21" customHeight="1" spans="1:19">
      <c r="A18" s="155" t="s">
        <v>200</v>
      </c>
      <c r="B18" s="156" t="s">
        <v>70</v>
      </c>
      <c r="C18" s="156" t="s">
        <v>268</v>
      </c>
      <c r="D18" s="157" t="s">
        <v>411</v>
      </c>
      <c r="E18" s="157" t="s">
        <v>412</v>
      </c>
      <c r="F18" s="157" t="s">
        <v>316</v>
      </c>
      <c r="G18" s="176">
        <v>2</v>
      </c>
      <c r="H18" s="141"/>
      <c r="I18" s="141">
        <v>30000</v>
      </c>
      <c r="J18" s="141"/>
      <c r="K18" s="141"/>
      <c r="L18" s="141"/>
      <c r="M18" s="141"/>
      <c r="N18" s="141">
        <v>30000</v>
      </c>
      <c r="O18" s="141">
        <v>30000</v>
      </c>
      <c r="P18" s="141"/>
      <c r="Q18" s="141"/>
      <c r="R18" s="141"/>
      <c r="S18" s="141"/>
    </row>
    <row r="19" ht="21" customHeight="1" spans="1:19">
      <c r="A19" s="155" t="s">
        <v>200</v>
      </c>
      <c r="B19" s="156" t="s">
        <v>70</v>
      </c>
      <c r="C19" s="156" t="s">
        <v>268</v>
      </c>
      <c r="D19" s="157" t="s">
        <v>413</v>
      </c>
      <c r="E19" s="157" t="s">
        <v>414</v>
      </c>
      <c r="F19" s="157" t="s">
        <v>316</v>
      </c>
      <c r="G19" s="176">
        <v>3</v>
      </c>
      <c r="H19" s="141">
        <v>7500</v>
      </c>
      <c r="I19" s="141">
        <v>7500</v>
      </c>
      <c r="J19" s="141"/>
      <c r="K19" s="141"/>
      <c r="L19" s="141"/>
      <c r="M19" s="141"/>
      <c r="N19" s="141">
        <v>7500</v>
      </c>
      <c r="O19" s="141">
        <v>7500</v>
      </c>
      <c r="P19" s="141"/>
      <c r="Q19" s="141"/>
      <c r="R19" s="141"/>
      <c r="S19" s="141"/>
    </row>
    <row r="20" ht="21" customHeight="1" spans="1:19">
      <c r="A20" s="155" t="s">
        <v>200</v>
      </c>
      <c r="B20" s="156" t="s">
        <v>70</v>
      </c>
      <c r="C20" s="156" t="s">
        <v>268</v>
      </c>
      <c r="D20" s="157" t="s">
        <v>415</v>
      </c>
      <c r="E20" s="157" t="s">
        <v>416</v>
      </c>
      <c r="F20" s="157" t="s">
        <v>316</v>
      </c>
      <c r="G20" s="176">
        <v>1</v>
      </c>
      <c r="H20" s="141"/>
      <c r="I20" s="141">
        <v>450000</v>
      </c>
      <c r="J20" s="141"/>
      <c r="K20" s="141"/>
      <c r="L20" s="141"/>
      <c r="M20" s="141"/>
      <c r="N20" s="141">
        <v>450000</v>
      </c>
      <c r="O20" s="141">
        <v>450000</v>
      </c>
      <c r="P20" s="141"/>
      <c r="Q20" s="141"/>
      <c r="R20" s="141"/>
      <c r="S20" s="141"/>
    </row>
    <row r="21" ht="21" customHeight="1" spans="1:19">
      <c r="A21" s="155" t="s">
        <v>200</v>
      </c>
      <c r="B21" s="156" t="s">
        <v>70</v>
      </c>
      <c r="C21" s="156" t="s">
        <v>268</v>
      </c>
      <c r="D21" s="157" t="s">
        <v>417</v>
      </c>
      <c r="E21" s="157" t="s">
        <v>416</v>
      </c>
      <c r="F21" s="157" t="s">
        <v>316</v>
      </c>
      <c r="G21" s="176">
        <v>1</v>
      </c>
      <c r="H21" s="141"/>
      <c r="I21" s="141">
        <v>195000</v>
      </c>
      <c r="J21" s="141"/>
      <c r="K21" s="141"/>
      <c r="L21" s="141"/>
      <c r="M21" s="141"/>
      <c r="N21" s="141">
        <v>195000</v>
      </c>
      <c r="O21" s="141">
        <v>195000</v>
      </c>
      <c r="P21" s="141"/>
      <c r="Q21" s="141"/>
      <c r="R21" s="141"/>
      <c r="S21" s="141"/>
    </row>
    <row r="22" ht="21" customHeight="1" spans="1:19">
      <c r="A22" s="155" t="s">
        <v>200</v>
      </c>
      <c r="B22" s="156" t="s">
        <v>70</v>
      </c>
      <c r="C22" s="156" t="s">
        <v>268</v>
      </c>
      <c r="D22" s="157" t="s">
        <v>418</v>
      </c>
      <c r="E22" s="157" t="s">
        <v>419</v>
      </c>
      <c r="F22" s="157" t="s">
        <v>316</v>
      </c>
      <c r="G22" s="176">
        <v>1</v>
      </c>
      <c r="H22" s="141">
        <v>50000</v>
      </c>
      <c r="I22" s="141">
        <v>50000</v>
      </c>
      <c r="J22" s="141"/>
      <c r="K22" s="141"/>
      <c r="L22" s="141"/>
      <c r="M22" s="141"/>
      <c r="N22" s="141">
        <v>50000</v>
      </c>
      <c r="O22" s="141">
        <v>50000</v>
      </c>
      <c r="P22" s="141"/>
      <c r="Q22" s="141"/>
      <c r="R22" s="141"/>
      <c r="S22" s="141"/>
    </row>
    <row r="23" ht="21" customHeight="1" spans="1:19">
      <c r="A23" s="155" t="s">
        <v>200</v>
      </c>
      <c r="B23" s="156" t="s">
        <v>70</v>
      </c>
      <c r="C23" s="156" t="s">
        <v>268</v>
      </c>
      <c r="D23" s="157" t="s">
        <v>420</v>
      </c>
      <c r="E23" s="157" t="s">
        <v>421</v>
      </c>
      <c r="F23" s="157" t="s">
        <v>316</v>
      </c>
      <c r="G23" s="176">
        <v>1</v>
      </c>
      <c r="H23" s="141"/>
      <c r="I23" s="141">
        <v>200000</v>
      </c>
      <c r="J23" s="141"/>
      <c r="K23" s="141"/>
      <c r="L23" s="141"/>
      <c r="M23" s="141"/>
      <c r="N23" s="141">
        <v>200000</v>
      </c>
      <c r="O23" s="141">
        <v>200000</v>
      </c>
      <c r="P23" s="141"/>
      <c r="Q23" s="141"/>
      <c r="R23" s="141"/>
      <c r="S23" s="141"/>
    </row>
    <row r="24" ht="21" customHeight="1" spans="1:19">
      <c r="A24" s="155" t="s">
        <v>200</v>
      </c>
      <c r="B24" s="156" t="s">
        <v>70</v>
      </c>
      <c r="C24" s="156" t="s">
        <v>268</v>
      </c>
      <c r="D24" s="157" t="s">
        <v>422</v>
      </c>
      <c r="E24" s="157" t="s">
        <v>423</v>
      </c>
      <c r="F24" s="157" t="s">
        <v>316</v>
      </c>
      <c r="G24" s="176">
        <v>16</v>
      </c>
      <c r="H24" s="141"/>
      <c r="I24" s="141">
        <v>80000</v>
      </c>
      <c r="J24" s="141"/>
      <c r="K24" s="141"/>
      <c r="L24" s="141"/>
      <c r="M24" s="141"/>
      <c r="N24" s="141">
        <v>80000</v>
      </c>
      <c r="O24" s="141">
        <v>80000</v>
      </c>
      <c r="P24" s="141"/>
      <c r="Q24" s="141"/>
      <c r="R24" s="141"/>
      <c r="S24" s="141"/>
    </row>
    <row r="25" ht="21" customHeight="1" spans="1:19">
      <c r="A25" s="155" t="s">
        <v>200</v>
      </c>
      <c r="B25" s="156" t="s">
        <v>70</v>
      </c>
      <c r="C25" s="156" t="s">
        <v>268</v>
      </c>
      <c r="D25" s="157" t="s">
        <v>424</v>
      </c>
      <c r="E25" s="157" t="s">
        <v>425</v>
      </c>
      <c r="F25" s="157" t="s">
        <v>316</v>
      </c>
      <c r="G25" s="176">
        <v>21</v>
      </c>
      <c r="H25" s="141">
        <v>10500</v>
      </c>
      <c r="I25" s="141">
        <v>10500</v>
      </c>
      <c r="J25" s="141"/>
      <c r="K25" s="141"/>
      <c r="L25" s="141"/>
      <c r="M25" s="141"/>
      <c r="N25" s="141">
        <v>10500</v>
      </c>
      <c r="O25" s="141">
        <v>10500</v>
      </c>
      <c r="P25" s="141"/>
      <c r="Q25" s="141"/>
      <c r="R25" s="141"/>
      <c r="S25" s="141"/>
    </row>
    <row r="26" ht="21" customHeight="1" spans="1:19">
      <c r="A26" s="155" t="s">
        <v>200</v>
      </c>
      <c r="B26" s="156" t="s">
        <v>70</v>
      </c>
      <c r="C26" s="156" t="s">
        <v>268</v>
      </c>
      <c r="D26" s="157" t="s">
        <v>426</v>
      </c>
      <c r="E26" s="157" t="s">
        <v>427</v>
      </c>
      <c r="F26" s="157" t="s">
        <v>316</v>
      </c>
      <c r="G26" s="176">
        <v>1</v>
      </c>
      <c r="H26" s="141"/>
      <c r="I26" s="141">
        <v>200000</v>
      </c>
      <c r="J26" s="141"/>
      <c r="K26" s="141"/>
      <c r="L26" s="141"/>
      <c r="M26" s="141"/>
      <c r="N26" s="141">
        <v>200000</v>
      </c>
      <c r="O26" s="141">
        <v>200000</v>
      </c>
      <c r="P26" s="141"/>
      <c r="Q26" s="141"/>
      <c r="R26" s="141"/>
      <c r="S26" s="141"/>
    </row>
    <row r="27" ht="21" customHeight="1" spans="1:19">
      <c r="A27" s="155" t="s">
        <v>200</v>
      </c>
      <c r="B27" s="156" t="s">
        <v>70</v>
      </c>
      <c r="C27" s="156" t="s">
        <v>268</v>
      </c>
      <c r="D27" s="157" t="s">
        <v>428</v>
      </c>
      <c r="E27" s="157" t="s">
        <v>429</v>
      </c>
      <c r="F27" s="157" t="s">
        <v>316</v>
      </c>
      <c r="G27" s="176">
        <v>1</v>
      </c>
      <c r="H27" s="141"/>
      <c r="I27" s="141">
        <v>1800000</v>
      </c>
      <c r="J27" s="141"/>
      <c r="K27" s="141"/>
      <c r="L27" s="141"/>
      <c r="M27" s="141"/>
      <c r="N27" s="141">
        <v>1800000</v>
      </c>
      <c r="O27" s="141">
        <v>1800000</v>
      </c>
      <c r="P27" s="141"/>
      <c r="Q27" s="141"/>
      <c r="R27" s="141"/>
      <c r="S27" s="141"/>
    </row>
    <row r="28" ht="21" customHeight="1" spans="1:19">
      <c r="A28" s="158" t="s">
        <v>172</v>
      </c>
      <c r="B28" s="159"/>
      <c r="C28" s="159"/>
      <c r="D28" s="160"/>
      <c r="E28" s="160"/>
      <c r="F28" s="160"/>
      <c r="G28" s="177"/>
      <c r="H28" s="141">
        <v>192320</v>
      </c>
      <c r="I28" s="141">
        <v>5507320</v>
      </c>
      <c r="J28" s="141"/>
      <c r="K28" s="141"/>
      <c r="L28" s="141"/>
      <c r="M28" s="141"/>
      <c r="N28" s="141">
        <v>5507320</v>
      </c>
      <c r="O28" s="141">
        <v>5507320</v>
      </c>
      <c r="P28" s="141"/>
      <c r="Q28" s="141"/>
      <c r="R28" s="141"/>
      <c r="S28" s="141"/>
    </row>
    <row r="29" ht="21" customHeight="1" spans="1:19">
      <c r="A29" s="173" t="s">
        <v>430</v>
      </c>
      <c r="B29" s="72"/>
      <c r="C29" s="72"/>
      <c r="D29" s="173"/>
      <c r="E29" s="173"/>
      <c r="F29" s="173"/>
      <c r="G29" s="178"/>
      <c r="H29" s="179"/>
      <c r="I29" s="179"/>
      <c r="J29" s="179"/>
      <c r="K29" s="179"/>
      <c r="L29" s="179"/>
      <c r="M29" s="179"/>
      <c r="N29" s="179"/>
      <c r="O29" s="179"/>
      <c r="P29" s="179"/>
      <c r="Q29" s="179"/>
      <c r="R29" s="179"/>
      <c r="S29" s="179"/>
    </row>
  </sheetData>
  <mergeCells count="19">
    <mergeCell ref="A2:S2"/>
    <mergeCell ref="A3:H3"/>
    <mergeCell ref="I4:S4"/>
    <mergeCell ref="N5:S5"/>
    <mergeCell ref="A28:G28"/>
    <mergeCell ref="A29:S29"/>
    <mergeCell ref="A4:A6"/>
    <mergeCell ref="B4:B6"/>
    <mergeCell ref="C4:C6"/>
    <mergeCell ref="D4:D6"/>
    <mergeCell ref="E4:E6"/>
    <mergeCell ref="F4:F6"/>
    <mergeCell ref="G4:G6"/>
    <mergeCell ref="H4:H6"/>
    <mergeCell ref="I5:I6"/>
    <mergeCell ref="J5:J6"/>
    <mergeCell ref="K5:K6"/>
    <mergeCell ref="L5:L6"/>
    <mergeCell ref="M5:M6"/>
  </mergeCells>
  <printOptions horizontalCentered="1"/>
  <pageMargins left="0" right="0" top="0.720138888888889" bottom="0.720138888888889" header="0" footer="0"/>
  <pageSetup paperSize="9" scale="60" orientation="landscape"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T10"/>
  <sheetViews>
    <sheetView showZeros="0" zoomScale="85" zoomScaleNormal="85" workbookViewId="0">
      <selection activeCell="E10" sqref="E10"/>
    </sheetView>
  </sheetViews>
  <sheetFormatPr defaultColWidth="9.14166666666667" defaultRowHeight="14.25" customHeight="1"/>
  <cols>
    <col min="1" max="1" width="9.75" customWidth="1"/>
    <col min="2" max="2" width="10.125" customWidth="1"/>
    <col min="3" max="3" width="12.375" customWidth="1"/>
    <col min="4" max="4" width="16.125" customWidth="1"/>
    <col min="5" max="5" width="25.75" customWidth="1"/>
    <col min="6" max="6" width="18.5" customWidth="1"/>
    <col min="7" max="7" width="13.375" customWidth="1"/>
    <col min="8" max="8" width="13.75" customWidth="1"/>
    <col min="9" max="9" width="13" customWidth="1"/>
    <col min="10" max="10" width="6.75" customWidth="1"/>
    <col min="11" max="11" width="13.25" customWidth="1"/>
    <col min="12" max="12" width="12" customWidth="1"/>
    <col min="13" max="13" width="16.375" customWidth="1"/>
    <col min="14" max="14" width="18.5" customWidth="1"/>
    <col min="15" max="15" width="7.25" customWidth="1"/>
    <col min="16" max="16" width="9.375" customWidth="1"/>
    <col min="17" max="17" width="16.375" customWidth="1"/>
    <col min="18" max="18" width="13.5" customWidth="1"/>
    <col min="19" max="19" width="16.5" customWidth="1"/>
    <col min="20" max="20" width="10.125" customWidth="1"/>
  </cols>
  <sheetData>
    <row r="1" ht="16.5" customHeight="1" spans="1:20">
      <c r="A1" s="138"/>
      <c r="B1" s="145"/>
      <c r="C1" s="145"/>
      <c r="D1" s="145"/>
      <c r="E1" s="145"/>
      <c r="F1" s="145"/>
      <c r="G1" s="145"/>
      <c r="H1" s="138"/>
      <c r="I1" s="138"/>
      <c r="J1" s="138"/>
      <c r="K1" s="138"/>
      <c r="L1" s="138"/>
      <c r="M1" s="138"/>
      <c r="N1" s="161"/>
      <c r="O1" s="138"/>
      <c r="P1" s="138"/>
      <c r="Q1" s="145"/>
      <c r="R1" s="138"/>
      <c r="S1" s="168"/>
      <c r="T1" s="168" t="s">
        <v>431</v>
      </c>
    </row>
    <row r="2" ht="41.25" customHeight="1" spans="1:20">
      <c r="A2" s="134" t="str">
        <f>"2026"&amp;"年部门政府购买服务预算表"</f>
        <v>2026年部门政府购买服务预算表</v>
      </c>
      <c r="B2" s="129"/>
      <c r="C2" s="129"/>
      <c r="D2" s="129"/>
      <c r="E2" s="129"/>
      <c r="F2" s="129"/>
      <c r="G2" s="129"/>
      <c r="H2" s="146"/>
      <c r="I2" s="146"/>
      <c r="J2" s="146"/>
      <c r="K2" s="146"/>
      <c r="L2" s="146"/>
      <c r="M2" s="146"/>
      <c r="N2" s="162"/>
      <c r="O2" s="146"/>
      <c r="P2" s="146"/>
      <c r="Q2" s="129"/>
      <c r="R2" s="146"/>
      <c r="S2" s="162"/>
      <c r="T2" s="129"/>
    </row>
    <row r="3" ht="22.5" customHeight="1" spans="1:20">
      <c r="A3" s="135" t="str">
        <f>"单位名称："&amp;"昆明市东川区碧谷街道中心卫生院"</f>
        <v>单位名称：昆明市东川区碧谷街道中心卫生院</v>
      </c>
      <c r="B3" s="147"/>
      <c r="C3" s="147"/>
      <c r="D3" s="147"/>
      <c r="E3" s="147"/>
      <c r="F3" s="147"/>
      <c r="G3" s="147"/>
      <c r="H3" s="136"/>
      <c r="I3" s="136"/>
      <c r="J3" s="136"/>
      <c r="K3" s="136"/>
      <c r="L3" s="136"/>
      <c r="M3" s="136"/>
      <c r="N3" s="161"/>
      <c r="O3" s="138"/>
      <c r="P3" s="138"/>
      <c r="Q3" s="145"/>
      <c r="R3" s="138"/>
      <c r="S3" s="169"/>
      <c r="T3" s="168" t="s">
        <v>1</v>
      </c>
    </row>
    <row r="4" ht="24" customHeight="1" spans="1:20">
      <c r="A4" s="77" t="s">
        <v>181</v>
      </c>
      <c r="B4" s="148" t="s">
        <v>182</v>
      </c>
      <c r="C4" s="148" t="s">
        <v>382</v>
      </c>
      <c r="D4" s="148" t="s">
        <v>432</v>
      </c>
      <c r="E4" s="148" t="s">
        <v>433</v>
      </c>
      <c r="F4" s="148" t="s">
        <v>434</v>
      </c>
      <c r="G4" s="148" t="s">
        <v>435</v>
      </c>
      <c r="H4" s="149" t="s">
        <v>436</v>
      </c>
      <c r="I4" s="149" t="s">
        <v>437</v>
      </c>
      <c r="J4" s="163" t="s">
        <v>189</v>
      </c>
      <c r="K4" s="163"/>
      <c r="L4" s="163"/>
      <c r="M4" s="163"/>
      <c r="N4" s="164"/>
      <c r="O4" s="163"/>
      <c r="P4" s="163"/>
      <c r="Q4" s="170"/>
      <c r="R4" s="163"/>
      <c r="S4" s="164"/>
      <c r="T4" s="142"/>
    </row>
    <row r="5" ht="24" customHeight="1" spans="1:20">
      <c r="A5" s="79"/>
      <c r="B5" s="150"/>
      <c r="C5" s="150"/>
      <c r="D5" s="150"/>
      <c r="E5" s="150"/>
      <c r="F5" s="150"/>
      <c r="G5" s="150"/>
      <c r="H5" s="151"/>
      <c r="I5" s="151"/>
      <c r="J5" s="151" t="s">
        <v>55</v>
      </c>
      <c r="K5" s="151" t="s">
        <v>58</v>
      </c>
      <c r="L5" s="151" t="s">
        <v>388</v>
      </c>
      <c r="M5" s="151" t="s">
        <v>389</v>
      </c>
      <c r="N5" s="165" t="s">
        <v>390</v>
      </c>
      <c r="O5" s="166" t="s">
        <v>391</v>
      </c>
      <c r="P5" s="166"/>
      <c r="Q5" s="171"/>
      <c r="R5" s="166"/>
      <c r="S5" s="172"/>
      <c r="T5" s="154"/>
    </row>
    <row r="6" s="144" customFormat="1" ht="54" customHeight="1" spans="1:20">
      <c r="A6" s="82"/>
      <c r="B6" s="152"/>
      <c r="C6" s="152"/>
      <c r="D6" s="152"/>
      <c r="E6" s="152"/>
      <c r="F6" s="152"/>
      <c r="G6" s="152"/>
      <c r="H6" s="153"/>
      <c r="I6" s="153"/>
      <c r="J6" s="153"/>
      <c r="K6" s="153" t="s">
        <v>57</v>
      </c>
      <c r="L6" s="153"/>
      <c r="M6" s="153"/>
      <c r="N6" s="152"/>
      <c r="O6" s="153" t="s">
        <v>57</v>
      </c>
      <c r="P6" s="153" t="s">
        <v>64</v>
      </c>
      <c r="Q6" s="152" t="s">
        <v>65</v>
      </c>
      <c r="R6" s="153" t="s">
        <v>66</v>
      </c>
      <c r="S6" s="152" t="s">
        <v>67</v>
      </c>
      <c r="T6" s="152" t="s">
        <v>68</v>
      </c>
    </row>
    <row r="7" ht="17.25" customHeight="1" spans="1:20">
      <c r="A7" s="83">
        <v>1</v>
      </c>
      <c r="B7" s="154">
        <v>2</v>
      </c>
      <c r="C7" s="83">
        <v>3</v>
      </c>
      <c r="D7" s="83">
        <v>4</v>
      </c>
      <c r="E7" s="154">
        <v>5</v>
      </c>
      <c r="F7" s="83">
        <v>6</v>
      </c>
      <c r="G7" s="83">
        <v>7</v>
      </c>
      <c r="H7" s="154">
        <v>8</v>
      </c>
      <c r="I7" s="83">
        <v>9</v>
      </c>
      <c r="J7" s="83">
        <v>10</v>
      </c>
      <c r="K7" s="154">
        <v>11</v>
      </c>
      <c r="L7" s="83">
        <v>12</v>
      </c>
      <c r="M7" s="83">
        <v>13</v>
      </c>
      <c r="N7" s="154">
        <v>14</v>
      </c>
      <c r="O7" s="83">
        <v>15</v>
      </c>
      <c r="P7" s="83">
        <v>16</v>
      </c>
      <c r="Q7" s="154">
        <v>17</v>
      </c>
      <c r="R7" s="83">
        <v>18</v>
      </c>
      <c r="S7" s="83">
        <v>19</v>
      </c>
      <c r="T7" s="83">
        <v>20</v>
      </c>
    </row>
    <row r="8" ht="21" customHeight="1" spans="1:20">
      <c r="A8" s="155"/>
      <c r="B8" s="156"/>
      <c r="C8" s="156"/>
      <c r="D8" s="156"/>
      <c r="E8" s="156"/>
      <c r="F8" s="156"/>
      <c r="G8" s="156"/>
      <c r="H8" s="157"/>
      <c r="I8" s="157"/>
      <c r="J8" s="141"/>
      <c r="K8" s="141"/>
      <c r="L8" s="141"/>
      <c r="M8" s="141"/>
      <c r="N8" s="141"/>
      <c r="O8" s="141"/>
      <c r="P8" s="141"/>
      <c r="Q8" s="141"/>
      <c r="R8" s="141"/>
      <c r="S8" s="141"/>
      <c r="T8" s="141"/>
    </row>
    <row r="9" ht="21" customHeight="1" spans="1:20">
      <c r="A9" s="158" t="s">
        <v>172</v>
      </c>
      <c r="B9" s="159"/>
      <c r="C9" s="159"/>
      <c r="D9" s="159"/>
      <c r="E9" s="159"/>
      <c r="F9" s="159"/>
      <c r="G9" s="159"/>
      <c r="H9" s="160"/>
      <c r="I9" s="167"/>
      <c r="J9" s="141"/>
      <c r="K9" s="141"/>
      <c r="L9" s="141"/>
      <c r="M9" s="141"/>
      <c r="N9" s="141"/>
      <c r="O9" s="141"/>
      <c r="P9" s="141"/>
      <c r="Q9" s="141"/>
      <c r="R9" s="141"/>
      <c r="S9" s="141"/>
      <c r="T9" s="141"/>
    </row>
    <row r="10" customHeight="1" spans="1:1">
      <c r="A10" t="s">
        <v>438</v>
      </c>
    </row>
  </sheetData>
  <mergeCells count="19">
    <mergeCell ref="A2:T2"/>
    <mergeCell ref="A3:I3"/>
    <mergeCell ref="J4:T4"/>
    <mergeCell ref="O5:T5"/>
    <mergeCell ref="A9:I9"/>
    <mergeCell ref="A4:A6"/>
    <mergeCell ref="B4:B6"/>
    <mergeCell ref="C4:C6"/>
    <mergeCell ref="D4:D6"/>
    <mergeCell ref="E4:E6"/>
    <mergeCell ref="F4:F6"/>
    <mergeCell ref="G4:G6"/>
    <mergeCell ref="H4:H6"/>
    <mergeCell ref="I4:I6"/>
    <mergeCell ref="J5:J6"/>
    <mergeCell ref="K5:K6"/>
    <mergeCell ref="L5:L6"/>
    <mergeCell ref="M5:M6"/>
    <mergeCell ref="N5:N6"/>
  </mergeCells>
  <printOptions horizontalCentered="1"/>
  <pageMargins left="0.96" right="0.96" top="0.72" bottom="0.72" header="0" footer="0"/>
  <pageSetup paperSize="9" scale="45"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M9"/>
  <sheetViews>
    <sheetView showZeros="0" zoomScale="85" zoomScaleNormal="85" workbookViewId="0">
      <selection activeCell="A9" sqref="A9"/>
    </sheetView>
  </sheetViews>
  <sheetFormatPr defaultColWidth="9.14166666666667" defaultRowHeight="14.25" customHeight="1"/>
  <cols>
    <col min="1" max="1" width="18.5" customWidth="1"/>
    <col min="2" max="2" width="12.75" customWidth="1"/>
    <col min="3" max="3" width="15.5" customWidth="1"/>
    <col min="4" max="4" width="14.125" customWidth="1"/>
    <col min="5" max="13" width="12.375" customWidth="1"/>
  </cols>
  <sheetData>
    <row r="1" ht="17.25" customHeight="1" spans="4:13">
      <c r="D1" s="133"/>
      <c r="M1" s="70" t="s">
        <v>439</v>
      </c>
    </row>
    <row r="2" ht="41.25" customHeight="1" spans="1:13">
      <c r="A2" s="134" t="str">
        <f>"2026"&amp;"年对下转移支付预算表"</f>
        <v>2026年对下转移支付预算表</v>
      </c>
      <c r="B2" s="71"/>
      <c r="C2" s="71"/>
      <c r="D2" s="71"/>
      <c r="E2" s="71"/>
      <c r="F2" s="71"/>
      <c r="G2" s="71"/>
      <c r="H2" s="71"/>
      <c r="I2" s="71"/>
      <c r="J2" s="71"/>
      <c r="K2" s="71"/>
      <c r="L2" s="71"/>
      <c r="M2" s="129"/>
    </row>
    <row r="3" ht="18" customHeight="1" spans="1:13">
      <c r="A3" s="135" t="str">
        <f>"单位名称："&amp;"昆明市东川区碧谷街道中心卫生院"</f>
        <v>单位名称：昆明市东川区碧谷街道中心卫生院</v>
      </c>
      <c r="B3" s="136"/>
      <c r="C3" s="136"/>
      <c r="D3" s="137"/>
      <c r="E3" s="138"/>
      <c r="F3" s="138"/>
      <c r="G3" s="138"/>
      <c r="H3" s="138"/>
      <c r="I3" s="138"/>
      <c r="M3" s="75" t="s">
        <v>1</v>
      </c>
    </row>
    <row r="4" ht="19.5" customHeight="1" spans="1:13">
      <c r="A4" s="91" t="s">
        <v>440</v>
      </c>
      <c r="B4" s="12" t="s">
        <v>189</v>
      </c>
      <c r="C4" s="13"/>
      <c r="D4" s="13"/>
      <c r="E4" s="12" t="s">
        <v>441</v>
      </c>
      <c r="F4" s="13"/>
      <c r="G4" s="13"/>
      <c r="H4" s="13"/>
      <c r="I4" s="13"/>
      <c r="J4" s="13"/>
      <c r="K4" s="13"/>
      <c r="L4" s="13"/>
      <c r="M4" s="142"/>
    </row>
    <row r="5" ht="40.5" customHeight="1" spans="1:13">
      <c r="A5" s="83"/>
      <c r="B5" s="92" t="s">
        <v>55</v>
      </c>
      <c r="C5" s="77" t="s">
        <v>58</v>
      </c>
      <c r="D5" s="139" t="s">
        <v>388</v>
      </c>
      <c r="E5" s="112"/>
      <c r="F5" s="112"/>
      <c r="G5" s="112"/>
      <c r="H5" s="112"/>
      <c r="I5" s="112"/>
      <c r="J5" s="112"/>
      <c r="K5" s="112"/>
      <c r="L5" s="112"/>
      <c r="M5" s="143"/>
    </row>
    <row r="6" ht="19.5" customHeight="1" spans="1:13">
      <c r="A6" s="84">
        <v>1</v>
      </c>
      <c r="B6" s="84">
        <v>2</v>
      </c>
      <c r="C6" s="84">
        <v>3</v>
      </c>
      <c r="D6" s="140">
        <v>4</v>
      </c>
      <c r="E6" s="100">
        <v>5</v>
      </c>
      <c r="F6" s="84">
        <v>6</v>
      </c>
      <c r="G6" s="84">
        <v>7</v>
      </c>
      <c r="H6" s="140">
        <v>8</v>
      </c>
      <c r="I6" s="84">
        <v>9</v>
      </c>
      <c r="J6" s="84">
        <v>10</v>
      </c>
      <c r="K6" s="84">
        <v>11</v>
      </c>
      <c r="L6" s="84">
        <v>13</v>
      </c>
      <c r="M6" s="100">
        <v>24</v>
      </c>
    </row>
    <row r="7" ht="19.5" customHeight="1" spans="1:13">
      <c r="A7" s="93"/>
      <c r="B7" s="141"/>
      <c r="C7" s="141"/>
      <c r="D7" s="141"/>
      <c r="E7" s="141"/>
      <c r="F7" s="141"/>
      <c r="G7" s="141"/>
      <c r="H7" s="141"/>
      <c r="I7" s="141"/>
      <c r="J7" s="141"/>
      <c r="K7" s="141"/>
      <c r="L7" s="141"/>
      <c r="M7" s="141"/>
    </row>
    <row r="8" ht="19.5" customHeight="1" spans="1:13">
      <c r="A8" s="131"/>
      <c r="B8" s="141"/>
      <c r="C8" s="141"/>
      <c r="D8" s="141"/>
      <c r="E8" s="141"/>
      <c r="F8" s="141"/>
      <c r="G8" s="141"/>
      <c r="H8" s="141"/>
      <c r="I8" s="141"/>
      <c r="J8" s="141"/>
      <c r="K8" s="141"/>
      <c r="L8" s="141"/>
      <c r="M8" s="141"/>
    </row>
    <row r="9" ht="29" customHeight="1" spans="1:1">
      <c r="A9" s="99" t="s">
        <v>442</v>
      </c>
    </row>
  </sheetData>
  <mergeCells count="5">
    <mergeCell ref="A2:M2"/>
    <mergeCell ref="A3:I3"/>
    <mergeCell ref="B4:D4"/>
    <mergeCell ref="E4:M4"/>
    <mergeCell ref="A4:A5"/>
  </mergeCells>
  <printOptions horizontalCentered="1"/>
  <pageMargins left="0.96" right="0.96" top="0.72" bottom="0.72" header="0" footer="0"/>
  <pageSetup paperSize="9" scale="66"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8"/>
  <sheetViews>
    <sheetView showZeros="0" workbookViewId="0">
      <selection activeCell="E32" sqref="E32"/>
    </sheetView>
  </sheetViews>
  <sheetFormatPr defaultColWidth="9.14166666666667" defaultRowHeight="12" customHeight="1" outlineLevelRow="7"/>
  <cols>
    <col min="1" max="1" width="22.125" customWidth="1"/>
    <col min="2" max="2" width="21.625" customWidth="1"/>
    <col min="3" max="10" width="14.875" customWidth="1"/>
  </cols>
  <sheetData>
    <row r="1" ht="16.5" customHeight="1" spans="10:10">
      <c r="J1" s="70" t="s">
        <v>443</v>
      </c>
    </row>
    <row r="2" ht="41.25" customHeight="1" spans="1:10">
      <c r="A2" s="128" t="str">
        <f>"2026"&amp;"年对下转移支付绩效目标表"</f>
        <v>2026年对下转移支付绩效目标表</v>
      </c>
      <c r="B2" s="71"/>
      <c r="C2" s="71"/>
      <c r="D2" s="71"/>
      <c r="E2" s="71"/>
      <c r="F2" s="129"/>
      <c r="G2" s="71"/>
      <c r="H2" s="129"/>
      <c r="I2" s="129"/>
      <c r="J2" s="71"/>
    </row>
    <row r="3" ht="17.25" customHeight="1" spans="1:1">
      <c r="A3" s="72" t="str">
        <f>"单位名称："&amp;"昆明市东川区碧谷街道中心卫生院"</f>
        <v>单位名称：昆明市东川区碧谷街道中心卫生院</v>
      </c>
    </row>
    <row r="4" ht="44.25" customHeight="1" spans="1:10">
      <c r="A4" s="18" t="s">
        <v>440</v>
      </c>
      <c r="B4" s="18" t="s">
        <v>301</v>
      </c>
      <c r="C4" s="18" t="s">
        <v>302</v>
      </c>
      <c r="D4" s="18" t="s">
        <v>303</v>
      </c>
      <c r="E4" s="18" t="s">
        <v>304</v>
      </c>
      <c r="F4" s="130" t="s">
        <v>305</v>
      </c>
      <c r="G4" s="18" t="s">
        <v>306</v>
      </c>
      <c r="H4" s="130" t="s">
        <v>307</v>
      </c>
      <c r="I4" s="130" t="s">
        <v>308</v>
      </c>
      <c r="J4" s="18" t="s">
        <v>309</v>
      </c>
    </row>
    <row r="5" ht="14.25" customHeight="1" spans="1:10">
      <c r="A5" s="18">
        <v>1</v>
      </c>
      <c r="B5" s="18">
        <v>2</v>
      </c>
      <c r="C5" s="18">
        <v>3</v>
      </c>
      <c r="D5" s="18">
        <v>4</v>
      </c>
      <c r="E5" s="18">
        <v>5</v>
      </c>
      <c r="F5" s="130">
        <v>6</v>
      </c>
      <c r="G5" s="18">
        <v>7</v>
      </c>
      <c r="H5" s="130">
        <v>8</v>
      </c>
      <c r="I5" s="130">
        <v>9</v>
      </c>
      <c r="J5" s="18">
        <v>10</v>
      </c>
    </row>
    <row r="6" ht="42" customHeight="1" spans="1:10">
      <c r="A6" s="93"/>
      <c r="B6" s="131"/>
      <c r="C6" s="131"/>
      <c r="D6" s="131"/>
      <c r="E6" s="118"/>
      <c r="F6" s="132"/>
      <c r="G6" s="118"/>
      <c r="H6" s="132"/>
      <c r="I6" s="132"/>
      <c r="J6" s="118"/>
    </row>
    <row r="7" ht="42" customHeight="1" spans="1:10">
      <c r="A7" s="93"/>
      <c r="B7" s="85"/>
      <c r="C7" s="85"/>
      <c r="D7" s="85"/>
      <c r="E7" s="93"/>
      <c r="F7" s="85"/>
      <c r="G7" s="93"/>
      <c r="H7" s="85"/>
      <c r="I7" s="85"/>
      <c r="J7" s="93"/>
    </row>
    <row r="8" customHeight="1" spans="1:1">
      <c r="A8" t="s">
        <v>444</v>
      </c>
    </row>
  </sheetData>
  <mergeCells count="2">
    <mergeCell ref="A2:J2"/>
    <mergeCell ref="A3:H3"/>
  </mergeCells>
  <printOptions horizontalCentered="1"/>
  <pageMargins left="0" right="0" top="0.720138888888889" bottom="0.720138888888889" header="0" footer="0"/>
  <pageSetup paperSize="9" scale="80" orientation="landscape"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I9"/>
  <sheetViews>
    <sheetView showZeros="0" workbookViewId="0">
      <selection activeCell="F31" sqref="F31"/>
    </sheetView>
  </sheetViews>
  <sheetFormatPr defaultColWidth="10.425" defaultRowHeight="14.25" customHeight="1"/>
  <cols>
    <col min="1" max="1" width="13.375" customWidth="1"/>
    <col min="2" max="2" width="14.75" customWidth="1"/>
    <col min="3" max="3" width="15" customWidth="1"/>
    <col min="4" max="4" width="18.75" customWidth="1"/>
    <col min="5" max="5" width="10.5" customWidth="1"/>
    <col min="6" max="6" width="11.75" customWidth="1"/>
    <col min="7" max="7" width="12.375" customWidth="1"/>
    <col min="8" max="8" width="13.25" customWidth="1"/>
    <col min="9" max="9" width="14.375" customWidth="1"/>
  </cols>
  <sheetData>
    <row r="1" customHeight="1" spans="1:9">
      <c r="A1" s="102" t="s">
        <v>445</v>
      </c>
      <c r="B1" s="103"/>
      <c r="C1" s="103"/>
      <c r="D1" s="104"/>
      <c r="E1" s="104"/>
      <c r="F1" s="104"/>
      <c r="G1" s="103"/>
      <c r="H1" s="103"/>
      <c r="I1" s="104"/>
    </row>
    <row r="2" ht="41.25" customHeight="1" spans="1:9">
      <c r="A2" s="105" t="str">
        <f>"2026"&amp;"年新增资产配置预算表"</f>
        <v>2026年新增资产配置预算表</v>
      </c>
      <c r="B2" s="106"/>
      <c r="C2" s="106"/>
      <c r="D2" s="107"/>
      <c r="E2" s="107"/>
      <c r="F2" s="107"/>
      <c r="G2" s="106"/>
      <c r="H2" s="106"/>
      <c r="I2" s="107"/>
    </row>
    <row r="3" customHeight="1" spans="1:9">
      <c r="A3" s="108" t="str">
        <f>"单位名称："&amp;"昆明市东川区碧谷街道中心卫生院"</f>
        <v>单位名称：昆明市东川区碧谷街道中心卫生院</v>
      </c>
      <c r="B3" s="109"/>
      <c r="C3" s="109"/>
      <c r="D3" s="110"/>
      <c r="F3" s="107"/>
      <c r="G3" s="106"/>
      <c r="H3" s="106"/>
      <c r="I3" s="127" t="s">
        <v>1</v>
      </c>
    </row>
    <row r="4" ht="28.5" customHeight="1" spans="1:9">
      <c r="A4" s="111" t="s">
        <v>181</v>
      </c>
      <c r="B4" s="112" t="s">
        <v>182</v>
      </c>
      <c r="C4" s="113" t="s">
        <v>446</v>
      </c>
      <c r="D4" s="111" t="s">
        <v>447</v>
      </c>
      <c r="E4" s="111" t="s">
        <v>448</v>
      </c>
      <c r="F4" s="111" t="s">
        <v>449</v>
      </c>
      <c r="G4" s="112" t="s">
        <v>450</v>
      </c>
      <c r="H4" s="100"/>
      <c r="I4" s="111"/>
    </row>
    <row r="5" ht="21" customHeight="1" spans="1:9">
      <c r="A5" s="113"/>
      <c r="B5" s="114"/>
      <c r="C5" s="114"/>
      <c r="D5" s="115"/>
      <c r="E5" s="114"/>
      <c r="F5" s="114"/>
      <c r="G5" s="112" t="s">
        <v>386</v>
      </c>
      <c r="H5" s="112" t="s">
        <v>451</v>
      </c>
      <c r="I5" s="112" t="s">
        <v>452</v>
      </c>
    </row>
    <row r="6" ht="17.25" customHeight="1" spans="1:9">
      <c r="A6" s="116" t="s">
        <v>82</v>
      </c>
      <c r="B6" s="117" t="s">
        <v>83</v>
      </c>
      <c r="C6" s="116" t="s">
        <v>84</v>
      </c>
      <c r="D6" s="118" t="s">
        <v>85</v>
      </c>
      <c r="E6" s="116" t="s">
        <v>86</v>
      </c>
      <c r="F6" s="117" t="s">
        <v>87</v>
      </c>
      <c r="G6" s="119" t="s">
        <v>88</v>
      </c>
      <c r="H6" s="118" t="s">
        <v>89</v>
      </c>
      <c r="I6" s="118">
        <v>9</v>
      </c>
    </row>
    <row r="7" ht="19.5" customHeight="1" spans="1:9">
      <c r="A7" s="120"/>
      <c r="B7" s="95"/>
      <c r="C7" s="95"/>
      <c r="D7" s="93"/>
      <c r="E7" s="85"/>
      <c r="F7" s="119"/>
      <c r="G7" s="121"/>
      <c r="H7" s="122"/>
      <c r="I7" s="122"/>
    </row>
    <row r="8" ht="19.5" customHeight="1" spans="1:9">
      <c r="A8" s="27" t="s">
        <v>55</v>
      </c>
      <c r="B8" s="123"/>
      <c r="C8" s="123"/>
      <c r="D8" s="124"/>
      <c r="E8" s="125"/>
      <c r="F8" s="125"/>
      <c r="G8" s="121"/>
      <c r="H8" s="122"/>
      <c r="I8" s="122"/>
    </row>
    <row r="9" customHeight="1" spans="1:1">
      <c r="A9" s="126" t="s">
        <v>453</v>
      </c>
    </row>
  </sheetData>
  <mergeCells count="11">
    <mergeCell ref="A1:I1"/>
    <mergeCell ref="A2:I2"/>
    <mergeCell ref="A3:C3"/>
    <mergeCell ref="G4:I4"/>
    <mergeCell ref="A8:F8"/>
    <mergeCell ref="A4:A5"/>
    <mergeCell ref="B4:B5"/>
    <mergeCell ref="C4:C5"/>
    <mergeCell ref="D4:D5"/>
    <mergeCell ref="E4:E5"/>
    <mergeCell ref="F4:F5"/>
  </mergeCells>
  <printOptions horizontalCentered="1"/>
  <pageMargins left="0.66875" right="0.66875" top="0.720138888888889" bottom="0.720138888888889" header="0.279166666666667" footer="0.279166666666667"/>
  <pageSetup paperSize="9" fitToWidth="0" fitToHeight="0" orientation="landscape" horizontalDpi="600"/>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1"/>
  <sheetViews>
    <sheetView showZeros="0" zoomScale="85" zoomScaleNormal="85" workbookViewId="0">
      <selection activeCell="A11" sqref="A11:E11"/>
    </sheetView>
  </sheetViews>
  <sheetFormatPr defaultColWidth="9.14166666666667" defaultRowHeight="14.25" customHeight="1"/>
  <cols>
    <col min="1" max="1" width="13.375" customWidth="1"/>
    <col min="2" max="2" width="19.25" customWidth="1"/>
    <col min="3" max="3" width="18" customWidth="1"/>
    <col min="4" max="4" width="11.1416666666667" customWidth="1"/>
    <col min="5" max="5" width="17.7083333333333" customWidth="1"/>
    <col min="6" max="6" width="9.85" customWidth="1"/>
    <col min="7" max="7" width="17.7083333333333" customWidth="1"/>
    <col min="8" max="11" width="23.1416666666667" customWidth="1"/>
  </cols>
  <sheetData>
    <row r="1" customHeight="1" spans="4:11">
      <c r="D1" s="69"/>
      <c r="E1" s="69"/>
      <c r="F1" s="69"/>
      <c r="G1" s="69"/>
      <c r="K1" s="70" t="s">
        <v>454</v>
      </c>
    </row>
    <row r="2" ht="41.25" customHeight="1" spans="1:11">
      <c r="A2" s="71" t="str">
        <f>"2026"&amp;"年上级补助项目支出预算表"</f>
        <v>2026年上级补助项目支出预算表</v>
      </c>
      <c r="B2" s="71"/>
      <c r="C2" s="71"/>
      <c r="D2" s="71"/>
      <c r="E2" s="71"/>
      <c r="F2" s="71"/>
      <c r="G2" s="71"/>
      <c r="H2" s="71"/>
      <c r="I2" s="71"/>
      <c r="J2" s="71"/>
      <c r="K2" s="71"/>
    </row>
    <row r="3" ht="13.5" customHeight="1" spans="1:11">
      <c r="A3" s="72" t="str">
        <f>"单位名称："&amp;"昆明市东川区碧谷街道中心卫生院"</f>
        <v>单位名称：昆明市东川区碧谷街道中心卫生院</v>
      </c>
      <c r="B3" s="73"/>
      <c r="C3" s="73"/>
      <c r="D3" s="73"/>
      <c r="E3" s="73"/>
      <c r="F3" s="73"/>
      <c r="G3" s="73"/>
      <c r="H3" s="74"/>
      <c r="I3" s="74"/>
      <c r="J3" s="74"/>
      <c r="K3" s="75" t="s">
        <v>1</v>
      </c>
    </row>
    <row r="4" ht="21.75" customHeight="1" spans="1:11">
      <c r="A4" s="76" t="s">
        <v>257</v>
      </c>
      <c r="B4" s="76" t="s">
        <v>184</v>
      </c>
      <c r="C4" s="76" t="s">
        <v>258</v>
      </c>
      <c r="D4" s="77" t="s">
        <v>185</v>
      </c>
      <c r="E4" s="77" t="s">
        <v>186</v>
      </c>
      <c r="F4" s="77" t="s">
        <v>259</v>
      </c>
      <c r="G4" s="77" t="s">
        <v>260</v>
      </c>
      <c r="H4" s="91" t="s">
        <v>55</v>
      </c>
      <c r="I4" s="12" t="s">
        <v>455</v>
      </c>
      <c r="J4" s="13"/>
      <c r="K4" s="60"/>
    </row>
    <row r="5" ht="21.75" customHeight="1" spans="1:11">
      <c r="A5" s="78"/>
      <c r="B5" s="78"/>
      <c r="C5" s="78"/>
      <c r="D5" s="79"/>
      <c r="E5" s="79"/>
      <c r="F5" s="79"/>
      <c r="G5" s="79"/>
      <c r="H5" s="92"/>
      <c r="I5" s="77" t="s">
        <v>58</v>
      </c>
      <c r="J5" s="77" t="s">
        <v>59</v>
      </c>
      <c r="K5" s="77" t="s">
        <v>60</v>
      </c>
    </row>
    <row r="6" ht="40.5" customHeight="1" spans="1:11">
      <c r="A6" s="81"/>
      <c r="B6" s="81"/>
      <c r="C6" s="81"/>
      <c r="D6" s="82"/>
      <c r="E6" s="82"/>
      <c r="F6" s="82"/>
      <c r="G6" s="82"/>
      <c r="H6" s="83"/>
      <c r="I6" s="82" t="s">
        <v>57</v>
      </c>
      <c r="J6" s="82"/>
      <c r="K6" s="82"/>
    </row>
    <row r="7" ht="15" customHeight="1" spans="1:11">
      <c r="A7" s="84">
        <v>1</v>
      </c>
      <c r="B7" s="84">
        <v>2</v>
      </c>
      <c r="C7" s="84">
        <v>3</v>
      </c>
      <c r="D7" s="84">
        <v>4</v>
      </c>
      <c r="E7" s="84">
        <v>5</v>
      </c>
      <c r="F7" s="84">
        <v>6</v>
      </c>
      <c r="G7" s="84">
        <v>7</v>
      </c>
      <c r="H7" s="84">
        <v>8</v>
      </c>
      <c r="I7" s="84">
        <v>9</v>
      </c>
      <c r="J7" s="100">
        <v>10</v>
      </c>
      <c r="K7" s="100">
        <v>11</v>
      </c>
    </row>
    <row r="8" ht="18.75" customHeight="1" spans="1:11">
      <c r="A8" s="93"/>
      <c r="B8" s="85"/>
      <c r="C8" s="93"/>
      <c r="D8" s="93"/>
      <c r="E8" s="93"/>
      <c r="F8" s="93"/>
      <c r="G8" s="93"/>
      <c r="H8" s="94"/>
      <c r="I8" s="101"/>
      <c r="J8" s="101"/>
      <c r="K8" s="94"/>
    </row>
    <row r="9" ht="18.75" customHeight="1" spans="1:11">
      <c r="A9" s="95"/>
      <c r="B9" s="85"/>
      <c r="C9" s="85"/>
      <c r="D9" s="85"/>
      <c r="E9" s="85"/>
      <c r="F9" s="85"/>
      <c r="G9" s="85"/>
      <c r="H9" s="87"/>
      <c r="I9" s="87"/>
      <c r="J9" s="87"/>
      <c r="K9" s="94"/>
    </row>
    <row r="10" ht="18.75" customHeight="1" spans="1:11">
      <c r="A10" s="96" t="s">
        <v>172</v>
      </c>
      <c r="B10" s="97"/>
      <c r="C10" s="97"/>
      <c r="D10" s="97"/>
      <c r="E10" s="97"/>
      <c r="F10" s="97"/>
      <c r="G10" s="98"/>
      <c r="H10" s="87"/>
      <c r="I10" s="87"/>
      <c r="J10" s="87"/>
      <c r="K10" s="94"/>
    </row>
    <row r="11" ht="31" customHeight="1" spans="1:1">
      <c r="A11" s="99" t="s">
        <v>456</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37" right="0.37" top="0.56" bottom="0.56" header="0.48" footer="0.48"/>
  <pageSetup paperSize="9" scale="56"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10"/>
  <sheetViews>
    <sheetView showZeros="0" topLeftCell="D1" workbookViewId="0">
      <selection activeCell="F8" sqref="F8:G10"/>
    </sheetView>
  </sheetViews>
  <sheetFormatPr defaultColWidth="9.14166666666667" defaultRowHeight="14.25" customHeight="1" outlineLevelCol="6"/>
  <cols>
    <col min="1" max="1" width="35.2833333333333" customWidth="1"/>
    <col min="2" max="4" width="28" customWidth="1"/>
    <col min="5" max="7" width="23.85" customWidth="1"/>
  </cols>
  <sheetData>
    <row r="1" ht="13.5" customHeight="1" spans="4:7">
      <c r="D1" s="69"/>
      <c r="G1" s="70" t="s">
        <v>457</v>
      </c>
    </row>
    <row r="2" ht="41.25" customHeight="1" spans="1:7">
      <c r="A2" s="71" t="str">
        <f>"2026"&amp;"年部门项目中期规划预算表"</f>
        <v>2026年部门项目中期规划预算表</v>
      </c>
      <c r="B2" s="71"/>
      <c r="C2" s="71"/>
      <c r="D2" s="71"/>
      <c r="E2" s="71"/>
      <c r="F2" s="71"/>
      <c r="G2" s="71"/>
    </row>
    <row r="3" ht="13.5" customHeight="1" spans="1:7">
      <c r="A3" s="72" t="str">
        <f>"单位名称："&amp;"昆明市东川区碧谷街道中心卫生院"</f>
        <v>单位名称：昆明市东川区碧谷街道中心卫生院</v>
      </c>
      <c r="B3" s="73"/>
      <c r="C3" s="73"/>
      <c r="D3" s="73"/>
      <c r="E3" s="74"/>
      <c r="F3" s="74"/>
      <c r="G3" s="75" t="s">
        <v>1</v>
      </c>
    </row>
    <row r="4" ht="21.75" customHeight="1" spans="1:7">
      <c r="A4" s="76" t="s">
        <v>258</v>
      </c>
      <c r="B4" s="76" t="s">
        <v>257</v>
      </c>
      <c r="C4" s="76" t="s">
        <v>184</v>
      </c>
      <c r="D4" s="77" t="s">
        <v>458</v>
      </c>
      <c r="E4" s="12" t="s">
        <v>58</v>
      </c>
      <c r="F4" s="13"/>
      <c r="G4" s="60"/>
    </row>
    <row r="5" ht="21.75" customHeight="1" spans="1:7">
      <c r="A5" s="78"/>
      <c r="B5" s="78"/>
      <c r="C5" s="78"/>
      <c r="D5" s="79"/>
      <c r="E5" s="80" t="str">
        <f>"2026"&amp;"年"</f>
        <v>2026年</v>
      </c>
      <c r="F5" s="77" t="str">
        <f>("2026"+1)&amp;"年"</f>
        <v>2027年</v>
      </c>
      <c r="G5" s="77" t="str">
        <f>("2026"+2)&amp;"年"</f>
        <v>2028年</v>
      </c>
    </row>
    <row r="6" ht="40.5" customHeight="1" spans="1:7">
      <c r="A6" s="81"/>
      <c r="B6" s="81"/>
      <c r="C6" s="81"/>
      <c r="D6" s="82"/>
      <c r="E6" s="83"/>
      <c r="F6" s="82" t="s">
        <v>57</v>
      </c>
      <c r="G6" s="82"/>
    </row>
    <row r="7" ht="15" customHeight="1" spans="1:7">
      <c r="A7" s="84">
        <v>1</v>
      </c>
      <c r="B7" s="84">
        <v>2</v>
      </c>
      <c r="C7" s="84">
        <v>3</v>
      </c>
      <c r="D7" s="84">
        <v>4</v>
      </c>
      <c r="E7" s="84">
        <v>5</v>
      </c>
      <c r="F7" s="84">
        <v>6</v>
      </c>
      <c r="G7" s="84">
        <v>7</v>
      </c>
    </row>
    <row r="8" ht="17.25" customHeight="1" spans="1:7">
      <c r="A8" s="85" t="s">
        <v>70</v>
      </c>
      <c r="B8" s="86"/>
      <c r="C8" s="86"/>
      <c r="D8" s="85"/>
      <c r="E8" s="87">
        <v>11606.4</v>
      </c>
      <c r="F8" s="87">
        <f>E8*1.05</f>
        <v>12186.72</v>
      </c>
      <c r="G8" s="87">
        <f>F8*1.05</f>
        <v>12796.056</v>
      </c>
    </row>
    <row r="9" ht="18.75" customHeight="1" spans="1:7">
      <c r="A9" s="85"/>
      <c r="B9" s="85" t="s">
        <v>459</v>
      </c>
      <c r="C9" s="85" t="s">
        <v>265</v>
      </c>
      <c r="D9" s="85" t="s">
        <v>460</v>
      </c>
      <c r="E9" s="87">
        <v>11606.4</v>
      </c>
      <c r="F9" s="87">
        <f>E9*1.05</f>
        <v>12186.72</v>
      </c>
      <c r="G9" s="87">
        <f>F9*1.05</f>
        <v>12796.056</v>
      </c>
    </row>
    <row r="10" ht="18.75" customHeight="1" spans="1:7">
      <c r="A10" s="88" t="s">
        <v>55</v>
      </c>
      <c r="B10" s="89" t="s">
        <v>461</v>
      </c>
      <c r="C10" s="89"/>
      <c r="D10" s="90"/>
      <c r="E10" s="87">
        <v>11606.4</v>
      </c>
      <c r="F10" s="87">
        <f>E10*1.05</f>
        <v>12186.72</v>
      </c>
      <c r="G10" s="87">
        <f>F10*1.05</f>
        <v>12796.056</v>
      </c>
    </row>
  </sheetData>
  <mergeCells count="11">
    <mergeCell ref="A2:G2"/>
    <mergeCell ref="A3:D3"/>
    <mergeCell ref="E4:G4"/>
    <mergeCell ref="A10:D10"/>
    <mergeCell ref="A4:A6"/>
    <mergeCell ref="B4:B6"/>
    <mergeCell ref="C4:C6"/>
    <mergeCell ref="D4:D6"/>
    <mergeCell ref="E5:E6"/>
    <mergeCell ref="F5:F6"/>
    <mergeCell ref="G5:G6"/>
  </mergeCells>
  <printOptions horizontalCentered="1"/>
  <pageMargins left="0.37" right="0.37" top="0.56" bottom="0.56" header="0.48" footer="0.48"/>
  <pageSetup paperSize="9" scale="63"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39"/>
  <sheetViews>
    <sheetView showZeros="0" workbookViewId="0">
      <selection activeCell="I12" sqref="I12:J19"/>
    </sheetView>
  </sheetViews>
  <sheetFormatPr defaultColWidth="8.575" defaultRowHeight="14.25" customHeight="1"/>
  <cols>
    <col min="1" max="1" width="18.1416666666667" customWidth="1"/>
    <col min="2" max="2" width="16" customWidth="1"/>
    <col min="3" max="3" width="23.875" customWidth="1"/>
    <col min="4" max="4" width="11.125" customWidth="1"/>
    <col min="5" max="5" width="12" customWidth="1"/>
    <col min="6" max="6" width="11.125" customWidth="1"/>
    <col min="7" max="7" width="10" customWidth="1"/>
    <col min="8" max="8" width="31.375" customWidth="1"/>
    <col min="9" max="9" width="30.575" customWidth="1"/>
    <col min="10" max="10" width="23.85" customWidth="1"/>
  </cols>
  <sheetData>
    <row r="1" customHeight="1" spans="1:10">
      <c r="A1" s="1"/>
      <c r="B1" s="1"/>
      <c r="C1" s="1"/>
      <c r="D1" s="1"/>
      <c r="E1" s="1"/>
      <c r="F1" s="1"/>
      <c r="G1" s="1"/>
      <c r="H1" s="1"/>
      <c r="I1" s="1"/>
      <c r="J1" s="59" t="s">
        <v>462</v>
      </c>
    </row>
    <row r="2" ht="41.25" customHeight="1" spans="1:10">
      <c r="A2" s="1" t="str">
        <f>"2026"&amp;"年部门整体支出绩效目标表"</f>
        <v>2026年部门整体支出绩效目标表</v>
      </c>
      <c r="B2" s="2"/>
      <c r="C2" s="2"/>
      <c r="D2" s="2"/>
      <c r="E2" s="2"/>
      <c r="F2" s="2"/>
      <c r="G2" s="2"/>
      <c r="H2" s="2"/>
      <c r="I2" s="2"/>
      <c r="J2" s="2"/>
    </row>
    <row r="3" ht="17.25" customHeight="1" spans="1:10">
      <c r="A3" s="3" t="str">
        <f>"单位名称："&amp;"昆明市东川区碧谷街道中心卫生院"</f>
        <v>单位名称：昆明市东川区碧谷街道中心卫生院</v>
      </c>
      <c r="B3" s="3"/>
      <c r="C3" s="4"/>
      <c r="D3" s="5"/>
      <c r="E3" s="5"/>
      <c r="F3" s="5"/>
      <c r="G3" s="5"/>
      <c r="H3" s="5"/>
      <c r="I3" s="5"/>
      <c r="J3" s="262" t="s">
        <v>1</v>
      </c>
    </row>
    <row r="4" ht="30" customHeight="1" spans="1:10">
      <c r="A4" s="6" t="s">
        <v>463</v>
      </c>
      <c r="B4" s="7">
        <v>131021</v>
      </c>
      <c r="C4" s="8"/>
      <c r="D4" s="8"/>
      <c r="E4" s="9"/>
      <c r="F4" s="10" t="s">
        <v>464</v>
      </c>
      <c r="G4" s="9"/>
      <c r="H4" s="11" t="s">
        <v>70</v>
      </c>
      <c r="I4" s="8"/>
      <c r="J4" s="9"/>
    </row>
    <row r="5" ht="32.25" customHeight="1" spans="1:10">
      <c r="A5" s="12" t="s">
        <v>465</v>
      </c>
      <c r="B5" s="13"/>
      <c r="C5" s="13"/>
      <c r="D5" s="13"/>
      <c r="E5" s="13"/>
      <c r="F5" s="13"/>
      <c r="G5" s="13"/>
      <c r="H5" s="13"/>
      <c r="I5" s="60"/>
      <c r="J5" s="61" t="s">
        <v>466</v>
      </c>
    </row>
    <row r="6" ht="99.75" customHeight="1" spans="1:10">
      <c r="A6" s="14" t="s">
        <v>467</v>
      </c>
      <c r="B6" s="15" t="s">
        <v>468</v>
      </c>
      <c r="C6" s="16" t="s">
        <v>469</v>
      </c>
      <c r="D6" s="16"/>
      <c r="E6" s="16"/>
      <c r="F6" s="16"/>
      <c r="G6" s="16"/>
      <c r="H6" s="16"/>
      <c r="I6" s="16"/>
      <c r="J6" s="62" t="s">
        <v>470</v>
      </c>
    </row>
    <row r="7" ht="99.75" customHeight="1" spans="1:10">
      <c r="A7" s="14"/>
      <c r="B7" s="15" t="str">
        <f>"总体绩效目标（"&amp;"2026"&amp;"-"&amp;("2026"+2)&amp;"年期间）"</f>
        <v>总体绩效目标（2026-2028年期间）</v>
      </c>
      <c r="C7" s="17" t="s">
        <v>471</v>
      </c>
      <c r="D7" s="17"/>
      <c r="E7" s="17"/>
      <c r="F7" s="17"/>
      <c r="G7" s="17"/>
      <c r="H7" s="17"/>
      <c r="I7" s="17"/>
      <c r="J7" s="62" t="s">
        <v>472</v>
      </c>
    </row>
    <row r="8" ht="75" customHeight="1" spans="1:10">
      <c r="A8" s="15" t="s">
        <v>473</v>
      </c>
      <c r="B8" s="18" t="str">
        <f>"预算年度（"&amp;"2026"&amp;"年）绩效目标"</f>
        <v>预算年度（2026年）绩效目标</v>
      </c>
      <c r="C8" s="19" t="s">
        <v>474</v>
      </c>
      <c r="D8" s="19"/>
      <c r="E8" s="19"/>
      <c r="F8" s="19"/>
      <c r="G8" s="19"/>
      <c r="H8" s="19"/>
      <c r="I8" s="19"/>
      <c r="J8" s="63" t="s">
        <v>475</v>
      </c>
    </row>
    <row r="9" ht="32.25" customHeight="1" spans="1:10">
      <c r="A9" s="20" t="s">
        <v>476</v>
      </c>
      <c r="B9" s="20"/>
      <c r="C9" s="20"/>
      <c r="D9" s="20"/>
      <c r="E9" s="20"/>
      <c r="F9" s="20"/>
      <c r="G9" s="20"/>
      <c r="H9" s="20"/>
      <c r="I9" s="20"/>
      <c r="J9" s="20"/>
    </row>
    <row r="10" ht="32.25" customHeight="1" spans="1:10">
      <c r="A10" s="15" t="s">
        <v>477</v>
      </c>
      <c r="B10" s="15"/>
      <c r="C10" s="14" t="s">
        <v>478</v>
      </c>
      <c r="D10" s="14"/>
      <c r="E10" s="14"/>
      <c r="F10" s="14" t="s">
        <v>479</v>
      </c>
      <c r="G10" s="14"/>
      <c r="H10" s="14" t="s">
        <v>480</v>
      </c>
      <c r="I10" s="14"/>
      <c r="J10" s="14"/>
    </row>
    <row r="11" ht="32.25" customHeight="1" spans="1:10">
      <c r="A11" s="15"/>
      <c r="B11" s="15"/>
      <c r="C11" s="14"/>
      <c r="D11" s="14"/>
      <c r="E11" s="14"/>
      <c r="F11" s="14"/>
      <c r="G11" s="14"/>
      <c r="H11" s="15" t="s">
        <v>481</v>
      </c>
      <c r="I11" s="15" t="s">
        <v>482</v>
      </c>
      <c r="J11" s="15" t="s">
        <v>483</v>
      </c>
    </row>
    <row r="12" ht="32.25" customHeight="1" spans="1:10">
      <c r="A12" s="21" t="s">
        <v>484</v>
      </c>
      <c r="B12" s="22"/>
      <c r="C12" s="23" t="s">
        <v>485</v>
      </c>
      <c r="D12" s="23"/>
      <c r="E12" s="23"/>
      <c r="F12" s="23"/>
      <c r="G12" s="23"/>
      <c r="H12" s="24">
        <v>3682301</v>
      </c>
      <c r="I12" s="24">
        <v>3682301</v>
      </c>
      <c r="J12" s="64"/>
    </row>
    <row r="13" ht="32.25" customHeight="1" spans="1:10">
      <c r="A13" s="21" t="s">
        <v>484</v>
      </c>
      <c r="B13" s="22"/>
      <c r="C13" s="23" t="s">
        <v>486</v>
      </c>
      <c r="D13" s="23"/>
      <c r="E13" s="23"/>
      <c r="F13" s="23"/>
      <c r="G13" s="23"/>
      <c r="H13" s="24">
        <v>1011441</v>
      </c>
      <c r="I13" s="24">
        <v>1011441</v>
      </c>
      <c r="J13" s="64"/>
    </row>
    <row r="14" ht="32.25" customHeight="1" spans="1:10">
      <c r="A14" s="21" t="s">
        <v>484</v>
      </c>
      <c r="B14" s="22"/>
      <c r="C14" s="23" t="s">
        <v>487</v>
      </c>
      <c r="D14" s="23"/>
      <c r="E14" s="23"/>
      <c r="F14" s="23"/>
      <c r="G14" s="23"/>
      <c r="H14" s="24">
        <v>413130</v>
      </c>
      <c r="I14" s="24">
        <v>413130</v>
      </c>
      <c r="J14" s="64"/>
    </row>
    <row r="15" ht="32.25" customHeight="1" spans="1:10">
      <c r="A15" s="21" t="s">
        <v>484</v>
      </c>
      <c r="B15" s="22"/>
      <c r="C15" s="23" t="s">
        <v>488</v>
      </c>
      <c r="D15" s="23"/>
      <c r="E15" s="23"/>
      <c r="F15" s="23"/>
      <c r="G15" s="23"/>
      <c r="H15" s="24">
        <v>192900</v>
      </c>
      <c r="I15" s="24">
        <v>192900</v>
      </c>
      <c r="J15" s="64"/>
    </row>
    <row r="16" ht="32.25" customHeight="1" spans="1:10">
      <c r="A16" s="21" t="s">
        <v>484</v>
      </c>
      <c r="B16" s="22"/>
      <c r="C16" s="23" t="s">
        <v>489</v>
      </c>
      <c r="D16" s="23"/>
      <c r="E16" s="23"/>
      <c r="F16" s="23"/>
      <c r="G16" s="23"/>
      <c r="H16" s="24">
        <v>11606.4</v>
      </c>
      <c r="I16" s="24">
        <v>11606.4</v>
      </c>
      <c r="J16" s="64"/>
    </row>
    <row r="17" ht="32.25" customHeight="1" spans="1:10">
      <c r="A17" s="21" t="s">
        <v>484</v>
      </c>
      <c r="B17" s="22"/>
      <c r="C17" s="23" t="s">
        <v>490</v>
      </c>
      <c r="D17" s="23"/>
      <c r="E17" s="23"/>
      <c r="F17" s="23"/>
      <c r="G17" s="23"/>
      <c r="H17" s="24">
        <v>15000</v>
      </c>
      <c r="I17" s="24">
        <v>15000</v>
      </c>
      <c r="J17" s="64"/>
    </row>
    <row r="18" ht="32.25" customHeight="1" spans="1:10">
      <c r="A18" s="25" t="s">
        <v>491</v>
      </c>
      <c r="B18" s="26"/>
      <c r="C18" s="23" t="s">
        <v>492</v>
      </c>
      <c r="D18" s="23"/>
      <c r="E18" s="23"/>
      <c r="F18" s="23"/>
      <c r="G18" s="23"/>
      <c r="H18" s="24">
        <v>16928544.86</v>
      </c>
      <c r="I18" s="65"/>
      <c r="J18" s="24">
        <v>16928544.86</v>
      </c>
    </row>
    <row r="19" ht="24" customHeight="1" spans="1:10">
      <c r="A19" s="27" t="s">
        <v>55</v>
      </c>
      <c r="B19" s="28"/>
      <c r="C19" s="28"/>
      <c r="D19" s="28"/>
      <c r="E19" s="28"/>
      <c r="F19" s="28"/>
      <c r="G19" s="29"/>
      <c r="H19" s="24">
        <v>22254923.26</v>
      </c>
      <c r="I19" s="24">
        <v>5326378.4</v>
      </c>
      <c r="J19" s="24">
        <v>16928544.86</v>
      </c>
    </row>
    <row r="20" ht="34.5" customHeight="1" spans="1:10">
      <c r="A20" s="30"/>
      <c r="B20" s="31"/>
      <c r="C20" s="30"/>
      <c r="D20" s="31"/>
      <c r="E20" s="31"/>
      <c r="F20" s="31"/>
      <c r="G20" s="31"/>
      <c r="H20" s="32"/>
      <c r="I20" s="32"/>
      <c r="J20" s="32"/>
    </row>
    <row r="21" ht="32.25" customHeight="1" spans="1:10">
      <c r="A21" s="20" t="s">
        <v>493</v>
      </c>
      <c r="B21" s="20"/>
      <c r="C21" s="20"/>
      <c r="D21" s="20"/>
      <c r="E21" s="20"/>
      <c r="F21" s="20"/>
      <c r="G21" s="20"/>
      <c r="H21" s="20"/>
      <c r="I21" s="20"/>
      <c r="J21" s="20"/>
    </row>
    <row r="22" ht="32.25" customHeight="1" spans="1:10">
      <c r="A22" s="33" t="s">
        <v>494</v>
      </c>
      <c r="B22" s="33"/>
      <c r="C22" s="33"/>
      <c r="D22" s="33"/>
      <c r="E22" s="33"/>
      <c r="F22" s="33"/>
      <c r="G22" s="33"/>
      <c r="H22" s="34" t="s">
        <v>495</v>
      </c>
      <c r="I22" s="66" t="s">
        <v>309</v>
      </c>
      <c r="J22" s="34" t="s">
        <v>496</v>
      </c>
    </row>
    <row r="23" ht="36" customHeight="1" spans="1:10">
      <c r="A23" s="35" t="s">
        <v>302</v>
      </c>
      <c r="B23" s="35" t="s">
        <v>497</v>
      </c>
      <c r="C23" s="36" t="s">
        <v>304</v>
      </c>
      <c r="D23" s="36" t="s">
        <v>305</v>
      </c>
      <c r="E23" s="36" t="s">
        <v>306</v>
      </c>
      <c r="F23" s="36" t="s">
        <v>307</v>
      </c>
      <c r="G23" s="36" t="s">
        <v>308</v>
      </c>
      <c r="H23" s="37"/>
      <c r="I23" s="37"/>
      <c r="J23" s="37"/>
    </row>
    <row r="24" ht="25" customHeight="1" spans="1:10">
      <c r="A24" s="38" t="s">
        <v>311</v>
      </c>
      <c r="B24" s="39" t="s">
        <v>312</v>
      </c>
      <c r="C24" s="40" t="s">
        <v>498</v>
      </c>
      <c r="D24" s="40" t="s">
        <v>321</v>
      </c>
      <c r="E24" s="41">
        <v>5326378.4</v>
      </c>
      <c r="F24" s="40" t="s">
        <v>316</v>
      </c>
      <c r="G24" s="40" t="s">
        <v>317</v>
      </c>
      <c r="H24" s="40" t="s">
        <v>499</v>
      </c>
      <c r="I24" s="67" t="s">
        <v>500</v>
      </c>
      <c r="J24" s="68" t="s">
        <v>501</v>
      </c>
    </row>
    <row r="25" ht="25" customHeight="1" spans="1:10">
      <c r="A25" s="38"/>
      <c r="B25" s="42"/>
      <c r="C25" s="40" t="s">
        <v>502</v>
      </c>
      <c r="D25" s="40" t="s">
        <v>321</v>
      </c>
      <c r="E25" s="40">
        <v>30</v>
      </c>
      <c r="F25" s="40" t="s">
        <v>503</v>
      </c>
      <c r="G25" s="40" t="s">
        <v>317</v>
      </c>
      <c r="H25" s="40" t="s">
        <v>499</v>
      </c>
      <c r="I25" s="67" t="s">
        <v>504</v>
      </c>
      <c r="J25" s="68" t="s">
        <v>501</v>
      </c>
    </row>
    <row r="26" ht="25" customHeight="1" spans="1:10">
      <c r="A26" s="38"/>
      <c r="B26" s="43"/>
      <c r="C26" s="40" t="s">
        <v>505</v>
      </c>
      <c r="D26" s="40" t="s">
        <v>321</v>
      </c>
      <c r="E26" s="40">
        <v>19</v>
      </c>
      <c r="F26" s="40" t="s">
        <v>503</v>
      </c>
      <c r="G26" s="40" t="s">
        <v>317</v>
      </c>
      <c r="H26" s="40" t="s">
        <v>499</v>
      </c>
      <c r="I26" s="67" t="s">
        <v>506</v>
      </c>
      <c r="J26" s="68" t="s">
        <v>507</v>
      </c>
    </row>
    <row r="27" ht="25" customHeight="1" spans="1:10">
      <c r="A27" s="38"/>
      <c r="B27" s="44" t="s">
        <v>319</v>
      </c>
      <c r="C27" s="40" t="s">
        <v>508</v>
      </c>
      <c r="D27" s="40" t="s">
        <v>340</v>
      </c>
      <c r="E27" s="40">
        <v>80</v>
      </c>
      <c r="F27" s="40" t="s">
        <v>323</v>
      </c>
      <c r="G27" s="40" t="s">
        <v>317</v>
      </c>
      <c r="H27" s="40" t="s">
        <v>499</v>
      </c>
      <c r="I27" s="67" t="s">
        <v>509</v>
      </c>
      <c r="J27" s="68" t="s">
        <v>507</v>
      </c>
    </row>
    <row r="28" ht="25" customHeight="1" spans="1:10">
      <c r="A28" s="38"/>
      <c r="B28" s="45"/>
      <c r="C28" s="40" t="s">
        <v>510</v>
      </c>
      <c r="D28" s="40" t="s">
        <v>340</v>
      </c>
      <c r="E28" s="40">
        <v>70</v>
      </c>
      <c r="F28" s="40" t="s">
        <v>323</v>
      </c>
      <c r="G28" s="40" t="s">
        <v>317</v>
      </c>
      <c r="H28" s="40" t="s">
        <v>499</v>
      </c>
      <c r="I28" s="67" t="s">
        <v>511</v>
      </c>
      <c r="J28" s="68" t="s">
        <v>507</v>
      </c>
    </row>
    <row r="29" ht="25" customHeight="1" spans="1:10">
      <c r="A29" s="38"/>
      <c r="B29" s="45"/>
      <c r="C29" s="40" t="s">
        <v>512</v>
      </c>
      <c r="D29" s="40" t="s">
        <v>513</v>
      </c>
      <c r="E29" s="40">
        <v>99</v>
      </c>
      <c r="F29" s="40" t="s">
        <v>323</v>
      </c>
      <c r="G29" s="40" t="s">
        <v>317</v>
      </c>
      <c r="H29" s="40" t="s">
        <v>499</v>
      </c>
      <c r="I29" s="67" t="s">
        <v>514</v>
      </c>
      <c r="J29" s="68" t="s">
        <v>507</v>
      </c>
    </row>
    <row r="30" ht="25" customHeight="1" spans="1:10">
      <c r="A30" s="38"/>
      <c r="B30" s="45"/>
      <c r="C30" s="40" t="s">
        <v>515</v>
      </c>
      <c r="D30" s="40" t="s">
        <v>340</v>
      </c>
      <c r="E30" s="40">
        <v>90</v>
      </c>
      <c r="F30" s="40" t="s">
        <v>323</v>
      </c>
      <c r="G30" s="40" t="s">
        <v>317</v>
      </c>
      <c r="H30" s="40" t="s">
        <v>499</v>
      </c>
      <c r="I30" s="67" t="s">
        <v>507</v>
      </c>
      <c r="J30" s="68" t="s">
        <v>507</v>
      </c>
    </row>
    <row r="31" ht="25" customHeight="1" spans="1:10">
      <c r="A31" s="38"/>
      <c r="B31" s="46"/>
      <c r="C31" s="40" t="s">
        <v>516</v>
      </c>
      <c r="D31" s="40" t="s">
        <v>517</v>
      </c>
      <c r="E31" s="40">
        <v>60</v>
      </c>
      <c r="F31" s="40" t="s">
        <v>323</v>
      </c>
      <c r="G31" s="40" t="s">
        <v>317</v>
      </c>
      <c r="H31" s="40" t="s">
        <v>499</v>
      </c>
      <c r="I31" s="67" t="s">
        <v>518</v>
      </c>
      <c r="J31" s="68" t="s">
        <v>507</v>
      </c>
    </row>
    <row r="32" ht="25" customHeight="1" spans="1:10">
      <c r="A32" s="47" t="s">
        <v>328</v>
      </c>
      <c r="B32" s="44" t="s">
        <v>519</v>
      </c>
      <c r="C32" s="48" t="s">
        <v>520</v>
      </c>
      <c r="D32" s="40" t="s">
        <v>321</v>
      </c>
      <c r="E32" s="40" t="s">
        <v>521</v>
      </c>
      <c r="F32" s="40" t="s">
        <v>323</v>
      </c>
      <c r="G32" s="40" t="s">
        <v>342</v>
      </c>
      <c r="H32" s="40" t="s">
        <v>499</v>
      </c>
      <c r="I32" s="67" t="s">
        <v>522</v>
      </c>
      <c r="J32" s="68" t="s">
        <v>507</v>
      </c>
    </row>
    <row r="33" ht="25" customHeight="1" spans="1:10">
      <c r="A33" s="47"/>
      <c r="B33" s="45"/>
      <c r="C33" s="48" t="s">
        <v>523</v>
      </c>
      <c r="D33" s="40" t="s">
        <v>321</v>
      </c>
      <c r="E33" s="40">
        <v>1</v>
      </c>
      <c r="F33" s="40" t="s">
        <v>323</v>
      </c>
      <c r="G33" s="40" t="s">
        <v>317</v>
      </c>
      <c r="H33" s="40" t="s">
        <v>499</v>
      </c>
      <c r="I33" s="67" t="s">
        <v>522</v>
      </c>
      <c r="J33" s="68" t="s">
        <v>507</v>
      </c>
    </row>
    <row r="34" ht="25" customHeight="1" spans="1:10">
      <c r="A34" s="47"/>
      <c r="B34" s="45"/>
      <c r="C34" s="48" t="s">
        <v>524</v>
      </c>
      <c r="D34" s="40" t="s">
        <v>321</v>
      </c>
      <c r="E34" s="40" t="s">
        <v>521</v>
      </c>
      <c r="F34" s="40" t="s">
        <v>323</v>
      </c>
      <c r="G34" s="40" t="s">
        <v>342</v>
      </c>
      <c r="H34" s="40" t="s">
        <v>499</v>
      </c>
      <c r="I34" s="67" t="s">
        <v>522</v>
      </c>
      <c r="J34" s="68" t="s">
        <v>507</v>
      </c>
    </row>
    <row r="35" ht="25" customHeight="1" spans="1:10">
      <c r="A35" s="47"/>
      <c r="B35" s="46"/>
      <c r="C35" s="49" t="s">
        <v>525</v>
      </c>
      <c r="D35" s="40" t="s">
        <v>321</v>
      </c>
      <c r="E35" s="40" t="s">
        <v>526</v>
      </c>
      <c r="F35" s="40" t="s">
        <v>323</v>
      </c>
      <c r="G35" s="40" t="s">
        <v>342</v>
      </c>
      <c r="H35" s="40" t="s">
        <v>499</v>
      </c>
      <c r="I35" s="67" t="s">
        <v>527</v>
      </c>
      <c r="J35" s="68" t="s">
        <v>507</v>
      </c>
    </row>
    <row r="36" ht="25" customHeight="1" spans="1:10">
      <c r="A36" s="47"/>
      <c r="B36" s="50" t="s">
        <v>528</v>
      </c>
      <c r="C36" s="51" t="s">
        <v>529</v>
      </c>
      <c r="D36" s="40" t="s">
        <v>321</v>
      </c>
      <c r="E36" s="40">
        <v>1</v>
      </c>
      <c r="F36" s="40" t="s">
        <v>323</v>
      </c>
      <c r="G36" s="40" t="s">
        <v>317</v>
      </c>
      <c r="H36" s="40" t="s">
        <v>499</v>
      </c>
      <c r="I36" s="67" t="s">
        <v>530</v>
      </c>
      <c r="J36" s="68" t="s">
        <v>507</v>
      </c>
    </row>
    <row r="37" ht="25" customHeight="1" spans="1:10">
      <c r="A37" s="52"/>
      <c r="B37" s="50" t="s">
        <v>531</v>
      </c>
      <c r="C37" s="51" t="s">
        <v>532</v>
      </c>
      <c r="D37" s="40" t="s">
        <v>321</v>
      </c>
      <c r="E37" s="40" t="s">
        <v>526</v>
      </c>
      <c r="F37" s="40" t="s">
        <v>323</v>
      </c>
      <c r="G37" s="40" t="s">
        <v>342</v>
      </c>
      <c r="H37" s="40" t="s">
        <v>499</v>
      </c>
      <c r="I37" s="67" t="s">
        <v>533</v>
      </c>
      <c r="J37" s="68" t="s">
        <v>507</v>
      </c>
    </row>
    <row r="38" ht="25" customHeight="1" spans="1:10">
      <c r="A38" s="53" t="s">
        <v>333</v>
      </c>
      <c r="B38" s="54" t="s">
        <v>534</v>
      </c>
      <c r="C38" s="55" t="s">
        <v>535</v>
      </c>
      <c r="D38" s="40" t="s">
        <v>536</v>
      </c>
      <c r="E38" s="40">
        <v>90</v>
      </c>
      <c r="F38" s="40" t="s">
        <v>323</v>
      </c>
      <c r="G38" s="40" t="s">
        <v>317</v>
      </c>
      <c r="H38" s="40" t="s">
        <v>499</v>
      </c>
      <c r="I38" s="67" t="s">
        <v>537</v>
      </c>
      <c r="J38" s="68" t="s">
        <v>507</v>
      </c>
    </row>
    <row r="39" ht="25" customHeight="1" spans="1:10">
      <c r="A39" s="56"/>
      <c r="B39" s="57"/>
      <c r="C39" s="58" t="s">
        <v>538</v>
      </c>
      <c r="D39" s="40" t="s">
        <v>536</v>
      </c>
      <c r="E39" s="40">
        <v>90</v>
      </c>
      <c r="F39" s="40" t="s">
        <v>323</v>
      </c>
      <c r="G39" s="40" t="s">
        <v>317</v>
      </c>
      <c r="H39" s="40" t="s">
        <v>499</v>
      </c>
      <c r="I39" s="67" t="s">
        <v>539</v>
      </c>
      <c r="J39" s="68" t="s">
        <v>507</v>
      </c>
    </row>
  </sheetData>
  <mergeCells count="43">
    <mergeCell ref="A2:J2"/>
    <mergeCell ref="A3:C3"/>
    <mergeCell ref="B4:E4"/>
    <mergeCell ref="F4:G4"/>
    <mergeCell ref="H4:J4"/>
    <mergeCell ref="A5:I5"/>
    <mergeCell ref="C6:I6"/>
    <mergeCell ref="C7:I7"/>
    <mergeCell ref="C8:I8"/>
    <mergeCell ref="A9:J9"/>
    <mergeCell ref="H10:J10"/>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G19"/>
    <mergeCell ref="A20:B20"/>
    <mergeCell ref="C20:G20"/>
    <mergeCell ref="A21:J21"/>
    <mergeCell ref="A22:G22"/>
    <mergeCell ref="A6:A7"/>
    <mergeCell ref="A24:A31"/>
    <mergeCell ref="A32:A37"/>
    <mergeCell ref="A38:A39"/>
    <mergeCell ref="B24:B26"/>
    <mergeCell ref="B27:B31"/>
    <mergeCell ref="B32:B35"/>
    <mergeCell ref="B38:B39"/>
    <mergeCell ref="H22:H23"/>
    <mergeCell ref="I22:I23"/>
    <mergeCell ref="J22:J23"/>
    <mergeCell ref="A10:B11"/>
    <mergeCell ref="C10:G11"/>
  </mergeCells>
  <pageMargins left="0.84" right="0.84" top="0.9" bottom="0.9" header="0.36" footer="0.36"/>
  <pageSetup paperSize="9" scale="57"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18</vt:i4>
      </vt:variant>
    </vt:vector>
  </HeadingPairs>
  <TitlesOfParts>
    <vt:vector size="18"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新增资产配置表10</vt:lpstr>
      <vt:lpstr>上级补助项目支出预算表11</vt:lpstr>
      <vt:lpstr>部门项目中期规划预算表12</vt:lpstr>
      <vt:lpstr>部门整体支出绩效目标表13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李雅蓉</cp:lastModifiedBy>
  <dcterms:created xsi:type="dcterms:W3CDTF">2026-03-04T03:38:00Z</dcterms:created>
  <dcterms:modified xsi:type="dcterms:W3CDTF">2026-03-27T00:42:30Z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9C4D5778BB3D4D87BF3F5F6FAA7759F0_13</vt:lpwstr>
  </property>
  <property fmtid="{D5CDD505-2E9C-101B-9397-08002B2CF9AE}" pid="4" name="CalculationRule">
    <vt:i4>0</vt:i4>
  </property>
</Properties>
</file>