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255" firstSheet="13" activeTab="17"/>
  </bookViews>
  <sheets>
    <sheet name="部门财务收支预算总表01-1" sheetId="1" r:id="rId1"/>
    <sheet name="部门收入预算表01-2" sheetId="2" r:id="rId2"/>
    <sheet name="部门支出预算表01-3" sheetId="3" r:id="rId3"/>
    <sheet name="部门财政拨款收支预算总表02-1" sheetId="4" r:id="rId4"/>
    <sheet name="一般公共预算支出预算表02-2" sheetId="5" r:id="rId5"/>
    <sheet name="一般公共预算“三公”经费支出预算表03" sheetId="6" r:id="rId6"/>
    <sheet name="部门基本支出预算表04" sheetId="7" r:id="rId7"/>
    <sheet name="部门项目支出预算表05-1" sheetId="8" r:id="rId8"/>
    <sheet name="部门项目支出绩效目标表05-2" sheetId="9" r:id="rId9"/>
    <sheet name="部门政府性基金预算支出预算表06" sheetId="10" r:id="rId10"/>
    <sheet name="部门政府采购预算表07" sheetId="11" r:id="rId11"/>
    <sheet name="部门政府购买服务预算表08" sheetId="12" r:id="rId12"/>
    <sheet name="对下转移支付预算表09-1" sheetId="13" r:id="rId13"/>
    <sheet name="对下转移支付绩效目标表09-2" sheetId="14" r:id="rId14"/>
    <sheet name="新增资产配置表10" sheetId="15" r:id="rId15"/>
    <sheet name="上级补助项目支出预算表11" sheetId="16" r:id="rId16"/>
    <sheet name="部门项目中期规划预算表12" sheetId="17" r:id="rId17"/>
    <sheet name="部门整体支出绩效目标表13" sheetId="18" r:id="rId18"/>
  </sheets>
  <definedNames>
    <definedName name="_xlnm.Print_Titles" localSheetId="0">'部门财务收支预算总表01-1'!$A:$A,'部门财务收支预算总表01-1'!$1:$1</definedName>
    <definedName name="_xlnm.Print_Titles" localSheetId="3">'部门财政拨款收支预算总表02-1'!$A:$A,'部门财政拨款收支预算总表02-1'!$1:$1</definedName>
    <definedName name="_xlnm.Print_Titles" localSheetId="6">部门基本支出预算表04!$A:$A,部门基本支出预算表04!$1:$1</definedName>
    <definedName name="_xlnm.Print_Titles" localSheetId="1">'部门收入预算表01-2'!$A:$A,'部门收入预算表01-2'!$1:$1</definedName>
    <definedName name="_xlnm.Print_Titles" localSheetId="8">'部门项目支出绩效目标表05-2'!$A:$A,'部门项目支出绩效目标表05-2'!$1:$1</definedName>
    <definedName name="_xlnm.Print_Titles" localSheetId="7">'部门项目支出预算表05-1'!$A:$A,'部门项目支出预算表05-1'!$1:$1</definedName>
    <definedName name="_xlnm.Print_Titles" localSheetId="16">部门项目中期规划预算表12!$A:$A,部门项目中期规划预算表12!$1:$1</definedName>
    <definedName name="_xlnm.Print_Titles" localSheetId="17">部门整体支出绩效目标表13!$A:$A,部门整体支出绩效目标表13!$1:$1</definedName>
    <definedName name="_xlnm.Print_Titles" localSheetId="10">部门政府采购预算表07!$A:$A,部门政府采购预算表07!$1:$1</definedName>
    <definedName name="_xlnm.Print_Titles" localSheetId="11">部门政府购买服务预算表08!$A:$A,部门政府购买服务预算表08!$1:$1</definedName>
    <definedName name="_xlnm.Print_Titles" localSheetId="9">部门政府性基金预算支出预算表06!$A:$A,部门政府性基金预算支出预算表06!$1:$6</definedName>
    <definedName name="_xlnm.Print_Titles" localSheetId="2">'部门支出预算表01-3'!$A:$A,'部门支出预算表01-3'!$1:$1</definedName>
    <definedName name="_xlnm.Print_Titles" localSheetId="13">'对下转移支付绩效目标表09-2'!$A:$A,'对下转移支付绩效目标表09-2'!$1:$1</definedName>
    <definedName name="_xlnm.Print_Titles" localSheetId="12">'对下转移支付预算表09-1'!$A:$A,'对下转移支付预算表09-1'!$1:$1</definedName>
    <definedName name="_xlnm.Print_Titles" localSheetId="15">上级补助项目支出预算表11!$A:$A,上级补助项目支出预算表11!$1:$1</definedName>
    <definedName name="_xlnm.Print_Titles" localSheetId="14">新增资产配置表10!$A:$A,新增资产配置表10!$1:$1</definedName>
    <definedName name="_xlnm.Print_Titles" localSheetId="5">一般公共预算“三公”经费支出预算表03!$A:$A,一般公共预算“三公”经费支出预算表03!$1:$1</definedName>
    <definedName name="_xlnm.Print_Titles" localSheetId="4">'一般公共预算支出预算表02-2'!$A:$A,'一般公共预算支出预算表02-2'!$1:$5</definedName>
  </definedNames>
  <calcPr calcId="144525"/>
</workbook>
</file>

<file path=xl/sharedStrings.xml><?xml version="1.0" encoding="utf-8"?>
<sst xmlns="http://schemas.openxmlformats.org/spreadsheetml/2006/main" count="1511" uniqueCount="540">
  <si>
    <t>预算01-1表</t>
  </si>
  <si>
    <t>单位名称：昆明市东川区疾病预防控制中心</t>
  </si>
  <si>
    <t>单位：元</t>
  </si>
  <si>
    <t>收　　　　　　　　入</t>
  </si>
  <si>
    <t>支　　　　　　　　出</t>
  </si>
  <si>
    <t>项      目</t>
  </si>
  <si>
    <t>预算数</t>
  </si>
  <si>
    <t>项目(按功能分类)</t>
  </si>
  <si>
    <t>一、一般公共预算拨款收入</t>
  </si>
  <si>
    <t xml:space="preserve"> 一、一般公共服务支出</t>
  </si>
  <si>
    <t>二、政府性基金预算拨款收入</t>
  </si>
  <si>
    <t xml:space="preserve"> 二、外交支出</t>
  </si>
  <si>
    <t>三、国有资本经营预算拨款收入</t>
  </si>
  <si>
    <t xml:space="preserve"> 三、国防支出</t>
  </si>
  <si>
    <t>四、财政专户管理资金收入</t>
  </si>
  <si>
    <t xml:space="preserve"> 四、公共安全支出</t>
  </si>
  <si>
    <t>五、单位资金</t>
  </si>
  <si>
    <t xml:space="preserve"> 五、教育支出</t>
  </si>
  <si>
    <t>1、事业收入</t>
  </si>
  <si>
    <t xml:space="preserve"> 六、科学技术支出 </t>
  </si>
  <si>
    <t>2、事业单位经营收入</t>
  </si>
  <si>
    <t xml:space="preserve"> 七、文化旅游体育与传媒支出</t>
  </si>
  <si>
    <t>3、上级补助收入</t>
  </si>
  <si>
    <t xml:space="preserve"> 八、社会保障和就业支出</t>
  </si>
  <si>
    <t>4、附属单位上缴收入</t>
  </si>
  <si>
    <t xml:space="preserve"> 九、卫生健康支出</t>
  </si>
  <si>
    <t>5、其他收入</t>
  </si>
  <si>
    <t xml:space="preserve"> 十、节能环保支出</t>
  </si>
  <si>
    <t xml:space="preserve"> 十一、城乡社区支出</t>
  </si>
  <si>
    <t xml:space="preserve"> 十二、农林水支出</t>
  </si>
  <si>
    <t xml:space="preserve"> 十三、交通运输支出</t>
  </si>
  <si>
    <t xml:space="preserve"> 十四、资源勘探工业信息等支出</t>
  </si>
  <si>
    <t xml:space="preserve"> 十五、商业服务业等支出</t>
  </si>
  <si>
    <t xml:space="preserve"> 十六、金融支出</t>
  </si>
  <si>
    <t xml:space="preserve"> 十七、援助其他地区支出</t>
  </si>
  <si>
    <t xml:space="preserve"> 十八、自然资源海洋气象等支出</t>
  </si>
  <si>
    <t xml:space="preserve"> 十九、住房保障支出</t>
  </si>
  <si>
    <t xml:space="preserve"> 二十、粮油物资储备支出</t>
  </si>
  <si>
    <t xml:space="preserve"> 二十一、国有资本经营预算支出</t>
  </si>
  <si>
    <t xml:space="preserve"> 二十二、灾害防治及应急管理支出</t>
  </si>
  <si>
    <t xml:space="preserve"> 二十三、预备费</t>
  </si>
  <si>
    <t xml:space="preserve"> 二十四、其他支出</t>
  </si>
  <si>
    <t xml:space="preserve"> 二十五、转移性支出</t>
  </si>
  <si>
    <t xml:space="preserve"> 二十六、债务付息支出</t>
  </si>
  <si>
    <t>本年收入合计</t>
  </si>
  <si>
    <t>本年支出合计</t>
  </si>
  <si>
    <t>上年结转结余</t>
  </si>
  <si>
    <t>年终结转结余</t>
  </si>
  <si>
    <t>1、财政拨款结转结余</t>
  </si>
  <si>
    <t>2、使用非财政拨款结余</t>
  </si>
  <si>
    <t>2、非财政拨款结余</t>
  </si>
  <si>
    <t>收  入  总  计</t>
  </si>
  <si>
    <t>支  出  总  计</t>
  </si>
  <si>
    <t>预算01-2表</t>
  </si>
  <si>
    <t>部门（单位）代码</t>
  </si>
  <si>
    <t>部门（单位）名称</t>
  </si>
  <si>
    <t>合计</t>
  </si>
  <si>
    <t>本年收入</t>
  </si>
  <si>
    <t>小计</t>
  </si>
  <si>
    <t>一般公共预算</t>
  </si>
  <si>
    <t>政府性基金预算</t>
  </si>
  <si>
    <t>国有资本经营预算</t>
  </si>
  <si>
    <t>财政专户管理资金</t>
  </si>
  <si>
    <t>单位资金</t>
  </si>
  <si>
    <t>使用非财政拨款结余</t>
  </si>
  <si>
    <t>事业收入</t>
  </si>
  <si>
    <t>事业单位经营收入</t>
  </si>
  <si>
    <t>上级补助收入</t>
  </si>
  <si>
    <t>附属单位上缴收入</t>
  </si>
  <si>
    <t>其他收入</t>
  </si>
  <si>
    <t>131009</t>
  </si>
  <si>
    <t>昆明市东川区疾病预防控制中心</t>
  </si>
  <si>
    <t>预算01-3表</t>
  </si>
  <si>
    <t>科目编码</t>
  </si>
  <si>
    <t>科目名称</t>
  </si>
  <si>
    <t>财政专户管理的支出</t>
  </si>
  <si>
    <t>基本支出</t>
  </si>
  <si>
    <t>项目支出</t>
  </si>
  <si>
    <t>事业支出</t>
  </si>
  <si>
    <t>事业单位经营支出</t>
  </si>
  <si>
    <t>上级补助支出</t>
  </si>
  <si>
    <t>附属单位补助支出</t>
  </si>
  <si>
    <t>其他支出</t>
  </si>
  <si>
    <t>1</t>
  </si>
  <si>
    <t>2</t>
  </si>
  <si>
    <t>3</t>
  </si>
  <si>
    <t>4</t>
  </si>
  <si>
    <t>5</t>
  </si>
  <si>
    <t>6</t>
  </si>
  <si>
    <t>7</t>
  </si>
  <si>
    <t>8</t>
  </si>
  <si>
    <t>9</t>
  </si>
  <si>
    <t>10</t>
  </si>
  <si>
    <t>11</t>
  </si>
  <si>
    <t>12</t>
  </si>
  <si>
    <t>13</t>
  </si>
  <si>
    <t>14</t>
  </si>
  <si>
    <t>15</t>
  </si>
  <si>
    <t>208</t>
  </si>
  <si>
    <t>社会保障和就业支出</t>
  </si>
  <si>
    <t>20805</t>
  </si>
  <si>
    <t>行政事业单位养老支出</t>
  </si>
  <si>
    <t>2080502</t>
  </si>
  <si>
    <t>事业单位离退休</t>
  </si>
  <si>
    <t>2080505</t>
  </si>
  <si>
    <t>机关事业单位基本养老保险缴费支出</t>
  </si>
  <si>
    <t>2080506</t>
  </si>
  <si>
    <t>机关事业单位职业年金缴费支出</t>
  </si>
  <si>
    <t>20808</t>
  </si>
  <si>
    <t>抚恤</t>
  </si>
  <si>
    <t>2080801</t>
  </si>
  <si>
    <t>死亡抚恤</t>
  </si>
  <si>
    <t>210</t>
  </si>
  <si>
    <t>卫生健康支出</t>
  </si>
  <si>
    <t>21004</t>
  </si>
  <si>
    <t>公共卫生</t>
  </si>
  <si>
    <t>2100401</t>
  </si>
  <si>
    <t>疾病预防控制机构</t>
  </si>
  <si>
    <t>21011</t>
  </si>
  <si>
    <t>行政事业单位医疗</t>
  </si>
  <si>
    <t>2101102</t>
  </si>
  <si>
    <t>事业单位医疗</t>
  </si>
  <si>
    <t>2101103</t>
  </si>
  <si>
    <t>公务员医疗补助</t>
  </si>
  <si>
    <t>2101199</t>
  </si>
  <si>
    <t>其他行政事业单位医疗支出</t>
  </si>
  <si>
    <t>221</t>
  </si>
  <si>
    <t>住房保障支出</t>
  </si>
  <si>
    <t>22102</t>
  </si>
  <si>
    <t>住房改革支出</t>
  </si>
  <si>
    <t>2210201</t>
  </si>
  <si>
    <t>住房公积金</t>
  </si>
  <si>
    <t>预算02-1表</t>
  </si>
  <si>
    <t>一、本年收入</t>
  </si>
  <si>
    <t>一、本年支出</t>
  </si>
  <si>
    <t>（一）一般公共预算拨款</t>
  </si>
  <si>
    <t>（一）一般公共服务支出</t>
  </si>
  <si>
    <t>（二）政府性基金预算拨款</t>
  </si>
  <si>
    <t>（二）外交支出</t>
  </si>
  <si>
    <t>（三）国有资本经营预算拨款</t>
  </si>
  <si>
    <t>（三）国防支出</t>
  </si>
  <si>
    <t>二、上年结转</t>
  </si>
  <si>
    <t>（四）公共安全支出</t>
  </si>
  <si>
    <t>（五）教育支出</t>
  </si>
  <si>
    <t>（六）科学技术支出</t>
  </si>
  <si>
    <t>（七）文化旅游体育与传媒支出</t>
  </si>
  <si>
    <t>（八）社会保障和就业支出</t>
  </si>
  <si>
    <t>（九）卫生健康支出</t>
  </si>
  <si>
    <t>（十）节能环保支出</t>
  </si>
  <si>
    <t>（十一）城乡社区支出</t>
  </si>
  <si>
    <t>（十二）农林水支出</t>
  </si>
  <si>
    <t>（十三）交通运输支出</t>
  </si>
  <si>
    <t>（十四）资源勘探工业信息等支出</t>
  </si>
  <si>
    <t>（十五）商业服务业等支出</t>
  </si>
  <si>
    <t>（十六）金融支出</t>
  </si>
  <si>
    <t>（十七）援助其他地区支出</t>
  </si>
  <si>
    <t>（十八）自然资源海洋气象等支出</t>
  </si>
  <si>
    <t>（十九）住房保障支出</t>
  </si>
  <si>
    <t>（二十）粮油物资储备支出</t>
  </si>
  <si>
    <t>（二十一）国有资本经营预算支出</t>
  </si>
  <si>
    <t>（二十二）灾害防治及应急管理支出</t>
  </si>
  <si>
    <t>（二十三）预备费</t>
  </si>
  <si>
    <t>（二十四）其他支出</t>
  </si>
  <si>
    <t>（二十五）转移性支出</t>
  </si>
  <si>
    <t>（二十六）债务付息支出</t>
  </si>
  <si>
    <t>二、年终结转结余</t>
  </si>
  <si>
    <t>预算02-2表</t>
  </si>
  <si>
    <t>部门预算支出功能分类科目</t>
  </si>
  <si>
    <t>人员经费</t>
  </si>
  <si>
    <t>公用经费</t>
  </si>
  <si>
    <t>合  计</t>
  </si>
  <si>
    <t>预算03表</t>
  </si>
  <si>
    <t>“三公”经费合计</t>
  </si>
  <si>
    <t>因公出国（境）费</t>
  </si>
  <si>
    <t>公务用车购置及运行费</t>
  </si>
  <si>
    <t>公务接待费</t>
  </si>
  <si>
    <t>公务用车购置费</t>
  </si>
  <si>
    <t>公务用车运行费</t>
  </si>
  <si>
    <t>预算04表</t>
  </si>
  <si>
    <t>主管部门</t>
  </si>
  <si>
    <t>单位名称</t>
  </si>
  <si>
    <t>项目代码</t>
  </si>
  <si>
    <t>项目名称</t>
  </si>
  <si>
    <t>功能科目编码</t>
  </si>
  <si>
    <t>功能科目名称</t>
  </si>
  <si>
    <t>部门经济科目编码</t>
  </si>
  <si>
    <t>部门经济科目名称</t>
  </si>
  <si>
    <t>资金来源</t>
  </si>
  <si>
    <t>总计</t>
  </si>
  <si>
    <t>财政拨款结转结余</t>
  </si>
  <si>
    <t>全年数</t>
  </si>
  <si>
    <t>已提前安排</t>
  </si>
  <si>
    <t>抵扣上年垫付资金</t>
  </si>
  <si>
    <t>本次下达</t>
  </si>
  <si>
    <t>另文下达</t>
  </si>
  <si>
    <t>事业单位
经营收入</t>
  </si>
  <si>
    <t>其中：转隶人员公用经费</t>
  </si>
  <si>
    <t>已预拨</t>
  </si>
  <si>
    <t>昆明市东川区卫生健康局</t>
  </si>
  <si>
    <t>530113210000000005329</t>
  </si>
  <si>
    <t>事业人员工资支出</t>
  </si>
  <si>
    <t>30101</t>
  </si>
  <si>
    <t>基本工资</t>
  </si>
  <si>
    <t>30102</t>
  </si>
  <si>
    <t>津贴补贴</t>
  </si>
  <si>
    <t>30103</t>
  </si>
  <si>
    <t>奖金</t>
  </si>
  <si>
    <t>30107</t>
  </si>
  <si>
    <t>绩效工资</t>
  </si>
  <si>
    <t>530113210000000005330</t>
  </si>
  <si>
    <t>社会保障缴费</t>
  </si>
  <si>
    <t>30108</t>
  </si>
  <si>
    <t>机关事业单位基本养老保险缴费</t>
  </si>
  <si>
    <t>30109</t>
  </si>
  <si>
    <t>职业年金缴费</t>
  </si>
  <si>
    <t>30110</t>
  </si>
  <si>
    <t>职工基本医疗保险缴费</t>
  </si>
  <si>
    <t>30111</t>
  </si>
  <si>
    <t>公务员医疗补助缴费</t>
  </si>
  <si>
    <t>30112</t>
  </si>
  <si>
    <t>其他社会保障缴费</t>
  </si>
  <si>
    <t>530113210000000005331</t>
  </si>
  <si>
    <t>30113</t>
  </si>
  <si>
    <t>530113210000000005333</t>
  </si>
  <si>
    <t>其他财政补助人员</t>
  </si>
  <si>
    <t>30305</t>
  </si>
  <si>
    <t>生活补助</t>
  </si>
  <si>
    <t>530113210000000005335</t>
  </si>
  <si>
    <t>30217</t>
  </si>
  <si>
    <t>530113210000000005337</t>
  </si>
  <si>
    <t>工会经费</t>
  </si>
  <si>
    <t>30228</t>
  </si>
  <si>
    <t>530113210000000005340</t>
  </si>
  <si>
    <t>一般公用支出</t>
  </si>
  <si>
    <t>30201</t>
  </si>
  <si>
    <t>办公费</t>
  </si>
  <si>
    <t>30205</t>
  </si>
  <si>
    <t>水费</t>
  </si>
  <si>
    <t>30206</t>
  </si>
  <si>
    <t>电费</t>
  </si>
  <si>
    <t>30207</t>
  </si>
  <si>
    <t>邮电费</t>
  </si>
  <si>
    <t>30211</t>
  </si>
  <si>
    <t>差旅费</t>
  </si>
  <si>
    <t>30213</t>
  </si>
  <si>
    <t>维修（护）费</t>
  </si>
  <si>
    <t>30215</t>
  </si>
  <si>
    <t>会议费</t>
  </si>
  <si>
    <t>30216</t>
  </si>
  <si>
    <t>培训费</t>
  </si>
  <si>
    <t>530113221100000446753</t>
  </si>
  <si>
    <t>离退休生活补助</t>
  </si>
  <si>
    <t>530113221100000590951</t>
  </si>
  <si>
    <t>公车购置及运维费</t>
  </si>
  <si>
    <t>30231</t>
  </si>
  <si>
    <t>公务用车运行维护费</t>
  </si>
  <si>
    <t>530113231100001170825</t>
  </si>
  <si>
    <t>离退休公用经费</t>
  </si>
  <si>
    <t>30299</t>
  </si>
  <si>
    <t>其他商品和服务支出</t>
  </si>
  <si>
    <t>530113231100001503576</t>
  </si>
  <si>
    <t>事业人员绩效奖励</t>
  </si>
  <si>
    <t>预算05-1表</t>
  </si>
  <si>
    <t>项目分类</t>
  </si>
  <si>
    <t>项目单位</t>
  </si>
  <si>
    <t>经济科目编码</t>
  </si>
  <si>
    <t>经济科目名称</t>
  </si>
  <si>
    <t>本年拨款</t>
  </si>
  <si>
    <t>其中：本次下达</t>
  </si>
  <si>
    <t>对个人和家庭的补助</t>
  </si>
  <si>
    <t>530113261100004925060</t>
  </si>
  <si>
    <t>遗属补助经费</t>
  </si>
  <si>
    <t>专项业务类</t>
  </si>
  <si>
    <t>530113241100002182303</t>
  </si>
  <si>
    <t>水质监测专项资金</t>
  </si>
  <si>
    <t>30218</t>
  </si>
  <si>
    <t>专用材料费</t>
  </si>
  <si>
    <t>530113261100005255571</t>
  </si>
  <si>
    <t>非规划免疫疫苗储存运输专项资金</t>
  </si>
  <si>
    <t>30226</t>
  </si>
  <si>
    <t>劳务费</t>
  </si>
  <si>
    <t>事业发展类</t>
  </si>
  <si>
    <t>530113251100003690048</t>
  </si>
  <si>
    <t>医疗业务预算资金</t>
  </si>
  <si>
    <t>30202</t>
  </si>
  <si>
    <t>印刷费</t>
  </si>
  <si>
    <t>30204</t>
  </si>
  <si>
    <t>手续费</t>
  </si>
  <si>
    <t>30227</t>
  </si>
  <si>
    <t>委托业务费</t>
  </si>
  <si>
    <t>30239</t>
  </si>
  <si>
    <t>其他交通费用</t>
  </si>
  <si>
    <t>31002</t>
  </si>
  <si>
    <t>办公设备购置</t>
  </si>
  <si>
    <t>预算05-2表</t>
  </si>
  <si>
    <t>项目年度绩效目标</t>
  </si>
  <si>
    <t>一级指标</t>
  </si>
  <si>
    <t>二级指标</t>
  </si>
  <si>
    <t>三级指标</t>
  </si>
  <si>
    <t>指标性质</t>
  </si>
  <si>
    <t>指标值</t>
  </si>
  <si>
    <t>度量单位</t>
  </si>
  <si>
    <t>指标属性</t>
  </si>
  <si>
    <t>指标内容</t>
  </si>
  <si>
    <t>保障退休死亡职工家属基本生活。</t>
  </si>
  <si>
    <t>产出指标</t>
  </si>
  <si>
    <t>数量指标</t>
  </si>
  <si>
    <t>保障人员数量</t>
  </si>
  <si>
    <t>=</t>
  </si>
  <si>
    <t>1.00</t>
  </si>
  <si>
    <t>人</t>
  </si>
  <si>
    <t>定量指标</t>
  </si>
  <si>
    <t>反映享受遗属生活补助人员的数量</t>
  </si>
  <si>
    <t>质量指标</t>
  </si>
  <si>
    <t>遗属补助发放及时率</t>
  </si>
  <si>
    <t>&gt;=</t>
  </si>
  <si>
    <t>100.00</t>
  </si>
  <si>
    <t>%</t>
  </si>
  <si>
    <t>反映享受遗属补助人员发放情况。</t>
  </si>
  <si>
    <t>时效指标</t>
  </si>
  <si>
    <t>补助发放完成时间</t>
  </si>
  <si>
    <t>月</t>
  </si>
  <si>
    <t>反映补助发放完成的时间</t>
  </si>
  <si>
    <t>效益指标</t>
  </si>
  <si>
    <t>社会效益</t>
  </si>
  <si>
    <t>提高退休死亡人员家属生活质量</t>
  </si>
  <si>
    <t>100</t>
  </si>
  <si>
    <t>定性指标</t>
  </si>
  <si>
    <t>反映退休死亡人员家属生活质量情况</t>
  </si>
  <si>
    <t>满意度指标</t>
  </si>
  <si>
    <t>服务对象满意度</t>
  </si>
  <si>
    <t>获补对象满意度</t>
  </si>
  <si>
    <t>90</t>
  </si>
  <si>
    <t>反映获补助对象的满意度情况</t>
  </si>
  <si>
    <t>成本指标</t>
  </si>
  <si>
    <t>经济成本指标</t>
  </si>
  <si>
    <t>发放补助所需资金</t>
  </si>
  <si>
    <t>11606.4</t>
  </si>
  <si>
    <t>元</t>
  </si>
  <si>
    <t>反映发放补助所需成本</t>
  </si>
  <si>
    <t>1、农村饮水项目水样采集及监测90件。
2、城市末梢水采集及监测96件。
3、城市水厂采集及监测84件。
4、分散式供水20件。
5、临时性委托水样（包括现制现售水、二次供水、餐消单位用水、游泳池水等）200件。
6、水质检测危险化学品处置一批。</t>
  </si>
  <si>
    <t>采集水样及监测数</t>
  </si>
  <si>
    <t>490</t>
  </si>
  <si>
    <t>件（个、台）</t>
  </si>
  <si>
    <t>水样采集和简策书</t>
  </si>
  <si>
    <t>水质检测合格率</t>
  </si>
  <si>
    <t>98</t>
  </si>
  <si>
    <t>根据水质检测储备检验试剂耗材量</t>
  </si>
  <si>
    <t>2026年</t>
  </si>
  <si>
    <t>水质采集和监测数</t>
  </si>
  <si>
    <t>饮用水达到国家安全标准</t>
  </si>
  <si>
    <t>达到国家标准</t>
  </si>
  <si>
    <t>国家水质监测国家标准</t>
  </si>
  <si>
    <t>群众满意度</t>
  </si>
  <si>
    <t>根据群众满意度问卷调查情况</t>
  </si>
  <si>
    <t>根据2025年责任目标数预计完成非规划免疫疫苗35000针剂接种。</t>
  </si>
  <si>
    <t>完成非规划免疫接种剂次</t>
  </si>
  <si>
    <t>30000</t>
  </si>
  <si>
    <t>适龄儿童接种人次</t>
  </si>
  <si>
    <t>接种完成率</t>
  </si>
  <si>
    <t>根据完成率进行测算</t>
  </si>
  <si>
    <t>2026年度内完成接种任务指标</t>
  </si>
  <si>
    <t>传染病发病率</t>
  </si>
  <si>
    <t>显著下降</t>
  </si>
  <si>
    <t>传染病发病率在国家规定范围内</t>
  </si>
  <si>
    <t>接种服务对象满意度</t>
  </si>
  <si>
    <t>95</t>
  </si>
  <si>
    <t>根据群众满意度调查情况测算</t>
  </si>
  <si>
    <t>用于支付招聘人员工资，出差费，垫付职工个人水电费，办公业务楼零星修缮，非规划免疫疫苗采购资金支出等</t>
  </si>
  <si>
    <t>非规划免疫疫苗采购l数量</t>
  </si>
  <si>
    <t>批次</t>
  </si>
  <si>
    <t>疫苗采购数</t>
  </si>
  <si>
    <t>办公设备</t>
  </si>
  <si>
    <t>用于更新、添置达到报废年限或无法满足工作需要的办公设备，如电脑、打印机、办公桌椅、文件柜等</t>
  </si>
  <si>
    <t>聘用人员数</t>
  </si>
  <si>
    <t>用于支付临时聘用人员及非规划免疫疫苗运输人员工资及社保费</t>
  </si>
  <si>
    <t>非规划免疫疫苗运输及维护费</t>
  </si>
  <si>
    <t>辆</t>
  </si>
  <si>
    <t>按单辆车核算燃油费、保险费、维修费、过路费等。</t>
  </si>
  <si>
    <t>水电费</t>
  </si>
  <si>
    <t>根据单位建筑面积、节能改造预期效果及水电价格政策综合测算。</t>
  </si>
  <si>
    <t>采购及时率</t>
  </si>
  <si>
    <t>疫苗采购及时情况</t>
  </si>
  <si>
    <t>2026年度</t>
  </si>
  <si>
    <t>2026年度内</t>
  </si>
  <si>
    <t>传染病</t>
  </si>
  <si>
    <t>得到有效控制</t>
  </si>
  <si>
    <t>传染病发病率在标准范围内</t>
  </si>
  <si>
    <t>群众满意度问卷调查情况</t>
  </si>
  <si>
    <t>疫苗采购成本</t>
  </si>
  <si>
    <t>7500000</t>
  </si>
  <si>
    <t>反映采购疫苗所需成本</t>
  </si>
  <si>
    <t>办公设备购置费</t>
  </si>
  <si>
    <t>200000</t>
  </si>
  <si>
    <t>用于支付购买的办公设备</t>
  </si>
  <si>
    <t>用于支付临时聘用人员工资</t>
  </si>
  <si>
    <t>非规划免疫运输车辆维修维护费</t>
  </si>
  <si>
    <t>150000</t>
  </si>
  <si>
    <t>按单车核算燃油、保险费、维修费</t>
  </si>
  <si>
    <t>非规划免疫疫苗储存电费</t>
  </si>
  <si>
    <t>130000</t>
  </si>
  <si>
    <t>用于支付单位冷链设备及库房用电费</t>
  </si>
  <si>
    <t>预算06表</t>
  </si>
  <si>
    <t>政府性基金预算支出预算表</t>
  </si>
  <si>
    <t>单位名称：昆明市发展和改革委员会</t>
  </si>
  <si>
    <t>政府性基金预算支出</t>
  </si>
  <si>
    <t>备注：昆明市东川区疾病预防控制中心2026年度无2026年政府性基金预算支出预算表支出情况，此表无数据。</t>
  </si>
  <si>
    <t>预算07表</t>
  </si>
  <si>
    <t>预算项目</t>
  </si>
  <si>
    <t>采购项目</t>
  </si>
  <si>
    <t>采购品目</t>
  </si>
  <si>
    <t>计量
单位</t>
  </si>
  <si>
    <t>数量</t>
  </si>
  <si>
    <t>面向中小企业预留资金</t>
  </si>
  <si>
    <t>政府性基金</t>
  </si>
  <si>
    <t>国有资本经营收益</t>
  </si>
  <si>
    <t>财政专户管理的收入</t>
  </si>
  <si>
    <t>单位自筹</t>
  </si>
  <si>
    <t>打印机</t>
  </si>
  <si>
    <t>多功能一体机</t>
  </si>
  <si>
    <t>台</t>
  </si>
  <si>
    <t>复印纸</t>
  </si>
  <si>
    <t>电脑</t>
  </si>
  <si>
    <t>台式计算机</t>
  </si>
  <si>
    <t>汽油费</t>
  </si>
  <si>
    <t>车辆加油、添加燃料服务</t>
  </si>
  <si>
    <t>车辆维修费</t>
  </si>
  <si>
    <t>车辆维修和保养服务</t>
  </si>
  <si>
    <t>车辆保险费</t>
  </si>
  <si>
    <t>机动车保险服务</t>
  </si>
  <si>
    <t>黑白打印机</t>
  </si>
  <si>
    <t>A4黑白打印机</t>
  </si>
  <si>
    <t>批</t>
  </si>
  <si>
    <t>黑白多功能一体机</t>
  </si>
  <si>
    <t>A3彩色打印机</t>
  </si>
  <si>
    <t>复印机</t>
  </si>
  <si>
    <t>专用扫描仪</t>
  </si>
  <si>
    <t>扫描仪</t>
  </si>
  <si>
    <t>碎纸机</t>
  </si>
  <si>
    <t>台式电脑</t>
  </si>
  <si>
    <t>备注：当面向中小企业预留资金大于合计时，面向中小企业预留资金为三年预计数。</t>
  </si>
  <si>
    <t>预算08表</t>
  </si>
  <si>
    <t>政府购买服务项目</t>
  </si>
  <si>
    <t>政府购买服务指导性目录代码</t>
  </si>
  <si>
    <t>基本支出/项目支出</t>
  </si>
  <si>
    <t>所属服务类别</t>
  </si>
  <si>
    <t>所属服务领域</t>
  </si>
  <si>
    <t>购买内容简述</t>
  </si>
  <si>
    <t>备注：昆明市东川区疾病预防控制中心2026年度无2026年政府购买服务预算表支出情况，此表无数据。</t>
  </si>
  <si>
    <t>预算09-1表</t>
  </si>
  <si>
    <t>单位名称（项目）</t>
  </si>
  <si>
    <t>地区</t>
  </si>
  <si>
    <t>备注：昆明市东川区疾病预防控制中心2026年度无2026年对下转移支付预算表支出情况，此表无数据。</t>
  </si>
  <si>
    <t>预算09-2表</t>
  </si>
  <si>
    <t>备注：昆明市东川区疾病预防控制中心2026年度无2026年对下转移支付绩效目标表支出情况，此表无数据。</t>
  </si>
  <si>
    <t xml:space="preserve">预算10表
</t>
  </si>
  <si>
    <t>资产类别</t>
  </si>
  <si>
    <t>资产分类代码.名称</t>
  </si>
  <si>
    <t>资产名称</t>
  </si>
  <si>
    <t>计量单位</t>
  </si>
  <si>
    <t>财政部门批复数（元）</t>
  </si>
  <si>
    <t>单价</t>
  </si>
  <si>
    <t>金额</t>
  </si>
  <si>
    <t>备注：昆明市东川区疾病预防控制中心2026年度无2026年新增资产配置预算表支出情况，此表无数据。</t>
  </si>
  <si>
    <t>预算11表</t>
  </si>
  <si>
    <t>上级补助</t>
  </si>
  <si>
    <t>备注：昆明市东川区疾病预防控制中心2026年度无2026年上级补助项目支出预算表支出情况，此表无数据。</t>
  </si>
  <si>
    <t>预算12表</t>
  </si>
  <si>
    <t>项目级次</t>
  </si>
  <si>
    <t>114 对个人和家庭的补助</t>
  </si>
  <si>
    <t>本级</t>
  </si>
  <si>
    <t>311 专项业务类</t>
  </si>
  <si>
    <t/>
  </si>
  <si>
    <t>预算6表</t>
  </si>
  <si>
    <t>部门编码</t>
  </si>
  <si>
    <t>部门名称</t>
  </si>
  <si>
    <t>内容</t>
  </si>
  <si>
    <t>说  明</t>
  </si>
  <si>
    <t>部门总体目标</t>
  </si>
  <si>
    <t>部门职责</t>
  </si>
  <si>
    <t>我单位的主要职能是区人民政府实施疾病预防控制职能的执行机构，担负着全区一街道、镇、乡，个行政村，个社区居委会,余万人民的疾病预防控制等公共卫生服务任务，是全区疾病控制、卫生监测检验、健康教育和卫生防病技术服务的指导中心。主要负责全区各种传染病、地方病、寄生虫病、慢性非传染性疾病的预防与控制以及全民的健康教育与促进及公共卫生相关场所的卫生学评价工作。</t>
  </si>
  <si>
    <t>根据三定方案归纳</t>
  </si>
  <si>
    <t>总体绩效目标
（2026-2028年期间）</t>
  </si>
  <si>
    <t>贯彻执行国家、云南省、昆明市有关公共卫生事业发展的法律法规和方针政策，围绕国家疾病预防控制重点任务，加强对疾病预防控制策略与措施的研究，做好各类疾病预防控制工作规划的组织实施，通过对疾病、残疾和伤害的预防控制，创造健康环境，维护社会稳定，保障国家安全，促进人民健康在防病、应急、公共卫生信息能力的建设等方面发挥积极的作用。</t>
  </si>
  <si>
    <t>根据部门职责，中长期规划，省委，省政府要求归纳</t>
  </si>
  <si>
    <t>部门年度目标</t>
  </si>
  <si>
    <t>预算年度（2026年）
绩效目标</t>
  </si>
  <si>
    <t>1.2025年在职职工73人，退休职工48人，遗属1人，在管的治愈麻风病2人，为保障机构运行正常进行，共需疾病预防控制机构基本支出13,740,765.85元，其中离退休经费支出764,400.00元。项目支出296,406.40元，单位自有资金8，855,000.00元.辖区居民健康状况优于全国平均水平，按照国家标准开展健康社创建活动，每个社区创建健康家庭不少于10户，按照国家标准开展健康主题公园、步道、小屋、健康街道等健康支持性环境建设，社区卫生服务中心和乡镇卫生院设置自助式健康检测点，并提供个性化健康指导，辖区各医疗机构开展简短戒烟服务培训。</t>
  </si>
  <si>
    <t>部门年度重点工作任务对应的目标或措施预计的产出和效果，每项工作任务都有明确的一项或几项目标。</t>
  </si>
  <si>
    <t>部门年度重点工作任务</t>
  </si>
  <si>
    <t>部门职能职责</t>
  </si>
  <si>
    <t>主要内容</t>
  </si>
  <si>
    <t>纳入预算金额（元）</t>
  </si>
  <si>
    <t>总额</t>
  </si>
  <si>
    <t>财政拨款</t>
  </si>
  <si>
    <t>其他资金</t>
  </si>
  <si>
    <t>人员类、运转类公用经费项目管理</t>
  </si>
  <si>
    <t>其他卫生健康支出</t>
  </si>
  <si>
    <t>其他运转类、特定目标类项目支出</t>
  </si>
  <si>
    <t>对辖区供水出厂水、末梢水水质进行常规指标和氨氮监测，乡镇饮水工程出厂水、末梢水水质进行常规指标和氨氮监测。通过开展丰水期和枯水期水质卫生监测、系统了解我去饮用水卫生基本情况，为加强饮用水安全管理工作提供依据和技术指导。</t>
  </si>
  <si>
    <t>水质监测专项经费</t>
  </si>
  <si>
    <t>根据《中华人民共和国疫苗管理法》、《预防接种工作规范（2023版）》、《国家免疫规划疫苗儿童免疫程序及说明（2021年版）等法律法规、工作规范要求，指导辖区内预防接种门诊开展免疫规划疫苗接种，以乡镇为单位国家免疫规划疫苗接种率达90%以上，2025年完成非规划免疫疫苗30000针剂接种。</t>
  </si>
  <si>
    <t>非规划免疫疫苗储运费专项资金</t>
  </si>
  <si>
    <t>医疗收入业务预算资金</t>
  </si>
  <si>
    <t>部门整体支出绩效指标</t>
  </si>
  <si>
    <t>绩效指标</t>
  </si>
  <si>
    <t>评（扣）分标准</t>
  </si>
  <si>
    <t>绩效指标设定依据及指标值数据来源</t>
  </si>
  <si>
    <t xml:space="preserve">二级指标 </t>
  </si>
  <si>
    <t>在职职工人数</t>
  </si>
  <si>
    <t>73</t>
  </si>
  <si>
    <t>完成得满分，未完成不得分</t>
  </si>
  <si>
    <t>根据2025年10月工资表、目标考核奖、奖励性绩效工资、十三个月工资进行测算</t>
  </si>
  <si>
    <t>部门重点工作任务</t>
  </si>
  <si>
    <t>退休职工人数</t>
  </si>
  <si>
    <t>48</t>
  </si>
  <si>
    <t>根据医保及社保预算文件标准进行测算</t>
  </si>
  <si>
    <t>遗属补助人数</t>
  </si>
  <si>
    <t>根据人数及2025年低保文件依据测算</t>
  </si>
  <si>
    <t>麻风病人</t>
  </si>
  <si>
    <t>根据财政批复每人20000.00元，共计40000.00元</t>
  </si>
  <si>
    <t>人员经费发放率</t>
  </si>
  <si>
    <t>按时足额发放</t>
  </si>
  <si>
    <t>保障公共卫生工作顺利开展</t>
  </si>
  <si>
    <t>非规划免疫疫苗接种人数</t>
  </si>
  <si>
    <t>16644</t>
  </si>
  <si>
    <t>针剂</t>
  </si>
  <si>
    <t>根据辖区适龄儿童规范接种</t>
  </si>
  <si>
    <t>辖区内居民健康水平</t>
  </si>
  <si>
    <t>优于</t>
  </si>
  <si>
    <t>全国平均水平</t>
  </si>
  <si>
    <t>根据上级实施方案测算</t>
  </si>
  <si>
    <t>社会效益指标</t>
  </si>
  <si>
    <t>公共卫生履职能力</t>
  </si>
  <si>
    <t>得到</t>
  </si>
  <si>
    <t>提升</t>
  </si>
  <si>
    <t>提升突发疫情应对能力和疫情防控能力</t>
  </si>
  <si>
    <t>服务对象满意度指标</t>
  </si>
  <si>
    <t>社会公众或服务对象满意度</t>
  </si>
  <si>
    <t>社会公众或服务对象是指部门（单位）履行职责而影响到的部门、群体或个人，一般采取社会调查的方式</t>
  </si>
</sst>
</file>

<file path=xl/styles.xml><?xml version="1.0" encoding="utf-8"?>
<styleSheet xmlns="http://schemas.openxmlformats.org/spreadsheetml/2006/main" xmlns:xr9="http://schemas.microsoft.com/office/spreadsheetml/2016/revision9">
  <numFmts count="9">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numFmt numFmtId="177" formatCode="yyyy/mm/dd\ hh:mm:ss"/>
    <numFmt numFmtId="178" formatCode="#,##0;\-#,##0;;@"/>
    <numFmt numFmtId="179" formatCode="#,##0.00;\-#,##0.00;;@"/>
    <numFmt numFmtId="180" formatCode="hh:mm:ss"/>
  </numFmts>
  <fonts count="42">
    <font>
      <sz val="11"/>
      <color theme="1"/>
      <name val="宋体"/>
      <charset val="134"/>
      <scheme val="minor"/>
    </font>
    <font>
      <b/>
      <sz val="24"/>
      <color rgb="FF000000"/>
      <name val="宋体"/>
      <charset val="134"/>
    </font>
    <font>
      <sz val="9"/>
      <color rgb="FF000000"/>
      <name val="宋体"/>
      <charset val="134"/>
    </font>
    <font>
      <sz val="11"/>
      <color rgb="FF000000"/>
      <name val="宋体"/>
      <charset val="134"/>
    </font>
    <font>
      <b/>
      <sz val="11"/>
      <color rgb="FF000000"/>
      <name val="宋体"/>
      <charset val="134"/>
    </font>
    <font>
      <sz val="11"/>
      <color indexed="8"/>
      <name val="宋体"/>
      <charset val="134"/>
    </font>
    <font>
      <b/>
      <sz val="11"/>
      <color indexed="8"/>
      <name val="宋体"/>
      <charset val="134"/>
    </font>
    <font>
      <sz val="11"/>
      <name val="宋体"/>
      <charset val="134"/>
    </font>
    <font>
      <strike/>
      <sz val="11"/>
      <color rgb="FF000000"/>
      <name val="宋体"/>
      <charset val="134"/>
    </font>
    <font>
      <sz val="10"/>
      <color rgb="FF000000"/>
      <name val="宋体"/>
      <charset val="134"/>
    </font>
    <font>
      <b/>
      <sz val="23"/>
      <color rgb="FF000000"/>
      <name val="宋体"/>
      <charset val="134"/>
    </font>
    <font>
      <sz val="9"/>
      <color theme="1"/>
      <name val="宋体"/>
      <charset val="134"/>
    </font>
    <font>
      <sz val="10"/>
      <color rgb="FF000000"/>
      <name val="Arial"/>
      <charset val="134"/>
    </font>
    <font>
      <b/>
      <sz val="23.95"/>
      <color rgb="FF000000"/>
      <name val="宋体"/>
      <charset val="134"/>
    </font>
    <font>
      <b/>
      <sz val="22"/>
      <color rgb="FF000000"/>
      <name val="宋体"/>
      <charset val="134"/>
    </font>
    <font>
      <sz val="10"/>
      <name val="宋体"/>
      <charset val="134"/>
    </font>
    <font>
      <sz val="9"/>
      <name val="宋体"/>
      <charset val="134"/>
    </font>
    <font>
      <sz val="10"/>
      <color rgb="FFFFFFFF"/>
      <name val="宋体"/>
      <charset val="134"/>
    </font>
    <font>
      <b/>
      <sz val="21"/>
      <color rgb="FF000000"/>
      <name val="宋体"/>
      <charset val="134"/>
    </font>
    <font>
      <b/>
      <sz val="18"/>
      <color rgb="FF000000"/>
      <name val="宋体"/>
      <charset val="134"/>
    </font>
    <font>
      <sz val="9.75"/>
      <color rgb="FF000000"/>
      <name val="SimSun"/>
      <charset val="134"/>
    </font>
    <font>
      <b/>
      <sz val="9"/>
      <color rgb="FF000000"/>
      <name val="宋体"/>
      <charset val="134"/>
    </font>
    <font>
      <b/>
      <sz val="9"/>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5">
    <fill>
      <patternFill patternType="none"/>
    </fill>
    <fill>
      <patternFill patternType="gray125"/>
    </fill>
    <fill>
      <patternFill patternType="solid">
        <fgColor rgb="FFFFFFFF"/>
        <bgColor indexed="64"/>
      </patternFill>
    </fill>
    <fill>
      <patternFill patternType="solid">
        <fgColor rgb="FFDBEEF4"/>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auto="1"/>
      </left>
      <right style="thin">
        <color auto="1"/>
      </right>
      <top style="thin">
        <color auto="1"/>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indexed="8"/>
      </left>
      <right style="thin">
        <color indexed="8"/>
      </right>
      <top style="thin">
        <color indexed="8"/>
      </top>
      <bottom style="thin">
        <color indexed="8"/>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style="thin">
        <color rgb="FF000000"/>
      </top>
      <bottom/>
      <diagonal/>
    </border>
    <border>
      <left/>
      <right style="thin">
        <color rgb="FF000000"/>
      </right>
      <top style="thin">
        <color rgb="FF000000"/>
      </top>
      <bottom/>
      <diagonal/>
    </border>
    <border>
      <left/>
      <right style="thin">
        <color rgb="FF000000"/>
      </right>
      <top/>
      <bottom/>
      <diagonal/>
    </border>
    <border>
      <left/>
      <right style="thin">
        <color rgb="FF000000"/>
      </right>
      <top/>
      <bottom style="thin">
        <color rgb="FF000000"/>
      </bottom>
      <diagonal/>
    </border>
    <border>
      <left style="thin">
        <color auto="1"/>
      </left>
      <right style="thin">
        <color auto="1"/>
      </right>
      <top style="thin">
        <color rgb="FF000000"/>
      </top>
      <bottom style="thin">
        <color indexed="0"/>
      </bottom>
      <diagonal/>
    </border>
    <border>
      <left/>
      <right/>
      <top/>
      <bottom style="thin">
        <color rgb="FF000000"/>
      </bottom>
      <diagonal/>
    </border>
    <border>
      <left style="thin">
        <color auto="1"/>
      </left>
      <right style="thin">
        <color rgb="FF000000"/>
      </right>
      <top style="thin">
        <color rgb="FF000000"/>
      </top>
      <bottom style="thin">
        <color indexed="0"/>
      </bottom>
      <diagonal/>
    </border>
    <border>
      <left style="thin">
        <color rgb="FF000000"/>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60">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0" fillId="4" borderId="25" applyNumberFormat="0" applyFont="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8" fillId="0" borderId="26" applyNumberFormat="0" applyFill="0" applyAlignment="0" applyProtection="0">
      <alignment vertical="center"/>
    </xf>
    <xf numFmtId="0" fontId="29" fillId="0" borderId="26" applyNumberFormat="0" applyFill="0" applyAlignment="0" applyProtection="0">
      <alignment vertical="center"/>
    </xf>
    <xf numFmtId="0" fontId="30" fillId="0" borderId="27" applyNumberFormat="0" applyFill="0" applyAlignment="0" applyProtection="0">
      <alignment vertical="center"/>
    </xf>
    <xf numFmtId="0" fontId="30" fillId="0" borderId="0" applyNumberFormat="0" applyFill="0" applyBorder="0" applyAlignment="0" applyProtection="0">
      <alignment vertical="center"/>
    </xf>
    <xf numFmtId="0" fontId="31" fillId="5" borderId="28" applyNumberFormat="0" applyAlignment="0" applyProtection="0">
      <alignment vertical="center"/>
    </xf>
    <xf numFmtId="0" fontId="32" fillId="6" borderId="29" applyNumberFormat="0" applyAlignment="0" applyProtection="0">
      <alignment vertical="center"/>
    </xf>
    <xf numFmtId="0" fontId="33" fillId="6" borderId="28" applyNumberFormat="0" applyAlignment="0" applyProtection="0">
      <alignment vertical="center"/>
    </xf>
    <xf numFmtId="0" fontId="34" fillId="7" borderId="30" applyNumberFormat="0" applyAlignment="0" applyProtection="0">
      <alignment vertical="center"/>
    </xf>
    <xf numFmtId="0" fontId="35" fillId="0" borderId="31" applyNumberFormat="0" applyFill="0" applyAlignment="0" applyProtection="0">
      <alignment vertical="center"/>
    </xf>
    <xf numFmtId="0" fontId="36" fillId="0" borderId="32" applyNumberFormat="0" applyFill="0" applyAlignment="0" applyProtection="0">
      <alignment vertical="center"/>
    </xf>
    <xf numFmtId="0" fontId="37" fillId="8" borderId="0" applyNumberFormat="0" applyBorder="0" applyAlignment="0" applyProtection="0">
      <alignment vertical="center"/>
    </xf>
    <xf numFmtId="0" fontId="38" fillId="9" borderId="0" applyNumberFormat="0" applyBorder="0" applyAlignment="0" applyProtection="0">
      <alignment vertical="center"/>
    </xf>
    <xf numFmtId="0" fontId="39" fillId="10" borderId="0" applyNumberFormat="0" applyBorder="0" applyAlignment="0" applyProtection="0">
      <alignment vertical="center"/>
    </xf>
    <xf numFmtId="0" fontId="40" fillId="11" borderId="0" applyNumberFormat="0" applyBorder="0" applyAlignment="0" applyProtection="0">
      <alignment vertical="center"/>
    </xf>
    <xf numFmtId="0" fontId="41" fillId="12" borderId="0" applyNumberFormat="0" applyBorder="0" applyAlignment="0" applyProtection="0">
      <alignment vertical="center"/>
    </xf>
    <xf numFmtId="0" fontId="41" fillId="13" borderId="0" applyNumberFormat="0" applyBorder="0" applyAlignment="0" applyProtection="0">
      <alignment vertical="center"/>
    </xf>
    <xf numFmtId="0" fontId="40" fillId="14" borderId="0" applyNumberFormat="0" applyBorder="0" applyAlignment="0" applyProtection="0">
      <alignment vertical="center"/>
    </xf>
    <xf numFmtId="0" fontId="40" fillId="15" borderId="0" applyNumberFormat="0" applyBorder="0" applyAlignment="0" applyProtection="0">
      <alignment vertical="center"/>
    </xf>
    <xf numFmtId="0" fontId="41" fillId="16" borderId="0" applyNumberFormat="0" applyBorder="0" applyAlignment="0" applyProtection="0">
      <alignment vertical="center"/>
    </xf>
    <xf numFmtId="0" fontId="41" fillId="17" borderId="0" applyNumberFormat="0" applyBorder="0" applyAlignment="0" applyProtection="0">
      <alignment vertical="center"/>
    </xf>
    <xf numFmtId="0" fontId="40" fillId="18" borderId="0" applyNumberFormat="0" applyBorder="0" applyAlignment="0" applyProtection="0">
      <alignment vertical="center"/>
    </xf>
    <xf numFmtId="0" fontId="40" fillId="19" borderId="0" applyNumberFormat="0" applyBorder="0" applyAlignment="0" applyProtection="0">
      <alignment vertical="center"/>
    </xf>
    <xf numFmtId="0" fontId="41" fillId="20" borderId="0" applyNumberFormat="0" applyBorder="0" applyAlignment="0" applyProtection="0">
      <alignment vertical="center"/>
    </xf>
    <xf numFmtId="0" fontId="41" fillId="21" borderId="0" applyNumberFormat="0" applyBorder="0" applyAlignment="0" applyProtection="0">
      <alignment vertical="center"/>
    </xf>
    <xf numFmtId="0" fontId="40" fillId="22" borderId="0" applyNumberFormat="0" applyBorder="0" applyAlignment="0" applyProtection="0">
      <alignment vertical="center"/>
    </xf>
    <xf numFmtId="0" fontId="40" fillId="23" borderId="0" applyNumberFormat="0" applyBorder="0" applyAlignment="0" applyProtection="0">
      <alignment vertical="center"/>
    </xf>
    <xf numFmtId="0" fontId="41" fillId="24" borderId="0" applyNumberFormat="0" applyBorder="0" applyAlignment="0" applyProtection="0">
      <alignment vertical="center"/>
    </xf>
    <xf numFmtId="0" fontId="41" fillId="25" borderId="0" applyNumberFormat="0" applyBorder="0" applyAlignment="0" applyProtection="0">
      <alignment vertical="center"/>
    </xf>
    <xf numFmtId="0" fontId="40" fillId="26" borderId="0" applyNumberFormat="0" applyBorder="0" applyAlignment="0" applyProtection="0">
      <alignment vertical="center"/>
    </xf>
    <xf numFmtId="0" fontId="40" fillId="27" borderId="0" applyNumberFormat="0" applyBorder="0" applyAlignment="0" applyProtection="0">
      <alignment vertical="center"/>
    </xf>
    <xf numFmtId="0" fontId="41" fillId="28" borderId="0" applyNumberFormat="0" applyBorder="0" applyAlignment="0" applyProtection="0">
      <alignment vertical="center"/>
    </xf>
    <xf numFmtId="0" fontId="41" fillId="29" borderId="0" applyNumberFormat="0" applyBorder="0" applyAlignment="0" applyProtection="0">
      <alignment vertical="center"/>
    </xf>
    <xf numFmtId="0" fontId="40" fillId="30" borderId="0" applyNumberFormat="0" applyBorder="0" applyAlignment="0" applyProtection="0">
      <alignment vertical="center"/>
    </xf>
    <xf numFmtId="0" fontId="40" fillId="31" borderId="0" applyNumberFormat="0" applyBorder="0" applyAlignment="0" applyProtection="0">
      <alignment vertical="center"/>
    </xf>
    <xf numFmtId="0" fontId="41" fillId="32" borderId="0" applyNumberFormat="0" applyBorder="0" applyAlignment="0" applyProtection="0">
      <alignment vertical="center"/>
    </xf>
    <xf numFmtId="0" fontId="41" fillId="33" borderId="0" applyNumberFormat="0" applyBorder="0" applyAlignment="0" applyProtection="0">
      <alignment vertical="center"/>
    </xf>
    <xf numFmtId="0" fontId="40" fillId="34" borderId="0" applyNumberFormat="0" applyBorder="0" applyAlignment="0" applyProtection="0">
      <alignment vertical="center"/>
    </xf>
    <xf numFmtId="176" fontId="16" fillId="0" borderId="9">
      <alignment horizontal="right" vertical="center"/>
    </xf>
    <xf numFmtId="177" fontId="16" fillId="0" borderId="9">
      <alignment horizontal="right" vertical="center"/>
    </xf>
    <xf numFmtId="178" fontId="16" fillId="0" borderId="9">
      <alignment horizontal="right" vertical="center"/>
    </xf>
    <xf numFmtId="179" fontId="16" fillId="0" borderId="9">
      <alignment horizontal="right" vertical="center"/>
    </xf>
    <xf numFmtId="179" fontId="16" fillId="0" borderId="9">
      <alignment horizontal="right" vertical="center"/>
    </xf>
    <xf numFmtId="10" fontId="16" fillId="0" borderId="9">
      <alignment horizontal="right" vertical="center"/>
    </xf>
    <xf numFmtId="49" fontId="16" fillId="0" borderId="9">
      <alignment horizontal="left" vertical="center" wrapText="1"/>
    </xf>
    <xf numFmtId="180" fontId="16" fillId="0" borderId="9">
      <alignment horizontal="right" vertical="center"/>
    </xf>
    <xf numFmtId="0" fontId="16" fillId="0" borderId="0">
      <alignment vertical="top"/>
      <protection locked="0"/>
    </xf>
    <xf numFmtId="0" fontId="15" fillId="0" borderId="0"/>
    <xf numFmtId="0" fontId="15" fillId="0" borderId="0"/>
  </cellStyleXfs>
  <cellXfs count="258">
    <xf numFmtId="0" fontId="0" fillId="0" borderId="0" xfId="0" applyFont="1" applyBorder="1"/>
    <xf numFmtId="0" fontId="1" fillId="2" borderId="0" xfId="0" applyFont="1" applyFill="1" applyBorder="1" applyAlignment="1">
      <alignment horizontal="center" vertical="center"/>
    </xf>
    <xf numFmtId="0" fontId="1" fillId="3" borderId="0" xfId="0" applyFont="1" applyFill="1" applyBorder="1" applyAlignment="1">
      <alignment horizontal="center" vertical="center"/>
    </xf>
    <xf numFmtId="0" fontId="2" fillId="2" borderId="0" xfId="0" applyFont="1" applyFill="1" applyBorder="1" applyAlignment="1">
      <alignment horizontal="left" vertical="center" wrapText="1"/>
    </xf>
    <xf numFmtId="0" fontId="1" fillId="2" borderId="0" xfId="0" applyFont="1" applyFill="1" applyBorder="1" applyAlignment="1">
      <alignment horizontal="left" vertical="center" wrapText="1"/>
    </xf>
    <xf numFmtId="0" fontId="1" fillId="2" borderId="0" xfId="0" applyFont="1" applyFill="1" applyBorder="1" applyAlignment="1">
      <alignment horizontal="left" vertical="center"/>
    </xf>
    <xf numFmtId="0" fontId="3" fillId="0" borderId="1" xfId="0" applyFont="1" applyFill="1" applyBorder="1" applyAlignment="1" applyProtection="1">
      <alignment horizontal="center" vertical="center"/>
    </xf>
    <xf numFmtId="0" fontId="3" fillId="0" borderId="1" xfId="0" applyFont="1" applyFill="1" applyBorder="1" applyAlignment="1" applyProtection="1">
      <alignment horizontal="left" vertical="center"/>
    </xf>
    <xf numFmtId="0" fontId="4" fillId="0" borderId="1" xfId="0" applyFont="1" applyFill="1" applyBorder="1" applyAlignment="1" applyProtection="1">
      <alignment horizontal="left" vertical="center"/>
    </xf>
    <xf numFmtId="43" fontId="3" fillId="0" borderId="1" xfId="0" applyNumberFormat="1" applyFont="1" applyFill="1" applyBorder="1" applyAlignment="1" applyProtection="1">
      <alignment horizontal="left" vertical="center" wrapText="1"/>
    </xf>
    <xf numFmtId="0" fontId="5" fillId="0" borderId="1" xfId="0" applyFont="1" applyFill="1" applyBorder="1" applyAlignment="1">
      <alignment horizontal="center" vertical="center"/>
    </xf>
    <xf numFmtId="43" fontId="5" fillId="0" borderId="1" xfId="0" applyNumberFormat="1" applyFont="1" applyFill="1" applyBorder="1" applyAlignment="1">
      <alignment horizontal="center" vertical="center"/>
    </xf>
    <xf numFmtId="49" fontId="5" fillId="0" borderId="1" xfId="0" applyNumberFormat="1" applyFont="1" applyFill="1" applyBorder="1" applyAlignment="1">
      <alignment horizontal="center" vertical="center" wrapText="1"/>
    </xf>
    <xf numFmtId="49" fontId="5" fillId="0" borderId="1" xfId="0" applyNumberFormat="1" applyFont="1" applyFill="1" applyBorder="1" applyAlignment="1">
      <alignment horizontal="left" vertical="center" wrapText="1"/>
    </xf>
    <xf numFmtId="43" fontId="5" fillId="0" borderId="1" xfId="0" applyNumberFormat="1" applyFont="1" applyFill="1" applyBorder="1" applyAlignment="1">
      <alignment horizontal="left" vertical="center" wrapText="1"/>
    </xf>
    <xf numFmtId="49" fontId="3"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5" fillId="0" borderId="1" xfId="0" applyNumberFormat="1" applyFont="1" applyFill="1" applyBorder="1" applyAlignment="1">
      <alignment horizontal="left" vertical="center" wrapText="1"/>
    </xf>
    <xf numFmtId="0" fontId="6" fillId="0" borderId="1" xfId="0" applyFont="1" applyFill="1" applyBorder="1" applyAlignment="1">
      <alignment horizontal="left" vertical="center"/>
    </xf>
    <xf numFmtId="0" fontId="6" fillId="0" borderId="1" xfId="0" applyFont="1" applyFill="1" applyBorder="1" applyAlignment="1">
      <alignment horizontal="center" vertical="center"/>
    </xf>
    <xf numFmtId="43" fontId="6" fillId="0" borderId="1" xfId="0" applyNumberFormat="1" applyFont="1" applyFill="1" applyBorder="1" applyAlignment="1">
      <alignment horizontal="left" vertical="center"/>
    </xf>
    <xf numFmtId="49" fontId="5" fillId="0" borderId="2" xfId="0" applyNumberFormat="1" applyFont="1" applyFill="1" applyBorder="1" applyAlignment="1">
      <alignment horizontal="center" vertical="center" wrapText="1"/>
    </xf>
    <xf numFmtId="49" fontId="5" fillId="0" borderId="3" xfId="0" applyNumberFormat="1" applyFont="1" applyFill="1" applyBorder="1" applyAlignment="1">
      <alignment horizontal="center" vertical="center" wrapText="1"/>
    </xf>
    <xf numFmtId="0" fontId="5" fillId="0" borderId="2"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3" xfId="0" applyFont="1" applyFill="1" applyBorder="1" applyAlignment="1">
      <alignment horizontal="center" vertical="center"/>
    </xf>
    <xf numFmtId="49" fontId="5" fillId="0" borderId="5" xfId="0" applyNumberFormat="1" applyFont="1" applyFill="1" applyBorder="1" applyAlignment="1">
      <alignment horizontal="center" vertical="center" wrapText="1"/>
    </xf>
    <xf numFmtId="49" fontId="5" fillId="0" borderId="6" xfId="0" applyNumberFormat="1" applyFont="1" applyFill="1" applyBorder="1" applyAlignment="1">
      <alignment horizontal="center" vertical="center" wrapText="1"/>
    </xf>
    <xf numFmtId="0" fontId="5" fillId="0" borderId="5"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6" xfId="0" applyFont="1" applyFill="1" applyBorder="1" applyAlignment="1">
      <alignment horizontal="center" vertical="center"/>
    </xf>
    <xf numFmtId="43" fontId="5" fillId="0" borderId="1" xfId="0" applyNumberFormat="1" applyFont="1" applyFill="1" applyBorder="1" applyAlignment="1">
      <alignment horizontal="center" vertical="center" wrapText="1"/>
    </xf>
    <xf numFmtId="49" fontId="7" fillId="0" borderId="1" xfId="0" applyNumberFormat="1" applyFont="1" applyFill="1" applyBorder="1" applyAlignment="1">
      <alignment horizontal="left" vertical="center" wrapText="1"/>
    </xf>
    <xf numFmtId="43" fontId="7" fillId="0" borderId="1" xfId="0" applyNumberFormat="1" applyFont="1" applyFill="1" applyBorder="1" applyAlignment="1">
      <alignment horizontal="left" vertical="center" wrapText="1"/>
    </xf>
    <xf numFmtId="49" fontId="5" fillId="0" borderId="2" xfId="0" applyNumberFormat="1" applyFont="1" applyFill="1" applyBorder="1" applyAlignment="1">
      <alignment horizontal="left" vertical="center" wrapText="1"/>
    </xf>
    <xf numFmtId="49" fontId="5" fillId="0" borderId="3" xfId="0" applyNumberFormat="1" applyFont="1" applyFill="1" applyBorder="1" applyAlignment="1">
      <alignment horizontal="left" vertical="center" wrapText="1"/>
    </xf>
    <xf numFmtId="0" fontId="6" fillId="0" borderId="8" xfId="0" applyFont="1" applyFill="1" applyBorder="1" applyAlignment="1">
      <alignment horizontal="left" vertical="center"/>
    </xf>
    <xf numFmtId="0" fontId="6" fillId="0" borderId="8" xfId="0" applyFont="1" applyFill="1" applyBorder="1" applyAlignment="1">
      <alignment horizontal="center" vertical="center"/>
    </xf>
    <xf numFmtId="43" fontId="6" fillId="0" borderId="8" xfId="0" applyNumberFormat="1" applyFont="1" applyFill="1" applyBorder="1" applyAlignment="1">
      <alignment horizontal="left" vertical="center"/>
    </xf>
    <xf numFmtId="43" fontId="5" fillId="0" borderId="1" xfId="59" applyNumberFormat="1" applyFont="1" applyFill="1" applyBorder="1" applyAlignment="1">
      <alignment horizontal="center" vertical="center" wrapText="1"/>
    </xf>
    <xf numFmtId="49" fontId="5" fillId="0" borderId="1" xfId="59" applyNumberFormat="1" applyFont="1" applyFill="1" applyBorder="1" applyAlignment="1">
      <alignment horizontal="center" vertical="center"/>
    </xf>
    <xf numFmtId="49" fontId="5" fillId="0" borderId="1" xfId="59" applyNumberFormat="1" applyFont="1" applyFill="1" applyBorder="1" applyAlignment="1">
      <alignment horizontal="center" vertical="center" wrapText="1"/>
    </xf>
    <xf numFmtId="49" fontId="5" fillId="0" borderId="1" xfId="59" applyNumberFormat="1" applyFont="1" applyFill="1" applyBorder="1" applyAlignment="1">
      <alignment vertical="center" wrapText="1"/>
    </xf>
    <xf numFmtId="0" fontId="3" fillId="0" borderId="9" xfId="57" applyFont="1" applyFill="1" applyBorder="1" applyAlignment="1" applyProtection="1">
      <alignment horizontal="center" vertical="center" wrapText="1"/>
      <protection locked="0"/>
    </xf>
    <xf numFmtId="43" fontId="3" fillId="0" borderId="10" xfId="57" applyNumberFormat="1" applyFont="1" applyFill="1" applyBorder="1" applyAlignment="1" applyProtection="1">
      <alignment horizontal="center" vertical="center" wrapText="1"/>
    </xf>
    <xf numFmtId="0" fontId="3" fillId="0" borderId="11" xfId="57" applyFont="1" applyFill="1" applyBorder="1" applyAlignment="1" applyProtection="1">
      <alignment horizontal="center" vertical="center" wrapText="1"/>
      <protection locked="0"/>
    </xf>
    <xf numFmtId="0" fontId="8" fillId="0" borderId="9" xfId="57" applyFont="1" applyFill="1" applyBorder="1" applyAlignment="1" applyProtection="1">
      <alignment horizontal="center" vertical="center" wrapText="1"/>
      <protection locked="0"/>
    </xf>
    <xf numFmtId="0" fontId="2" fillId="2" borderId="0" xfId="0" applyFont="1" applyFill="1" applyBorder="1" applyAlignment="1">
      <alignment horizontal="right" vertical="center" wrapText="1"/>
    </xf>
    <xf numFmtId="43" fontId="4" fillId="0" borderId="1" xfId="0" applyNumberFormat="1" applyFont="1" applyFill="1" applyBorder="1" applyAlignment="1" applyProtection="1">
      <alignment horizontal="left" vertical="center"/>
    </xf>
    <xf numFmtId="43" fontId="5" fillId="0" borderId="1" xfId="0" applyNumberFormat="1" applyFont="1" applyFill="1" applyBorder="1" applyAlignment="1">
      <alignment horizontal="left" vertical="center"/>
    </xf>
    <xf numFmtId="43" fontId="5" fillId="0" borderId="1" xfId="59" applyNumberFormat="1" applyFont="1" applyFill="1" applyBorder="1" applyAlignment="1">
      <alignment horizontal="center" vertical="center"/>
    </xf>
    <xf numFmtId="43" fontId="5" fillId="0" borderId="1" xfId="59" applyNumberFormat="1" applyFont="1" applyFill="1" applyBorder="1" applyAlignment="1">
      <alignment horizontal="left" vertical="center" wrapText="1"/>
    </xf>
    <xf numFmtId="43" fontId="3" fillId="0" borderId="10" xfId="57" applyNumberFormat="1" applyFont="1" applyFill="1" applyBorder="1" applyAlignment="1" applyProtection="1">
      <alignment horizontal="left" vertical="center" wrapText="1"/>
    </xf>
    <xf numFmtId="49" fontId="9" fillId="0" borderId="0" xfId="0" applyNumberFormat="1" applyFont="1" applyBorder="1"/>
    <xf numFmtId="0" fontId="2" fillId="0" borderId="0" xfId="0" applyFont="1" applyBorder="1" applyAlignment="1" applyProtection="1">
      <alignment horizontal="right" vertical="center"/>
      <protection locked="0"/>
    </xf>
    <xf numFmtId="0" fontId="10" fillId="0" borderId="0" xfId="0" applyFont="1" applyBorder="1" applyAlignment="1">
      <alignment horizontal="center" vertical="center"/>
    </xf>
    <xf numFmtId="0" fontId="2" fillId="0" borderId="0" xfId="0" applyFont="1" applyBorder="1" applyAlignment="1" applyProtection="1">
      <alignment horizontal="left" vertical="center"/>
      <protection locked="0"/>
    </xf>
    <xf numFmtId="0" fontId="3" fillId="0" borderId="0" xfId="0" applyFont="1" applyBorder="1" applyAlignment="1">
      <alignment horizontal="left" vertical="center"/>
    </xf>
    <xf numFmtId="0" fontId="3" fillId="0" borderId="0" xfId="0" applyFont="1" applyBorder="1"/>
    <xf numFmtId="0" fontId="2" fillId="0" borderId="0" xfId="0" applyFont="1" applyBorder="1" applyAlignment="1" applyProtection="1">
      <alignment horizontal="right"/>
      <protection locked="0"/>
    </xf>
    <xf numFmtId="0" fontId="3" fillId="0" borderId="12" xfId="0" applyFont="1" applyBorder="1" applyAlignment="1" applyProtection="1">
      <alignment horizontal="center" vertical="center" wrapText="1"/>
      <protection locked="0"/>
    </xf>
    <xf numFmtId="0" fontId="3" fillId="0" borderId="12" xfId="0" applyFont="1" applyBorder="1" applyAlignment="1">
      <alignment horizontal="center" vertical="center" wrapText="1"/>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3" fillId="0" borderId="15" xfId="0" applyFont="1" applyBorder="1" applyAlignment="1">
      <alignment horizontal="center" vertical="center"/>
    </xf>
    <xf numFmtId="0" fontId="3" fillId="0" borderId="16" xfId="0" applyFont="1" applyBorder="1" applyAlignment="1" applyProtection="1">
      <alignment horizontal="center" vertical="center" wrapText="1"/>
      <protection locked="0"/>
    </xf>
    <xf numFmtId="0" fontId="3" fillId="0" borderId="16" xfId="0" applyFont="1" applyBorder="1" applyAlignment="1">
      <alignment horizontal="center" vertical="center" wrapText="1"/>
    </xf>
    <xf numFmtId="0" fontId="3" fillId="0" borderId="12" xfId="0" applyFont="1" applyBorder="1" applyAlignment="1">
      <alignment horizontal="center" vertical="center"/>
    </xf>
    <xf numFmtId="0" fontId="3" fillId="2" borderId="10" xfId="0" applyFont="1" applyFill="1" applyBorder="1" applyAlignment="1" applyProtection="1">
      <alignment horizontal="center" vertical="center" wrapText="1"/>
      <protection locked="0"/>
    </xf>
    <xf numFmtId="0" fontId="3" fillId="0" borderId="10" xfId="0" applyFont="1" applyBorder="1" applyAlignment="1">
      <alignment horizontal="center" vertical="center" wrapText="1"/>
    </xf>
    <xf numFmtId="0" fontId="3" fillId="0" borderId="10" xfId="0" applyFont="1" applyBorder="1" applyAlignment="1">
      <alignment horizontal="center" vertical="center"/>
    </xf>
    <xf numFmtId="0" fontId="9" fillId="0" borderId="9" xfId="0" applyFont="1" applyBorder="1" applyAlignment="1">
      <alignment horizontal="center" vertical="center"/>
    </xf>
    <xf numFmtId="0" fontId="2" fillId="2" borderId="9" xfId="0" applyFont="1" applyFill="1" applyBorder="1" applyAlignment="1" applyProtection="1">
      <alignment horizontal="left" vertical="center" wrapText="1"/>
      <protection locked="0"/>
    </xf>
    <xf numFmtId="0" fontId="2" fillId="0" borderId="9" xfId="0" applyFont="1" applyBorder="1" applyAlignment="1" applyProtection="1">
      <alignment horizontal="left" vertical="center"/>
      <protection locked="0"/>
    </xf>
    <xf numFmtId="4" fontId="2" fillId="0" borderId="9" xfId="0" applyNumberFormat="1" applyFont="1" applyBorder="1" applyAlignment="1" applyProtection="1">
      <alignment horizontal="right" vertical="center" wrapText="1"/>
      <protection locked="0"/>
    </xf>
    <xf numFmtId="49" fontId="11" fillId="0" borderId="9" xfId="55" applyNumberFormat="1" applyFont="1" applyBorder="1">
      <alignment horizontal="left" vertical="center" wrapText="1"/>
    </xf>
    <xf numFmtId="0" fontId="2" fillId="0" borderId="13" xfId="0" applyFont="1" applyBorder="1" applyAlignment="1" applyProtection="1">
      <alignment horizontal="center" vertical="center" wrapText="1"/>
      <protection locked="0"/>
    </xf>
    <xf numFmtId="0" fontId="2" fillId="0" borderId="14" xfId="0" applyFont="1" applyBorder="1" applyAlignment="1" applyProtection="1">
      <alignment horizontal="left" vertical="center" wrapText="1"/>
      <protection locked="0"/>
    </xf>
    <xf numFmtId="0" fontId="2" fillId="0" borderId="15" xfId="0" applyFont="1" applyBorder="1" applyAlignment="1" applyProtection="1">
      <alignment horizontal="left" vertical="center" wrapText="1"/>
      <protection locked="0"/>
    </xf>
    <xf numFmtId="0" fontId="3" fillId="2" borderId="12" xfId="0" applyFont="1" applyFill="1" applyBorder="1" applyAlignment="1">
      <alignment horizontal="center" vertical="center"/>
    </xf>
    <xf numFmtId="0" fontId="3" fillId="0" borderId="16" xfId="0" applyFont="1" applyBorder="1" applyAlignment="1">
      <alignment horizontal="center" vertical="center"/>
    </xf>
    <xf numFmtId="0" fontId="2" fillId="0" borderId="9" xfId="0" applyFont="1" applyBorder="1" applyAlignment="1">
      <alignment horizontal="left" vertical="center" wrapText="1"/>
    </xf>
    <xf numFmtId="4" fontId="2" fillId="0" borderId="9" xfId="0" applyNumberFormat="1" applyFont="1" applyBorder="1" applyAlignment="1">
      <alignment horizontal="right" vertical="center" wrapText="1"/>
    </xf>
    <xf numFmtId="0" fontId="2" fillId="0" borderId="9" xfId="0" applyFont="1" applyBorder="1" applyAlignment="1" applyProtection="1">
      <alignment horizontal="left" vertical="center" wrapText="1"/>
      <protection locked="0"/>
    </xf>
    <xf numFmtId="0" fontId="9" fillId="0" borderId="13" xfId="0" applyFont="1" applyBorder="1" applyAlignment="1" applyProtection="1">
      <alignment horizontal="center" vertical="center" wrapText="1"/>
      <protection locked="0"/>
    </xf>
    <xf numFmtId="0" fontId="2" fillId="0" borderId="14" xfId="0" applyFont="1" applyBorder="1" applyAlignment="1">
      <alignment horizontal="left" vertical="center"/>
    </xf>
    <xf numFmtId="0" fontId="2" fillId="2" borderId="15" xfId="0" applyFont="1" applyFill="1" applyBorder="1" applyAlignment="1">
      <alignment horizontal="left" vertical="center"/>
    </xf>
    <xf numFmtId="0" fontId="0" fillId="0" borderId="0" xfId="0" applyFont="1" applyFill="1" applyBorder="1" applyAlignment="1"/>
    <xf numFmtId="0" fontId="9" fillId="0" borderId="9" xfId="0" applyFont="1" applyBorder="1" applyAlignment="1" applyProtection="1">
      <alignment horizontal="center" vertical="center"/>
      <protection locked="0"/>
    </xf>
    <xf numFmtId="4" fontId="11" fillId="0" borderId="9" xfId="53" applyNumberFormat="1" applyFont="1" applyBorder="1">
      <alignment horizontal="right" vertical="center"/>
    </xf>
    <xf numFmtId="0" fontId="2" fillId="2" borderId="0" xfId="0" applyFont="1" applyFill="1" applyBorder="1" applyAlignment="1" applyProtection="1">
      <alignment horizontal="right" vertical="top" wrapText="1"/>
      <protection locked="0"/>
    </xf>
    <xf numFmtId="0" fontId="12" fillId="0" borderId="0" xfId="0" applyFont="1" applyBorder="1" applyAlignment="1" applyProtection="1">
      <alignment vertical="top"/>
      <protection locked="0"/>
    </xf>
    <xf numFmtId="0" fontId="12" fillId="0" borderId="0" xfId="0" applyFont="1" applyBorder="1" applyAlignment="1">
      <alignment vertical="top"/>
    </xf>
    <xf numFmtId="0" fontId="13" fillId="2" borderId="0" xfId="0" applyFont="1" applyFill="1" applyBorder="1" applyAlignment="1" applyProtection="1">
      <alignment horizontal="center" vertical="center" wrapText="1"/>
      <protection locked="0"/>
    </xf>
    <xf numFmtId="0" fontId="12" fillId="0" borderId="0" xfId="0" applyFont="1" applyBorder="1" applyProtection="1">
      <protection locked="0"/>
    </xf>
    <xf numFmtId="0" fontId="12" fillId="0" borderId="0" xfId="0" applyFont="1" applyBorder="1"/>
    <xf numFmtId="0" fontId="2" fillId="2" borderId="0" xfId="0" applyFont="1" applyFill="1" applyBorder="1" applyAlignment="1" applyProtection="1">
      <alignment horizontal="left" vertical="center" wrapText="1"/>
      <protection locked="0"/>
    </xf>
    <xf numFmtId="0" fontId="9" fillId="2" borderId="0" xfId="0" applyFont="1" applyFill="1" applyBorder="1" applyAlignment="1" applyProtection="1">
      <alignment horizontal="right" vertical="center"/>
      <protection locked="0"/>
    </xf>
    <xf numFmtId="0" fontId="9" fillId="2" borderId="0" xfId="0" applyFont="1" applyFill="1" applyBorder="1" applyAlignment="1" applyProtection="1">
      <alignment horizontal="right" vertical="center" wrapText="1"/>
      <protection locked="0"/>
    </xf>
    <xf numFmtId="0" fontId="9" fillId="0" borderId="9" xfId="0" applyFont="1" applyBorder="1" applyAlignment="1" applyProtection="1">
      <alignment horizontal="center" vertical="center" wrapText="1"/>
      <protection locked="0"/>
    </xf>
    <xf numFmtId="0" fontId="9" fillId="2" borderId="9" xfId="0" applyFont="1" applyFill="1" applyBorder="1" applyAlignment="1" applyProtection="1">
      <alignment horizontal="center" vertical="center"/>
      <protection locked="0"/>
    </xf>
    <xf numFmtId="0" fontId="9" fillId="2" borderId="9" xfId="0" applyFont="1" applyFill="1" applyBorder="1" applyAlignment="1" applyProtection="1">
      <alignment horizontal="center" vertical="center" wrapText="1"/>
      <protection locked="0"/>
    </xf>
    <xf numFmtId="0" fontId="9" fillId="2" borderId="9" xfId="0" applyFont="1" applyFill="1" applyBorder="1" applyAlignment="1" applyProtection="1">
      <alignment horizontal="right" vertical="center"/>
      <protection locked="0"/>
    </xf>
    <xf numFmtId="0" fontId="9" fillId="2" borderId="9" xfId="0" applyFont="1" applyFill="1" applyBorder="1" applyAlignment="1" applyProtection="1">
      <alignment horizontal="right" vertical="center" wrapText="1"/>
      <protection locked="0"/>
    </xf>
    <xf numFmtId="0" fontId="2" fillId="2" borderId="9" xfId="0" applyFont="1" applyFill="1" applyBorder="1" applyAlignment="1">
      <alignment horizontal="center" vertical="center" wrapText="1"/>
    </xf>
    <xf numFmtId="0" fontId="2" fillId="0" borderId="9" xfId="0" applyFont="1" applyBorder="1" applyAlignment="1" applyProtection="1">
      <alignment horizontal="center" vertical="center" wrapText="1"/>
      <protection locked="0"/>
    </xf>
    <xf numFmtId="0" fontId="2" fillId="0" borderId="9" xfId="0" applyFont="1" applyBorder="1" applyAlignment="1">
      <alignment horizontal="center" vertical="center" wrapText="1"/>
    </xf>
    <xf numFmtId="0" fontId="2" fillId="2" borderId="9" xfId="0" applyFont="1" applyFill="1" applyBorder="1" applyAlignment="1" applyProtection="1">
      <alignment horizontal="center" vertical="center" wrapText="1"/>
      <protection locked="0"/>
    </xf>
    <xf numFmtId="0" fontId="2" fillId="2" borderId="9" xfId="0" applyFont="1" applyFill="1" applyBorder="1" applyAlignment="1">
      <alignment horizontal="left" vertical="center" wrapText="1"/>
    </xf>
    <xf numFmtId="3" fontId="2" fillId="2" borderId="9" xfId="0" applyNumberFormat="1" applyFont="1" applyFill="1" applyBorder="1" applyAlignment="1" applyProtection="1">
      <alignment horizontal="right" vertical="center"/>
      <protection locked="0"/>
    </xf>
    <xf numFmtId="4" fontId="2" fillId="0" borderId="9" xfId="0" applyNumberFormat="1" applyFont="1" applyBorder="1" applyAlignment="1" applyProtection="1">
      <alignment horizontal="right" vertical="center"/>
      <protection locked="0"/>
    </xf>
    <xf numFmtId="0" fontId="2" fillId="0" borderId="9" xfId="0" applyFont="1" applyBorder="1" applyAlignment="1">
      <alignment horizontal="center" vertical="center"/>
    </xf>
    <xf numFmtId="0" fontId="2" fillId="0" borderId="9" xfId="0" applyFont="1" applyBorder="1" applyAlignment="1" applyProtection="1">
      <alignment horizontal="left"/>
      <protection locked="0"/>
    </xf>
    <xf numFmtId="0" fontId="2" fillId="0" borderId="9" xfId="0" applyFont="1" applyBorder="1" applyAlignment="1">
      <alignment horizontal="left"/>
    </xf>
    <xf numFmtId="0" fontId="2" fillId="2" borderId="9" xfId="0" applyFont="1" applyFill="1" applyBorder="1" applyAlignment="1">
      <alignment horizontal="right" vertical="center"/>
    </xf>
    <xf numFmtId="0" fontId="7" fillId="0" borderId="0" xfId="58" applyFont="1" applyFill="1" applyAlignment="1">
      <alignment vertical="center"/>
    </xf>
    <xf numFmtId="0" fontId="2" fillId="2" borderId="0" xfId="0" applyFont="1" applyFill="1" applyBorder="1" applyAlignment="1" applyProtection="1">
      <alignment horizontal="right" vertical="center" wrapText="1"/>
      <protection locked="0"/>
    </xf>
    <xf numFmtId="0" fontId="14" fillId="0" borderId="0" xfId="0" applyFont="1" applyBorder="1" applyAlignment="1">
      <alignment horizontal="center" vertical="center"/>
    </xf>
    <xf numFmtId="0" fontId="10" fillId="0" borderId="0" xfId="0" applyFont="1" applyBorder="1" applyAlignment="1" applyProtection="1">
      <alignment horizontal="center" vertical="center"/>
      <protection locked="0"/>
    </xf>
    <xf numFmtId="0" fontId="3" fillId="0" borderId="9" xfId="0" applyFont="1" applyBorder="1" applyAlignment="1">
      <alignment horizontal="center" vertical="center" wrapText="1"/>
    </xf>
    <xf numFmtId="0" fontId="3" fillId="0" borderId="9" xfId="0" applyFont="1" applyBorder="1" applyAlignment="1" applyProtection="1">
      <alignment horizontal="center" vertical="center"/>
      <protection locked="0"/>
    </xf>
    <xf numFmtId="0" fontId="2" fillId="0" borderId="9" xfId="0" applyFont="1" applyBorder="1" applyAlignment="1">
      <alignment vertical="center" wrapText="1"/>
    </xf>
    <xf numFmtId="0" fontId="2" fillId="2" borderId="9" xfId="0" applyFont="1" applyFill="1" applyBorder="1" applyAlignment="1" applyProtection="1">
      <alignment horizontal="center" vertical="center"/>
      <protection locked="0"/>
    </xf>
    <xf numFmtId="0" fontId="15" fillId="0" borderId="0" xfId="57" applyFont="1" applyFill="1" applyBorder="1" applyAlignment="1" applyProtection="1">
      <alignment vertical="center"/>
    </xf>
    <xf numFmtId="0" fontId="9" fillId="0" borderId="0" xfId="0" applyFont="1" applyBorder="1" applyAlignment="1">
      <alignment horizontal="right" vertical="center"/>
    </xf>
    <xf numFmtId="0" fontId="14" fillId="0" borderId="0" xfId="0" applyFont="1" applyBorder="1" applyAlignment="1">
      <alignment horizontal="center" vertical="center" wrapText="1"/>
    </xf>
    <xf numFmtId="0" fontId="2" fillId="0" borderId="0" xfId="0" applyFont="1" applyBorder="1" applyAlignment="1">
      <alignment horizontal="left" vertical="center" wrapText="1"/>
    </xf>
    <xf numFmtId="0" fontId="3" fillId="0" borderId="0" xfId="0" applyFont="1" applyBorder="1" applyAlignment="1">
      <alignment wrapText="1"/>
    </xf>
    <xf numFmtId="0" fontId="9" fillId="0" borderId="0" xfId="0" applyFont="1" applyBorder="1" applyAlignment="1">
      <alignment horizontal="right" wrapText="1"/>
    </xf>
    <xf numFmtId="0" fontId="9" fillId="0" borderId="0" xfId="0" applyFont="1" applyBorder="1" applyAlignment="1">
      <alignment wrapText="1"/>
    </xf>
    <xf numFmtId="0" fontId="3" fillId="0" borderId="17" xfId="0" applyFont="1" applyBorder="1" applyAlignment="1">
      <alignment horizontal="center" vertical="center" wrapText="1"/>
    </xf>
    <xf numFmtId="0" fontId="9" fillId="0" borderId="13" xfId="0" applyFont="1" applyBorder="1" applyAlignment="1">
      <alignment horizontal="center" vertical="center"/>
    </xf>
    <xf numFmtId="179" fontId="11" fillId="0" borderId="9" xfId="0" applyNumberFormat="1" applyFont="1" applyBorder="1" applyAlignment="1">
      <alignment horizontal="right" vertical="center"/>
    </xf>
    <xf numFmtId="0" fontId="7" fillId="0" borderId="0" xfId="57" applyFont="1" applyFill="1" applyBorder="1" applyAlignment="1" applyProtection="1"/>
    <xf numFmtId="0" fontId="16" fillId="0" borderId="0" xfId="57" applyFont="1" applyFill="1" applyBorder="1" applyAlignment="1" applyProtection="1"/>
    <xf numFmtId="0" fontId="3" fillId="0" borderId="15" xfId="0" applyFont="1" applyBorder="1" applyAlignment="1" applyProtection="1">
      <alignment horizontal="center" vertical="center"/>
      <protection locked="0"/>
    </xf>
    <xf numFmtId="0" fontId="9" fillId="0" borderId="10" xfId="0" applyFont="1" applyBorder="1" applyAlignment="1" applyProtection="1">
      <alignment horizontal="center" vertical="center"/>
      <protection locked="0"/>
    </xf>
    <xf numFmtId="0" fontId="9" fillId="0" borderId="0" xfId="0" applyFont="1" applyBorder="1" applyProtection="1">
      <protection locked="0"/>
    </xf>
    <xf numFmtId="0" fontId="10" fillId="0" borderId="0" xfId="0" applyFont="1" applyBorder="1" applyAlignment="1">
      <alignment horizontal="center" vertical="center" wrapText="1"/>
    </xf>
    <xf numFmtId="0" fontId="3" fillId="0" borderId="0" xfId="0" applyFont="1" applyBorder="1" applyProtection="1">
      <protection locked="0"/>
    </xf>
    <xf numFmtId="0" fontId="3" fillId="0" borderId="18" xfId="0" applyFont="1" applyBorder="1" applyAlignment="1" applyProtection="1">
      <alignment horizontal="center" vertical="center"/>
      <protection locked="0"/>
    </xf>
    <xf numFmtId="0" fontId="3" fillId="0" borderId="18" xfId="0" applyFont="1" applyBorder="1" applyAlignment="1">
      <alignment horizontal="center" vertical="center" wrapText="1"/>
    </xf>
    <xf numFmtId="0" fontId="3" fillId="0" borderId="19" xfId="0" applyFont="1" applyBorder="1" applyAlignment="1" applyProtection="1">
      <alignment horizontal="center" vertical="center"/>
      <protection locked="0"/>
    </xf>
    <xf numFmtId="0" fontId="3" fillId="0" borderId="19" xfId="0" applyFont="1" applyBorder="1" applyAlignment="1">
      <alignment horizontal="center" vertical="center" wrapText="1"/>
    </xf>
    <xf numFmtId="0" fontId="3" fillId="0" borderId="20" xfId="0" applyFont="1" applyBorder="1" applyAlignment="1" applyProtection="1">
      <alignment horizontal="center" vertical="center"/>
      <protection locked="0"/>
    </xf>
    <xf numFmtId="0" fontId="3" fillId="0" borderId="20" xfId="0" applyFont="1" applyBorder="1" applyAlignment="1">
      <alignment horizontal="center" vertical="center" wrapText="1"/>
    </xf>
    <xf numFmtId="0" fontId="2" fillId="0" borderId="10" xfId="0" applyFont="1" applyBorder="1" applyAlignment="1">
      <alignment horizontal="left" vertical="center" wrapText="1"/>
    </xf>
    <xf numFmtId="0" fontId="2" fillId="0" borderId="20" xfId="0" applyFont="1" applyBorder="1" applyAlignment="1" applyProtection="1">
      <alignment horizontal="left" vertical="center"/>
      <protection locked="0"/>
    </xf>
    <xf numFmtId="0" fontId="2" fillId="0" borderId="20" xfId="0" applyFont="1" applyBorder="1" applyAlignment="1">
      <alignment horizontal="left" vertical="center" wrapText="1"/>
    </xf>
    <xf numFmtId="0" fontId="2" fillId="0" borderId="21" xfId="0" applyFont="1" applyBorder="1" applyAlignment="1">
      <alignment horizontal="center" vertical="center"/>
    </xf>
    <xf numFmtId="0" fontId="2" fillId="0" borderId="21" xfId="0" applyFont="1" applyBorder="1" applyAlignment="1" applyProtection="1">
      <alignment horizontal="left" vertical="center"/>
      <protection locked="0"/>
    </xf>
    <xf numFmtId="0" fontId="2" fillId="0" borderId="21" xfId="0" applyFont="1" applyBorder="1" applyAlignment="1">
      <alignment horizontal="left" vertical="center"/>
    </xf>
    <xf numFmtId="0" fontId="0" fillId="0" borderId="0" xfId="0" applyFont="1" applyFill="1" applyBorder="1" applyAlignment="1">
      <alignment vertical="center"/>
    </xf>
    <xf numFmtId="0" fontId="15" fillId="0" borderId="0" xfId="57" applyFont="1" applyFill="1" applyBorder="1" applyAlignment="1" applyProtection="1"/>
    <xf numFmtId="0" fontId="2" fillId="0" borderId="0" xfId="0" applyFont="1" applyBorder="1" applyAlignment="1" applyProtection="1">
      <alignment vertical="top" wrapText="1"/>
      <protection locked="0"/>
    </xf>
    <xf numFmtId="0" fontId="10" fillId="0" borderId="0" xfId="0" applyFont="1" applyBorder="1" applyAlignment="1" applyProtection="1">
      <alignment horizontal="center" vertical="center" wrapText="1"/>
      <protection locked="0"/>
    </xf>
    <xf numFmtId="0" fontId="3" fillId="0" borderId="14" xfId="0" applyFont="1" applyBorder="1" applyAlignment="1">
      <alignment horizontal="center" vertical="center" wrapText="1"/>
    </xf>
    <xf numFmtId="0" fontId="3" fillId="0" borderId="14" xfId="0" applyFont="1" applyBorder="1" applyAlignment="1" applyProtection="1">
      <alignment horizontal="center" vertical="center" wrapText="1"/>
      <protection locked="0"/>
    </xf>
    <xf numFmtId="0" fontId="3" fillId="0" borderId="19" xfId="0" applyFont="1" applyBorder="1" applyAlignment="1" applyProtection="1">
      <alignment horizontal="center" vertical="center" wrapText="1"/>
      <protection locked="0"/>
    </xf>
    <xf numFmtId="0" fontId="3" fillId="0" borderId="22" xfId="0" applyFont="1" applyBorder="1" applyAlignment="1">
      <alignment horizontal="center" vertical="center" wrapText="1"/>
    </xf>
    <xf numFmtId="0" fontId="3" fillId="0" borderId="20" xfId="0" applyFont="1" applyBorder="1" applyAlignment="1" applyProtection="1">
      <alignment horizontal="center" vertical="center" wrapText="1"/>
      <protection locked="0"/>
    </xf>
    <xf numFmtId="0" fontId="2" fillId="2" borderId="23" xfId="0" applyFont="1" applyFill="1" applyBorder="1" applyAlignment="1">
      <alignment horizontal="left" vertical="center"/>
    </xf>
    <xf numFmtId="0" fontId="2" fillId="0" borderId="0" xfId="0" applyFont="1" applyBorder="1" applyAlignment="1" applyProtection="1">
      <alignment horizontal="right" vertical="center" wrapText="1"/>
      <protection locked="0"/>
    </xf>
    <xf numFmtId="0" fontId="2" fillId="0" borderId="0" xfId="0" applyFont="1" applyBorder="1" applyAlignment="1" applyProtection="1">
      <alignment horizontal="right" wrapText="1"/>
      <protection locked="0"/>
    </xf>
    <xf numFmtId="0" fontId="3" fillId="0" borderId="14" xfId="0" applyFont="1" applyBorder="1" applyAlignment="1" applyProtection="1">
      <alignment horizontal="center" vertical="center"/>
      <protection locked="0"/>
    </xf>
    <xf numFmtId="0" fontId="3" fillId="0" borderId="22" xfId="0" applyFont="1" applyBorder="1" applyAlignment="1" applyProtection="1">
      <alignment horizontal="center" vertical="center"/>
      <protection locked="0"/>
    </xf>
    <xf numFmtId="0" fontId="3" fillId="0" borderId="22" xfId="0" applyFont="1" applyBorder="1" applyAlignment="1" applyProtection="1">
      <alignment horizontal="center" vertical="center" wrapText="1"/>
      <protection locked="0"/>
    </xf>
    <xf numFmtId="0" fontId="2" fillId="0" borderId="0" xfId="0" applyFont="1" applyBorder="1" applyAlignment="1">
      <alignment horizontal="left" vertical="center"/>
    </xf>
    <xf numFmtId="178" fontId="11" fillId="0" borderId="9" xfId="51" applyNumberFormat="1" applyFont="1" applyBorder="1" applyAlignment="1">
      <alignment horizontal="center" vertical="center"/>
    </xf>
    <xf numFmtId="178" fontId="11" fillId="0" borderId="9" xfId="0" applyNumberFormat="1" applyFont="1" applyBorder="1" applyAlignment="1">
      <alignment horizontal="center" vertical="center"/>
    </xf>
    <xf numFmtId="3" fontId="2" fillId="0" borderId="20" xfId="0" applyNumberFormat="1" applyFont="1" applyBorder="1" applyAlignment="1">
      <alignment horizontal="right" vertical="center"/>
    </xf>
    <xf numFmtId="0" fontId="2" fillId="0" borderId="24" xfId="0" applyFont="1" applyBorder="1" applyAlignment="1">
      <alignment horizontal="center" vertical="center"/>
    </xf>
    <xf numFmtId="0" fontId="2" fillId="0" borderId="22" xfId="0" applyFont="1" applyBorder="1" applyAlignment="1" applyProtection="1">
      <alignment horizontal="left" vertical="center"/>
      <protection locked="0"/>
    </xf>
    <xf numFmtId="0" fontId="2" fillId="0" borderId="22" xfId="0" applyFont="1" applyBorder="1" applyAlignment="1">
      <alignment horizontal="left" vertical="center"/>
    </xf>
    <xf numFmtId="0" fontId="2" fillId="2" borderId="20" xfId="0" applyFont="1" applyFill="1" applyBorder="1" applyAlignment="1">
      <alignment horizontal="right" vertical="center"/>
    </xf>
    <xf numFmtId="0" fontId="2" fillId="2" borderId="0" xfId="0" applyFont="1" applyFill="1" applyBorder="1" applyAlignment="1">
      <alignment horizontal="left" vertical="center"/>
    </xf>
    <xf numFmtId="179" fontId="11" fillId="0" borderId="0" xfId="0" applyNumberFormat="1" applyFont="1" applyBorder="1" applyAlignment="1">
      <alignment horizontal="left" vertical="center"/>
    </xf>
    <xf numFmtId="0" fontId="2" fillId="0" borderId="0" xfId="0" applyFont="1" applyBorder="1" applyAlignment="1">
      <alignment horizontal="right"/>
    </xf>
    <xf numFmtId="0" fontId="17" fillId="0" borderId="0" xfId="0" applyFont="1" applyBorder="1" applyAlignment="1" applyProtection="1">
      <alignment horizontal="right"/>
      <protection locked="0"/>
    </xf>
    <xf numFmtId="49" fontId="17" fillId="0" borderId="0" xfId="0" applyNumberFormat="1" applyFont="1" applyBorder="1" applyProtection="1">
      <protection locked="0"/>
    </xf>
    <xf numFmtId="0" fontId="9" fillId="0" borderId="0" xfId="0" applyFont="1" applyBorder="1" applyAlignment="1">
      <alignment horizontal="right"/>
    </xf>
    <xf numFmtId="0" fontId="18" fillId="0" borderId="0" xfId="0" applyFont="1" applyBorder="1" applyAlignment="1" applyProtection="1">
      <alignment horizontal="center" vertical="center" wrapText="1"/>
      <protection locked="0"/>
    </xf>
    <xf numFmtId="0" fontId="18" fillId="0" borderId="0" xfId="0" applyFont="1" applyBorder="1" applyAlignment="1" applyProtection="1">
      <alignment horizontal="center" vertical="center"/>
      <protection locked="0"/>
    </xf>
    <xf numFmtId="0" fontId="18" fillId="0" borderId="0" xfId="0" applyFont="1" applyBorder="1" applyAlignment="1">
      <alignment horizontal="center" vertical="center"/>
    </xf>
    <xf numFmtId="0" fontId="3" fillId="0" borderId="12" xfId="0" applyFont="1" applyBorder="1" applyAlignment="1" applyProtection="1">
      <alignment horizontal="center" vertical="center"/>
      <protection locked="0"/>
    </xf>
    <xf numFmtId="49" fontId="3" fillId="0" borderId="12" xfId="0" applyNumberFormat="1" applyFont="1" applyBorder="1" applyAlignment="1" applyProtection="1">
      <alignment horizontal="center" vertical="center" wrapText="1"/>
      <protection locked="0"/>
    </xf>
    <xf numFmtId="0" fontId="3" fillId="0" borderId="16" xfId="0" applyFont="1" applyBorder="1" applyAlignment="1" applyProtection="1">
      <alignment horizontal="center" vertical="center"/>
      <protection locked="0"/>
    </xf>
    <xf numFmtId="49" fontId="3" fillId="0" borderId="16" xfId="0" applyNumberFormat="1" applyFont="1" applyBorder="1" applyAlignment="1" applyProtection="1">
      <alignment horizontal="center" vertical="center" wrapText="1"/>
      <protection locked="0"/>
    </xf>
    <xf numFmtId="49" fontId="3" fillId="0" borderId="9" xfId="0" applyNumberFormat="1" applyFont="1" applyBorder="1" applyAlignment="1" applyProtection="1">
      <alignment horizontal="center" vertical="center"/>
      <protection locked="0"/>
    </xf>
    <xf numFmtId="0" fontId="3" fillId="0" borderId="9" xfId="0" applyFont="1" applyBorder="1" applyAlignment="1">
      <alignment horizontal="center" vertical="center"/>
    </xf>
    <xf numFmtId="0" fontId="9" fillId="0" borderId="14" xfId="0" applyFont="1" applyBorder="1" applyAlignment="1" applyProtection="1">
      <alignment horizontal="center" vertical="center"/>
      <protection locked="0"/>
    </xf>
    <xf numFmtId="0" fontId="9" fillId="0" borderId="15" xfId="0" applyFont="1" applyBorder="1" applyAlignment="1" applyProtection="1">
      <alignment horizontal="center" vertical="center"/>
      <protection locked="0"/>
    </xf>
    <xf numFmtId="0" fontId="9" fillId="0" borderId="9" xfId="0" applyFont="1" applyBorder="1" applyAlignment="1">
      <alignment horizontal="center" vertical="center" wrapText="1"/>
    </xf>
    <xf numFmtId="0" fontId="2" fillId="0" borderId="9" xfId="0" applyFont="1" applyBorder="1" applyAlignment="1">
      <alignment horizontal="left" vertical="center" wrapText="1" indent="1"/>
    </xf>
    <xf numFmtId="0" fontId="9" fillId="0" borderId="0" xfId="0" applyFont="1" applyBorder="1" applyAlignment="1">
      <alignment vertical="top"/>
    </xf>
    <xf numFmtId="0" fontId="3" fillId="0" borderId="17" xfId="0" applyFont="1" applyBorder="1" applyAlignment="1">
      <alignment horizontal="center" vertical="center"/>
    </xf>
    <xf numFmtId="0" fontId="3" fillId="0" borderId="18" xfId="0" applyFont="1" applyBorder="1" applyAlignment="1">
      <alignment horizontal="center" vertical="center"/>
    </xf>
    <xf numFmtId="0" fontId="3" fillId="0" borderId="24" xfId="0" applyFont="1" applyBorder="1" applyAlignment="1" applyProtection="1">
      <alignment horizontal="center" vertical="center" wrapText="1"/>
      <protection locked="0"/>
    </xf>
    <xf numFmtId="0" fontId="3" fillId="0" borderId="20" xfId="0" applyFont="1" applyBorder="1" applyAlignment="1">
      <alignment horizontal="center" vertical="center"/>
    </xf>
    <xf numFmtId="0" fontId="2" fillId="0" borderId="0" xfId="0" applyFont="1" applyBorder="1" applyAlignment="1">
      <alignment horizontal="right" vertical="center"/>
    </xf>
    <xf numFmtId="0" fontId="9" fillId="0" borderId="0" xfId="0" applyFont="1" applyBorder="1" applyAlignment="1" applyProtection="1">
      <alignment vertical="top"/>
      <protection locked="0"/>
    </xf>
    <xf numFmtId="49" fontId="9" fillId="0" borderId="0" xfId="0" applyNumberFormat="1" applyFont="1" applyBorder="1" applyProtection="1">
      <protection locked="0"/>
    </xf>
    <xf numFmtId="0" fontId="3" fillId="0" borderId="0" xfId="0" applyFont="1" applyBorder="1" applyAlignment="1" applyProtection="1">
      <alignment horizontal="left" vertical="center"/>
      <protection locked="0"/>
    </xf>
    <xf numFmtId="0" fontId="3" fillId="0" borderId="10" xfId="0" applyFont="1" applyBorder="1" applyAlignment="1" applyProtection="1">
      <alignment horizontal="center" vertical="center"/>
      <protection locked="0"/>
    </xf>
    <xf numFmtId="0" fontId="2" fillId="0" borderId="9" xfId="0" applyFont="1" applyBorder="1" applyAlignment="1">
      <alignment horizontal="left" vertical="center"/>
    </xf>
    <xf numFmtId="0" fontId="2" fillId="0" borderId="14" xfId="0" applyFont="1" applyBorder="1" applyAlignment="1" applyProtection="1">
      <alignment horizontal="left" vertical="center"/>
      <protection locked="0"/>
    </xf>
    <xf numFmtId="0" fontId="2" fillId="0" borderId="15" xfId="0" applyFont="1" applyBorder="1" applyAlignment="1" applyProtection="1">
      <alignment horizontal="left" vertical="center"/>
      <protection locked="0"/>
    </xf>
    <xf numFmtId="0" fontId="3" fillId="0" borderId="13" xfId="0" applyFont="1" applyBorder="1" applyAlignment="1" applyProtection="1">
      <alignment horizontal="center" vertical="center"/>
      <protection locked="0"/>
    </xf>
    <xf numFmtId="0" fontId="3" fillId="0" borderId="13" xfId="0" applyFont="1" applyBorder="1" applyAlignment="1" applyProtection="1">
      <alignment horizontal="center" vertical="center" wrapText="1"/>
      <protection locked="0"/>
    </xf>
    <xf numFmtId="0" fontId="3" fillId="0" borderId="9" xfId="0" applyFont="1" applyBorder="1" applyAlignment="1" applyProtection="1">
      <alignment horizontal="center" vertical="center" wrapText="1"/>
      <protection locked="0"/>
    </xf>
    <xf numFmtId="0" fontId="3" fillId="2" borderId="9" xfId="0" applyFont="1" applyFill="1" applyBorder="1" applyAlignment="1" applyProtection="1">
      <alignment horizontal="center" vertical="center" wrapText="1"/>
      <protection locked="0"/>
    </xf>
    <xf numFmtId="0" fontId="3" fillId="0" borderId="15" xfId="0" applyFont="1" applyBorder="1" applyAlignment="1" applyProtection="1">
      <alignment horizontal="center" vertical="center" wrapText="1"/>
      <protection locked="0"/>
    </xf>
    <xf numFmtId="0" fontId="2" fillId="0" borderId="0" xfId="0" applyFont="1" applyBorder="1" applyAlignment="1">
      <alignment horizontal="right" vertical="center" wrapText="1"/>
    </xf>
    <xf numFmtId="0" fontId="19" fillId="0" borderId="0" xfId="0" applyFont="1" applyBorder="1" applyAlignment="1">
      <alignment horizontal="center" vertical="center"/>
    </xf>
    <xf numFmtId="0" fontId="9" fillId="2" borderId="0" xfId="0" applyFont="1" applyFill="1" applyBorder="1" applyAlignment="1" applyProtection="1">
      <alignment horizontal="left" vertical="center" wrapText="1"/>
      <protection locked="0"/>
    </xf>
    <xf numFmtId="0" fontId="12" fillId="2" borderId="9" xfId="0" applyFont="1" applyFill="1" applyBorder="1" applyAlignment="1" applyProtection="1">
      <alignment vertical="top" wrapText="1"/>
      <protection locked="0"/>
    </xf>
    <xf numFmtId="49" fontId="3" fillId="0" borderId="13" xfId="0" applyNumberFormat="1" applyFont="1" applyBorder="1" applyAlignment="1">
      <alignment horizontal="center" vertical="center" wrapText="1"/>
    </xf>
    <xf numFmtId="49" fontId="3" fillId="0" borderId="15" xfId="0" applyNumberFormat="1" applyFont="1" applyBorder="1" applyAlignment="1">
      <alignment horizontal="center" vertical="center" wrapText="1"/>
    </xf>
    <xf numFmtId="49" fontId="3" fillId="0" borderId="9" xfId="0" applyNumberFormat="1" applyFont="1" applyBorder="1" applyAlignment="1">
      <alignment horizontal="center" vertical="center"/>
    </xf>
    <xf numFmtId="0" fontId="2" fillId="0" borderId="9" xfId="0" applyFont="1" applyBorder="1" applyAlignment="1">
      <alignment horizontal="left" vertical="center" wrapText="1" indent="2"/>
    </xf>
    <xf numFmtId="0" fontId="9" fillId="0" borderId="15" xfId="0" applyFont="1" applyBorder="1" applyAlignment="1">
      <alignment horizontal="center" vertical="center"/>
    </xf>
    <xf numFmtId="0" fontId="12" fillId="2" borderId="0" xfId="0" applyFont="1" applyFill="1" applyBorder="1" applyAlignment="1">
      <alignment horizontal="left" vertical="center"/>
    </xf>
    <xf numFmtId="0" fontId="20" fillId="0" borderId="9" xfId="0" applyFont="1" applyBorder="1" applyAlignment="1" applyProtection="1">
      <alignment horizontal="center" vertical="center" wrapText="1"/>
      <protection locked="0"/>
    </xf>
    <xf numFmtId="0" fontId="20" fillId="0" borderId="9" xfId="0" applyFont="1" applyBorder="1" applyAlignment="1" applyProtection="1">
      <alignment vertical="top" wrapText="1"/>
      <protection locked="0"/>
    </xf>
    <xf numFmtId="0" fontId="2" fillId="0" borderId="9" xfId="0" applyFont="1" applyBorder="1" applyAlignment="1" applyProtection="1">
      <alignment vertical="center" wrapText="1"/>
      <protection locked="0"/>
    </xf>
    <xf numFmtId="0" fontId="21" fillId="0" borderId="9" xfId="0" applyFont="1" applyBorder="1" applyAlignment="1">
      <alignment horizontal="center" vertical="center"/>
    </xf>
    <xf numFmtId="0" fontId="21" fillId="0" borderId="9" xfId="0" applyFont="1" applyBorder="1" applyAlignment="1" applyProtection="1">
      <alignment horizontal="center" vertical="center" wrapText="1"/>
      <protection locked="0"/>
    </xf>
    <xf numFmtId="179" fontId="22" fillId="0" borderId="9" xfId="0" applyNumberFormat="1" applyFont="1" applyBorder="1" applyAlignment="1">
      <alignment horizontal="right" vertical="center"/>
    </xf>
    <xf numFmtId="0" fontId="20" fillId="2" borderId="12" xfId="0" applyFont="1" applyFill="1" applyBorder="1" applyAlignment="1">
      <alignment horizontal="center" vertical="center"/>
    </xf>
    <xf numFmtId="0" fontId="20" fillId="0" borderId="13" xfId="0" applyFont="1" applyBorder="1" applyAlignment="1" applyProtection="1">
      <alignment horizontal="center" vertical="center"/>
      <protection locked="0"/>
    </xf>
    <xf numFmtId="0" fontId="20" fillId="0" borderId="14" xfId="0" applyFont="1" applyBorder="1" applyAlignment="1" applyProtection="1">
      <alignment horizontal="center" vertical="center"/>
      <protection locked="0"/>
    </xf>
    <xf numFmtId="0" fontId="20" fillId="0" borderId="15" xfId="0" applyFont="1" applyBorder="1" applyAlignment="1" applyProtection="1">
      <alignment horizontal="center" vertical="center"/>
      <protection locked="0"/>
    </xf>
    <xf numFmtId="0" fontId="20" fillId="0" borderId="12" xfId="0" applyFont="1" applyBorder="1" applyAlignment="1" applyProtection="1">
      <alignment horizontal="center" vertical="center"/>
      <protection locked="0"/>
    </xf>
    <xf numFmtId="0" fontId="20" fillId="2" borderId="10" xfId="0" applyFont="1" applyFill="1" applyBorder="1" applyAlignment="1" applyProtection="1">
      <alignment horizontal="center" vertical="center" wrapText="1"/>
      <protection locked="0"/>
    </xf>
    <xf numFmtId="0" fontId="20" fillId="0" borderId="10" xfId="0" applyFont="1" applyBorder="1" applyAlignment="1" applyProtection="1">
      <alignment horizontal="center" vertical="center"/>
      <protection locked="0"/>
    </xf>
    <xf numFmtId="0" fontId="20" fillId="0" borderId="9" xfId="0" applyFont="1" applyBorder="1" applyAlignment="1" applyProtection="1">
      <alignment horizontal="center" vertical="center"/>
      <protection locked="0"/>
    </xf>
    <xf numFmtId="0" fontId="2" fillId="2" borderId="9" xfId="0" applyFont="1" applyFill="1" applyBorder="1" applyAlignment="1">
      <alignment horizontal="left" vertical="center" wrapText="1" indent="1"/>
    </xf>
    <xf numFmtId="0" fontId="2" fillId="2" borderId="9" xfId="0" applyFont="1" applyFill="1" applyBorder="1" applyAlignment="1">
      <alignment horizontal="left" vertical="center" wrapText="1" indent="2"/>
    </xf>
    <xf numFmtId="0" fontId="2" fillId="2" borderId="13" xfId="0" applyFont="1" applyFill="1" applyBorder="1" applyAlignment="1">
      <alignment horizontal="center" vertical="center" wrapText="1"/>
    </xf>
    <xf numFmtId="0" fontId="20" fillId="0" borderId="14" xfId="0" applyFont="1" applyBorder="1" applyAlignment="1">
      <alignment horizontal="center" vertical="center"/>
    </xf>
    <xf numFmtId="0" fontId="20" fillId="0" borderId="15" xfId="0" applyFont="1" applyBorder="1" applyAlignment="1">
      <alignment horizontal="center" vertical="center"/>
    </xf>
    <xf numFmtId="0" fontId="20" fillId="0" borderId="10" xfId="0" applyFont="1" applyBorder="1" applyAlignment="1" applyProtection="1">
      <alignment horizontal="center" vertical="center" wrapText="1"/>
      <protection locked="0"/>
    </xf>
    <xf numFmtId="0" fontId="9" fillId="0" borderId="12" xfId="0" applyFont="1" applyBorder="1" applyAlignment="1" applyProtection="1">
      <alignment horizontal="center" vertical="center" wrapText="1"/>
      <protection locked="0"/>
    </xf>
    <xf numFmtId="0" fontId="9" fillId="0" borderId="18" xfId="0" applyFont="1" applyBorder="1" applyAlignment="1" applyProtection="1">
      <alignment horizontal="center" vertical="center" wrapText="1"/>
      <protection locked="0"/>
    </xf>
    <xf numFmtId="0" fontId="9" fillId="0" borderId="14" xfId="0" applyFont="1" applyBorder="1" applyAlignment="1" applyProtection="1">
      <alignment horizontal="center" vertical="center" wrapText="1"/>
      <protection locked="0"/>
    </xf>
    <xf numFmtId="0" fontId="9" fillId="0" borderId="16" xfId="0" applyFont="1" applyBorder="1" applyAlignment="1" applyProtection="1">
      <alignment horizontal="center" vertical="center" wrapText="1"/>
      <protection locked="0"/>
    </xf>
    <xf numFmtId="0" fontId="9" fillId="0" borderId="19" xfId="0" applyFont="1" applyBorder="1" applyAlignment="1" applyProtection="1">
      <alignment horizontal="center" vertical="center" wrapText="1"/>
      <protection locked="0"/>
    </xf>
    <xf numFmtId="0" fontId="2" fillId="2" borderId="10" xfId="0" applyFont="1" applyFill="1" applyBorder="1" applyAlignment="1">
      <alignment horizontal="left" vertical="center"/>
    </xf>
    <xf numFmtId="0" fontId="2" fillId="2" borderId="20" xfId="0" applyFont="1" applyFill="1" applyBorder="1" applyAlignment="1">
      <alignment horizontal="left" vertical="center"/>
    </xf>
    <xf numFmtId="0" fontId="2" fillId="2" borderId="9" xfId="0" applyFont="1" applyFill="1" applyBorder="1" applyAlignment="1">
      <alignment horizontal="center" vertical="center"/>
    </xf>
    <xf numFmtId="0" fontId="12" fillId="0" borderId="9" xfId="0" applyFont="1" applyBorder="1" applyAlignment="1" applyProtection="1">
      <alignment vertical="top" wrapText="1"/>
      <protection locked="0"/>
    </xf>
    <xf numFmtId="0" fontId="9" fillId="0" borderId="15" xfId="0" applyFont="1" applyBorder="1" applyAlignment="1" applyProtection="1">
      <alignment horizontal="center" vertical="center" wrapText="1"/>
      <protection locked="0"/>
    </xf>
    <xf numFmtId="0" fontId="9" fillId="0" borderId="22" xfId="0" applyFont="1" applyBorder="1" applyAlignment="1" applyProtection="1">
      <alignment horizontal="center" vertical="center"/>
      <protection locked="0"/>
    </xf>
    <xf numFmtId="0" fontId="9" fillId="0" borderId="22" xfId="0" applyFont="1" applyBorder="1" applyAlignment="1" applyProtection="1">
      <alignment horizontal="center" vertical="center" wrapText="1"/>
      <protection locked="0"/>
    </xf>
    <xf numFmtId="0" fontId="9" fillId="0" borderId="20" xfId="0" applyFont="1" applyBorder="1" applyAlignment="1" applyProtection="1">
      <alignment horizontal="center" vertical="center" wrapText="1"/>
      <protection locked="0"/>
    </xf>
    <xf numFmtId="0" fontId="2" fillId="2" borderId="20" xfId="0" applyFont="1" applyFill="1" applyBorder="1" applyAlignment="1" applyProtection="1">
      <alignment horizontal="right" vertical="center"/>
      <protection locked="0"/>
    </xf>
    <xf numFmtId="0" fontId="2" fillId="0" borderId="9" xfId="0" applyFont="1" applyBorder="1" applyAlignment="1" applyProtection="1">
      <alignment vertical="center"/>
      <protection locked="0"/>
    </xf>
    <xf numFmtId="0" fontId="2" fillId="2" borderId="0" xfId="0" applyFont="1" applyFill="1" applyBorder="1" applyAlignment="1" quotePrefix="1">
      <alignment horizontal="right" vertical="center" wrapText="1"/>
    </xf>
  </cellXfs>
  <cellStyles count="6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DateStyle" xfId="49"/>
    <cellStyle name="DateTimeStyle" xfId="50"/>
    <cellStyle name="IntegralNumberStyle" xfId="51"/>
    <cellStyle name="MoneyStyle" xfId="52"/>
    <cellStyle name="NumberStyle" xfId="53"/>
    <cellStyle name="PercentStyle" xfId="54"/>
    <cellStyle name="TextStyle" xfId="55"/>
    <cellStyle name="TimeStyle" xfId="56"/>
    <cellStyle name="Normal" xfId="57"/>
    <cellStyle name="常规 5" xfId="58"/>
    <cellStyle name="常规 3" xfId="5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1" Type="http://schemas.openxmlformats.org/officeDocument/2006/relationships/sharedStrings" Target="sharedStrings.xml"/><Relationship Id="rId20" Type="http://schemas.openxmlformats.org/officeDocument/2006/relationships/styles" Target="styles.xml"/><Relationship Id="rId2" Type="http://schemas.openxmlformats.org/officeDocument/2006/relationships/worksheet" Target="worksheets/sheet2.xml"/><Relationship Id="rId19" Type="http://schemas.openxmlformats.org/officeDocument/2006/relationships/theme" Target="theme/theme1.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主题​​">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D36"/>
  <sheetViews>
    <sheetView showGridLines="0" showZeros="0" topLeftCell="A16" workbookViewId="0">
      <selection activeCell="F47" sqref="F47"/>
    </sheetView>
  </sheetViews>
  <sheetFormatPr defaultColWidth="8.625" defaultRowHeight="12.75" customHeight="1" outlineLevelCol="3"/>
  <cols>
    <col min="1" max="1" width="36.25" customWidth="1"/>
    <col min="2" max="2" width="27" customWidth="1"/>
    <col min="3" max="3" width="41" customWidth="1"/>
    <col min="4" max="4" width="28.5" customWidth="1"/>
  </cols>
  <sheetData>
    <row r="1" ht="15" customHeight="1" spans="1:4">
      <c r="A1" s="99"/>
      <c r="B1" s="99"/>
      <c r="C1" s="99"/>
      <c r="D1" s="117" t="s">
        <v>0</v>
      </c>
    </row>
    <row r="2" ht="41.25" customHeight="1" spans="1:1">
      <c r="A2" s="94" t="str">
        <f>"2026"&amp;"年部门财务收支预算总表"</f>
        <v>2026年部门财务收支预算总表</v>
      </c>
    </row>
    <row r="3" ht="17.25" customHeight="1" spans="1:4">
      <c r="A3" s="97" t="s">
        <v>1</v>
      </c>
      <c r="B3" s="222"/>
      <c r="D3" s="200" t="s">
        <v>2</v>
      </c>
    </row>
    <row r="4" ht="23.25" customHeight="1" spans="1:4">
      <c r="A4" s="223" t="s">
        <v>3</v>
      </c>
      <c r="B4" s="224"/>
      <c r="C4" s="223" t="s">
        <v>4</v>
      </c>
      <c r="D4" s="224"/>
    </row>
    <row r="5" ht="24" customHeight="1" spans="1:4">
      <c r="A5" s="223" t="s">
        <v>5</v>
      </c>
      <c r="B5" s="223" t="s">
        <v>6</v>
      </c>
      <c r="C5" s="223" t="s">
        <v>7</v>
      </c>
      <c r="D5" s="223" t="s">
        <v>6</v>
      </c>
    </row>
    <row r="6" ht="17.25" customHeight="1" spans="1:4">
      <c r="A6" s="225" t="s">
        <v>8</v>
      </c>
      <c r="B6" s="133">
        <v>14037172.24</v>
      </c>
      <c r="C6" s="225" t="s">
        <v>9</v>
      </c>
      <c r="D6" s="133"/>
    </row>
    <row r="7" ht="17.25" customHeight="1" spans="1:4">
      <c r="A7" s="225" t="s">
        <v>10</v>
      </c>
      <c r="B7" s="133"/>
      <c r="C7" s="225" t="s">
        <v>11</v>
      </c>
      <c r="D7" s="133"/>
    </row>
    <row r="8" ht="17.25" customHeight="1" spans="1:4">
      <c r="A8" s="225" t="s">
        <v>12</v>
      </c>
      <c r="B8" s="133"/>
      <c r="C8" s="257" t="s">
        <v>13</v>
      </c>
      <c r="D8" s="133"/>
    </row>
    <row r="9" ht="17.25" customHeight="1" spans="1:4">
      <c r="A9" s="225" t="s">
        <v>14</v>
      </c>
      <c r="B9" s="133"/>
      <c r="C9" s="257" t="s">
        <v>15</v>
      </c>
      <c r="D9" s="133"/>
    </row>
    <row r="10" ht="17.25" customHeight="1" spans="1:4">
      <c r="A10" s="225" t="s">
        <v>16</v>
      </c>
      <c r="B10" s="133">
        <v>8855000</v>
      </c>
      <c r="C10" s="257" t="s">
        <v>17</v>
      </c>
      <c r="D10" s="133"/>
    </row>
    <row r="11" ht="17.25" customHeight="1" spans="1:4">
      <c r="A11" s="225" t="s">
        <v>18</v>
      </c>
      <c r="B11" s="133">
        <v>8855000</v>
      </c>
      <c r="C11" s="257" t="s">
        <v>19</v>
      </c>
      <c r="D11" s="133"/>
    </row>
    <row r="12" ht="17.25" customHeight="1" spans="1:4">
      <c r="A12" s="225" t="s">
        <v>20</v>
      </c>
      <c r="B12" s="133"/>
      <c r="C12" s="84" t="s">
        <v>21</v>
      </c>
      <c r="D12" s="133"/>
    </row>
    <row r="13" ht="17.25" customHeight="1" spans="1:4">
      <c r="A13" s="225" t="s">
        <v>22</v>
      </c>
      <c r="B13" s="133"/>
      <c r="C13" s="84" t="s">
        <v>23</v>
      </c>
      <c r="D13" s="133">
        <v>2312788.24</v>
      </c>
    </row>
    <row r="14" ht="17.25" customHeight="1" spans="1:4">
      <c r="A14" s="225" t="s">
        <v>24</v>
      </c>
      <c r="B14" s="133"/>
      <c r="C14" s="84" t="s">
        <v>25</v>
      </c>
      <c r="D14" s="133">
        <v>19620836</v>
      </c>
    </row>
    <row r="15" ht="17.25" customHeight="1" spans="1:4">
      <c r="A15" s="225" t="s">
        <v>26</v>
      </c>
      <c r="B15" s="133"/>
      <c r="C15" s="84" t="s">
        <v>27</v>
      </c>
      <c r="D15" s="133"/>
    </row>
    <row r="16" ht="17.25" customHeight="1" spans="1:4">
      <c r="A16" s="205"/>
      <c r="B16" s="133"/>
      <c r="C16" s="84" t="s">
        <v>28</v>
      </c>
      <c r="D16" s="133"/>
    </row>
    <row r="17" ht="17.25" customHeight="1" spans="1:4">
      <c r="A17" s="226"/>
      <c r="B17" s="133"/>
      <c r="C17" s="84" t="s">
        <v>29</v>
      </c>
      <c r="D17" s="133"/>
    </row>
    <row r="18" ht="17.25" customHeight="1" spans="1:4">
      <c r="A18" s="226"/>
      <c r="B18" s="133"/>
      <c r="C18" s="84" t="s">
        <v>30</v>
      </c>
      <c r="D18" s="133"/>
    </row>
    <row r="19" ht="17.25" customHeight="1" spans="1:4">
      <c r="A19" s="226"/>
      <c r="B19" s="133"/>
      <c r="C19" s="84" t="s">
        <v>31</v>
      </c>
      <c r="D19" s="133"/>
    </row>
    <row r="20" ht="17.25" customHeight="1" spans="1:4">
      <c r="A20" s="226"/>
      <c r="B20" s="133"/>
      <c r="C20" s="84" t="s">
        <v>32</v>
      </c>
      <c r="D20" s="133"/>
    </row>
    <row r="21" ht="17.25" customHeight="1" spans="1:4">
      <c r="A21" s="226"/>
      <c r="B21" s="133"/>
      <c r="C21" s="84" t="s">
        <v>33</v>
      </c>
      <c r="D21" s="133"/>
    </row>
    <row r="22" ht="17.25" customHeight="1" spans="1:4">
      <c r="A22" s="226"/>
      <c r="B22" s="133"/>
      <c r="C22" s="84" t="s">
        <v>34</v>
      </c>
      <c r="D22" s="133"/>
    </row>
    <row r="23" ht="17.25" customHeight="1" spans="1:4">
      <c r="A23" s="226"/>
      <c r="B23" s="133"/>
      <c r="C23" s="84" t="s">
        <v>35</v>
      </c>
      <c r="D23" s="133"/>
    </row>
    <row r="24" ht="17.25" customHeight="1" spans="1:4">
      <c r="A24" s="226"/>
      <c r="B24" s="133"/>
      <c r="C24" s="84" t="s">
        <v>36</v>
      </c>
      <c r="D24" s="133">
        <v>958548</v>
      </c>
    </row>
    <row r="25" ht="17.25" customHeight="1" spans="1:4">
      <c r="A25" s="226"/>
      <c r="B25" s="133"/>
      <c r="C25" s="84" t="s">
        <v>37</v>
      </c>
      <c r="D25" s="133"/>
    </row>
    <row r="26" ht="17.25" customHeight="1" spans="1:4">
      <c r="A26" s="226"/>
      <c r="B26" s="133"/>
      <c r="C26" s="205" t="s">
        <v>38</v>
      </c>
      <c r="D26" s="133"/>
    </row>
    <row r="27" ht="17.25" customHeight="1" spans="1:4">
      <c r="A27" s="226"/>
      <c r="B27" s="133"/>
      <c r="C27" s="84" t="s">
        <v>39</v>
      </c>
      <c r="D27" s="133"/>
    </row>
    <row r="28" ht="16.5" customHeight="1" spans="1:4">
      <c r="A28" s="226"/>
      <c r="B28" s="133"/>
      <c r="C28" s="84" t="s">
        <v>40</v>
      </c>
      <c r="D28" s="133"/>
    </row>
    <row r="29" ht="16.5" customHeight="1" spans="1:4">
      <c r="A29" s="226"/>
      <c r="B29" s="133"/>
      <c r="C29" s="205" t="s">
        <v>41</v>
      </c>
      <c r="D29" s="133"/>
    </row>
    <row r="30" ht="17.25" customHeight="1" spans="1:4">
      <c r="A30" s="226"/>
      <c r="B30" s="133"/>
      <c r="C30" s="205" t="s">
        <v>42</v>
      </c>
      <c r="D30" s="133"/>
    </row>
    <row r="31" ht="17.25" customHeight="1" spans="1:4">
      <c r="A31" s="226"/>
      <c r="B31" s="133"/>
      <c r="C31" s="84" t="s">
        <v>43</v>
      </c>
      <c r="D31" s="133"/>
    </row>
    <row r="32" ht="16.5" customHeight="1" spans="1:4">
      <c r="A32" s="226" t="s">
        <v>44</v>
      </c>
      <c r="B32" s="133">
        <v>22892172.24</v>
      </c>
      <c r="C32" s="226" t="s">
        <v>45</v>
      </c>
      <c r="D32" s="133">
        <v>22892172.24</v>
      </c>
    </row>
    <row r="33" ht="16.5" customHeight="1" spans="1:4">
      <c r="A33" s="205" t="s">
        <v>46</v>
      </c>
      <c r="B33" s="133"/>
      <c r="C33" s="205" t="s">
        <v>47</v>
      </c>
      <c r="D33" s="133"/>
    </row>
    <row r="34" ht="16.5" customHeight="1" spans="1:4">
      <c r="A34" s="84" t="s">
        <v>48</v>
      </c>
      <c r="B34" s="133"/>
      <c r="C34" s="84" t="s">
        <v>48</v>
      </c>
      <c r="D34" s="133"/>
    </row>
    <row r="35" ht="16.5" customHeight="1" spans="1:4">
      <c r="A35" s="84" t="s">
        <v>49</v>
      </c>
      <c r="B35" s="133"/>
      <c r="C35" s="84" t="s">
        <v>50</v>
      </c>
      <c r="D35" s="133"/>
    </row>
    <row r="36" ht="16.5" customHeight="1" spans="1:4">
      <c r="A36" s="227" t="s">
        <v>51</v>
      </c>
      <c r="B36" s="133">
        <v>22892172.24</v>
      </c>
      <c r="C36" s="227" t="s">
        <v>52</v>
      </c>
      <c r="D36" s="133">
        <v>22892172.24</v>
      </c>
    </row>
  </sheetData>
  <mergeCells count="4">
    <mergeCell ref="A2:D2"/>
    <mergeCell ref="A3:B3"/>
    <mergeCell ref="A4:B4"/>
    <mergeCell ref="C4:D4"/>
  </mergeCells>
  <printOptions horizontalCentered="1"/>
  <pageMargins left="0.96" right="0.96" top="0.72" bottom="0.72" header="0" footer="0"/>
  <pageSetup paperSize="9" orientation="landscape"/>
  <headerFooter>
    <oddFooter>&amp;C第&amp;P页，共&amp;N页&amp;R&amp;N</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S9"/>
  <sheetViews>
    <sheetView showGridLines="0" showZeros="0" workbookViewId="0">
      <selection activeCell="B19" sqref="B19"/>
    </sheetView>
  </sheetViews>
  <sheetFormatPr defaultColWidth="8.625" defaultRowHeight="12.75" customHeight="1"/>
  <cols>
    <col min="1" max="1" width="15.875" customWidth="1"/>
    <col min="2" max="2" width="35" customWidth="1"/>
    <col min="3" max="19" width="22" customWidth="1"/>
  </cols>
  <sheetData>
    <row r="1" ht="17.25" customHeight="1" spans="1:1">
      <c r="A1" s="117" t="s">
        <v>53</v>
      </c>
    </row>
    <row r="2" ht="41.25" customHeight="1" spans="1:1">
      <c r="A2" s="94" t="str">
        <f>"2026"&amp;"年部门收入预算表"</f>
        <v>2026年部门收入预算表</v>
      </c>
    </row>
    <row r="3" ht="17.25" customHeight="1" spans="1:19">
      <c r="A3" s="97" t="s">
        <v>1</v>
      </c>
      <c r="S3" s="99" t="s">
        <v>2</v>
      </c>
    </row>
    <row r="4" ht="21.75" customHeight="1" spans="1:19">
      <c r="A4" s="243" t="s">
        <v>54</v>
      </c>
      <c r="B4" s="244" t="s">
        <v>55</v>
      </c>
      <c r="C4" s="244" t="s">
        <v>56</v>
      </c>
      <c r="D4" s="245" t="s">
        <v>57</v>
      </c>
      <c r="E4" s="245"/>
      <c r="F4" s="245"/>
      <c r="G4" s="245"/>
      <c r="H4" s="245"/>
      <c r="I4" s="191"/>
      <c r="J4" s="245"/>
      <c r="K4" s="245"/>
      <c r="L4" s="245"/>
      <c r="M4" s="245"/>
      <c r="N4" s="252"/>
      <c r="O4" s="245" t="s">
        <v>46</v>
      </c>
      <c r="P4" s="245"/>
      <c r="Q4" s="245"/>
      <c r="R4" s="245"/>
      <c r="S4" s="252"/>
    </row>
    <row r="5" ht="27" customHeight="1" spans="1:19">
      <c r="A5" s="246"/>
      <c r="B5" s="247"/>
      <c r="C5" s="247"/>
      <c r="D5" s="247" t="s">
        <v>58</v>
      </c>
      <c r="E5" s="247" t="s">
        <v>59</v>
      </c>
      <c r="F5" s="247" t="s">
        <v>60</v>
      </c>
      <c r="G5" s="247" t="s">
        <v>61</v>
      </c>
      <c r="H5" s="247" t="s">
        <v>62</v>
      </c>
      <c r="I5" s="253" t="s">
        <v>63</v>
      </c>
      <c r="J5" s="254"/>
      <c r="K5" s="254"/>
      <c r="L5" s="254"/>
      <c r="M5" s="254"/>
      <c r="N5" s="255"/>
      <c r="O5" s="247" t="s">
        <v>58</v>
      </c>
      <c r="P5" s="247" t="s">
        <v>59</v>
      </c>
      <c r="Q5" s="247" t="s">
        <v>60</v>
      </c>
      <c r="R5" s="247" t="s">
        <v>61</v>
      </c>
      <c r="S5" s="247" t="s">
        <v>64</v>
      </c>
    </row>
    <row r="6" ht="30" customHeight="1" spans="1:19">
      <c r="A6" s="248"/>
      <c r="B6" s="249"/>
      <c r="C6" s="175"/>
      <c r="D6" s="175"/>
      <c r="E6" s="175"/>
      <c r="F6" s="175"/>
      <c r="G6" s="175"/>
      <c r="H6" s="175"/>
      <c r="I6" s="123" t="s">
        <v>58</v>
      </c>
      <c r="J6" s="255" t="s">
        <v>65</v>
      </c>
      <c r="K6" s="255" t="s">
        <v>66</v>
      </c>
      <c r="L6" s="255" t="s">
        <v>67</v>
      </c>
      <c r="M6" s="255" t="s">
        <v>68</v>
      </c>
      <c r="N6" s="255" t="s">
        <v>69</v>
      </c>
      <c r="O6" s="256"/>
      <c r="P6" s="256"/>
      <c r="Q6" s="256"/>
      <c r="R6" s="256"/>
      <c r="S6" s="175"/>
    </row>
    <row r="7" ht="24" customHeight="1" spans="1:19">
      <c r="A7" s="250">
        <v>1</v>
      </c>
      <c r="B7" s="250">
        <v>2</v>
      </c>
      <c r="C7" s="250">
        <v>3</v>
      </c>
      <c r="D7" s="250">
        <v>4</v>
      </c>
      <c r="E7" s="250">
        <v>5</v>
      </c>
      <c r="F7" s="250">
        <v>6</v>
      </c>
      <c r="G7" s="250">
        <v>7</v>
      </c>
      <c r="H7" s="250">
        <v>8</v>
      </c>
      <c r="I7" s="123">
        <v>9</v>
      </c>
      <c r="J7" s="250">
        <v>10</v>
      </c>
      <c r="K7" s="250">
        <v>11</v>
      </c>
      <c r="L7" s="250">
        <v>12</v>
      </c>
      <c r="M7" s="250">
        <v>13</v>
      </c>
      <c r="N7" s="250">
        <v>14</v>
      </c>
      <c r="O7" s="250">
        <v>15</v>
      </c>
      <c r="P7" s="250">
        <v>16</v>
      </c>
      <c r="Q7" s="250">
        <v>17</v>
      </c>
      <c r="R7" s="250">
        <v>18</v>
      </c>
      <c r="S7" s="250">
        <v>19</v>
      </c>
    </row>
    <row r="8" ht="24" customHeight="1" spans="1:19">
      <c r="A8" s="73" t="s">
        <v>70</v>
      </c>
      <c r="B8" s="73" t="s">
        <v>71</v>
      </c>
      <c r="C8" s="133">
        <v>22892172.24</v>
      </c>
      <c r="D8" s="133">
        <v>22892172.24</v>
      </c>
      <c r="E8" s="133">
        <v>14037172.24</v>
      </c>
      <c r="F8" s="133"/>
      <c r="G8" s="133"/>
      <c r="H8" s="133"/>
      <c r="I8" s="133">
        <v>8855000</v>
      </c>
      <c r="J8" s="133">
        <v>8855000</v>
      </c>
      <c r="K8" s="133"/>
      <c r="L8" s="133"/>
      <c r="M8" s="133"/>
      <c r="N8" s="133"/>
      <c r="O8" s="133"/>
      <c r="P8" s="133"/>
      <c r="Q8" s="133"/>
      <c r="R8" s="133"/>
      <c r="S8" s="133"/>
    </row>
    <row r="9" ht="24" customHeight="1" spans="1:19">
      <c r="A9" s="102" t="s">
        <v>56</v>
      </c>
      <c r="B9" s="251"/>
      <c r="C9" s="133">
        <v>22892172.24</v>
      </c>
      <c r="D9" s="133">
        <v>22892172.24</v>
      </c>
      <c r="E9" s="133">
        <v>14037172.24</v>
      </c>
      <c r="F9" s="133"/>
      <c r="G9" s="133"/>
      <c r="H9" s="133"/>
      <c r="I9" s="133">
        <v>8855000</v>
      </c>
      <c r="J9" s="133">
        <v>8855000</v>
      </c>
      <c r="K9" s="133"/>
      <c r="L9" s="133"/>
      <c r="M9" s="133"/>
      <c r="N9" s="133"/>
      <c r="O9" s="133"/>
      <c r="P9" s="133"/>
      <c r="Q9" s="133"/>
      <c r="R9" s="133"/>
      <c r="S9" s="133"/>
    </row>
  </sheetData>
  <mergeCells count="20">
    <mergeCell ref="A1:S1"/>
    <mergeCell ref="A2:S2"/>
    <mergeCell ref="A3:B3"/>
    <mergeCell ref="D4:N4"/>
    <mergeCell ref="O4:S4"/>
    <mergeCell ref="I5:N5"/>
    <mergeCell ref="A9:B9"/>
    <mergeCell ref="A4:A6"/>
    <mergeCell ref="B4:B6"/>
    <mergeCell ref="C4:C6"/>
    <mergeCell ref="D5:D6"/>
    <mergeCell ref="E5:E6"/>
    <mergeCell ref="F5:F6"/>
    <mergeCell ref="G5:G6"/>
    <mergeCell ref="H5:H6"/>
    <mergeCell ref="O5:O6"/>
    <mergeCell ref="P5:P6"/>
    <mergeCell ref="Q5:Q6"/>
    <mergeCell ref="R5:R6"/>
    <mergeCell ref="S5:S6"/>
  </mergeCells>
  <printOptions horizontalCentered="1"/>
  <pageMargins left="0.96" right="0.96" top="0.72" bottom="0.72" header="0" footer="0"/>
  <pageSetup paperSize="9" orientation="landscape"/>
  <headerFooter>
    <oddFooter>&amp;C第&amp;P页，共&amp;N页&amp;R&amp;N</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O24"/>
  <sheetViews>
    <sheetView showGridLines="0" showZeros="0" workbookViewId="0">
      <selection activeCell="B20" sqref="B20"/>
    </sheetView>
  </sheetViews>
  <sheetFormatPr defaultColWidth="8.625" defaultRowHeight="12.75" customHeight="1"/>
  <cols>
    <col min="1" max="1" width="14.25" customWidth="1"/>
    <col min="2" max="2" width="37.625" customWidth="1"/>
    <col min="3" max="8" width="24.625" customWidth="1"/>
    <col min="9" max="9" width="26.75" customWidth="1"/>
    <col min="10" max="11" width="24.375" customWidth="1"/>
    <col min="12" max="15" width="24.625" customWidth="1"/>
  </cols>
  <sheetData>
    <row r="1" ht="17.25" customHeight="1" spans="1:1">
      <c r="A1" s="99" t="s">
        <v>72</v>
      </c>
    </row>
    <row r="2" ht="41.25" customHeight="1" spans="1:1">
      <c r="A2" s="94" t="str">
        <f>"2026"&amp;"年部门支出预算表"</f>
        <v>2026年部门支出预算表</v>
      </c>
    </row>
    <row r="3" ht="17.25" customHeight="1" spans="1:15">
      <c r="A3" s="97" t="str">
        <f>"单位名称："&amp;"昆明市东川区疾病预防控制中心"</f>
        <v>单位名称：昆明市东川区疾病预防控制中心</v>
      </c>
      <c r="O3" s="99" t="s">
        <v>2</v>
      </c>
    </row>
    <row r="4" ht="27" customHeight="1" spans="1:15">
      <c r="A4" s="229" t="s">
        <v>73</v>
      </c>
      <c r="B4" s="229" t="s">
        <v>74</v>
      </c>
      <c r="C4" s="229" t="s">
        <v>56</v>
      </c>
      <c r="D4" s="230" t="s">
        <v>59</v>
      </c>
      <c r="E4" s="231"/>
      <c r="F4" s="232"/>
      <c r="G4" s="233" t="s">
        <v>60</v>
      </c>
      <c r="H4" s="233" t="s">
        <v>61</v>
      </c>
      <c r="I4" s="233" t="s">
        <v>75</v>
      </c>
      <c r="J4" s="230" t="s">
        <v>63</v>
      </c>
      <c r="K4" s="231"/>
      <c r="L4" s="231"/>
      <c r="M4" s="231"/>
      <c r="N4" s="240"/>
      <c r="O4" s="241"/>
    </row>
    <row r="5" ht="42" customHeight="1" spans="1:15">
      <c r="A5" s="234"/>
      <c r="B5" s="234"/>
      <c r="C5" s="235"/>
      <c r="D5" s="236" t="s">
        <v>58</v>
      </c>
      <c r="E5" s="236" t="s">
        <v>76</v>
      </c>
      <c r="F5" s="236" t="s">
        <v>77</v>
      </c>
      <c r="G5" s="235"/>
      <c r="H5" s="235"/>
      <c r="I5" s="242"/>
      <c r="J5" s="236" t="s">
        <v>58</v>
      </c>
      <c r="K5" s="223" t="s">
        <v>78</v>
      </c>
      <c r="L5" s="223" t="s">
        <v>79</v>
      </c>
      <c r="M5" s="223" t="s">
        <v>80</v>
      </c>
      <c r="N5" s="223" t="s">
        <v>81</v>
      </c>
      <c r="O5" s="223" t="s">
        <v>82</v>
      </c>
    </row>
    <row r="6" ht="18" customHeight="1" spans="1:15">
      <c r="A6" s="105" t="s">
        <v>83</v>
      </c>
      <c r="B6" s="105" t="s">
        <v>84</v>
      </c>
      <c r="C6" s="105" t="s">
        <v>85</v>
      </c>
      <c r="D6" s="108" t="s">
        <v>86</v>
      </c>
      <c r="E6" s="108" t="s">
        <v>87</v>
      </c>
      <c r="F6" s="108" t="s">
        <v>88</v>
      </c>
      <c r="G6" s="108" t="s">
        <v>89</v>
      </c>
      <c r="H6" s="108" t="s">
        <v>90</v>
      </c>
      <c r="I6" s="108" t="s">
        <v>91</v>
      </c>
      <c r="J6" s="108" t="s">
        <v>92</v>
      </c>
      <c r="K6" s="108" t="s">
        <v>93</v>
      </c>
      <c r="L6" s="108" t="s">
        <v>94</v>
      </c>
      <c r="M6" s="108" t="s">
        <v>95</v>
      </c>
      <c r="N6" s="105" t="s">
        <v>96</v>
      </c>
      <c r="O6" s="108" t="s">
        <v>97</v>
      </c>
    </row>
    <row r="7" ht="21" customHeight="1" spans="1:15">
      <c r="A7" s="109" t="s">
        <v>98</v>
      </c>
      <c r="B7" s="109" t="s">
        <v>99</v>
      </c>
      <c r="C7" s="133">
        <v>2312788.24</v>
      </c>
      <c r="D7" s="133">
        <v>2312788.24</v>
      </c>
      <c r="E7" s="133">
        <v>2301181.84</v>
      </c>
      <c r="F7" s="133">
        <v>11606.4</v>
      </c>
      <c r="G7" s="133"/>
      <c r="H7" s="133"/>
      <c r="I7" s="133"/>
      <c r="J7" s="133"/>
      <c r="K7" s="133"/>
      <c r="L7" s="133"/>
      <c r="M7" s="133"/>
      <c r="N7" s="133"/>
      <c r="O7" s="133"/>
    </row>
    <row r="8" ht="21" customHeight="1" spans="1:15">
      <c r="A8" s="237" t="s">
        <v>100</v>
      </c>
      <c r="B8" s="237" t="s">
        <v>101</v>
      </c>
      <c r="C8" s="133">
        <v>2301181.84</v>
      </c>
      <c r="D8" s="133">
        <v>2301181.84</v>
      </c>
      <c r="E8" s="133">
        <v>2301181.84</v>
      </c>
      <c r="F8" s="133"/>
      <c r="G8" s="133"/>
      <c r="H8" s="133"/>
      <c r="I8" s="133"/>
      <c r="J8" s="133"/>
      <c r="K8" s="133"/>
      <c r="L8" s="133"/>
      <c r="M8" s="133"/>
      <c r="N8" s="133"/>
      <c r="O8" s="133"/>
    </row>
    <row r="9" ht="21" customHeight="1" spans="1:15">
      <c r="A9" s="238" t="s">
        <v>102</v>
      </c>
      <c r="B9" s="238" t="s">
        <v>103</v>
      </c>
      <c r="C9" s="133">
        <v>764400</v>
      </c>
      <c r="D9" s="133">
        <v>764400</v>
      </c>
      <c r="E9" s="133">
        <v>764400</v>
      </c>
      <c r="F9" s="133"/>
      <c r="G9" s="133"/>
      <c r="H9" s="133"/>
      <c r="I9" s="133"/>
      <c r="J9" s="133"/>
      <c r="K9" s="133"/>
      <c r="L9" s="133"/>
      <c r="M9" s="133"/>
      <c r="N9" s="133"/>
      <c r="O9" s="133"/>
    </row>
    <row r="10" ht="21" customHeight="1" spans="1:15">
      <c r="A10" s="238" t="s">
        <v>104</v>
      </c>
      <c r="B10" s="238" t="s">
        <v>105</v>
      </c>
      <c r="C10" s="133">
        <v>1264839</v>
      </c>
      <c r="D10" s="133">
        <v>1264839</v>
      </c>
      <c r="E10" s="133">
        <v>1264839</v>
      </c>
      <c r="F10" s="133"/>
      <c r="G10" s="133"/>
      <c r="H10" s="133"/>
      <c r="I10" s="133"/>
      <c r="J10" s="133"/>
      <c r="K10" s="133"/>
      <c r="L10" s="133"/>
      <c r="M10" s="133"/>
      <c r="N10" s="133"/>
      <c r="O10" s="133"/>
    </row>
    <row r="11" ht="21" customHeight="1" spans="1:15">
      <c r="A11" s="238" t="s">
        <v>106</v>
      </c>
      <c r="B11" s="238" t="s">
        <v>107</v>
      </c>
      <c r="C11" s="133">
        <v>271942.84</v>
      </c>
      <c r="D11" s="133">
        <v>271942.84</v>
      </c>
      <c r="E11" s="133">
        <v>271942.84</v>
      </c>
      <c r="F11" s="133"/>
      <c r="G11" s="133"/>
      <c r="H11" s="133"/>
      <c r="I11" s="133"/>
      <c r="J11" s="133"/>
      <c r="K11" s="133"/>
      <c r="L11" s="133"/>
      <c r="M11" s="133"/>
      <c r="N11" s="133"/>
      <c r="O11" s="133"/>
    </row>
    <row r="12" ht="21" customHeight="1" spans="1:15">
      <c r="A12" s="237" t="s">
        <v>108</v>
      </c>
      <c r="B12" s="237" t="s">
        <v>109</v>
      </c>
      <c r="C12" s="133">
        <v>11606.4</v>
      </c>
      <c r="D12" s="133">
        <v>11606.4</v>
      </c>
      <c r="E12" s="133"/>
      <c r="F12" s="133">
        <v>11606.4</v>
      </c>
      <c r="G12" s="133"/>
      <c r="H12" s="133"/>
      <c r="I12" s="133"/>
      <c r="J12" s="133"/>
      <c r="K12" s="133"/>
      <c r="L12" s="133"/>
      <c r="M12" s="133"/>
      <c r="N12" s="133"/>
      <c r="O12" s="133"/>
    </row>
    <row r="13" ht="21" customHeight="1" spans="1:15">
      <c r="A13" s="238" t="s">
        <v>110</v>
      </c>
      <c r="B13" s="238" t="s">
        <v>111</v>
      </c>
      <c r="C13" s="133">
        <v>11606.4</v>
      </c>
      <c r="D13" s="133">
        <v>11606.4</v>
      </c>
      <c r="E13" s="133"/>
      <c r="F13" s="133">
        <v>11606.4</v>
      </c>
      <c r="G13" s="133"/>
      <c r="H13" s="133"/>
      <c r="I13" s="133"/>
      <c r="J13" s="133"/>
      <c r="K13" s="133"/>
      <c r="L13" s="133"/>
      <c r="M13" s="133"/>
      <c r="N13" s="133"/>
      <c r="O13" s="133"/>
    </row>
    <row r="14" ht="21" customHeight="1" spans="1:15">
      <c r="A14" s="109" t="s">
        <v>112</v>
      </c>
      <c r="B14" s="109" t="s">
        <v>113</v>
      </c>
      <c r="C14" s="133">
        <v>19620836</v>
      </c>
      <c r="D14" s="133">
        <v>10765836</v>
      </c>
      <c r="E14" s="133">
        <v>10481036</v>
      </c>
      <c r="F14" s="133">
        <v>284800</v>
      </c>
      <c r="G14" s="133"/>
      <c r="H14" s="133"/>
      <c r="I14" s="133"/>
      <c r="J14" s="133">
        <v>8855000</v>
      </c>
      <c r="K14" s="133">
        <v>8855000</v>
      </c>
      <c r="L14" s="133"/>
      <c r="M14" s="133"/>
      <c r="N14" s="133"/>
      <c r="O14" s="133"/>
    </row>
    <row r="15" ht="21" customHeight="1" spans="1:15">
      <c r="A15" s="237" t="s">
        <v>114</v>
      </c>
      <c r="B15" s="237" t="s">
        <v>115</v>
      </c>
      <c r="C15" s="133">
        <v>18376028</v>
      </c>
      <c r="D15" s="133">
        <v>9521028</v>
      </c>
      <c r="E15" s="133">
        <v>9236228</v>
      </c>
      <c r="F15" s="133">
        <v>284800</v>
      </c>
      <c r="G15" s="133"/>
      <c r="H15" s="133"/>
      <c r="I15" s="133"/>
      <c r="J15" s="133">
        <v>8855000</v>
      </c>
      <c r="K15" s="133">
        <v>8855000</v>
      </c>
      <c r="L15" s="133"/>
      <c r="M15" s="133"/>
      <c r="N15" s="133"/>
      <c r="O15" s="133"/>
    </row>
    <row r="16" ht="21" customHeight="1" spans="1:15">
      <c r="A16" s="238" t="s">
        <v>116</v>
      </c>
      <c r="B16" s="238" t="s">
        <v>117</v>
      </c>
      <c r="C16" s="133">
        <v>18376028</v>
      </c>
      <c r="D16" s="133">
        <v>9521028</v>
      </c>
      <c r="E16" s="133">
        <v>9236228</v>
      </c>
      <c r="F16" s="133">
        <v>284800</v>
      </c>
      <c r="G16" s="133"/>
      <c r="H16" s="133"/>
      <c r="I16" s="133"/>
      <c r="J16" s="133">
        <v>8855000</v>
      </c>
      <c r="K16" s="133">
        <v>8855000</v>
      </c>
      <c r="L16" s="133"/>
      <c r="M16" s="133"/>
      <c r="N16" s="133"/>
      <c r="O16" s="133"/>
    </row>
    <row r="17" ht="21" customHeight="1" spans="1:15">
      <c r="A17" s="237" t="s">
        <v>118</v>
      </c>
      <c r="B17" s="237" t="s">
        <v>119</v>
      </c>
      <c r="C17" s="133">
        <v>1244808</v>
      </c>
      <c r="D17" s="133">
        <v>1244808</v>
      </c>
      <c r="E17" s="133">
        <v>1244808</v>
      </c>
      <c r="F17" s="133"/>
      <c r="G17" s="133"/>
      <c r="H17" s="133"/>
      <c r="I17" s="133"/>
      <c r="J17" s="133"/>
      <c r="K17" s="133"/>
      <c r="L17" s="133"/>
      <c r="M17" s="133"/>
      <c r="N17" s="133"/>
      <c r="O17" s="133"/>
    </row>
    <row r="18" ht="21" customHeight="1" spans="1:15">
      <c r="A18" s="238" t="s">
        <v>120</v>
      </c>
      <c r="B18" s="238" t="s">
        <v>121</v>
      </c>
      <c r="C18" s="133">
        <v>640417</v>
      </c>
      <c r="D18" s="133">
        <v>640417</v>
      </c>
      <c r="E18" s="133">
        <v>640417</v>
      </c>
      <c r="F18" s="133"/>
      <c r="G18" s="133"/>
      <c r="H18" s="133"/>
      <c r="I18" s="133"/>
      <c r="J18" s="133"/>
      <c r="K18" s="133"/>
      <c r="L18" s="133"/>
      <c r="M18" s="133"/>
      <c r="N18" s="133"/>
      <c r="O18" s="133"/>
    </row>
    <row r="19" ht="21" customHeight="1" spans="1:15">
      <c r="A19" s="238" t="s">
        <v>122</v>
      </c>
      <c r="B19" s="238" t="s">
        <v>123</v>
      </c>
      <c r="C19" s="133">
        <v>569201</v>
      </c>
      <c r="D19" s="133">
        <v>569201</v>
      </c>
      <c r="E19" s="133">
        <v>569201</v>
      </c>
      <c r="F19" s="133"/>
      <c r="G19" s="133"/>
      <c r="H19" s="133"/>
      <c r="I19" s="133"/>
      <c r="J19" s="133"/>
      <c r="K19" s="133"/>
      <c r="L19" s="133"/>
      <c r="M19" s="133"/>
      <c r="N19" s="133"/>
      <c r="O19" s="133"/>
    </row>
    <row r="20" ht="21" customHeight="1" spans="1:15">
      <c r="A20" s="238" t="s">
        <v>124</v>
      </c>
      <c r="B20" s="238" t="s">
        <v>125</v>
      </c>
      <c r="C20" s="133">
        <v>35190</v>
      </c>
      <c r="D20" s="133">
        <v>35190</v>
      </c>
      <c r="E20" s="133">
        <v>35190</v>
      </c>
      <c r="F20" s="133"/>
      <c r="G20" s="133"/>
      <c r="H20" s="133"/>
      <c r="I20" s="133"/>
      <c r="J20" s="133"/>
      <c r="K20" s="133"/>
      <c r="L20" s="133"/>
      <c r="M20" s="133"/>
      <c r="N20" s="133"/>
      <c r="O20" s="133"/>
    </row>
    <row r="21" ht="21" customHeight="1" spans="1:15">
      <c r="A21" s="109" t="s">
        <v>126</v>
      </c>
      <c r="B21" s="109" t="s">
        <v>127</v>
      </c>
      <c r="C21" s="133">
        <v>958548</v>
      </c>
      <c r="D21" s="133">
        <v>958548</v>
      </c>
      <c r="E21" s="133">
        <v>958548</v>
      </c>
      <c r="F21" s="133"/>
      <c r="G21" s="133"/>
      <c r="H21" s="133"/>
      <c r="I21" s="133"/>
      <c r="J21" s="133"/>
      <c r="K21" s="133"/>
      <c r="L21" s="133"/>
      <c r="M21" s="133"/>
      <c r="N21" s="133"/>
      <c r="O21" s="133"/>
    </row>
    <row r="22" ht="21" customHeight="1" spans="1:15">
      <c r="A22" s="237" t="s">
        <v>128</v>
      </c>
      <c r="B22" s="237" t="s">
        <v>129</v>
      </c>
      <c r="C22" s="133">
        <v>958548</v>
      </c>
      <c r="D22" s="133">
        <v>958548</v>
      </c>
      <c r="E22" s="133">
        <v>958548</v>
      </c>
      <c r="F22" s="133"/>
      <c r="G22" s="133"/>
      <c r="H22" s="133"/>
      <c r="I22" s="133"/>
      <c r="J22" s="133"/>
      <c r="K22" s="133"/>
      <c r="L22" s="133"/>
      <c r="M22" s="133"/>
      <c r="N22" s="133"/>
      <c r="O22" s="133"/>
    </row>
    <row r="23" ht="21" customHeight="1" spans="1:15">
      <c r="A23" s="238" t="s">
        <v>130</v>
      </c>
      <c r="B23" s="238" t="s">
        <v>131</v>
      </c>
      <c r="C23" s="133">
        <v>958548</v>
      </c>
      <c r="D23" s="133">
        <v>958548</v>
      </c>
      <c r="E23" s="133">
        <v>958548</v>
      </c>
      <c r="F23" s="133"/>
      <c r="G23" s="133"/>
      <c r="H23" s="133"/>
      <c r="I23" s="133"/>
      <c r="J23" s="133"/>
      <c r="K23" s="133"/>
      <c r="L23" s="133"/>
      <c r="M23" s="133"/>
      <c r="N23" s="133"/>
      <c r="O23" s="133"/>
    </row>
    <row r="24" ht="21" customHeight="1" spans="1:15">
      <c r="A24" s="239" t="s">
        <v>56</v>
      </c>
      <c r="B24" s="87"/>
      <c r="C24" s="133">
        <v>22892172.24</v>
      </c>
      <c r="D24" s="133">
        <v>14037172.24</v>
      </c>
      <c r="E24" s="133">
        <v>13740765.84</v>
      </c>
      <c r="F24" s="133">
        <v>296406.4</v>
      </c>
      <c r="G24" s="133"/>
      <c r="H24" s="133"/>
      <c r="I24" s="133"/>
      <c r="J24" s="133">
        <v>8855000</v>
      </c>
      <c r="K24" s="133">
        <v>8855000</v>
      </c>
      <c r="L24" s="133"/>
      <c r="M24" s="133"/>
      <c r="N24" s="133"/>
      <c r="O24" s="133"/>
    </row>
  </sheetData>
  <mergeCells count="12">
    <mergeCell ref="A1:O1"/>
    <mergeCell ref="A2:O2"/>
    <mergeCell ref="A3:B3"/>
    <mergeCell ref="D4:F4"/>
    <mergeCell ref="J4:O4"/>
    <mergeCell ref="A24:B24"/>
    <mergeCell ref="A4:A5"/>
    <mergeCell ref="B4:B5"/>
    <mergeCell ref="C4:C5"/>
    <mergeCell ref="G4:G5"/>
    <mergeCell ref="H4:H5"/>
    <mergeCell ref="I4:I5"/>
  </mergeCells>
  <printOptions horizontalCentered="1"/>
  <pageMargins left="0.96" right="0.96" top="0.72" bottom="0.72" header="0" footer="0"/>
  <pageSetup paperSize="9" orientation="landscape"/>
  <headerFooter>
    <oddFooter>&amp;C第&amp;P页，共&amp;N页&amp;R&amp;N</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D34"/>
  <sheetViews>
    <sheetView showGridLines="0" showZeros="0" topLeftCell="A10" workbookViewId="0">
      <selection activeCell="B15" sqref="B15"/>
    </sheetView>
  </sheetViews>
  <sheetFormatPr defaultColWidth="8.625" defaultRowHeight="12.75" customHeight="1" outlineLevelCol="3"/>
  <cols>
    <col min="1" max="4" width="35.625" customWidth="1"/>
  </cols>
  <sheetData>
    <row r="1" ht="15" customHeight="1" spans="1:4">
      <c r="A1" s="95"/>
      <c r="B1" s="99"/>
      <c r="C1" s="99"/>
      <c r="D1" s="99" t="s">
        <v>132</v>
      </c>
    </row>
    <row r="2" ht="41.25" customHeight="1" spans="1:1">
      <c r="A2" s="94" t="str">
        <f>"2026"&amp;"年部门财政拨款收支预算总表"</f>
        <v>2026年部门财政拨款收支预算总表</v>
      </c>
    </row>
    <row r="3" ht="17.25" customHeight="1" spans="1:4">
      <c r="A3" s="97" t="s">
        <v>1</v>
      </c>
      <c r="B3" s="222"/>
      <c r="D3" s="99" t="s">
        <v>2</v>
      </c>
    </row>
    <row r="4" ht="17.25" customHeight="1" spans="1:4">
      <c r="A4" s="223" t="s">
        <v>3</v>
      </c>
      <c r="B4" s="224"/>
      <c r="C4" s="223" t="s">
        <v>4</v>
      </c>
      <c r="D4" s="224"/>
    </row>
    <row r="5" ht="18.75" customHeight="1" spans="1:4">
      <c r="A5" s="223" t="s">
        <v>5</v>
      </c>
      <c r="B5" s="223" t="s">
        <v>6</v>
      </c>
      <c r="C5" s="223" t="s">
        <v>7</v>
      </c>
      <c r="D5" s="223" t="s">
        <v>6</v>
      </c>
    </row>
    <row r="6" ht="16.5" customHeight="1" spans="1:4">
      <c r="A6" s="225" t="s">
        <v>133</v>
      </c>
      <c r="B6" s="133">
        <v>14037172.24</v>
      </c>
      <c r="C6" s="225" t="s">
        <v>134</v>
      </c>
      <c r="D6" s="133">
        <v>14037172.24</v>
      </c>
    </row>
    <row r="7" ht="16.5" customHeight="1" spans="1:4">
      <c r="A7" s="225" t="s">
        <v>135</v>
      </c>
      <c r="B7" s="133">
        <v>14037172.24</v>
      </c>
      <c r="C7" s="225" t="s">
        <v>136</v>
      </c>
      <c r="D7" s="133"/>
    </row>
    <row r="8" ht="16.5" customHeight="1" spans="1:4">
      <c r="A8" s="225" t="s">
        <v>137</v>
      </c>
      <c r="B8" s="133"/>
      <c r="C8" s="225" t="s">
        <v>138</v>
      </c>
      <c r="D8" s="133"/>
    </row>
    <row r="9" ht="16.5" customHeight="1" spans="1:4">
      <c r="A9" s="225" t="s">
        <v>139</v>
      </c>
      <c r="B9" s="133"/>
      <c r="C9" s="225" t="s">
        <v>140</v>
      </c>
      <c r="D9" s="133"/>
    </row>
    <row r="10" ht="16.5" customHeight="1" spans="1:4">
      <c r="A10" s="225" t="s">
        <v>141</v>
      </c>
      <c r="B10" s="133"/>
      <c r="C10" s="225" t="s">
        <v>142</v>
      </c>
      <c r="D10" s="133"/>
    </row>
    <row r="11" ht="16.5" customHeight="1" spans="1:4">
      <c r="A11" s="225" t="s">
        <v>135</v>
      </c>
      <c r="B11" s="133"/>
      <c r="C11" s="225" t="s">
        <v>143</v>
      </c>
      <c r="D11" s="133"/>
    </row>
    <row r="12" ht="16.5" customHeight="1" spans="1:4">
      <c r="A12" s="205" t="s">
        <v>137</v>
      </c>
      <c r="B12" s="133"/>
      <c r="C12" s="122" t="s">
        <v>144</v>
      </c>
      <c r="D12" s="133"/>
    </row>
    <row r="13" ht="16.5" customHeight="1" spans="1:4">
      <c r="A13" s="205" t="s">
        <v>139</v>
      </c>
      <c r="B13" s="133"/>
      <c r="C13" s="122" t="s">
        <v>145</v>
      </c>
      <c r="D13" s="133"/>
    </row>
    <row r="14" ht="16.5" customHeight="1" spans="1:4">
      <c r="A14" s="226"/>
      <c r="B14" s="133"/>
      <c r="C14" s="122" t="s">
        <v>146</v>
      </c>
      <c r="D14" s="133">
        <v>2312788.24</v>
      </c>
    </row>
    <row r="15" ht="16.5" customHeight="1" spans="1:4">
      <c r="A15" s="226"/>
      <c r="B15" s="133"/>
      <c r="C15" s="122" t="s">
        <v>147</v>
      </c>
      <c r="D15" s="133">
        <v>10765836</v>
      </c>
    </row>
    <row r="16" ht="16.5" customHeight="1" spans="1:4">
      <c r="A16" s="226"/>
      <c r="B16" s="133"/>
      <c r="C16" s="122" t="s">
        <v>148</v>
      </c>
      <c r="D16" s="133"/>
    </row>
    <row r="17" ht="16.5" customHeight="1" spans="1:4">
      <c r="A17" s="226"/>
      <c r="B17" s="133"/>
      <c r="C17" s="122" t="s">
        <v>149</v>
      </c>
      <c r="D17" s="133"/>
    </row>
    <row r="18" ht="16.5" customHeight="1" spans="1:4">
      <c r="A18" s="226"/>
      <c r="B18" s="133"/>
      <c r="C18" s="122" t="s">
        <v>150</v>
      </c>
      <c r="D18" s="133"/>
    </row>
    <row r="19" ht="16.5" customHeight="1" spans="1:4">
      <c r="A19" s="226"/>
      <c r="B19" s="133"/>
      <c r="C19" s="122" t="s">
        <v>151</v>
      </c>
      <c r="D19" s="133"/>
    </row>
    <row r="20" ht="16.5" customHeight="1" spans="1:4">
      <c r="A20" s="226"/>
      <c r="B20" s="133"/>
      <c r="C20" s="122" t="s">
        <v>152</v>
      </c>
      <c r="D20" s="133"/>
    </row>
    <row r="21" ht="16.5" customHeight="1" spans="1:4">
      <c r="A21" s="226"/>
      <c r="B21" s="133"/>
      <c r="C21" s="122" t="s">
        <v>153</v>
      </c>
      <c r="D21" s="133"/>
    </row>
    <row r="22" ht="16.5" customHeight="1" spans="1:4">
      <c r="A22" s="226"/>
      <c r="B22" s="133"/>
      <c r="C22" s="122" t="s">
        <v>154</v>
      </c>
      <c r="D22" s="133"/>
    </row>
    <row r="23" ht="16.5" customHeight="1" spans="1:4">
      <c r="A23" s="226"/>
      <c r="B23" s="133"/>
      <c r="C23" s="122" t="s">
        <v>155</v>
      </c>
      <c r="D23" s="133"/>
    </row>
    <row r="24" ht="16.5" customHeight="1" spans="1:4">
      <c r="A24" s="226"/>
      <c r="B24" s="133"/>
      <c r="C24" s="122" t="s">
        <v>156</v>
      </c>
      <c r="D24" s="133"/>
    </row>
    <row r="25" ht="16.5" customHeight="1" spans="1:4">
      <c r="A25" s="226"/>
      <c r="B25" s="133"/>
      <c r="C25" s="122" t="s">
        <v>157</v>
      </c>
      <c r="D25" s="133">
        <v>958548</v>
      </c>
    </row>
    <row r="26" ht="16.5" customHeight="1" spans="1:4">
      <c r="A26" s="226"/>
      <c r="B26" s="133"/>
      <c r="C26" s="122" t="s">
        <v>158</v>
      </c>
      <c r="D26" s="133"/>
    </row>
    <row r="27" ht="16.5" customHeight="1" spans="1:4">
      <c r="A27" s="226"/>
      <c r="B27" s="133"/>
      <c r="C27" s="122" t="s">
        <v>159</v>
      </c>
      <c r="D27" s="133"/>
    </row>
    <row r="28" ht="16.5" customHeight="1" spans="1:4">
      <c r="A28" s="226"/>
      <c r="B28" s="133"/>
      <c r="C28" s="122" t="s">
        <v>160</v>
      </c>
      <c r="D28" s="133"/>
    </row>
    <row r="29" ht="16.5" customHeight="1" spans="1:4">
      <c r="A29" s="226"/>
      <c r="B29" s="133"/>
      <c r="C29" s="122" t="s">
        <v>161</v>
      </c>
      <c r="D29" s="133"/>
    </row>
    <row r="30" ht="16.5" customHeight="1" spans="1:4">
      <c r="A30" s="226"/>
      <c r="B30" s="133"/>
      <c r="C30" s="122" t="s">
        <v>162</v>
      </c>
      <c r="D30" s="133"/>
    </row>
    <row r="31" ht="16.5" customHeight="1" spans="1:4">
      <c r="A31" s="226"/>
      <c r="B31" s="133"/>
      <c r="C31" s="205" t="s">
        <v>163</v>
      </c>
      <c r="D31" s="133"/>
    </row>
    <row r="32" ht="16.5" customHeight="1" spans="1:4">
      <c r="A32" s="226"/>
      <c r="B32" s="133"/>
      <c r="C32" s="205" t="s">
        <v>164</v>
      </c>
      <c r="D32" s="133"/>
    </row>
    <row r="33" ht="16.5" customHeight="1" spans="1:4">
      <c r="A33" s="226"/>
      <c r="B33" s="133"/>
      <c r="C33" s="82" t="s">
        <v>165</v>
      </c>
      <c r="D33" s="133"/>
    </row>
    <row r="34" ht="15" customHeight="1" spans="1:4">
      <c r="A34" s="227" t="s">
        <v>51</v>
      </c>
      <c r="B34" s="228">
        <v>14037172.24</v>
      </c>
      <c r="C34" s="227" t="s">
        <v>52</v>
      </c>
      <c r="D34" s="228">
        <v>14037172.24</v>
      </c>
    </row>
  </sheetData>
  <mergeCells count="4">
    <mergeCell ref="A2:D2"/>
    <mergeCell ref="A3:B3"/>
    <mergeCell ref="A4:B4"/>
    <mergeCell ref="C4:D4"/>
  </mergeCells>
  <printOptions horizontalCentered="1"/>
  <pageMargins left="0.96" right="0.96" top="0.72" bottom="0.72" header="0" footer="0"/>
  <pageSetup paperSize="9" orientation="landscape"/>
  <headerFooter>
    <oddFooter>&amp;C第&amp;P页，共&amp;N页&amp;R&amp;N</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G24"/>
  <sheetViews>
    <sheetView showZeros="0" workbookViewId="0">
      <selection activeCell="C29" sqref="C29"/>
    </sheetView>
  </sheetViews>
  <sheetFormatPr defaultColWidth="9.125" defaultRowHeight="14.25" customHeight="1" outlineLevelCol="6"/>
  <cols>
    <col min="1" max="1" width="20.125" customWidth="1"/>
    <col min="2" max="2" width="44" customWidth="1"/>
    <col min="3" max="7" width="24.125" customWidth="1"/>
  </cols>
  <sheetData>
    <row r="1" customHeight="1" spans="4:7">
      <c r="D1" s="195"/>
      <c r="F1" s="125"/>
      <c r="G1" s="200" t="s">
        <v>166</v>
      </c>
    </row>
    <row r="2" ht="41.25" customHeight="1" spans="1:7">
      <c r="A2" s="184" t="str">
        <f>"2026"&amp;"年一般公共预算支出预算表（按功能科目分类）"</f>
        <v>2026年一般公共预算支出预算表（按功能科目分类）</v>
      </c>
      <c r="B2" s="184"/>
      <c r="C2" s="184"/>
      <c r="D2" s="184"/>
      <c r="E2" s="184"/>
      <c r="F2" s="184"/>
      <c r="G2" s="184"/>
    </row>
    <row r="3" ht="18" customHeight="1" spans="1:7">
      <c r="A3" s="57" t="str">
        <f>"单位名称："&amp;"昆明市东川区疾病预防控制中心"</f>
        <v>单位名称：昆明市东川区疾病预防控制中心</v>
      </c>
      <c r="F3" s="181"/>
      <c r="G3" s="200" t="s">
        <v>2</v>
      </c>
    </row>
    <row r="4" ht="20.25" customHeight="1" spans="1:7">
      <c r="A4" s="217" t="s">
        <v>167</v>
      </c>
      <c r="B4" s="218"/>
      <c r="C4" s="185" t="s">
        <v>56</v>
      </c>
      <c r="D4" s="208" t="s">
        <v>76</v>
      </c>
      <c r="E4" s="64"/>
      <c r="F4" s="65"/>
      <c r="G4" s="197" t="s">
        <v>77</v>
      </c>
    </row>
    <row r="5" ht="20.25" customHeight="1" spans="1:7">
      <c r="A5" s="219" t="s">
        <v>73</v>
      </c>
      <c r="B5" s="219" t="s">
        <v>74</v>
      </c>
      <c r="C5" s="71"/>
      <c r="D5" s="190" t="s">
        <v>58</v>
      </c>
      <c r="E5" s="190" t="s">
        <v>168</v>
      </c>
      <c r="F5" s="190" t="s">
        <v>169</v>
      </c>
      <c r="G5" s="199"/>
    </row>
    <row r="6" ht="15" customHeight="1" spans="1:7">
      <c r="A6" s="112" t="s">
        <v>83</v>
      </c>
      <c r="B6" s="112" t="s">
        <v>84</v>
      </c>
      <c r="C6" s="112" t="s">
        <v>85</v>
      </c>
      <c r="D6" s="112" t="s">
        <v>86</v>
      </c>
      <c r="E6" s="112" t="s">
        <v>87</v>
      </c>
      <c r="F6" s="112" t="s">
        <v>88</v>
      </c>
      <c r="G6" s="112" t="s">
        <v>89</v>
      </c>
    </row>
    <row r="7" ht="18" customHeight="1" spans="1:7">
      <c r="A7" s="82" t="s">
        <v>98</v>
      </c>
      <c r="B7" s="82" t="s">
        <v>99</v>
      </c>
      <c r="C7" s="133">
        <v>2312788.24</v>
      </c>
      <c r="D7" s="133">
        <v>2301181.84</v>
      </c>
      <c r="E7" s="133">
        <v>2271181.84</v>
      </c>
      <c r="F7" s="133">
        <v>30000</v>
      </c>
      <c r="G7" s="133">
        <v>11606.4</v>
      </c>
    </row>
    <row r="8" ht="18" customHeight="1" spans="1:7">
      <c r="A8" s="194" t="s">
        <v>100</v>
      </c>
      <c r="B8" s="194" t="s">
        <v>101</v>
      </c>
      <c r="C8" s="133">
        <v>2301181.84</v>
      </c>
      <c r="D8" s="133">
        <v>2301181.84</v>
      </c>
      <c r="E8" s="133">
        <v>2271181.84</v>
      </c>
      <c r="F8" s="133">
        <v>30000</v>
      </c>
      <c r="G8" s="133"/>
    </row>
    <row r="9" ht="18" customHeight="1" spans="1:7">
      <c r="A9" s="220" t="s">
        <v>102</v>
      </c>
      <c r="B9" s="220" t="s">
        <v>103</v>
      </c>
      <c r="C9" s="133">
        <v>764400</v>
      </c>
      <c r="D9" s="133">
        <v>764400</v>
      </c>
      <c r="E9" s="133">
        <v>734400</v>
      </c>
      <c r="F9" s="133">
        <v>30000</v>
      </c>
      <c r="G9" s="133"/>
    </row>
    <row r="10" ht="18" customHeight="1" spans="1:7">
      <c r="A10" s="220" t="s">
        <v>104</v>
      </c>
      <c r="B10" s="220" t="s">
        <v>105</v>
      </c>
      <c r="C10" s="133">
        <v>1264839</v>
      </c>
      <c r="D10" s="133">
        <v>1264839</v>
      </c>
      <c r="E10" s="133">
        <v>1264839</v>
      </c>
      <c r="F10" s="133"/>
      <c r="G10" s="133"/>
    </row>
    <row r="11" ht="18" customHeight="1" spans="1:7">
      <c r="A11" s="220" t="s">
        <v>106</v>
      </c>
      <c r="B11" s="220" t="s">
        <v>107</v>
      </c>
      <c r="C11" s="133">
        <v>271942.84</v>
      </c>
      <c r="D11" s="133">
        <v>271942.84</v>
      </c>
      <c r="E11" s="133">
        <v>271942.84</v>
      </c>
      <c r="F11" s="133"/>
      <c r="G11" s="133"/>
    </row>
    <row r="12" ht="18" customHeight="1" spans="1:7">
      <c r="A12" s="194" t="s">
        <v>108</v>
      </c>
      <c r="B12" s="194" t="s">
        <v>109</v>
      </c>
      <c r="C12" s="133">
        <v>11606.4</v>
      </c>
      <c r="D12" s="133"/>
      <c r="E12" s="133"/>
      <c r="F12" s="133"/>
      <c r="G12" s="133">
        <v>11606.4</v>
      </c>
    </row>
    <row r="13" ht="18" customHeight="1" spans="1:7">
      <c r="A13" s="220" t="s">
        <v>110</v>
      </c>
      <c r="B13" s="220" t="s">
        <v>111</v>
      </c>
      <c r="C13" s="133">
        <v>11606.4</v>
      </c>
      <c r="D13" s="133"/>
      <c r="E13" s="133"/>
      <c r="F13" s="133"/>
      <c r="G13" s="133">
        <v>11606.4</v>
      </c>
    </row>
    <row r="14" ht="18" customHeight="1" spans="1:7">
      <c r="A14" s="82" t="s">
        <v>112</v>
      </c>
      <c r="B14" s="82" t="s">
        <v>113</v>
      </c>
      <c r="C14" s="133">
        <v>10765836</v>
      </c>
      <c r="D14" s="133">
        <v>10481036</v>
      </c>
      <c r="E14" s="133">
        <v>9927646</v>
      </c>
      <c r="F14" s="133">
        <v>553390</v>
      </c>
      <c r="G14" s="133">
        <v>284800</v>
      </c>
    </row>
    <row r="15" ht="18" customHeight="1" spans="1:7">
      <c r="A15" s="194" t="s">
        <v>114</v>
      </c>
      <c r="B15" s="194" t="s">
        <v>115</v>
      </c>
      <c r="C15" s="133">
        <v>9521028</v>
      </c>
      <c r="D15" s="133">
        <v>9236228</v>
      </c>
      <c r="E15" s="133">
        <v>8682838</v>
      </c>
      <c r="F15" s="133">
        <v>553390</v>
      </c>
      <c r="G15" s="133">
        <v>284800</v>
      </c>
    </row>
    <row r="16" ht="18" customHeight="1" spans="1:7">
      <c r="A16" s="220" t="s">
        <v>116</v>
      </c>
      <c r="B16" s="220" t="s">
        <v>117</v>
      </c>
      <c r="C16" s="133">
        <v>9521028</v>
      </c>
      <c r="D16" s="133">
        <v>9236228</v>
      </c>
      <c r="E16" s="133">
        <v>8682838</v>
      </c>
      <c r="F16" s="133">
        <v>553390</v>
      </c>
      <c r="G16" s="133">
        <v>284800</v>
      </c>
    </row>
    <row r="17" ht="18" customHeight="1" spans="1:7">
      <c r="A17" s="194" t="s">
        <v>118</v>
      </c>
      <c r="B17" s="194" t="s">
        <v>119</v>
      </c>
      <c r="C17" s="133">
        <v>1244808</v>
      </c>
      <c r="D17" s="133">
        <v>1244808</v>
      </c>
      <c r="E17" s="133">
        <v>1244808</v>
      </c>
      <c r="F17" s="133"/>
      <c r="G17" s="133"/>
    </row>
    <row r="18" ht="18" customHeight="1" spans="1:7">
      <c r="A18" s="220" t="s">
        <v>120</v>
      </c>
      <c r="B18" s="220" t="s">
        <v>121</v>
      </c>
      <c r="C18" s="133">
        <v>640417</v>
      </c>
      <c r="D18" s="133">
        <v>640417</v>
      </c>
      <c r="E18" s="133">
        <v>640417</v>
      </c>
      <c r="F18" s="133"/>
      <c r="G18" s="133"/>
    </row>
    <row r="19" ht="18" customHeight="1" spans="1:7">
      <c r="A19" s="220" t="s">
        <v>122</v>
      </c>
      <c r="B19" s="220" t="s">
        <v>123</v>
      </c>
      <c r="C19" s="133">
        <v>569201</v>
      </c>
      <c r="D19" s="133">
        <v>569201</v>
      </c>
      <c r="E19" s="133">
        <v>569201</v>
      </c>
      <c r="F19" s="133"/>
      <c r="G19" s="133"/>
    </row>
    <row r="20" ht="18" customHeight="1" spans="1:7">
      <c r="A20" s="220" t="s">
        <v>124</v>
      </c>
      <c r="B20" s="220" t="s">
        <v>125</v>
      </c>
      <c r="C20" s="133">
        <v>35190</v>
      </c>
      <c r="D20" s="133">
        <v>35190</v>
      </c>
      <c r="E20" s="133">
        <v>35190</v>
      </c>
      <c r="F20" s="133"/>
      <c r="G20" s="133"/>
    </row>
    <row r="21" ht="18" customHeight="1" spans="1:7">
      <c r="A21" s="82" t="s">
        <v>126</v>
      </c>
      <c r="B21" s="82" t="s">
        <v>127</v>
      </c>
      <c r="C21" s="133">
        <v>958548</v>
      </c>
      <c r="D21" s="133">
        <v>958548</v>
      </c>
      <c r="E21" s="133">
        <v>958548</v>
      </c>
      <c r="F21" s="133"/>
      <c r="G21" s="133"/>
    </row>
    <row r="22" ht="18" customHeight="1" spans="1:7">
      <c r="A22" s="194" t="s">
        <v>128</v>
      </c>
      <c r="B22" s="194" t="s">
        <v>129</v>
      </c>
      <c r="C22" s="133">
        <v>958548</v>
      </c>
      <c r="D22" s="133">
        <v>958548</v>
      </c>
      <c r="E22" s="133">
        <v>958548</v>
      </c>
      <c r="F22" s="133"/>
      <c r="G22" s="133"/>
    </row>
    <row r="23" ht="18" customHeight="1" spans="1:7">
      <c r="A23" s="220" t="s">
        <v>130</v>
      </c>
      <c r="B23" s="220" t="s">
        <v>131</v>
      </c>
      <c r="C23" s="133">
        <v>958548</v>
      </c>
      <c r="D23" s="133">
        <v>958548</v>
      </c>
      <c r="E23" s="133">
        <v>958548</v>
      </c>
      <c r="F23" s="133"/>
      <c r="G23" s="133"/>
    </row>
    <row r="24" ht="18" customHeight="1" spans="1:7">
      <c r="A24" s="132" t="s">
        <v>170</v>
      </c>
      <c r="B24" s="221" t="s">
        <v>170</v>
      </c>
      <c r="C24" s="133">
        <v>14037172.24</v>
      </c>
      <c r="D24" s="133">
        <v>13740765.84</v>
      </c>
      <c r="E24" s="133">
        <v>13157375.84</v>
      </c>
      <c r="F24" s="133">
        <v>583390</v>
      </c>
      <c r="G24" s="133">
        <v>296406.4</v>
      </c>
    </row>
  </sheetData>
  <mergeCells count="6">
    <mergeCell ref="A2:G2"/>
    <mergeCell ref="A4:B4"/>
    <mergeCell ref="D4:F4"/>
    <mergeCell ref="A24:B24"/>
    <mergeCell ref="C4:C5"/>
    <mergeCell ref="G4:G5"/>
  </mergeCells>
  <printOptions horizontalCentered="1"/>
  <pageMargins left="0.37" right="0.37" top="0.56" bottom="0.56" header="0.48" footer="0.48"/>
  <pageSetup paperSize="9" fitToHeight="100"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F7"/>
  <sheetViews>
    <sheetView showZeros="0" workbookViewId="0">
      <selection activeCell="C25" sqref="C25"/>
    </sheetView>
  </sheetViews>
  <sheetFormatPr defaultColWidth="10.375" defaultRowHeight="14.25" customHeight="1" outlineLevelRow="6" outlineLevelCol="5"/>
  <cols>
    <col min="1" max="6" width="28.125" customWidth="1"/>
  </cols>
  <sheetData>
    <row r="1" customHeight="1" spans="1:6">
      <c r="A1" s="96"/>
      <c r="B1" s="96"/>
      <c r="C1" s="96"/>
      <c r="D1" s="96"/>
      <c r="E1" s="95"/>
      <c r="F1" s="213" t="s">
        <v>171</v>
      </c>
    </row>
    <row r="2" ht="41.25" customHeight="1" spans="1:6">
      <c r="A2" s="214" t="str">
        <f>"2026"&amp;"年一般公共预算“三公”经费支出预算表"</f>
        <v>2026年一般公共预算“三公”经费支出预算表</v>
      </c>
      <c r="B2" s="96"/>
      <c r="C2" s="96"/>
      <c r="D2" s="96"/>
      <c r="E2" s="95"/>
      <c r="F2" s="96"/>
    </row>
    <row r="3" customHeight="1" spans="1:6">
      <c r="A3" s="168" t="str">
        <f>"单位名称："&amp;"昆明市东川区疾病预防控制中心"</f>
        <v>单位名称：昆明市东川区疾病预防控制中心</v>
      </c>
      <c r="B3" s="215"/>
      <c r="D3" s="96"/>
      <c r="E3" s="95"/>
      <c r="F3" s="117" t="s">
        <v>2</v>
      </c>
    </row>
    <row r="4" ht="27" customHeight="1" spans="1:6">
      <c r="A4" s="100" t="s">
        <v>172</v>
      </c>
      <c r="B4" s="100" t="s">
        <v>173</v>
      </c>
      <c r="C4" s="102" t="s">
        <v>174</v>
      </c>
      <c r="D4" s="100"/>
      <c r="E4" s="101"/>
      <c r="F4" s="100" t="s">
        <v>175</v>
      </c>
    </row>
    <row r="5" ht="28.5" customHeight="1" spans="1:6">
      <c r="A5" s="216"/>
      <c r="B5" s="104"/>
      <c r="C5" s="101" t="s">
        <v>58</v>
      </c>
      <c r="D5" s="101" t="s">
        <v>176</v>
      </c>
      <c r="E5" s="101" t="s">
        <v>177</v>
      </c>
      <c r="F5" s="103"/>
    </row>
    <row r="6" ht="17.25" customHeight="1" spans="1:6">
      <c r="A6" s="108" t="s">
        <v>83</v>
      </c>
      <c r="B6" s="108" t="s">
        <v>84</v>
      </c>
      <c r="C6" s="108" t="s">
        <v>85</v>
      </c>
      <c r="D6" s="108" t="s">
        <v>86</v>
      </c>
      <c r="E6" s="108" t="s">
        <v>87</v>
      </c>
      <c r="F6" s="108" t="s">
        <v>88</v>
      </c>
    </row>
    <row r="7" ht="17.25" customHeight="1" spans="1:6">
      <c r="A7" s="133">
        <v>98600</v>
      </c>
      <c r="B7" s="133"/>
      <c r="C7" s="133">
        <v>84000</v>
      </c>
      <c r="D7" s="133"/>
      <c r="E7" s="133">
        <v>84000</v>
      </c>
      <c r="F7" s="133">
        <v>14600</v>
      </c>
    </row>
  </sheetData>
  <mergeCells count="6">
    <mergeCell ref="A2:F2"/>
    <mergeCell ref="A3:B3"/>
    <mergeCell ref="C4:E4"/>
    <mergeCell ref="A4:A5"/>
    <mergeCell ref="B4:B5"/>
    <mergeCell ref="F4:F5"/>
  </mergeCells>
  <pageMargins left="0.67" right="0.67" top="0.72" bottom="0.72" header="0.28" footer="0.28"/>
  <pageSetup paperSize="9" fitToWidth="0"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Y42"/>
  <sheetViews>
    <sheetView showZeros="0" topLeftCell="A22" workbookViewId="0">
      <selection activeCell="C22" sqref="C22"/>
    </sheetView>
  </sheetViews>
  <sheetFormatPr defaultColWidth="9.125" defaultRowHeight="14.25" customHeight="1"/>
  <cols>
    <col min="1" max="2" width="32.875" customWidth="1"/>
    <col min="3" max="3" width="20.75" customWidth="1"/>
    <col min="4" max="4" width="31.25" customWidth="1"/>
    <col min="5" max="5" width="10.125" customWidth="1"/>
    <col min="6" max="6" width="17.625" customWidth="1"/>
    <col min="7" max="7" width="10.25" customWidth="1"/>
    <col min="8" max="8" width="23" customWidth="1"/>
    <col min="9" max="25" width="18.75" customWidth="1"/>
  </cols>
  <sheetData>
    <row r="1" ht="13.5" customHeight="1" spans="2:25">
      <c r="B1" s="195"/>
      <c r="C1" s="201"/>
      <c r="E1" s="202"/>
      <c r="F1" s="202"/>
      <c r="G1" s="202"/>
      <c r="H1" s="202"/>
      <c r="I1" s="138"/>
      <c r="J1" s="138"/>
      <c r="K1" s="138"/>
      <c r="L1" s="138"/>
      <c r="M1" s="138"/>
      <c r="N1" s="138"/>
      <c r="O1" s="138"/>
      <c r="S1" s="138"/>
      <c r="W1" s="201"/>
      <c r="Y1" s="55" t="s">
        <v>178</v>
      </c>
    </row>
    <row r="2" ht="45.75" customHeight="1" spans="1:25">
      <c r="A2" s="119" t="str">
        <f>"2026"&amp;"年部门基本支出预算表"</f>
        <v>2026年部门基本支出预算表</v>
      </c>
      <c r="B2" s="56"/>
      <c r="C2" s="119"/>
      <c r="D2" s="119"/>
      <c r="E2" s="119"/>
      <c r="F2" s="119"/>
      <c r="G2" s="119"/>
      <c r="H2" s="119"/>
      <c r="I2" s="119"/>
      <c r="J2" s="119"/>
      <c r="K2" s="119"/>
      <c r="L2" s="119"/>
      <c r="M2" s="119"/>
      <c r="N2" s="119"/>
      <c r="O2" s="119"/>
      <c r="P2" s="56"/>
      <c r="Q2" s="56"/>
      <c r="R2" s="56"/>
      <c r="S2" s="119"/>
      <c r="T2" s="119"/>
      <c r="U2" s="119"/>
      <c r="V2" s="119"/>
      <c r="W2" s="119"/>
      <c r="X2" s="119"/>
      <c r="Y2" s="119"/>
    </row>
    <row r="3" ht="18.75" customHeight="1" spans="1:25">
      <c r="A3" s="57" t="str">
        <f>"单位名称："&amp;"昆明市东川区疾病预防控制中心"</f>
        <v>单位名称：昆明市东川区疾病预防控制中心</v>
      </c>
      <c r="B3" s="58"/>
      <c r="C3" s="203"/>
      <c r="D3" s="203"/>
      <c r="E3" s="203"/>
      <c r="F3" s="203"/>
      <c r="G3" s="203"/>
      <c r="H3" s="203"/>
      <c r="I3" s="140"/>
      <c r="J3" s="140"/>
      <c r="K3" s="140"/>
      <c r="L3" s="140"/>
      <c r="M3" s="140"/>
      <c r="N3" s="140"/>
      <c r="O3" s="140"/>
      <c r="P3" s="59"/>
      <c r="Q3" s="59"/>
      <c r="R3" s="59"/>
      <c r="S3" s="140"/>
      <c r="W3" s="201"/>
      <c r="Y3" s="55" t="s">
        <v>2</v>
      </c>
    </row>
    <row r="4" ht="18" customHeight="1" spans="1:25">
      <c r="A4" s="61" t="s">
        <v>179</v>
      </c>
      <c r="B4" s="61" t="s">
        <v>180</v>
      </c>
      <c r="C4" s="61" t="s">
        <v>181</v>
      </c>
      <c r="D4" s="61" t="s">
        <v>182</v>
      </c>
      <c r="E4" s="61" t="s">
        <v>183</v>
      </c>
      <c r="F4" s="61" t="s">
        <v>184</v>
      </c>
      <c r="G4" s="61" t="s">
        <v>185</v>
      </c>
      <c r="H4" s="61" t="s">
        <v>186</v>
      </c>
      <c r="I4" s="208" t="s">
        <v>187</v>
      </c>
      <c r="J4" s="165" t="s">
        <v>187</v>
      </c>
      <c r="K4" s="165"/>
      <c r="L4" s="165"/>
      <c r="M4" s="165"/>
      <c r="N4" s="165"/>
      <c r="O4" s="165"/>
      <c r="P4" s="64"/>
      <c r="Q4" s="64"/>
      <c r="R4" s="64"/>
      <c r="S4" s="158" t="s">
        <v>62</v>
      </c>
      <c r="T4" s="165" t="s">
        <v>63</v>
      </c>
      <c r="U4" s="165"/>
      <c r="V4" s="165"/>
      <c r="W4" s="165"/>
      <c r="X4" s="165"/>
      <c r="Y4" s="136"/>
    </row>
    <row r="5" ht="18" customHeight="1" spans="1:25">
      <c r="A5" s="66"/>
      <c r="B5" s="81"/>
      <c r="C5" s="187"/>
      <c r="D5" s="66"/>
      <c r="E5" s="66"/>
      <c r="F5" s="66"/>
      <c r="G5" s="66"/>
      <c r="H5" s="66"/>
      <c r="I5" s="185" t="s">
        <v>188</v>
      </c>
      <c r="J5" s="208" t="s">
        <v>59</v>
      </c>
      <c r="K5" s="165"/>
      <c r="L5" s="165"/>
      <c r="M5" s="165"/>
      <c r="N5" s="165"/>
      <c r="O5" s="136"/>
      <c r="P5" s="63" t="s">
        <v>189</v>
      </c>
      <c r="Q5" s="64"/>
      <c r="R5" s="65"/>
      <c r="S5" s="61" t="s">
        <v>62</v>
      </c>
      <c r="T5" s="208" t="s">
        <v>63</v>
      </c>
      <c r="U5" s="158" t="s">
        <v>65</v>
      </c>
      <c r="V5" s="165" t="s">
        <v>63</v>
      </c>
      <c r="W5" s="158" t="s">
        <v>67</v>
      </c>
      <c r="X5" s="158" t="s">
        <v>68</v>
      </c>
      <c r="Y5" s="212" t="s">
        <v>69</v>
      </c>
    </row>
    <row r="6" ht="19.5" customHeight="1" spans="1:25">
      <c r="A6" s="81"/>
      <c r="B6" s="81"/>
      <c r="C6" s="81"/>
      <c r="D6" s="81"/>
      <c r="E6" s="81"/>
      <c r="F6" s="81"/>
      <c r="G6" s="81"/>
      <c r="H6" s="81"/>
      <c r="I6" s="81"/>
      <c r="J6" s="209" t="s">
        <v>190</v>
      </c>
      <c r="K6" s="61"/>
      <c r="L6" s="61" t="s">
        <v>191</v>
      </c>
      <c r="M6" s="61" t="s">
        <v>192</v>
      </c>
      <c r="N6" s="61" t="s">
        <v>193</v>
      </c>
      <c r="O6" s="61" t="s">
        <v>194</v>
      </c>
      <c r="P6" s="61" t="s">
        <v>59</v>
      </c>
      <c r="Q6" s="61" t="s">
        <v>60</v>
      </c>
      <c r="R6" s="61" t="s">
        <v>61</v>
      </c>
      <c r="S6" s="81"/>
      <c r="T6" s="61" t="s">
        <v>58</v>
      </c>
      <c r="U6" s="61" t="s">
        <v>65</v>
      </c>
      <c r="V6" s="61" t="s">
        <v>195</v>
      </c>
      <c r="W6" s="61" t="s">
        <v>67</v>
      </c>
      <c r="X6" s="61" t="s">
        <v>68</v>
      </c>
      <c r="Y6" s="61" t="s">
        <v>69</v>
      </c>
    </row>
    <row r="7" ht="37.5" customHeight="1" spans="1:25">
      <c r="A7" s="204"/>
      <c r="B7" s="71"/>
      <c r="C7" s="204"/>
      <c r="D7" s="204"/>
      <c r="E7" s="204"/>
      <c r="F7" s="204"/>
      <c r="G7" s="204"/>
      <c r="H7" s="204"/>
      <c r="I7" s="204"/>
      <c r="J7" s="210" t="s">
        <v>58</v>
      </c>
      <c r="K7" s="211" t="s">
        <v>196</v>
      </c>
      <c r="L7" s="69" t="s">
        <v>197</v>
      </c>
      <c r="M7" s="69" t="s">
        <v>192</v>
      </c>
      <c r="N7" s="69" t="s">
        <v>193</v>
      </c>
      <c r="O7" s="69" t="s">
        <v>194</v>
      </c>
      <c r="P7" s="69" t="s">
        <v>192</v>
      </c>
      <c r="Q7" s="69" t="s">
        <v>193</v>
      </c>
      <c r="R7" s="69" t="s">
        <v>194</v>
      </c>
      <c r="S7" s="69" t="s">
        <v>62</v>
      </c>
      <c r="T7" s="69" t="s">
        <v>58</v>
      </c>
      <c r="U7" s="69" t="s">
        <v>65</v>
      </c>
      <c r="V7" s="69" t="s">
        <v>195</v>
      </c>
      <c r="W7" s="69" t="s">
        <v>67</v>
      </c>
      <c r="X7" s="69" t="s">
        <v>68</v>
      </c>
      <c r="Y7" s="69" t="s">
        <v>69</v>
      </c>
    </row>
    <row r="8" customHeight="1" spans="1:25">
      <c r="A8" s="89">
        <v>1</v>
      </c>
      <c r="B8" s="89">
        <v>2</v>
      </c>
      <c r="C8" s="89">
        <v>3</v>
      </c>
      <c r="D8" s="89">
        <v>4</v>
      </c>
      <c r="E8" s="89">
        <v>5</v>
      </c>
      <c r="F8" s="89">
        <v>6</v>
      </c>
      <c r="G8" s="89">
        <v>7</v>
      </c>
      <c r="H8" s="89">
        <v>8</v>
      </c>
      <c r="I8" s="89">
        <v>9</v>
      </c>
      <c r="J8" s="89">
        <v>10</v>
      </c>
      <c r="K8" s="89">
        <v>11</v>
      </c>
      <c r="L8" s="89">
        <v>12</v>
      </c>
      <c r="M8" s="89">
        <v>13</v>
      </c>
      <c r="N8" s="89">
        <v>14</v>
      </c>
      <c r="O8" s="89">
        <v>15</v>
      </c>
      <c r="P8" s="89">
        <v>16</v>
      </c>
      <c r="Q8" s="89">
        <v>17</v>
      </c>
      <c r="R8" s="89">
        <v>18</v>
      </c>
      <c r="S8" s="89">
        <v>19</v>
      </c>
      <c r="T8" s="89">
        <v>20</v>
      </c>
      <c r="U8" s="89">
        <v>21</v>
      </c>
      <c r="V8" s="89">
        <v>22</v>
      </c>
      <c r="W8" s="89">
        <v>23</v>
      </c>
      <c r="X8" s="89">
        <v>24</v>
      </c>
      <c r="Y8" s="89">
        <v>25</v>
      </c>
    </row>
    <row r="9" ht="20.25" customHeight="1" spans="1:25">
      <c r="A9" s="205" t="s">
        <v>198</v>
      </c>
      <c r="B9" s="205" t="s">
        <v>71</v>
      </c>
      <c r="C9" s="205" t="s">
        <v>199</v>
      </c>
      <c r="D9" s="205" t="s">
        <v>200</v>
      </c>
      <c r="E9" s="205" t="s">
        <v>116</v>
      </c>
      <c r="F9" s="205" t="s">
        <v>117</v>
      </c>
      <c r="G9" s="205" t="s">
        <v>201</v>
      </c>
      <c r="H9" s="205" t="s">
        <v>202</v>
      </c>
      <c r="I9" s="133">
        <v>3561228</v>
      </c>
      <c r="J9" s="133">
        <v>3561228</v>
      </c>
      <c r="K9" s="133"/>
      <c r="L9" s="133"/>
      <c r="M9" s="133"/>
      <c r="N9" s="133">
        <v>3561228</v>
      </c>
      <c r="O9" s="133"/>
      <c r="P9" s="133"/>
      <c r="Q9" s="133"/>
      <c r="R9" s="133"/>
      <c r="S9" s="133"/>
      <c r="T9" s="133"/>
      <c r="U9" s="133"/>
      <c r="V9" s="133"/>
      <c r="W9" s="133"/>
      <c r="X9" s="133"/>
      <c r="Y9" s="133"/>
    </row>
    <row r="10" ht="20.25" customHeight="1" spans="1:25">
      <c r="A10" s="205" t="s">
        <v>198</v>
      </c>
      <c r="B10" s="205" t="s">
        <v>71</v>
      </c>
      <c r="C10" s="205" t="s">
        <v>199</v>
      </c>
      <c r="D10" s="205" t="s">
        <v>200</v>
      </c>
      <c r="E10" s="205" t="s">
        <v>116</v>
      </c>
      <c r="F10" s="205" t="s">
        <v>117</v>
      </c>
      <c r="G10" s="205" t="s">
        <v>203</v>
      </c>
      <c r="H10" s="205" t="s">
        <v>204</v>
      </c>
      <c r="I10" s="133">
        <v>344400</v>
      </c>
      <c r="J10" s="133">
        <v>344400</v>
      </c>
      <c r="K10" s="76"/>
      <c r="L10" s="76"/>
      <c r="M10" s="76"/>
      <c r="N10" s="133">
        <v>344400</v>
      </c>
      <c r="O10" s="76"/>
      <c r="P10" s="133"/>
      <c r="Q10" s="133"/>
      <c r="R10" s="133"/>
      <c r="S10" s="133"/>
      <c r="T10" s="133"/>
      <c r="U10" s="133"/>
      <c r="V10" s="133"/>
      <c r="W10" s="133"/>
      <c r="X10" s="133"/>
      <c r="Y10" s="133"/>
    </row>
    <row r="11" ht="20.25" customHeight="1" spans="1:25">
      <c r="A11" s="205" t="s">
        <v>198</v>
      </c>
      <c r="B11" s="205" t="s">
        <v>71</v>
      </c>
      <c r="C11" s="205" t="s">
        <v>199</v>
      </c>
      <c r="D11" s="205" t="s">
        <v>200</v>
      </c>
      <c r="E11" s="205" t="s">
        <v>116</v>
      </c>
      <c r="F11" s="205" t="s">
        <v>117</v>
      </c>
      <c r="G11" s="205" t="s">
        <v>203</v>
      </c>
      <c r="H11" s="205" t="s">
        <v>204</v>
      </c>
      <c r="I11" s="133">
        <v>241920</v>
      </c>
      <c r="J11" s="133">
        <v>241920</v>
      </c>
      <c r="K11" s="76"/>
      <c r="L11" s="76"/>
      <c r="M11" s="76"/>
      <c r="N11" s="133">
        <v>241920</v>
      </c>
      <c r="O11" s="76"/>
      <c r="P11" s="133"/>
      <c r="Q11" s="133"/>
      <c r="R11" s="133"/>
      <c r="S11" s="133"/>
      <c r="T11" s="133"/>
      <c r="U11" s="133"/>
      <c r="V11" s="133"/>
      <c r="W11" s="133"/>
      <c r="X11" s="133"/>
      <c r="Y11" s="133"/>
    </row>
    <row r="12" ht="20.25" customHeight="1" spans="1:25">
      <c r="A12" s="205" t="s">
        <v>198</v>
      </c>
      <c r="B12" s="205" t="s">
        <v>71</v>
      </c>
      <c r="C12" s="205" t="s">
        <v>199</v>
      </c>
      <c r="D12" s="205" t="s">
        <v>200</v>
      </c>
      <c r="E12" s="205" t="s">
        <v>116</v>
      </c>
      <c r="F12" s="205" t="s">
        <v>117</v>
      </c>
      <c r="G12" s="205" t="s">
        <v>205</v>
      </c>
      <c r="H12" s="205" t="s">
        <v>206</v>
      </c>
      <c r="I12" s="133">
        <v>296769</v>
      </c>
      <c r="J12" s="133">
        <v>296769</v>
      </c>
      <c r="K12" s="76"/>
      <c r="L12" s="76"/>
      <c r="M12" s="76"/>
      <c r="N12" s="133">
        <v>296769</v>
      </c>
      <c r="O12" s="76"/>
      <c r="P12" s="133"/>
      <c r="Q12" s="133"/>
      <c r="R12" s="133"/>
      <c r="S12" s="133"/>
      <c r="T12" s="133"/>
      <c r="U12" s="133"/>
      <c r="V12" s="133"/>
      <c r="W12" s="133"/>
      <c r="X12" s="133"/>
      <c r="Y12" s="133"/>
    </row>
    <row r="13" ht="20.25" customHeight="1" spans="1:25">
      <c r="A13" s="205" t="s">
        <v>198</v>
      </c>
      <c r="B13" s="205" t="s">
        <v>71</v>
      </c>
      <c r="C13" s="205" t="s">
        <v>199</v>
      </c>
      <c r="D13" s="205" t="s">
        <v>200</v>
      </c>
      <c r="E13" s="205" t="s">
        <v>116</v>
      </c>
      <c r="F13" s="205" t="s">
        <v>117</v>
      </c>
      <c r="G13" s="205" t="s">
        <v>205</v>
      </c>
      <c r="H13" s="205" t="s">
        <v>206</v>
      </c>
      <c r="I13" s="133">
        <v>1365</v>
      </c>
      <c r="J13" s="133">
        <v>1365</v>
      </c>
      <c r="K13" s="76"/>
      <c r="L13" s="76"/>
      <c r="M13" s="76"/>
      <c r="N13" s="133">
        <v>1365</v>
      </c>
      <c r="O13" s="76"/>
      <c r="P13" s="133"/>
      <c r="Q13" s="133"/>
      <c r="R13" s="133"/>
      <c r="S13" s="133"/>
      <c r="T13" s="133"/>
      <c r="U13" s="133"/>
      <c r="V13" s="133"/>
      <c r="W13" s="133"/>
      <c r="X13" s="133"/>
      <c r="Y13" s="133"/>
    </row>
    <row r="14" ht="20.25" customHeight="1" spans="1:25">
      <c r="A14" s="205" t="s">
        <v>198</v>
      </c>
      <c r="B14" s="205" t="s">
        <v>71</v>
      </c>
      <c r="C14" s="205" t="s">
        <v>199</v>
      </c>
      <c r="D14" s="205" t="s">
        <v>200</v>
      </c>
      <c r="E14" s="205" t="s">
        <v>116</v>
      </c>
      <c r="F14" s="205" t="s">
        <v>117</v>
      </c>
      <c r="G14" s="205" t="s">
        <v>207</v>
      </c>
      <c r="H14" s="205" t="s">
        <v>208</v>
      </c>
      <c r="I14" s="133">
        <v>1453620</v>
      </c>
      <c r="J14" s="133">
        <v>1453620</v>
      </c>
      <c r="K14" s="76"/>
      <c r="L14" s="76"/>
      <c r="M14" s="76"/>
      <c r="N14" s="133">
        <v>1453620</v>
      </c>
      <c r="O14" s="76"/>
      <c r="P14" s="133"/>
      <c r="Q14" s="133"/>
      <c r="R14" s="133"/>
      <c r="S14" s="133"/>
      <c r="T14" s="133"/>
      <c r="U14" s="133"/>
      <c r="V14" s="133"/>
      <c r="W14" s="133"/>
      <c r="X14" s="133"/>
      <c r="Y14" s="133"/>
    </row>
    <row r="15" ht="20.25" customHeight="1" spans="1:25">
      <c r="A15" s="205" t="s">
        <v>198</v>
      </c>
      <c r="B15" s="205" t="s">
        <v>71</v>
      </c>
      <c r="C15" s="205" t="s">
        <v>199</v>
      </c>
      <c r="D15" s="205" t="s">
        <v>200</v>
      </c>
      <c r="E15" s="205" t="s">
        <v>116</v>
      </c>
      <c r="F15" s="205" t="s">
        <v>117</v>
      </c>
      <c r="G15" s="205" t="s">
        <v>207</v>
      </c>
      <c r="H15" s="205" t="s">
        <v>208</v>
      </c>
      <c r="I15" s="133">
        <v>718512</v>
      </c>
      <c r="J15" s="133">
        <v>718512</v>
      </c>
      <c r="K15" s="76"/>
      <c r="L15" s="76"/>
      <c r="M15" s="76"/>
      <c r="N15" s="133">
        <v>718512</v>
      </c>
      <c r="O15" s="76"/>
      <c r="P15" s="133"/>
      <c r="Q15" s="133"/>
      <c r="R15" s="133"/>
      <c r="S15" s="133"/>
      <c r="T15" s="133"/>
      <c r="U15" s="133"/>
      <c r="V15" s="133"/>
      <c r="W15" s="133"/>
      <c r="X15" s="133"/>
      <c r="Y15" s="133"/>
    </row>
    <row r="16" ht="20.25" customHeight="1" spans="1:25">
      <c r="A16" s="205" t="s">
        <v>198</v>
      </c>
      <c r="B16" s="205" t="s">
        <v>71</v>
      </c>
      <c r="C16" s="205" t="s">
        <v>199</v>
      </c>
      <c r="D16" s="205" t="s">
        <v>200</v>
      </c>
      <c r="E16" s="205" t="s">
        <v>116</v>
      </c>
      <c r="F16" s="205" t="s">
        <v>117</v>
      </c>
      <c r="G16" s="205" t="s">
        <v>207</v>
      </c>
      <c r="H16" s="205" t="s">
        <v>208</v>
      </c>
      <c r="I16" s="133">
        <v>1358508</v>
      </c>
      <c r="J16" s="133">
        <v>1358508</v>
      </c>
      <c r="K16" s="76"/>
      <c r="L16" s="76"/>
      <c r="M16" s="76"/>
      <c r="N16" s="133">
        <v>1358508</v>
      </c>
      <c r="O16" s="76"/>
      <c r="P16" s="133"/>
      <c r="Q16" s="133"/>
      <c r="R16" s="133"/>
      <c r="S16" s="133"/>
      <c r="T16" s="133"/>
      <c r="U16" s="133"/>
      <c r="V16" s="133"/>
      <c r="W16" s="133"/>
      <c r="X16" s="133"/>
      <c r="Y16" s="133"/>
    </row>
    <row r="17" ht="20.25" customHeight="1" spans="1:25">
      <c r="A17" s="205" t="s">
        <v>198</v>
      </c>
      <c r="B17" s="205" t="s">
        <v>71</v>
      </c>
      <c r="C17" s="205" t="s">
        <v>199</v>
      </c>
      <c r="D17" s="205" t="s">
        <v>200</v>
      </c>
      <c r="E17" s="205" t="s">
        <v>116</v>
      </c>
      <c r="F17" s="205" t="s">
        <v>117</v>
      </c>
      <c r="G17" s="205" t="s">
        <v>207</v>
      </c>
      <c r="H17" s="205" t="s">
        <v>208</v>
      </c>
      <c r="I17" s="133">
        <v>1980</v>
      </c>
      <c r="J17" s="133">
        <v>1980</v>
      </c>
      <c r="K17" s="76"/>
      <c r="L17" s="76"/>
      <c r="M17" s="76"/>
      <c r="N17" s="133">
        <v>1980</v>
      </c>
      <c r="O17" s="76"/>
      <c r="P17" s="133"/>
      <c r="Q17" s="133"/>
      <c r="R17" s="133"/>
      <c r="S17" s="133"/>
      <c r="T17" s="133"/>
      <c r="U17" s="133"/>
      <c r="V17" s="133"/>
      <c r="W17" s="133"/>
      <c r="X17" s="133"/>
      <c r="Y17" s="133"/>
    </row>
    <row r="18" ht="20.25" customHeight="1" spans="1:25">
      <c r="A18" s="205" t="s">
        <v>198</v>
      </c>
      <c r="B18" s="205" t="s">
        <v>71</v>
      </c>
      <c r="C18" s="205" t="s">
        <v>209</v>
      </c>
      <c r="D18" s="205" t="s">
        <v>210</v>
      </c>
      <c r="E18" s="205" t="s">
        <v>104</v>
      </c>
      <c r="F18" s="205" t="s">
        <v>105</v>
      </c>
      <c r="G18" s="205" t="s">
        <v>211</v>
      </c>
      <c r="H18" s="205" t="s">
        <v>212</v>
      </c>
      <c r="I18" s="133">
        <v>1264839</v>
      </c>
      <c r="J18" s="133">
        <v>1264839</v>
      </c>
      <c r="K18" s="76"/>
      <c r="L18" s="76"/>
      <c r="M18" s="76"/>
      <c r="N18" s="133">
        <v>1264839</v>
      </c>
      <c r="O18" s="76"/>
      <c r="P18" s="133"/>
      <c r="Q18" s="133"/>
      <c r="R18" s="133"/>
      <c r="S18" s="133"/>
      <c r="T18" s="133"/>
      <c r="U18" s="133"/>
      <c r="V18" s="133"/>
      <c r="W18" s="133"/>
      <c r="X18" s="133"/>
      <c r="Y18" s="133"/>
    </row>
    <row r="19" ht="20.25" customHeight="1" spans="1:25">
      <c r="A19" s="205" t="s">
        <v>198</v>
      </c>
      <c r="B19" s="205" t="s">
        <v>71</v>
      </c>
      <c r="C19" s="205" t="s">
        <v>209</v>
      </c>
      <c r="D19" s="205" t="s">
        <v>210</v>
      </c>
      <c r="E19" s="205" t="s">
        <v>106</v>
      </c>
      <c r="F19" s="205" t="s">
        <v>107</v>
      </c>
      <c r="G19" s="205" t="s">
        <v>213</v>
      </c>
      <c r="H19" s="205" t="s">
        <v>214</v>
      </c>
      <c r="I19" s="133">
        <v>271942.84</v>
      </c>
      <c r="J19" s="133">
        <v>271942.84</v>
      </c>
      <c r="K19" s="76"/>
      <c r="L19" s="76"/>
      <c r="M19" s="76"/>
      <c r="N19" s="133">
        <v>271942.84</v>
      </c>
      <c r="O19" s="76"/>
      <c r="P19" s="133"/>
      <c r="Q19" s="133"/>
      <c r="R19" s="133"/>
      <c r="S19" s="133"/>
      <c r="T19" s="133"/>
      <c r="U19" s="133"/>
      <c r="V19" s="133"/>
      <c r="W19" s="133"/>
      <c r="X19" s="133"/>
      <c r="Y19" s="133"/>
    </row>
    <row r="20" ht="20.25" customHeight="1" spans="1:25">
      <c r="A20" s="205" t="s">
        <v>198</v>
      </c>
      <c r="B20" s="205" t="s">
        <v>71</v>
      </c>
      <c r="C20" s="205" t="s">
        <v>209</v>
      </c>
      <c r="D20" s="205" t="s">
        <v>210</v>
      </c>
      <c r="E20" s="205" t="s">
        <v>120</v>
      </c>
      <c r="F20" s="205" t="s">
        <v>121</v>
      </c>
      <c r="G20" s="205" t="s">
        <v>215</v>
      </c>
      <c r="H20" s="205" t="s">
        <v>216</v>
      </c>
      <c r="I20" s="133">
        <v>614790</v>
      </c>
      <c r="J20" s="133">
        <v>614790</v>
      </c>
      <c r="K20" s="76"/>
      <c r="L20" s="76"/>
      <c r="M20" s="76"/>
      <c r="N20" s="133">
        <v>614790</v>
      </c>
      <c r="O20" s="76"/>
      <c r="P20" s="133"/>
      <c r="Q20" s="133"/>
      <c r="R20" s="133"/>
      <c r="S20" s="133"/>
      <c r="T20" s="133"/>
      <c r="U20" s="133"/>
      <c r="V20" s="133"/>
      <c r="W20" s="133"/>
      <c r="X20" s="133"/>
      <c r="Y20" s="133"/>
    </row>
    <row r="21" ht="20.25" customHeight="1" spans="1:25">
      <c r="A21" s="205" t="s">
        <v>198</v>
      </c>
      <c r="B21" s="205" t="s">
        <v>71</v>
      </c>
      <c r="C21" s="205" t="s">
        <v>209</v>
      </c>
      <c r="D21" s="205" t="s">
        <v>210</v>
      </c>
      <c r="E21" s="205" t="s">
        <v>120</v>
      </c>
      <c r="F21" s="205" t="s">
        <v>121</v>
      </c>
      <c r="G21" s="205" t="s">
        <v>215</v>
      </c>
      <c r="H21" s="205" t="s">
        <v>216</v>
      </c>
      <c r="I21" s="133">
        <v>25627</v>
      </c>
      <c r="J21" s="133">
        <v>25627</v>
      </c>
      <c r="K21" s="76"/>
      <c r="L21" s="76"/>
      <c r="M21" s="76"/>
      <c r="N21" s="133">
        <v>25627</v>
      </c>
      <c r="O21" s="76"/>
      <c r="P21" s="133"/>
      <c r="Q21" s="133"/>
      <c r="R21" s="133"/>
      <c r="S21" s="133"/>
      <c r="T21" s="133"/>
      <c r="U21" s="133"/>
      <c r="V21" s="133"/>
      <c r="W21" s="133"/>
      <c r="X21" s="133"/>
      <c r="Y21" s="133"/>
    </row>
    <row r="22" ht="20.25" customHeight="1" spans="1:25">
      <c r="A22" s="205" t="s">
        <v>198</v>
      </c>
      <c r="B22" s="205" t="s">
        <v>71</v>
      </c>
      <c r="C22" s="205" t="s">
        <v>209</v>
      </c>
      <c r="D22" s="205" t="s">
        <v>210</v>
      </c>
      <c r="E22" s="205" t="s">
        <v>122</v>
      </c>
      <c r="F22" s="205" t="s">
        <v>123</v>
      </c>
      <c r="G22" s="205" t="s">
        <v>217</v>
      </c>
      <c r="H22" s="205" t="s">
        <v>218</v>
      </c>
      <c r="I22" s="133">
        <v>366390</v>
      </c>
      <c r="J22" s="133">
        <v>366390</v>
      </c>
      <c r="K22" s="76"/>
      <c r="L22" s="76"/>
      <c r="M22" s="76"/>
      <c r="N22" s="133">
        <v>366390</v>
      </c>
      <c r="O22" s="76"/>
      <c r="P22" s="133"/>
      <c r="Q22" s="133"/>
      <c r="R22" s="133"/>
      <c r="S22" s="133"/>
      <c r="T22" s="133"/>
      <c r="U22" s="133"/>
      <c r="V22" s="133"/>
      <c r="W22" s="133"/>
      <c r="X22" s="133"/>
      <c r="Y22" s="133"/>
    </row>
    <row r="23" ht="20.25" customHeight="1" spans="1:25">
      <c r="A23" s="205" t="s">
        <v>198</v>
      </c>
      <c r="B23" s="205" t="s">
        <v>71</v>
      </c>
      <c r="C23" s="205" t="s">
        <v>209</v>
      </c>
      <c r="D23" s="205" t="s">
        <v>210</v>
      </c>
      <c r="E23" s="205" t="s">
        <v>122</v>
      </c>
      <c r="F23" s="205" t="s">
        <v>123</v>
      </c>
      <c r="G23" s="205" t="s">
        <v>217</v>
      </c>
      <c r="H23" s="205" t="s">
        <v>218</v>
      </c>
      <c r="I23" s="133">
        <v>202811</v>
      </c>
      <c r="J23" s="133">
        <v>202811</v>
      </c>
      <c r="K23" s="76"/>
      <c r="L23" s="76"/>
      <c r="M23" s="76"/>
      <c r="N23" s="133">
        <v>202811</v>
      </c>
      <c r="O23" s="76"/>
      <c r="P23" s="133"/>
      <c r="Q23" s="133"/>
      <c r="R23" s="133"/>
      <c r="S23" s="133"/>
      <c r="T23" s="133"/>
      <c r="U23" s="133"/>
      <c r="V23" s="133"/>
      <c r="W23" s="133"/>
      <c r="X23" s="133"/>
      <c r="Y23" s="133"/>
    </row>
    <row r="24" ht="20.25" customHeight="1" spans="1:25">
      <c r="A24" s="205" t="s">
        <v>198</v>
      </c>
      <c r="B24" s="205" t="s">
        <v>71</v>
      </c>
      <c r="C24" s="205" t="s">
        <v>209</v>
      </c>
      <c r="D24" s="205" t="s">
        <v>210</v>
      </c>
      <c r="E24" s="205" t="s">
        <v>116</v>
      </c>
      <c r="F24" s="205" t="s">
        <v>117</v>
      </c>
      <c r="G24" s="205" t="s">
        <v>219</v>
      </c>
      <c r="H24" s="205" t="s">
        <v>220</v>
      </c>
      <c r="I24" s="133">
        <v>51336</v>
      </c>
      <c r="J24" s="133">
        <v>51336</v>
      </c>
      <c r="K24" s="76"/>
      <c r="L24" s="76"/>
      <c r="M24" s="76"/>
      <c r="N24" s="133">
        <v>51336</v>
      </c>
      <c r="O24" s="76"/>
      <c r="P24" s="133"/>
      <c r="Q24" s="133"/>
      <c r="R24" s="133"/>
      <c r="S24" s="133"/>
      <c r="T24" s="133"/>
      <c r="U24" s="133"/>
      <c r="V24" s="133"/>
      <c r="W24" s="133"/>
      <c r="X24" s="133"/>
      <c r="Y24" s="133"/>
    </row>
    <row r="25" ht="20.25" customHeight="1" spans="1:25">
      <c r="A25" s="205" t="s">
        <v>198</v>
      </c>
      <c r="B25" s="205" t="s">
        <v>71</v>
      </c>
      <c r="C25" s="205" t="s">
        <v>209</v>
      </c>
      <c r="D25" s="205" t="s">
        <v>210</v>
      </c>
      <c r="E25" s="205" t="s">
        <v>124</v>
      </c>
      <c r="F25" s="205" t="s">
        <v>125</v>
      </c>
      <c r="G25" s="205" t="s">
        <v>219</v>
      </c>
      <c r="H25" s="205" t="s">
        <v>220</v>
      </c>
      <c r="I25" s="133">
        <v>35190</v>
      </c>
      <c r="J25" s="133">
        <v>35190</v>
      </c>
      <c r="K25" s="76"/>
      <c r="L25" s="76"/>
      <c r="M25" s="76"/>
      <c r="N25" s="133">
        <v>35190</v>
      </c>
      <c r="O25" s="76"/>
      <c r="P25" s="133"/>
      <c r="Q25" s="133"/>
      <c r="R25" s="133"/>
      <c r="S25" s="133"/>
      <c r="T25" s="133"/>
      <c r="U25" s="133"/>
      <c r="V25" s="133"/>
      <c r="W25" s="133"/>
      <c r="X25" s="133"/>
      <c r="Y25" s="133"/>
    </row>
    <row r="26" ht="20.25" customHeight="1" spans="1:25">
      <c r="A26" s="205" t="s">
        <v>198</v>
      </c>
      <c r="B26" s="205" t="s">
        <v>71</v>
      </c>
      <c r="C26" s="205" t="s">
        <v>221</v>
      </c>
      <c r="D26" s="205" t="s">
        <v>131</v>
      </c>
      <c r="E26" s="205" t="s">
        <v>130</v>
      </c>
      <c r="F26" s="205" t="s">
        <v>131</v>
      </c>
      <c r="G26" s="205" t="s">
        <v>222</v>
      </c>
      <c r="H26" s="205" t="s">
        <v>131</v>
      </c>
      <c r="I26" s="133">
        <v>958548</v>
      </c>
      <c r="J26" s="133">
        <v>958548</v>
      </c>
      <c r="K26" s="76"/>
      <c r="L26" s="76"/>
      <c r="M26" s="76"/>
      <c r="N26" s="133">
        <v>958548</v>
      </c>
      <c r="O26" s="76"/>
      <c r="P26" s="133"/>
      <c r="Q26" s="133"/>
      <c r="R26" s="133"/>
      <c r="S26" s="133"/>
      <c r="T26" s="133"/>
      <c r="U26" s="133"/>
      <c r="V26" s="133"/>
      <c r="W26" s="133"/>
      <c r="X26" s="133"/>
      <c r="Y26" s="133"/>
    </row>
    <row r="27" ht="20.25" customHeight="1" spans="1:25">
      <c r="A27" s="205" t="s">
        <v>198</v>
      </c>
      <c r="B27" s="205" t="s">
        <v>71</v>
      </c>
      <c r="C27" s="205" t="s">
        <v>223</v>
      </c>
      <c r="D27" s="205" t="s">
        <v>224</v>
      </c>
      <c r="E27" s="205" t="s">
        <v>116</v>
      </c>
      <c r="F27" s="205" t="s">
        <v>117</v>
      </c>
      <c r="G27" s="205" t="s">
        <v>225</v>
      </c>
      <c r="H27" s="205" t="s">
        <v>226</v>
      </c>
      <c r="I27" s="133">
        <v>40000</v>
      </c>
      <c r="J27" s="133">
        <v>40000</v>
      </c>
      <c r="K27" s="76"/>
      <c r="L27" s="76"/>
      <c r="M27" s="76"/>
      <c r="N27" s="133">
        <v>40000</v>
      </c>
      <c r="O27" s="76"/>
      <c r="P27" s="133"/>
      <c r="Q27" s="133"/>
      <c r="R27" s="133"/>
      <c r="S27" s="133"/>
      <c r="T27" s="133"/>
      <c r="U27" s="133"/>
      <c r="V27" s="133"/>
      <c r="W27" s="133"/>
      <c r="X27" s="133"/>
      <c r="Y27" s="133"/>
    </row>
    <row r="28" ht="20.25" customHeight="1" spans="1:25">
      <c r="A28" s="205" t="s">
        <v>198</v>
      </c>
      <c r="B28" s="205" t="s">
        <v>71</v>
      </c>
      <c r="C28" s="205" t="s">
        <v>227</v>
      </c>
      <c r="D28" s="205" t="s">
        <v>175</v>
      </c>
      <c r="E28" s="205" t="s">
        <v>116</v>
      </c>
      <c r="F28" s="205" t="s">
        <v>117</v>
      </c>
      <c r="G28" s="205" t="s">
        <v>228</v>
      </c>
      <c r="H28" s="205" t="s">
        <v>175</v>
      </c>
      <c r="I28" s="133">
        <v>14600</v>
      </c>
      <c r="J28" s="133">
        <v>14600</v>
      </c>
      <c r="K28" s="76"/>
      <c r="L28" s="76"/>
      <c r="M28" s="76"/>
      <c r="N28" s="133">
        <v>14600</v>
      </c>
      <c r="O28" s="76"/>
      <c r="P28" s="133"/>
      <c r="Q28" s="133"/>
      <c r="R28" s="133"/>
      <c r="S28" s="133"/>
      <c r="T28" s="133"/>
      <c r="U28" s="133"/>
      <c r="V28" s="133"/>
      <c r="W28" s="133"/>
      <c r="X28" s="133"/>
      <c r="Y28" s="133"/>
    </row>
    <row r="29" ht="20.25" customHeight="1" spans="1:25">
      <c r="A29" s="205" t="s">
        <v>198</v>
      </c>
      <c r="B29" s="205" t="s">
        <v>71</v>
      </c>
      <c r="C29" s="205" t="s">
        <v>229</v>
      </c>
      <c r="D29" s="205" t="s">
        <v>230</v>
      </c>
      <c r="E29" s="205" t="s">
        <v>116</v>
      </c>
      <c r="F29" s="205" t="s">
        <v>117</v>
      </c>
      <c r="G29" s="205" t="s">
        <v>231</v>
      </c>
      <c r="H29" s="205" t="s">
        <v>230</v>
      </c>
      <c r="I29" s="133">
        <v>197100</v>
      </c>
      <c r="J29" s="133">
        <v>197100</v>
      </c>
      <c r="K29" s="76"/>
      <c r="L29" s="76"/>
      <c r="M29" s="76"/>
      <c r="N29" s="133">
        <v>197100</v>
      </c>
      <c r="O29" s="76"/>
      <c r="P29" s="133"/>
      <c r="Q29" s="133"/>
      <c r="R29" s="133"/>
      <c r="S29" s="133"/>
      <c r="T29" s="133"/>
      <c r="U29" s="133"/>
      <c r="V29" s="133"/>
      <c r="W29" s="133"/>
      <c r="X29" s="133"/>
      <c r="Y29" s="133"/>
    </row>
    <row r="30" ht="20.25" customHeight="1" spans="1:25">
      <c r="A30" s="205" t="s">
        <v>198</v>
      </c>
      <c r="B30" s="205" t="s">
        <v>71</v>
      </c>
      <c r="C30" s="205" t="s">
        <v>232</v>
      </c>
      <c r="D30" s="205" t="s">
        <v>233</v>
      </c>
      <c r="E30" s="205" t="s">
        <v>116</v>
      </c>
      <c r="F30" s="205" t="s">
        <v>117</v>
      </c>
      <c r="G30" s="205" t="s">
        <v>234</v>
      </c>
      <c r="H30" s="205" t="s">
        <v>235</v>
      </c>
      <c r="I30" s="133">
        <v>65700</v>
      </c>
      <c r="J30" s="133">
        <v>65700</v>
      </c>
      <c r="K30" s="76"/>
      <c r="L30" s="76"/>
      <c r="M30" s="76"/>
      <c r="N30" s="133">
        <v>65700</v>
      </c>
      <c r="O30" s="76"/>
      <c r="P30" s="133"/>
      <c r="Q30" s="133"/>
      <c r="R30" s="133"/>
      <c r="S30" s="133"/>
      <c r="T30" s="133"/>
      <c r="U30" s="133"/>
      <c r="V30" s="133"/>
      <c r="W30" s="133"/>
      <c r="X30" s="133"/>
      <c r="Y30" s="133"/>
    </row>
    <row r="31" ht="20.25" customHeight="1" spans="1:25">
      <c r="A31" s="205" t="s">
        <v>198</v>
      </c>
      <c r="B31" s="205" t="s">
        <v>71</v>
      </c>
      <c r="C31" s="205" t="s">
        <v>232</v>
      </c>
      <c r="D31" s="205" t="s">
        <v>233</v>
      </c>
      <c r="E31" s="205" t="s">
        <v>116</v>
      </c>
      <c r="F31" s="205" t="s">
        <v>117</v>
      </c>
      <c r="G31" s="205" t="s">
        <v>236</v>
      </c>
      <c r="H31" s="205" t="s">
        <v>237</v>
      </c>
      <c r="I31" s="133">
        <v>14600</v>
      </c>
      <c r="J31" s="133">
        <v>14600</v>
      </c>
      <c r="K31" s="76"/>
      <c r="L31" s="76"/>
      <c r="M31" s="76"/>
      <c r="N31" s="133">
        <v>14600</v>
      </c>
      <c r="O31" s="76"/>
      <c r="P31" s="133"/>
      <c r="Q31" s="133"/>
      <c r="R31" s="133"/>
      <c r="S31" s="133"/>
      <c r="T31" s="133"/>
      <c r="U31" s="133"/>
      <c r="V31" s="133"/>
      <c r="W31" s="133"/>
      <c r="X31" s="133"/>
      <c r="Y31" s="133"/>
    </row>
    <row r="32" ht="20.25" customHeight="1" spans="1:25">
      <c r="A32" s="205" t="s">
        <v>198</v>
      </c>
      <c r="B32" s="205" t="s">
        <v>71</v>
      </c>
      <c r="C32" s="205" t="s">
        <v>232</v>
      </c>
      <c r="D32" s="205" t="s">
        <v>233</v>
      </c>
      <c r="E32" s="205" t="s">
        <v>116</v>
      </c>
      <c r="F32" s="205" t="s">
        <v>117</v>
      </c>
      <c r="G32" s="205" t="s">
        <v>238</v>
      </c>
      <c r="H32" s="205" t="s">
        <v>239</v>
      </c>
      <c r="I32" s="133">
        <v>14600</v>
      </c>
      <c r="J32" s="133">
        <v>14600</v>
      </c>
      <c r="K32" s="76"/>
      <c r="L32" s="76"/>
      <c r="M32" s="76"/>
      <c r="N32" s="133">
        <v>14600</v>
      </c>
      <c r="O32" s="76"/>
      <c r="P32" s="133"/>
      <c r="Q32" s="133"/>
      <c r="R32" s="133"/>
      <c r="S32" s="133"/>
      <c r="T32" s="133"/>
      <c r="U32" s="133"/>
      <c r="V32" s="133"/>
      <c r="W32" s="133"/>
      <c r="X32" s="133"/>
      <c r="Y32" s="133"/>
    </row>
    <row r="33" ht="20.25" customHeight="1" spans="1:25">
      <c r="A33" s="205" t="s">
        <v>198</v>
      </c>
      <c r="B33" s="205" t="s">
        <v>71</v>
      </c>
      <c r="C33" s="205" t="s">
        <v>232</v>
      </c>
      <c r="D33" s="205" t="s">
        <v>233</v>
      </c>
      <c r="E33" s="205" t="s">
        <v>116</v>
      </c>
      <c r="F33" s="205" t="s">
        <v>117</v>
      </c>
      <c r="G33" s="205" t="s">
        <v>240</v>
      </c>
      <c r="H33" s="205" t="s">
        <v>241</v>
      </c>
      <c r="I33" s="133">
        <v>51100</v>
      </c>
      <c r="J33" s="133">
        <v>51100</v>
      </c>
      <c r="K33" s="76"/>
      <c r="L33" s="76"/>
      <c r="M33" s="76"/>
      <c r="N33" s="133">
        <v>51100</v>
      </c>
      <c r="O33" s="76"/>
      <c r="P33" s="133"/>
      <c r="Q33" s="133"/>
      <c r="R33" s="133"/>
      <c r="S33" s="133"/>
      <c r="T33" s="133"/>
      <c r="U33" s="133"/>
      <c r="V33" s="133"/>
      <c r="W33" s="133"/>
      <c r="X33" s="133"/>
      <c r="Y33" s="133"/>
    </row>
    <row r="34" ht="20.25" customHeight="1" spans="1:25">
      <c r="A34" s="205" t="s">
        <v>198</v>
      </c>
      <c r="B34" s="205" t="s">
        <v>71</v>
      </c>
      <c r="C34" s="205" t="s">
        <v>232</v>
      </c>
      <c r="D34" s="205" t="s">
        <v>233</v>
      </c>
      <c r="E34" s="205" t="s">
        <v>116</v>
      </c>
      <c r="F34" s="205" t="s">
        <v>117</v>
      </c>
      <c r="G34" s="205" t="s">
        <v>242</v>
      </c>
      <c r="H34" s="205" t="s">
        <v>243</v>
      </c>
      <c r="I34" s="133">
        <v>93440</v>
      </c>
      <c r="J34" s="133">
        <v>93440</v>
      </c>
      <c r="K34" s="76"/>
      <c r="L34" s="76"/>
      <c r="M34" s="76"/>
      <c r="N34" s="133">
        <v>93440</v>
      </c>
      <c r="O34" s="76"/>
      <c r="P34" s="133"/>
      <c r="Q34" s="133"/>
      <c r="R34" s="133"/>
      <c r="S34" s="133"/>
      <c r="T34" s="133"/>
      <c r="U34" s="133"/>
      <c r="V34" s="133"/>
      <c r="W34" s="133"/>
      <c r="X34" s="133"/>
      <c r="Y34" s="133"/>
    </row>
    <row r="35" ht="20.25" customHeight="1" spans="1:25">
      <c r="A35" s="205" t="s">
        <v>198</v>
      </c>
      <c r="B35" s="205" t="s">
        <v>71</v>
      </c>
      <c r="C35" s="205" t="s">
        <v>232</v>
      </c>
      <c r="D35" s="205" t="s">
        <v>233</v>
      </c>
      <c r="E35" s="205" t="s">
        <v>116</v>
      </c>
      <c r="F35" s="205" t="s">
        <v>117</v>
      </c>
      <c r="G35" s="205" t="s">
        <v>244</v>
      </c>
      <c r="H35" s="205" t="s">
        <v>245</v>
      </c>
      <c r="I35" s="133">
        <v>10950</v>
      </c>
      <c r="J35" s="133">
        <v>10950</v>
      </c>
      <c r="K35" s="76"/>
      <c r="L35" s="76"/>
      <c r="M35" s="76"/>
      <c r="N35" s="133">
        <v>10950</v>
      </c>
      <c r="O35" s="76"/>
      <c r="P35" s="133"/>
      <c r="Q35" s="133"/>
      <c r="R35" s="133"/>
      <c r="S35" s="133"/>
      <c r="T35" s="133"/>
      <c r="U35" s="133"/>
      <c r="V35" s="133"/>
      <c r="W35" s="133"/>
      <c r="X35" s="133"/>
      <c r="Y35" s="133"/>
    </row>
    <row r="36" ht="20.25" customHeight="1" spans="1:25">
      <c r="A36" s="205" t="s">
        <v>198</v>
      </c>
      <c r="B36" s="205" t="s">
        <v>71</v>
      </c>
      <c r="C36" s="205" t="s">
        <v>232</v>
      </c>
      <c r="D36" s="205" t="s">
        <v>233</v>
      </c>
      <c r="E36" s="205" t="s">
        <v>116</v>
      </c>
      <c r="F36" s="205" t="s">
        <v>117</v>
      </c>
      <c r="G36" s="205" t="s">
        <v>246</v>
      </c>
      <c r="H36" s="205" t="s">
        <v>247</v>
      </c>
      <c r="I36" s="133">
        <v>3650</v>
      </c>
      <c r="J36" s="133">
        <v>3650</v>
      </c>
      <c r="K36" s="76"/>
      <c r="L36" s="76"/>
      <c r="M36" s="76"/>
      <c r="N36" s="133">
        <v>3650</v>
      </c>
      <c r="O36" s="76"/>
      <c r="P36" s="133"/>
      <c r="Q36" s="133"/>
      <c r="R36" s="133"/>
      <c r="S36" s="133"/>
      <c r="T36" s="133"/>
      <c r="U36" s="133"/>
      <c r="V36" s="133"/>
      <c r="W36" s="133"/>
      <c r="X36" s="133"/>
      <c r="Y36" s="133"/>
    </row>
    <row r="37" ht="20.25" customHeight="1" spans="1:25">
      <c r="A37" s="205" t="s">
        <v>198</v>
      </c>
      <c r="B37" s="205" t="s">
        <v>71</v>
      </c>
      <c r="C37" s="205" t="s">
        <v>232</v>
      </c>
      <c r="D37" s="205" t="s">
        <v>233</v>
      </c>
      <c r="E37" s="205" t="s">
        <v>116</v>
      </c>
      <c r="F37" s="205" t="s">
        <v>117</v>
      </c>
      <c r="G37" s="205" t="s">
        <v>248</v>
      </c>
      <c r="H37" s="205" t="s">
        <v>249</v>
      </c>
      <c r="I37" s="133">
        <v>3650</v>
      </c>
      <c r="J37" s="133">
        <v>3650</v>
      </c>
      <c r="K37" s="76"/>
      <c r="L37" s="76"/>
      <c r="M37" s="76"/>
      <c r="N37" s="133">
        <v>3650</v>
      </c>
      <c r="O37" s="76"/>
      <c r="P37" s="133"/>
      <c r="Q37" s="133"/>
      <c r="R37" s="133"/>
      <c r="S37" s="133"/>
      <c r="T37" s="133"/>
      <c r="U37" s="133"/>
      <c r="V37" s="133"/>
      <c r="W37" s="133"/>
      <c r="X37" s="133"/>
      <c r="Y37" s="133"/>
    </row>
    <row r="38" ht="20.25" customHeight="1" spans="1:25">
      <c r="A38" s="205" t="s">
        <v>198</v>
      </c>
      <c r="B38" s="205" t="s">
        <v>71</v>
      </c>
      <c r="C38" s="205" t="s">
        <v>250</v>
      </c>
      <c r="D38" s="205" t="s">
        <v>251</v>
      </c>
      <c r="E38" s="205" t="s">
        <v>102</v>
      </c>
      <c r="F38" s="205" t="s">
        <v>103</v>
      </c>
      <c r="G38" s="205" t="s">
        <v>225</v>
      </c>
      <c r="H38" s="205" t="s">
        <v>226</v>
      </c>
      <c r="I38" s="133">
        <v>734400</v>
      </c>
      <c r="J38" s="133">
        <v>734400</v>
      </c>
      <c r="K38" s="76"/>
      <c r="L38" s="76"/>
      <c r="M38" s="76"/>
      <c r="N38" s="133">
        <v>734400</v>
      </c>
      <c r="O38" s="76"/>
      <c r="P38" s="133"/>
      <c r="Q38" s="133"/>
      <c r="R38" s="133"/>
      <c r="S38" s="133"/>
      <c r="T38" s="133"/>
      <c r="U38" s="133"/>
      <c r="V38" s="133"/>
      <c r="W38" s="133"/>
      <c r="X38" s="133"/>
      <c r="Y38" s="133"/>
    </row>
    <row r="39" ht="20.25" customHeight="1" spans="1:25">
      <c r="A39" s="205" t="s">
        <v>198</v>
      </c>
      <c r="B39" s="205" t="s">
        <v>71</v>
      </c>
      <c r="C39" s="205" t="s">
        <v>252</v>
      </c>
      <c r="D39" s="205" t="s">
        <v>253</v>
      </c>
      <c r="E39" s="205" t="s">
        <v>116</v>
      </c>
      <c r="F39" s="205" t="s">
        <v>117</v>
      </c>
      <c r="G39" s="205" t="s">
        <v>254</v>
      </c>
      <c r="H39" s="205" t="s">
        <v>255</v>
      </c>
      <c r="I39" s="133">
        <v>84000</v>
      </c>
      <c r="J39" s="133">
        <v>84000</v>
      </c>
      <c r="K39" s="76"/>
      <c r="L39" s="76"/>
      <c r="M39" s="76"/>
      <c r="N39" s="133">
        <v>84000</v>
      </c>
      <c r="O39" s="76"/>
      <c r="P39" s="133"/>
      <c r="Q39" s="133"/>
      <c r="R39" s="133"/>
      <c r="S39" s="133"/>
      <c r="T39" s="133"/>
      <c r="U39" s="133"/>
      <c r="V39" s="133"/>
      <c r="W39" s="133"/>
      <c r="X39" s="133"/>
      <c r="Y39" s="133"/>
    </row>
    <row r="40" ht="20.25" customHeight="1" spans="1:25">
      <c r="A40" s="205" t="s">
        <v>198</v>
      </c>
      <c r="B40" s="205" t="s">
        <v>71</v>
      </c>
      <c r="C40" s="205" t="s">
        <v>256</v>
      </c>
      <c r="D40" s="205" t="s">
        <v>257</v>
      </c>
      <c r="E40" s="205" t="s">
        <v>102</v>
      </c>
      <c r="F40" s="205" t="s">
        <v>103</v>
      </c>
      <c r="G40" s="205" t="s">
        <v>258</v>
      </c>
      <c r="H40" s="205" t="s">
        <v>259</v>
      </c>
      <c r="I40" s="133">
        <v>30000</v>
      </c>
      <c r="J40" s="133">
        <v>30000</v>
      </c>
      <c r="K40" s="76"/>
      <c r="L40" s="76"/>
      <c r="M40" s="76"/>
      <c r="N40" s="133">
        <v>30000</v>
      </c>
      <c r="O40" s="76"/>
      <c r="P40" s="133"/>
      <c r="Q40" s="133"/>
      <c r="R40" s="133"/>
      <c r="S40" s="133"/>
      <c r="T40" s="133"/>
      <c r="U40" s="133"/>
      <c r="V40" s="133"/>
      <c r="W40" s="133"/>
      <c r="X40" s="133"/>
      <c r="Y40" s="133"/>
    </row>
    <row r="41" ht="20.25" customHeight="1" spans="1:25">
      <c r="A41" s="205" t="s">
        <v>198</v>
      </c>
      <c r="B41" s="205" t="s">
        <v>71</v>
      </c>
      <c r="C41" s="205" t="s">
        <v>260</v>
      </c>
      <c r="D41" s="205" t="s">
        <v>261</v>
      </c>
      <c r="E41" s="205" t="s">
        <v>116</v>
      </c>
      <c r="F41" s="205" t="s">
        <v>117</v>
      </c>
      <c r="G41" s="205" t="s">
        <v>207</v>
      </c>
      <c r="H41" s="205" t="s">
        <v>208</v>
      </c>
      <c r="I41" s="133">
        <v>613200</v>
      </c>
      <c r="J41" s="133">
        <v>613200</v>
      </c>
      <c r="K41" s="76"/>
      <c r="L41" s="76"/>
      <c r="M41" s="76"/>
      <c r="N41" s="133">
        <v>613200</v>
      </c>
      <c r="O41" s="76"/>
      <c r="P41" s="133"/>
      <c r="Q41" s="133"/>
      <c r="R41" s="133"/>
      <c r="S41" s="133"/>
      <c r="T41" s="133"/>
      <c r="U41" s="133"/>
      <c r="V41" s="133"/>
      <c r="W41" s="133"/>
      <c r="X41" s="133"/>
      <c r="Y41" s="133"/>
    </row>
    <row r="42" ht="17.25" customHeight="1" spans="1:25">
      <c r="A42" s="85" t="s">
        <v>170</v>
      </c>
      <c r="B42" s="86"/>
      <c r="C42" s="206"/>
      <c r="D42" s="206"/>
      <c r="E42" s="206"/>
      <c r="F42" s="206"/>
      <c r="G42" s="206"/>
      <c r="H42" s="207"/>
      <c r="I42" s="133">
        <v>13740765.84</v>
      </c>
      <c r="J42" s="133">
        <v>13740765.84</v>
      </c>
      <c r="K42" s="133"/>
      <c r="L42" s="133"/>
      <c r="M42" s="133"/>
      <c r="N42" s="133">
        <v>13740765.84</v>
      </c>
      <c r="O42" s="133"/>
      <c r="P42" s="133"/>
      <c r="Q42" s="133"/>
      <c r="R42" s="133"/>
      <c r="S42" s="133"/>
      <c r="T42" s="133"/>
      <c r="U42" s="133"/>
      <c r="V42" s="133"/>
      <c r="W42" s="133"/>
      <c r="X42" s="133"/>
      <c r="Y42" s="133"/>
    </row>
  </sheetData>
  <mergeCells count="31">
    <mergeCell ref="A2:Y2"/>
    <mergeCell ref="A3:H3"/>
    <mergeCell ref="I4:Y4"/>
    <mergeCell ref="J5:O5"/>
    <mergeCell ref="P5:R5"/>
    <mergeCell ref="T5:Y5"/>
    <mergeCell ref="J6:K6"/>
    <mergeCell ref="A42:H42"/>
    <mergeCell ref="A4:A7"/>
    <mergeCell ref="B4:B7"/>
    <mergeCell ref="C4:C7"/>
    <mergeCell ref="D4:D7"/>
    <mergeCell ref="E4:E7"/>
    <mergeCell ref="F4:F7"/>
    <mergeCell ref="G4:G7"/>
    <mergeCell ref="H4:H7"/>
    <mergeCell ref="I5:I7"/>
    <mergeCell ref="L6:L7"/>
    <mergeCell ref="M6:M7"/>
    <mergeCell ref="N6:N7"/>
    <mergeCell ref="O6:O7"/>
    <mergeCell ref="P6:P7"/>
    <mergeCell ref="Q6:Q7"/>
    <mergeCell ref="R6:R7"/>
    <mergeCell ref="S5:S7"/>
    <mergeCell ref="T6:T7"/>
    <mergeCell ref="U6:U7"/>
    <mergeCell ref="V6:V7"/>
    <mergeCell ref="W6:W7"/>
    <mergeCell ref="X6:X7"/>
    <mergeCell ref="Y6:Y7"/>
  </mergeCells>
  <printOptions horizontalCentered="1"/>
  <pageMargins left="0.37" right="0.37" top="0.56" bottom="0.56" header="0.48" footer="0.48"/>
  <pageSetup paperSize="9" scale="56"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W32"/>
  <sheetViews>
    <sheetView showZeros="0" topLeftCell="A13" workbookViewId="0">
      <selection activeCell="P21" sqref="P21"/>
    </sheetView>
  </sheetViews>
  <sheetFormatPr defaultColWidth="9.125" defaultRowHeight="14.25" customHeight="1"/>
  <cols>
    <col min="1" max="1" width="10.25" customWidth="1"/>
    <col min="2" max="2" width="13.375" customWidth="1"/>
    <col min="3" max="3" width="32.875" customWidth="1"/>
    <col min="4" max="4" width="23.875" customWidth="1"/>
    <col min="5" max="5" width="11.125" customWidth="1"/>
    <col min="6" max="6" width="17.75" customWidth="1"/>
    <col min="7" max="7" width="9.875" customWidth="1"/>
    <col min="8" max="8" width="17.75" customWidth="1"/>
    <col min="9" max="13" width="20" customWidth="1"/>
    <col min="14" max="14" width="12.25" customWidth="1"/>
    <col min="15" max="15" width="12.75" customWidth="1"/>
    <col min="16" max="16" width="11.125" customWidth="1"/>
    <col min="17" max="21" width="19.875" customWidth="1"/>
    <col min="22" max="22" width="20" customWidth="1"/>
    <col min="23" max="23" width="19.875" customWidth="1"/>
  </cols>
  <sheetData>
    <row r="1" ht="13.5" customHeight="1" spans="2:23">
      <c r="B1" s="195"/>
      <c r="E1" s="54"/>
      <c r="F1" s="54"/>
      <c r="G1" s="54"/>
      <c r="H1" s="54"/>
      <c r="U1" s="195"/>
      <c r="W1" s="200" t="s">
        <v>262</v>
      </c>
    </row>
    <row r="2" ht="46.5" customHeight="1" spans="1:23">
      <c r="A2" s="56" t="str">
        <f>"2026"&amp;"年部门项目支出预算表"</f>
        <v>2026年部门项目支出预算表</v>
      </c>
      <c r="B2" s="56"/>
      <c r="C2" s="56"/>
      <c r="D2" s="56"/>
      <c r="E2" s="56"/>
      <c r="F2" s="56"/>
      <c r="G2" s="56"/>
      <c r="H2" s="56"/>
      <c r="I2" s="56"/>
      <c r="J2" s="56"/>
      <c r="K2" s="56"/>
      <c r="L2" s="56"/>
      <c r="M2" s="56"/>
      <c r="N2" s="56"/>
      <c r="O2" s="56"/>
      <c r="P2" s="56"/>
      <c r="Q2" s="56"/>
      <c r="R2" s="56"/>
      <c r="S2" s="56"/>
      <c r="T2" s="56"/>
      <c r="U2" s="56"/>
      <c r="V2" s="56"/>
      <c r="W2" s="56"/>
    </row>
    <row r="3" ht="13.5" customHeight="1" spans="1:23">
      <c r="A3" s="57" t="str">
        <f>"单位名称："&amp;"昆明市东川区疾病预防控制中心"</f>
        <v>单位名称：昆明市东川区疾病预防控制中心</v>
      </c>
      <c r="B3" s="58"/>
      <c r="C3" s="58"/>
      <c r="D3" s="58"/>
      <c r="E3" s="58"/>
      <c r="F3" s="58"/>
      <c r="G3" s="58"/>
      <c r="H3" s="58"/>
      <c r="I3" s="59"/>
      <c r="J3" s="59"/>
      <c r="K3" s="59"/>
      <c r="L3" s="59"/>
      <c r="M3" s="59"/>
      <c r="N3" s="59"/>
      <c r="O3" s="59"/>
      <c r="P3" s="59"/>
      <c r="Q3" s="59"/>
      <c r="U3" s="195"/>
      <c r="W3" s="178" t="s">
        <v>2</v>
      </c>
    </row>
    <row r="4" ht="21.75" customHeight="1" spans="1:23">
      <c r="A4" s="61" t="s">
        <v>263</v>
      </c>
      <c r="B4" s="62" t="s">
        <v>181</v>
      </c>
      <c r="C4" s="61" t="s">
        <v>182</v>
      </c>
      <c r="D4" s="61" t="s">
        <v>264</v>
      </c>
      <c r="E4" s="62" t="s">
        <v>183</v>
      </c>
      <c r="F4" s="62" t="s">
        <v>184</v>
      </c>
      <c r="G4" s="62" t="s">
        <v>265</v>
      </c>
      <c r="H4" s="62" t="s">
        <v>266</v>
      </c>
      <c r="I4" s="80" t="s">
        <v>56</v>
      </c>
      <c r="J4" s="63" t="s">
        <v>267</v>
      </c>
      <c r="K4" s="64"/>
      <c r="L4" s="64"/>
      <c r="M4" s="65"/>
      <c r="N4" s="63" t="s">
        <v>189</v>
      </c>
      <c r="O4" s="64"/>
      <c r="P4" s="65"/>
      <c r="Q4" s="62" t="s">
        <v>62</v>
      </c>
      <c r="R4" s="63" t="s">
        <v>63</v>
      </c>
      <c r="S4" s="64"/>
      <c r="T4" s="64"/>
      <c r="U4" s="64"/>
      <c r="V4" s="64"/>
      <c r="W4" s="65"/>
    </row>
    <row r="5" ht="21.75" customHeight="1" spans="1:23">
      <c r="A5" s="66"/>
      <c r="B5" s="81"/>
      <c r="C5" s="66"/>
      <c r="D5" s="66"/>
      <c r="E5" s="67"/>
      <c r="F5" s="67"/>
      <c r="G5" s="67"/>
      <c r="H5" s="67"/>
      <c r="I5" s="81"/>
      <c r="J5" s="196" t="s">
        <v>59</v>
      </c>
      <c r="K5" s="197"/>
      <c r="L5" s="62" t="s">
        <v>60</v>
      </c>
      <c r="M5" s="62" t="s">
        <v>61</v>
      </c>
      <c r="N5" s="62" t="s">
        <v>59</v>
      </c>
      <c r="O5" s="62" t="s">
        <v>60</v>
      </c>
      <c r="P5" s="62" t="s">
        <v>61</v>
      </c>
      <c r="Q5" s="67"/>
      <c r="R5" s="62" t="s">
        <v>58</v>
      </c>
      <c r="S5" s="62" t="s">
        <v>65</v>
      </c>
      <c r="T5" s="62" t="s">
        <v>195</v>
      </c>
      <c r="U5" s="62" t="s">
        <v>67</v>
      </c>
      <c r="V5" s="62" t="s">
        <v>68</v>
      </c>
      <c r="W5" s="62" t="s">
        <v>69</v>
      </c>
    </row>
    <row r="6" ht="21" customHeight="1" spans="1:23">
      <c r="A6" s="81"/>
      <c r="B6" s="81"/>
      <c r="C6" s="81"/>
      <c r="D6" s="81"/>
      <c r="E6" s="81"/>
      <c r="F6" s="81"/>
      <c r="G6" s="81"/>
      <c r="H6" s="81"/>
      <c r="I6" s="81"/>
      <c r="J6" s="198" t="s">
        <v>58</v>
      </c>
      <c r="K6" s="199"/>
      <c r="L6" s="81"/>
      <c r="M6" s="81"/>
      <c r="N6" s="81"/>
      <c r="O6" s="81"/>
      <c r="P6" s="81"/>
      <c r="Q6" s="81"/>
      <c r="R6" s="81"/>
      <c r="S6" s="81"/>
      <c r="T6" s="81"/>
      <c r="U6" s="81"/>
      <c r="V6" s="81"/>
      <c r="W6" s="81"/>
    </row>
    <row r="7" ht="39.75" customHeight="1" spans="1:23">
      <c r="A7" s="69"/>
      <c r="B7" s="71"/>
      <c r="C7" s="69"/>
      <c r="D7" s="69"/>
      <c r="E7" s="70"/>
      <c r="F7" s="70"/>
      <c r="G7" s="70"/>
      <c r="H7" s="70"/>
      <c r="I7" s="71"/>
      <c r="J7" s="120" t="s">
        <v>58</v>
      </c>
      <c r="K7" s="120" t="s">
        <v>268</v>
      </c>
      <c r="L7" s="70"/>
      <c r="M7" s="70"/>
      <c r="N7" s="70"/>
      <c r="O7" s="70"/>
      <c r="P7" s="70"/>
      <c r="Q7" s="70"/>
      <c r="R7" s="70"/>
      <c r="S7" s="70"/>
      <c r="T7" s="70"/>
      <c r="U7" s="71"/>
      <c r="V7" s="70"/>
      <c r="W7" s="70"/>
    </row>
    <row r="8" ht="15" customHeight="1" spans="1:23">
      <c r="A8" s="72">
        <v>1</v>
      </c>
      <c r="B8" s="72">
        <v>2</v>
      </c>
      <c r="C8" s="72">
        <v>3</v>
      </c>
      <c r="D8" s="72">
        <v>4</v>
      </c>
      <c r="E8" s="72">
        <v>5</v>
      </c>
      <c r="F8" s="72">
        <v>6</v>
      </c>
      <c r="G8" s="72">
        <v>7</v>
      </c>
      <c r="H8" s="72">
        <v>8</v>
      </c>
      <c r="I8" s="72">
        <v>9</v>
      </c>
      <c r="J8" s="72">
        <v>10</v>
      </c>
      <c r="K8" s="72">
        <v>11</v>
      </c>
      <c r="L8" s="89">
        <v>12</v>
      </c>
      <c r="M8" s="89">
        <v>13</v>
      </c>
      <c r="N8" s="89">
        <v>14</v>
      </c>
      <c r="O8" s="89">
        <v>15</v>
      </c>
      <c r="P8" s="89">
        <v>16</v>
      </c>
      <c r="Q8" s="89">
        <v>17</v>
      </c>
      <c r="R8" s="89">
        <v>18</v>
      </c>
      <c r="S8" s="89">
        <v>19</v>
      </c>
      <c r="T8" s="89">
        <v>20</v>
      </c>
      <c r="U8" s="72">
        <v>21</v>
      </c>
      <c r="V8" s="89">
        <v>22</v>
      </c>
      <c r="W8" s="72">
        <v>23</v>
      </c>
    </row>
    <row r="9" ht="21.75" customHeight="1" spans="1:23">
      <c r="A9" s="122" t="s">
        <v>269</v>
      </c>
      <c r="B9" s="122" t="s">
        <v>270</v>
      </c>
      <c r="C9" s="122" t="s">
        <v>271</v>
      </c>
      <c r="D9" s="122" t="s">
        <v>71</v>
      </c>
      <c r="E9" s="122" t="s">
        <v>110</v>
      </c>
      <c r="F9" s="122" t="s">
        <v>111</v>
      </c>
      <c r="G9" s="122" t="s">
        <v>225</v>
      </c>
      <c r="H9" s="122" t="s">
        <v>226</v>
      </c>
      <c r="I9" s="133">
        <v>11606.4</v>
      </c>
      <c r="J9" s="133">
        <v>11606.4</v>
      </c>
      <c r="K9" s="133">
        <v>11606.4</v>
      </c>
      <c r="L9" s="133"/>
      <c r="M9" s="133"/>
      <c r="N9" s="133"/>
      <c r="O9" s="133"/>
      <c r="P9" s="133"/>
      <c r="Q9" s="133"/>
      <c r="R9" s="133"/>
      <c r="S9" s="133"/>
      <c r="T9" s="133"/>
      <c r="U9" s="133"/>
      <c r="V9" s="133"/>
      <c r="W9" s="133"/>
    </row>
    <row r="10" ht="21.75" customHeight="1" spans="1:23">
      <c r="A10" s="122" t="s">
        <v>272</v>
      </c>
      <c r="B10" s="122" t="s">
        <v>273</v>
      </c>
      <c r="C10" s="122" t="s">
        <v>274</v>
      </c>
      <c r="D10" s="122" t="s">
        <v>71</v>
      </c>
      <c r="E10" s="122" t="s">
        <v>116</v>
      </c>
      <c r="F10" s="122" t="s">
        <v>117</v>
      </c>
      <c r="G10" s="122" t="s">
        <v>275</v>
      </c>
      <c r="H10" s="122" t="s">
        <v>276</v>
      </c>
      <c r="I10" s="133">
        <v>208000</v>
      </c>
      <c r="J10" s="133">
        <v>208000</v>
      </c>
      <c r="K10" s="133">
        <v>208000</v>
      </c>
      <c r="L10" s="133"/>
      <c r="M10" s="133"/>
      <c r="N10" s="133"/>
      <c r="O10" s="133"/>
      <c r="P10" s="133"/>
      <c r="Q10" s="133"/>
      <c r="R10" s="133"/>
      <c r="S10" s="133"/>
      <c r="T10" s="133"/>
      <c r="U10" s="133"/>
      <c r="V10" s="133"/>
      <c r="W10" s="133"/>
    </row>
    <row r="11" ht="21.75" customHeight="1" spans="1:23">
      <c r="A11" s="122" t="s">
        <v>272</v>
      </c>
      <c r="B11" s="122" t="s">
        <v>277</v>
      </c>
      <c r="C11" s="122" t="s">
        <v>278</v>
      </c>
      <c r="D11" s="122" t="s">
        <v>71</v>
      </c>
      <c r="E11" s="122" t="s">
        <v>116</v>
      </c>
      <c r="F11" s="122" t="s">
        <v>117</v>
      </c>
      <c r="G11" s="122" t="s">
        <v>238</v>
      </c>
      <c r="H11" s="122" t="s">
        <v>239</v>
      </c>
      <c r="I11" s="133">
        <v>16800</v>
      </c>
      <c r="J11" s="133">
        <v>16800</v>
      </c>
      <c r="K11" s="133">
        <v>16800</v>
      </c>
      <c r="L11" s="133"/>
      <c r="M11" s="133"/>
      <c r="N11" s="133"/>
      <c r="O11" s="133"/>
      <c r="P11" s="133"/>
      <c r="Q11" s="133"/>
      <c r="R11" s="133"/>
      <c r="S11" s="133"/>
      <c r="T11" s="133"/>
      <c r="U11" s="133"/>
      <c r="V11" s="133"/>
      <c r="W11" s="133"/>
    </row>
    <row r="12" ht="21.75" customHeight="1" spans="1:23">
      <c r="A12" s="122" t="s">
        <v>272</v>
      </c>
      <c r="B12" s="122" t="s">
        <v>277</v>
      </c>
      <c r="C12" s="122" t="s">
        <v>278</v>
      </c>
      <c r="D12" s="122" t="s">
        <v>71</v>
      </c>
      <c r="E12" s="122" t="s">
        <v>116</v>
      </c>
      <c r="F12" s="122" t="s">
        <v>117</v>
      </c>
      <c r="G12" s="122" t="s">
        <v>242</v>
      </c>
      <c r="H12" s="122" t="s">
        <v>243</v>
      </c>
      <c r="I12" s="133">
        <v>20000</v>
      </c>
      <c r="J12" s="133">
        <v>20000</v>
      </c>
      <c r="K12" s="133">
        <v>20000</v>
      </c>
      <c r="L12" s="133"/>
      <c r="M12" s="133"/>
      <c r="N12" s="133"/>
      <c r="O12" s="133"/>
      <c r="P12" s="133"/>
      <c r="Q12" s="133"/>
      <c r="R12" s="133"/>
      <c r="S12" s="133"/>
      <c r="T12" s="133"/>
      <c r="U12" s="133"/>
      <c r="V12" s="133"/>
      <c r="W12" s="133"/>
    </row>
    <row r="13" ht="21.75" customHeight="1" spans="1:23">
      <c r="A13" s="122" t="s">
        <v>272</v>
      </c>
      <c r="B13" s="122" t="s">
        <v>277</v>
      </c>
      <c r="C13" s="122" t="s">
        <v>278</v>
      </c>
      <c r="D13" s="122" t="s">
        <v>71</v>
      </c>
      <c r="E13" s="122" t="s">
        <v>116</v>
      </c>
      <c r="F13" s="122" t="s">
        <v>117</v>
      </c>
      <c r="G13" s="122" t="s">
        <v>279</v>
      </c>
      <c r="H13" s="122" t="s">
        <v>280</v>
      </c>
      <c r="I13" s="133">
        <v>40000</v>
      </c>
      <c r="J13" s="133">
        <v>40000</v>
      </c>
      <c r="K13" s="133">
        <v>40000</v>
      </c>
      <c r="L13" s="133"/>
      <c r="M13" s="133"/>
      <c r="N13" s="133"/>
      <c r="O13" s="133"/>
      <c r="P13" s="133"/>
      <c r="Q13" s="133"/>
      <c r="R13" s="133"/>
      <c r="S13" s="133"/>
      <c r="T13" s="133"/>
      <c r="U13" s="133"/>
      <c r="V13" s="133"/>
      <c r="W13" s="133"/>
    </row>
    <row r="14" ht="21.75" customHeight="1" spans="1:23">
      <c r="A14" s="122" t="s">
        <v>281</v>
      </c>
      <c r="B14" s="122" t="s">
        <v>282</v>
      </c>
      <c r="C14" s="122" t="s">
        <v>283</v>
      </c>
      <c r="D14" s="122" t="s">
        <v>71</v>
      </c>
      <c r="E14" s="122" t="s">
        <v>116</v>
      </c>
      <c r="F14" s="122" t="s">
        <v>117</v>
      </c>
      <c r="G14" s="122" t="s">
        <v>234</v>
      </c>
      <c r="H14" s="122" t="s">
        <v>235</v>
      </c>
      <c r="I14" s="133">
        <v>200000</v>
      </c>
      <c r="J14" s="133"/>
      <c r="K14" s="133"/>
      <c r="L14" s="133"/>
      <c r="M14" s="133"/>
      <c r="N14" s="133"/>
      <c r="O14" s="133"/>
      <c r="P14" s="133"/>
      <c r="Q14" s="133"/>
      <c r="R14" s="133">
        <v>200000</v>
      </c>
      <c r="S14" s="133">
        <v>200000</v>
      </c>
      <c r="T14" s="133"/>
      <c r="U14" s="133"/>
      <c r="V14" s="133"/>
      <c r="W14" s="133"/>
    </row>
    <row r="15" ht="21.75" customHeight="1" spans="1:23">
      <c r="A15" s="122" t="s">
        <v>281</v>
      </c>
      <c r="B15" s="122" t="s">
        <v>282</v>
      </c>
      <c r="C15" s="122" t="s">
        <v>283</v>
      </c>
      <c r="D15" s="122" t="s">
        <v>71</v>
      </c>
      <c r="E15" s="122" t="s">
        <v>116</v>
      </c>
      <c r="F15" s="122" t="s">
        <v>117</v>
      </c>
      <c r="G15" s="122" t="s">
        <v>284</v>
      </c>
      <c r="H15" s="122" t="s">
        <v>285</v>
      </c>
      <c r="I15" s="133">
        <v>10000</v>
      </c>
      <c r="J15" s="133"/>
      <c r="K15" s="133"/>
      <c r="L15" s="133"/>
      <c r="M15" s="133"/>
      <c r="N15" s="133"/>
      <c r="O15" s="133"/>
      <c r="P15" s="133"/>
      <c r="Q15" s="133"/>
      <c r="R15" s="133">
        <v>10000</v>
      </c>
      <c r="S15" s="133">
        <v>10000</v>
      </c>
      <c r="T15" s="133"/>
      <c r="U15" s="133"/>
      <c r="V15" s="133"/>
      <c r="W15" s="133"/>
    </row>
    <row r="16" ht="21.75" customHeight="1" spans="1:23">
      <c r="A16" s="122" t="s">
        <v>281</v>
      </c>
      <c r="B16" s="122" t="s">
        <v>282</v>
      </c>
      <c r="C16" s="122" t="s">
        <v>283</v>
      </c>
      <c r="D16" s="122" t="s">
        <v>71</v>
      </c>
      <c r="E16" s="122" t="s">
        <v>116</v>
      </c>
      <c r="F16" s="122" t="s">
        <v>117</v>
      </c>
      <c r="G16" s="122" t="s">
        <v>286</v>
      </c>
      <c r="H16" s="122" t="s">
        <v>287</v>
      </c>
      <c r="I16" s="133">
        <v>5000</v>
      </c>
      <c r="J16" s="133"/>
      <c r="K16" s="133"/>
      <c r="L16" s="133"/>
      <c r="M16" s="133"/>
      <c r="N16" s="133"/>
      <c r="O16" s="133"/>
      <c r="P16" s="133"/>
      <c r="Q16" s="133"/>
      <c r="R16" s="133">
        <v>5000</v>
      </c>
      <c r="S16" s="133">
        <v>5000</v>
      </c>
      <c r="T16" s="133"/>
      <c r="U16" s="133"/>
      <c r="V16" s="133"/>
      <c r="W16" s="133"/>
    </row>
    <row r="17" ht="21.75" customHeight="1" spans="1:23">
      <c r="A17" s="122" t="s">
        <v>281</v>
      </c>
      <c r="B17" s="122" t="s">
        <v>282</v>
      </c>
      <c r="C17" s="122" t="s">
        <v>283</v>
      </c>
      <c r="D17" s="122" t="s">
        <v>71</v>
      </c>
      <c r="E17" s="122" t="s">
        <v>116</v>
      </c>
      <c r="F17" s="122" t="s">
        <v>117</v>
      </c>
      <c r="G17" s="122" t="s">
        <v>236</v>
      </c>
      <c r="H17" s="122" t="s">
        <v>237</v>
      </c>
      <c r="I17" s="133">
        <v>10000</v>
      </c>
      <c r="J17" s="133"/>
      <c r="K17" s="133"/>
      <c r="L17" s="133"/>
      <c r="M17" s="133"/>
      <c r="N17" s="133"/>
      <c r="O17" s="133"/>
      <c r="P17" s="133"/>
      <c r="Q17" s="133"/>
      <c r="R17" s="133">
        <v>10000</v>
      </c>
      <c r="S17" s="133">
        <v>10000</v>
      </c>
      <c r="T17" s="133"/>
      <c r="U17" s="133"/>
      <c r="V17" s="133"/>
      <c r="W17" s="133"/>
    </row>
    <row r="18" ht="21.75" customHeight="1" spans="1:23">
      <c r="A18" s="122" t="s">
        <v>281</v>
      </c>
      <c r="B18" s="122" t="s">
        <v>282</v>
      </c>
      <c r="C18" s="122" t="s">
        <v>283</v>
      </c>
      <c r="D18" s="122" t="s">
        <v>71</v>
      </c>
      <c r="E18" s="122" t="s">
        <v>116</v>
      </c>
      <c r="F18" s="122" t="s">
        <v>117</v>
      </c>
      <c r="G18" s="122" t="s">
        <v>238</v>
      </c>
      <c r="H18" s="122" t="s">
        <v>239</v>
      </c>
      <c r="I18" s="133">
        <v>120000</v>
      </c>
      <c r="J18" s="133"/>
      <c r="K18" s="133"/>
      <c r="L18" s="133"/>
      <c r="M18" s="133"/>
      <c r="N18" s="133"/>
      <c r="O18" s="133"/>
      <c r="P18" s="133"/>
      <c r="Q18" s="133"/>
      <c r="R18" s="133">
        <v>120000</v>
      </c>
      <c r="S18" s="133">
        <v>120000</v>
      </c>
      <c r="T18" s="133"/>
      <c r="U18" s="133"/>
      <c r="V18" s="133"/>
      <c r="W18" s="133"/>
    </row>
    <row r="19" ht="21.75" customHeight="1" spans="1:23">
      <c r="A19" s="122" t="s">
        <v>281</v>
      </c>
      <c r="B19" s="122" t="s">
        <v>282</v>
      </c>
      <c r="C19" s="122" t="s">
        <v>283</v>
      </c>
      <c r="D19" s="122" t="s">
        <v>71</v>
      </c>
      <c r="E19" s="122" t="s">
        <v>116</v>
      </c>
      <c r="F19" s="122" t="s">
        <v>117</v>
      </c>
      <c r="G19" s="122" t="s">
        <v>240</v>
      </c>
      <c r="H19" s="122" t="s">
        <v>241</v>
      </c>
      <c r="I19" s="133">
        <v>20000</v>
      </c>
      <c r="J19" s="133"/>
      <c r="K19" s="133"/>
      <c r="L19" s="133"/>
      <c r="M19" s="133"/>
      <c r="N19" s="133"/>
      <c r="O19" s="133"/>
      <c r="P19" s="133"/>
      <c r="Q19" s="133"/>
      <c r="R19" s="133">
        <v>20000</v>
      </c>
      <c r="S19" s="133">
        <v>20000</v>
      </c>
      <c r="T19" s="133"/>
      <c r="U19" s="133"/>
      <c r="V19" s="133"/>
      <c r="W19" s="133"/>
    </row>
    <row r="20" ht="21.75" customHeight="1" spans="1:23">
      <c r="A20" s="122" t="s">
        <v>281</v>
      </c>
      <c r="B20" s="122" t="s">
        <v>282</v>
      </c>
      <c r="C20" s="122" t="s">
        <v>283</v>
      </c>
      <c r="D20" s="122" t="s">
        <v>71</v>
      </c>
      <c r="E20" s="122" t="s">
        <v>116</v>
      </c>
      <c r="F20" s="122" t="s">
        <v>117</v>
      </c>
      <c r="G20" s="122" t="s">
        <v>242</v>
      </c>
      <c r="H20" s="122" t="s">
        <v>243</v>
      </c>
      <c r="I20" s="133">
        <v>50000</v>
      </c>
      <c r="J20" s="133"/>
      <c r="K20" s="133"/>
      <c r="L20" s="133"/>
      <c r="M20" s="133"/>
      <c r="N20" s="133"/>
      <c r="O20" s="133"/>
      <c r="P20" s="133"/>
      <c r="Q20" s="133"/>
      <c r="R20" s="133">
        <v>50000</v>
      </c>
      <c r="S20" s="133">
        <v>50000</v>
      </c>
      <c r="T20" s="133"/>
      <c r="U20" s="133"/>
      <c r="V20" s="133"/>
      <c r="W20" s="133"/>
    </row>
    <row r="21" ht="21.75" customHeight="1" spans="1:23">
      <c r="A21" s="122" t="s">
        <v>281</v>
      </c>
      <c r="B21" s="122" t="s">
        <v>282</v>
      </c>
      <c r="C21" s="122" t="s">
        <v>283</v>
      </c>
      <c r="D21" s="122" t="s">
        <v>71</v>
      </c>
      <c r="E21" s="122" t="s">
        <v>116</v>
      </c>
      <c r="F21" s="122" t="s">
        <v>117</v>
      </c>
      <c r="G21" s="122" t="s">
        <v>244</v>
      </c>
      <c r="H21" s="122" t="s">
        <v>245</v>
      </c>
      <c r="I21" s="133">
        <v>100000</v>
      </c>
      <c r="J21" s="133"/>
      <c r="K21" s="133"/>
      <c r="L21" s="133"/>
      <c r="M21" s="133"/>
      <c r="N21" s="133"/>
      <c r="O21" s="133"/>
      <c r="P21" s="133"/>
      <c r="Q21" s="133"/>
      <c r="R21" s="133">
        <v>100000</v>
      </c>
      <c r="S21" s="133">
        <v>100000</v>
      </c>
      <c r="T21" s="133"/>
      <c r="U21" s="133"/>
      <c r="V21" s="133"/>
      <c r="W21" s="133"/>
    </row>
    <row r="22" ht="21.75" customHeight="1" spans="1:23">
      <c r="A22" s="122" t="s">
        <v>281</v>
      </c>
      <c r="B22" s="122" t="s">
        <v>282</v>
      </c>
      <c r="C22" s="122" t="s">
        <v>283</v>
      </c>
      <c r="D22" s="122" t="s">
        <v>71</v>
      </c>
      <c r="E22" s="122" t="s">
        <v>116</v>
      </c>
      <c r="F22" s="122" t="s">
        <v>117</v>
      </c>
      <c r="G22" s="122" t="s">
        <v>248</v>
      </c>
      <c r="H22" s="122" t="s">
        <v>249</v>
      </c>
      <c r="I22" s="133">
        <v>30000</v>
      </c>
      <c r="J22" s="133"/>
      <c r="K22" s="133"/>
      <c r="L22" s="133"/>
      <c r="M22" s="133"/>
      <c r="N22" s="133"/>
      <c r="O22" s="133"/>
      <c r="P22" s="133"/>
      <c r="Q22" s="133"/>
      <c r="R22" s="133">
        <v>30000</v>
      </c>
      <c r="S22" s="133">
        <v>30000</v>
      </c>
      <c r="T22" s="133"/>
      <c r="U22" s="133"/>
      <c r="V22" s="133"/>
      <c r="W22" s="133"/>
    </row>
    <row r="23" ht="21.75" customHeight="1" spans="1:23">
      <c r="A23" s="122" t="s">
        <v>281</v>
      </c>
      <c r="B23" s="122" t="s">
        <v>282</v>
      </c>
      <c r="C23" s="122" t="s">
        <v>283</v>
      </c>
      <c r="D23" s="122" t="s">
        <v>71</v>
      </c>
      <c r="E23" s="122" t="s">
        <v>116</v>
      </c>
      <c r="F23" s="122" t="s">
        <v>117</v>
      </c>
      <c r="G23" s="122" t="s">
        <v>228</v>
      </c>
      <c r="H23" s="122" t="s">
        <v>175</v>
      </c>
      <c r="I23" s="133">
        <v>10000</v>
      </c>
      <c r="J23" s="133"/>
      <c r="K23" s="133"/>
      <c r="L23" s="133"/>
      <c r="M23" s="133"/>
      <c r="N23" s="133"/>
      <c r="O23" s="133"/>
      <c r="P23" s="133"/>
      <c r="Q23" s="133"/>
      <c r="R23" s="133">
        <v>10000</v>
      </c>
      <c r="S23" s="133">
        <v>10000</v>
      </c>
      <c r="T23" s="133"/>
      <c r="U23" s="133"/>
      <c r="V23" s="133"/>
      <c r="W23" s="133"/>
    </row>
    <row r="24" ht="21.75" customHeight="1" spans="1:23">
      <c r="A24" s="122" t="s">
        <v>281</v>
      </c>
      <c r="B24" s="122" t="s">
        <v>282</v>
      </c>
      <c r="C24" s="122" t="s">
        <v>283</v>
      </c>
      <c r="D24" s="122" t="s">
        <v>71</v>
      </c>
      <c r="E24" s="122" t="s">
        <v>116</v>
      </c>
      <c r="F24" s="122" t="s">
        <v>117</v>
      </c>
      <c r="G24" s="122" t="s">
        <v>275</v>
      </c>
      <c r="H24" s="122" t="s">
        <v>276</v>
      </c>
      <c r="I24" s="133">
        <v>7500000</v>
      </c>
      <c r="J24" s="133"/>
      <c r="K24" s="133"/>
      <c r="L24" s="133"/>
      <c r="M24" s="133"/>
      <c r="N24" s="133"/>
      <c r="O24" s="133"/>
      <c r="P24" s="133"/>
      <c r="Q24" s="133"/>
      <c r="R24" s="133">
        <v>7500000</v>
      </c>
      <c r="S24" s="133">
        <v>7500000</v>
      </c>
      <c r="T24" s="133"/>
      <c r="U24" s="133"/>
      <c r="V24" s="133"/>
      <c r="W24" s="133"/>
    </row>
    <row r="25" ht="21.75" customHeight="1" spans="1:23">
      <c r="A25" s="122" t="s">
        <v>281</v>
      </c>
      <c r="B25" s="122" t="s">
        <v>282</v>
      </c>
      <c r="C25" s="122" t="s">
        <v>283</v>
      </c>
      <c r="D25" s="122" t="s">
        <v>71</v>
      </c>
      <c r="E25" s="122" t="s">
        <v>116</v>
      </c>
      <c r="F25" s="122" t="s">
        <v>117</v>
      </c>
      <c r="G25" s="122" t="s">
        <v>279</v>
      </c>
      <c r="H25" s="122" t="s">
        <v>280</v>
      </c>
      <c r="I25" s="133">
        <v>200000</v>
      </c>
      <c r="J25" s="133"/>
      <c r="K25" s="133"/>
      <c r="L25" s="133"/>
      <c r="M25" s="133"/>
      <c r="N25" s="133"/>
      <c r="O25" s="133"/>
      <c r="P25" s="133"/>
      <c r="Q25" s="133"/>
      <c r="R25" s="133">
        <v>200000</v>
      </c>
      <c r="S25" s="133">
        <v>200000</v>
      </c>
      <c r="T25" s="133"/>
      <c r="U25" s="133"/>
      <c r="V25" s="133"/>
      <c r="W25" s="133"/>
    </row>
    <row r="26" ht="21.75" customHeight="1" spans="1:23">
      <c r="A26" s="122" t="s">
        <v>281</v>
      </c>
      <c r="B26" s="122" t="s">
        <v>282</v>
      </c>
      <c r="C26" s="122" t="s">
        <v>283</v>
      </c>
      <c r="D26" s="122" t="s">
        <v>71</v>
      </c>
      <c r="E26" s="122" t="s">
        <v>116</v>
      </c>
      <c r="F26" s="122" t="s">
        <v>117</v>
      </c>
      <c r="G26" s="122" t="s">
        <v>288</v>
      </c>
      <c r="H26" s="122" t="s">
        <v>289</v>
      </c>
      <c r="I26" s="133">
        <v>30000</v>
      </c>
      <c r="J26" s="133"/>
      <c r="K26" s="133"/>
      <c r="L26" s="133"/>
      <c r="M26" s="133"/>
      <c r="N26" s="133"/>
      <c r="O26" s="133"/>
      <c r="P26" s="133"/>
      <c r="Q26" s="133"/>
      <c r="R26" s="133">
        <v>30000</v>
      </c>
      <c r="S26" s="133">
        <v>30000</v>
      </c>
      <c r="T26" s="133"/>
      <c r="U26" s="133"/>
      <c r="V26" s="133"/>
      <c r="W26" s="133"/>
    </row>
    <row r="27" ht="21.75" customHeight="1" spans="1:23">
      <c r="A27" s="122" t="s">
        <v>281</v>
      </c>
      <c r="B27" s="122" t="s">
        <v>282</v>
      </c>
      <c r="C27" s="122" t="s">
        <v>283</v>
      </c>
      <c r="D27" s="122" t="s">
        <v>71</v>
      </c>
      <c r="E27" s="122" t="s">
        <v>116</v>
      </c>
      <c r="F27" s="122" t="s">
        <v>117</v>
      </c>
      <c r="G27" s="122" t="s">
        <v>231</v>
      </c>
      <c r="H27" s="122" t="s">
        <v>230</v>
      </c>
      <c r="I27" s="133">
        <v>150000</v>
      </c>
      <c r="J27" s="133"/>
      <c r="K27" s="133"/>
      <c r="L27" s="133"/>
      <c r="M27" s="133"/>
      <c r="N27" s="133"/>
      <c r="O27" s="133"/>
      <c r="P27" s="133"/>
      <c r="Q27" s="133"/>
      <c r="R27" s="133">
        <v>150000</v>
      </c>
      <c r="S27" s="133">
        <v>150000</v>
      </c>
      <c r="T27" s="133"/>
      <c r="U27" s="133"/>
      <c r="V27" s="133"/>
      <c r="W27" s="133"/>
    </row>
    <row r="28" ht="21.75" customHeight="1" spans="1:23">
      <c r="A28" s="122" t="s">
        <v>281</v>
      </c>
      <c r="B28" s="122" t="s">
        <v>282</v>
      </c>
      <c r="C28" s="122" t="s">
        <v>283</v>
      </c>
      <c r="D28" s="122" t="s">
        <v>71</v>
      </c>
      <c r="E28" s="122" t="s">
        <v>116</v>
      </c>
      <c r="F28" s="122" t="s">
        <v>117</v>
      </c>
      <c r="G28" s="122" t="s">
        <v>254</v>
      </c>
      <c r="H28" s="122" t="s">
        <v>255</v>
      </c>
      <c r="I28" s="133">
        <v>150000</v>
      </c>
      <c r="J28" s="133"/>
      <c r="K28" s="133"/>
      <c r="L28" s="133"/>
      <c r="M28" s="133"/>
      <c r="N28" s="133"/>
      <c r="O28" s="133"/>
      <c r="P28" s="133"/>
      <c r="Q28" s="133"/>
      <c r="R28" s="133">
        <v>150000</v>
      </c>
      <c r="S28" s="133">
        <v>150000</v>
      </c>
      <c r="T28" s="133"/>
      <c r="U28" s="133"/>
      <c r="V28" s="133"/>
      <c r="W28" s="133"/>
    </row>
    <row r="29" ht="21.75" customHeight="1" spans="1:23">
      <c r="A29" s="122" t="s">
        <v>281</v>
      </c>
      <c r="B29" s="122" t="s">
        <v>282</v>
      </c>
      <c r="C29" s="122" t="s">
        <v>283</v>
      </c>
      <c r="D29" s="122" t="s">
        <v>71</v>
      </c>
      <c r="E29" s="122" t="s">
        <v>116</v>
      </c>
      <c r="F29" s="122" t="s">
        <v>117</v>
      </c>
      <c r="G29" s="122" t="s">
        <v>290</v>
      </c>
      <c r="H29" s="122" t="s">
        <v>291</v>
      </c>
      <c r="I29" s="133">
        <v>20000</v>
      </c>
      <c r="J29" s="133"/>
      <c r="K29" s="133"/>
      <c r="L29" s="133"/>
      <c r="M29" s="133"/>
      <c r="N29" s="133"/>
      <c r="O29" s="133"/>
      <c r="P29" s="133"/>
      <c r="Q29" s="133"/>
      <c r="R29" s="133">
        <v>20000</v>
      </c>
      <c r="S29" s="133">
        <v>20000</v>
      </c>
      <c r="T29" s="133"/>
      <c r="U29" s="133"/>
      <c r="V29" s="133"/>
      <c r="W29" s="133"/>
    </row>
    <row r="30" ht="21.75" customHeight="1" spans="1:23">
      <c r="A30" s="122" t="s">
        <v>281</v>
      </c>
      <c r="B30" s="122" t="s">
        <v>282</v>
      </c>
      <c r="C30" s="122" t="s">
        <v>283</v>
      </c>
      <c r="D30" s="122" t="s">
        <v>71</v>
      </c>
      <c r="E30" s="122" t="s">
        <v>116</v>
      </c>
      <c r="F30" s="122" t="s">
        <v>117</v>
      </c>
      <c r="G30" s="122" t="s">
        <v>258</v>
      </c>
      <c r="H30" s="122" t="s">
        <v>259</v>
      </c>
      <c r="I30" s="133">
        <v>50000</v>
      </c>
      <c r="J30" s="133"/>
      <c r="K30" s="133"/>
      <c r="L30" s="133"/>
      <c r="M30" s="133"/>
      <c r="N30" s="133"/>
      <c r="O30" s="133"/>
      <c r="P30" s="133"/>
      <c r="Q30" s="133"/>
      <c r="R30" s="133">
        <v>50000</v>
      </c>
      <c r="S30" s="133">
        <v>50000</v>
      </c>
      <c r="T30" s="133"/>
      <c r="U30" s="133"/>
      <c r="V30" s="133"/>
      <c r="W30" s="133"/>
    </row>
    <row r="31" ht="21.75" customHeight="1" spans="1:23">
      <c r="A31" s="122" t="s">
        <v>281</v>
      </c>
      <c r="B31" s="122" t="s">
        <v>282</v>
      </c>
      <c r="C31" s="122" t="s">
        <v>283</v>
      </c>
      <c r="D31" s="122" t="s">
        <v>71</v>
      </c>
      <c r="E31" s="122" t="s">
        <v>116</v>
      </c>
      <c r="F31" s="122" t="s">
        <v>117</v>
      </c>
      <c r="G31" s="122" t="s">
        <v>292</v>
      </c>
      <c r="H31" s="122" t="s">
        <v>293</v>
      </c>
      <c r="I31" s="133">
        <v>200000</v>
      </c>
      <c r="J31" s="133"/>
      <c r="K31" s="133"/>
      <c r="L31" s="133"/>
      <c r="M31" s="133"/>
      <c r="N31" s="133"/>
      <c r="O31" s="133"/>
      <c r="P31" s="133"/>
      <c r="Q31" s="133"/>
      <c r="R31" s="133">
        <v>200000</v>
      </c>
      <c r="S31" s="133">
        <v>200000</v>
      </c>
      <c r="T31" s="133"/>
      <c r="U31" s="133"/>
      <c r="V31" s="133"/>
      <c r="W31" s="133"/>
    </row>
    <row r="32" ht="18.75" customHeight="1" spans="1:23">
      <c r="A32" s="85" t="s">
        <v>170</v>
      </c>
      <c r="B32" s="86"/>
      <c r="C32" s="86"/>
      <c r="D32" s="86"/>
      <c r="E32" s="86"/>
      <c r="F32" s="86"/>
      <c r="G32" s="86"/>
      <c r="H32" s="87"/>
      <c r="I32" s="133">
        <v>9151406.4</v>
      </c>
      <c r="J32" s="133">
        <v>296406.4</v>
      </c>
      <c r="K32" s="133">
        <v>296406.4</v>
      </c>
      <c r="L32" s="133"/>
      <c r="M32" s="133"/>
      <c r="N32" s="133"/>
      <c r="O32" s="133"/>
      <c r="P32" s="133"/>
      <c r="Q32" s="133"/>
      <c r="R32" s="133">
        <v>8855000</v>
      </c>
      <c r="S32" s="133">
        <v>8855000</v>
      </c>
      <c r="T32" s="133"/>
      <c r="U32" s="133"/>
      <c r="V32" s="133"/>
      <c r="W32" s="133"/>
    </row>
  </sheetData>
  <mergeCells count="28">
    <mergeCell ref="A2:W2"/>
    <mergeCell ref="A3:H3"/>
    <mergeCell ref="J4:M4"/>
    <mergeCell ref="N4:P4"/>
    <mergeCell ref="R4:W4"/>
    <mergeCell ref="A32:H32"/>
    <mergeCell ref="A4:A7"/>
    <mergeCell ref="B4:B7"/>
    <mergeCell ref="C4:C7"/>
    <mergeCell ref="D4:D7"/>
    <mergeCell ref="E4:E7"/>
    <mergeCell ref="F4:F7"/>
    <mergeCell ref="G4:G7"/>
    <mergeCell ref="H4:H7"/>
    <mergeCell ref="I4:I7"/>
    <mergeCell ref="L5:L7"/>
    <mergeCell ref="M5:M7"/>
    <mergeCell ref="N5:N7"/>
    <mergeCell ref="O5:O7"/>
    <mergeCell ref="P5:P7"/>
    <mergeCell ref="Q4:Q7"/>
    <mergeCell ref="R5:R7"/>
    <mergeCell ref="S5:S7"/>
    <mergeCell ref="T5:T7"/>
    <mergeCell ref="U5:U7"/>
    <mergeCell ref="V5:V7"/>
    <mergeCell ref="W5:W7"/>
    <mergeCell ref="J5:K6"/>
  </mergeCells>
  <printOptions horizontalCentered="1"/>
  <pageMargins left="0.37" right="0.37" top="0.56" bottom="0.56" header="0.48" footer="0.48"/>
  <pageSetup paperSize="9" scale="56"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J36"/>
  <sheetViews>
    <sheetView showZeros="0" topLeftCell="A7" workbookViewId="0">
      <selection activeCell="D15" sqref="D15"/>
    </sheetView>
  </sheetViews>
  <sheetFormatPr defaultColWidth="9.125" defaultRowHeight="12" customHeight="1"/>
  <cols>
    <col min="1" max="1" width="34.25" customWidth="1"/>
    <col min="2" max="2" width="29" customWidth="1"/>
    <col min="3" max="5" width="23.625" customWidth="1"/>
    <col min="6" max="6" width="11.25" customWidth="1"/>
    <col min="7" max="7" width="25.125" customWidth="1"/>
    <col min="8" max="8" width="15.625" customWidth="1"/>
    <col min="9" max="9" width="13.375" customWidth="1"/>
    <col min="10" max="10" width="18.875" customWidth="1"/>
  </cols>
  <sheetData>
    <row r="1" ht="18" customHeight="1" spans="10:10">
      <c r="J1" s="55" t="s">
        <v>294</v>
      </c>
    </row>
    <row r="2" ht="39.75" customHeight="1" spans="1:10">
      <c r="A2" s="118" t="str">
        <f>"2026"&amp;"年部门项目支出绩效目标表"</f>
        <v>2026年部门项目支出绩效目标表</v>
      </c>
      <c r="B2" s="56"/>
      <c r="C2" s="56"/>
      <c r="D2" s="56"/>
      <c r="E2" s="56"/>
      <c r="F2" s="119"/>
      <c r="G2" s="56"/>
      <c r="H2" s="119"/>
      <c r="I2" s="119"/>
      <c r="J2" s="56"/>
    </row>
    <row r="3" ht="17.25" customHeight="1" spans="1:1">
      <c r="A3" s="57" t="str">
        <f>"单位名称："&amp;"昆明市东川区疾病预防控制中心"</f>
        <v>单位名称：昆明市东川区疾病预防控制中心</v>
      </c>
    </row>
    <row r="4" ht="44.25" customHeight="1" spans="1:10">
      <c r="A4" s="120" t="s">
        <v>182</v>
      </c>
      <c r="B4" s="120" t="s">
        <v>295</v>
      </c>
      <c r="C4" s="120" t="s">
        <v>296</v>
      </c>
      <c r="D4" s="120" t="s">
        <v>297</v>
      </c>
      <c r="E4" s="120" t="s">
        <v>298</v>
      </c>
      <c r="F4" s="121" t="s">
        <v>299</v>
      </c>
      <c r="G4" s="120" t="s">
        <v>300</v>
      </c>
      <c r="H4" s="121" t="s">
        <v>301</v>
      </c>
      <c r="I4" s="121" t="s">
        <v>302</v>
      </c>
      <c r="J4" s="120" t="s">
        <v>303</v>
      </c>
    </row>
    <row r="5" ht="30" customHeight="1" spans="1:10">
      <c r="A5" s="193">
        <v>1</v>
      </c>
      <c r="B5" s="193">
        <v>2</v>
      </c>
      <c r="C5" s="193">
        <v>3</v>
      </c>
      <c r="D5" s="193">
        <v>4</v>
      </c>
      <c r="E5" s="193">
        <v>5</v>
      </c>
      <c r="F5" s="89">
        <v>6</v>
      </c>
      <c r="G5" s="193">
        <v>7</v>
      </c>
      <c r="H5" s="89">
        <v>8</v>
      </c>
      <c r="I5" s="89">
        <v>9</v>
      </c>
      <c r="J5" s="193">
        <v>10</v>
      </c>
    </row>
    <row r="6" ht="33" customHeight="1" spans="1:10">
      <c r="A6" s="82" t="s">
        <v>71</v>
      </c>
      <c r="B6" s="122"/>
      <c r="C6" s="122"/>
      <c r="D6" s="122"/>
      <c r="E6" s="107"/>
      <c r="F6" s="123"/>
      <c r="G6" s="107"/>
      <c r="H6" s="123"/>
      <c r="I6" s="123"/>
      <c r="J6" s="107"/>
    </row>
    <row r="7" ht="33" customHeight="1" spans="1:10">
      <c r="A7" s="194" t="s">
        <v>271</v>
      </c>
      <c r="B7" s="73" t="s">
        <v>304</v>
      </c>
      <c r="C7" s="73" t="s">
        <v>305</v>
      </c>
      <c r="D7" s="73" t="s">
        <v>306</v>
      </c>
      <c r="E7" s="82" t="s">
        <v>307</v>
      </c>
      <c r="F7" s="73" t="s">
        <v>308</v>
      </c>
      <c r="G7" s="82" t="s">
        <v>309</v>
      </c>
      <c r="H7" s="73" t="s">
        <v>310</v>
      </c>
      <c r="I7" s="73" t="s">
        <v>311</v>
      </c>
      <c r="J7" s="82" t="s">
        <v>312</v>
      </c>
    </row>
    <row r="8" ht="33" customHeight="1" spans="1:10">
      <c r="A8" s="194" t="s">
        <v>271</v>
      </c>
      <c r="B8" s="73" t="s">
        <v>304</v>
      </c>
      <c r="C8" s="73" t="s">
        <v>305</v>
      </c>
      <c r="D8" s="73" t="s">
        <v>313</v>
      </c>
      <c r="E8" s="82" t="s">
        <v>314</v>
      </c>
      <c r="F8" s="73" t="s">
        <v>315</v>
      </c>
      <c r="G8" s="82" t="s">
        <v>316</v>
      </c>
      <c r="H8" s="73" t="s">
        <v>317</v>
      </c>
      <c r="I8" s="73" t="s">
        <v>311</v>
      </c>
      <c r="J8" s="82" t="s">
        <v>318</v>
      </c>
    </row>
    <row r="9" ht="33" customHeight="1" spans="1:10">
      <c r="A9" s="194" t="s">
        <v>271</v>
      </c>
      <c r="B9" s="73" t="s">
        <v>304</v>
      </c>
      <c r="C9" s="73" t="s">
        <v>305</v>
      </c>
      <c r="D9" s="73" t="s">
        <v>319</v>
      </c>
      <c r="E9" s="82" t="s">
        <v>320</v>
      </c>
      <c r="F9" s="73" t="s">
        <v>308</v>
      </c>
      <c r="G9" s="82" t="s">
        <v>94</v>
      </c>
      <c r="H9" s="73" t="s">
        <v>321</v>
      </c>
      <c r="I9" s="73" t="s">
        <v>311</v>
      </c>
      <c r="J9" s="82" t="s">
        <v>322</v>
      </c>
    </row>
    <row r="10" ht="33" customHeight="1" spans="1:10">
      <c r="A10" s="194" t="s">
        <v>271</v>
      </c>
      <c r="B10" s="73" t="s">
        <v>304</v>
      </c>
      <c r="C10" s="73" t="s">
        <v>323</v>
      </c>
      <c r="D10" s="73" t="s">
        <v>324</v>
      </c>
      <c r="E10" s="82" t="s">
        <v>325</v>
      </c>
      <c r="F10" s="73" t="s">
        <v>308</v>
      </c>
      <c r="G10" s="82" t="s">
        <v>326</v>
      </c>
      <c r="H10" s="73" t="s">
        <v>317</v>
      </c>
      <c r="I10" s="73" t="s">
        <v>327</v>
      </c>
      <c r="J10" s="82" t="s">
        <v>328</v>
      </c>
    </row>
    <row r="11" ht="33" customHeight="1" spans="1:10">
      <c r="A11" s="194" t="s">
        <v>271</v>
      </c>
      <c r="B11" s="73" t="s">
        <v>304</v>
      </c>
      <c r="C11" s="73" t="s">
        <v>329</v>
      </c>
      <c r="D11" s="73" t="s">
        <v>330</v>
      </c>
      <c r="E11" s="82" t="s">
        <v>331</v>
      </c>
      <c r="F11" s="73" t="s">
        <v>315</v>
      </c>
      <c r="G11" s="82" t="s">
        <v>332</v>
      </c>
      <c r="H11" s="73" t="s">
        <v>317</v>
      </c>
      <c r="I11" s="73" t="s">
        <v>311</v>
      </c>
      <c r="J11" s="82" t="s">
        <v>333</v>
      </c>
    </row>
    <row r="12" ht="33" customHeight="1" spans="1:10">
      <c r="A12" s="194" t="s">
        <v>271</v>
      </c>
      <c r="B12" s="73" t="s">
        <v>304</v>
      </c>
      <c r="C12" s="73" t="s">
        <v>334</v>
      </c>
      <c r="D12" s="73" t="s">
        <v>335</v>
      </c>
      <c r="E12" s="82" t="s">
        <v>336</v>
      </c>
      <c r="F12" s="73" t="s">
        <v>308</v>
      </c>
      <c r="G12" s="82" t="s">
        <v>337</v>
      </c>
      <c r="H12" s="73" t="s">
        <v>338</v>
      </c>
      <c r="I12" s="73" t="s">
        <v>311</v>
      </c>
      <c r="J12" s="82" t="s">
        <v>339</v>
      </c>
    </row>
    <row r="13" ht="33" customHeight="1" spans="1:10">
      <c r="A13" s="194" t="s">
        <v>274</v>
      </c>
      <c r="B13" s="73" t="s">
        <v>340</v>
      </c>
      <c r="C13" s="73" t="s">
        <v>305</v>
      </c>
      <c r="D13" s="73" t="s">
        <v>306</v>
      </c>
      <c r="E13" s="82" t="s">
        <v>341</v>
      </c>
      <c r="F13" s="73" t="s">
        <v>308</v>
      </c>
      <c r="G13" s="82" t="s">
        <v>342</v>
      </c>
      <c r="H13" s="73" t="s">
        <v>343</v>
      </c>
      <c r="I13" s="73" t="s">
        <v>311</v>
      </c>
      <c r="J13" s="82" t="s">
        <v>344</v>
      </c>
    </row>
    <row r="14" ht="33" customHeight="1" spans="1:10">
      <c r="A14" s="194" t="s">
        <v>274</v>
      </c>
      <c r="B14" s="73" t="s">
        <v>340</v>
      </c>
      <c r="C14" s="73" t="s">
        <v>305</v>
      </c>
      <c r="D14" s="73" t="s">
        <v>313</v>
      </c>
      <c r="E14" s="82" t="s">
        <v>345</v>
      </c>
      <c r="F14" s="73" t="s">
        <v>308</v>
      </c>
      <c r="G14" s="82" t="s">
        <v>346</v>
      </c>
      <c r="H14" s="73" t="s">
        <v>317</v>
      </c>
      <c r="I14" s="73" t="s">
        <v>311</v>
      </c>
      <c r="J14" s="82" t="s">
        <v>347</v>
      </c>
    </row>
    <row r="15" ht="33" customHeight="1" spans="1:10">
      <c r="A15" s="194" t="s">
        <v>274</v>
      </c>
      <c r="B15" s="73" t="s">
        <v>340</v>
      </c>
      <c r="C15" s="73" t="s">
        <v>305</v>
      </c>
      <c r="D15" s="73" t="s">
        <v>319</v>
      </c>
      <c r="E15" s="82" t="s">
        <v>348</v>
      </c>
      <c r="F15" s="73" t="s">
        <v>308</v>
      </c>
      <c r="G15" s="82" t="s">
        <v>94</v>
      </c>
      <c r="H15" s="73" t="s">
        <v>321</v>
      </c>
      <c r="I15" s="73" t="s">
        <v>311</v>
      </c>
      <c r="J15" s="82" t="s">
        <v>349</v>
      </c>
    </row>
    <row r="16" ht="33" customHeight="1" spans="1:10">
      <c r="A16" s="194" t="s">
        <v>274</v>
      </c>
      <c r="B16" s="73" t="s">
        <v>340</v>
      </c>
      <c r="C16" s="73" t="s">
        <v>323</v>
      </c>
      <c r="D16" s="73" t="s">
        <v>324</v>
      </c>
      <c r="E16" s="82" t="s">
        <v>350</v>
      </c>
      <c r="F16" s="73" t="s">
        <v>308</v>
      </c>
      <c r="G16" s="82" t="s">
        <v>351</v>
      </c>
      <c r="H16" s="73" t="s">
        <v>317</v>
      </c>
      <c r="I16" s="73" t="s">
        <v>311</v>
      </c>
      <c r="J16" s="82" t="s">
        <v>352</v>
      </c>
    </row>
    <row r="17" ht="33" customHeight="1" spans="1:10">
      <c r="A17" s="194" t="s">
        <v>274</v>
      </c>
      <c r="B17" s="73" t="s">
        <v>340</v>
      </c>
      <c r="C17" s="73" t="s">
        <v>329</v>
      </c>
      <c r="D17" s="73" t="s">
        <v>330</v>
      </c>
      <c r="E17" s="82" t="s">
        <v>353</v>
      </c>
      <c r="F17" s="73" t="s">
        <v>315</v>
      </c>
      <c r="G17" s="82" t="s">
        <v>346</v>
      </c>
      <c r="H17" s="73" t="s">
        <v>317</v>
      </c>
      <c r="I17" s="73" t="s">
        <v>311</v>
      </c>
      <c r="J17" s="82" t="s">
        <v>354</v>
      </c>
    </row>
    <row r="18" ht="33" customHeight="1" spans="1:10">
      <c r="A18" s="194" t="s">
        <v>278</v>
      </c>
      <c r="B18" s="73" t="s">
        <v>355</v>
      </c>
      <c r="C18" s="73" t="s">
        <v>305</v>
      </c>
      <c r="D18" s="73" t="s">
        <v>306</v>
      </c>
      <c r="E18" s="82" t="s">
        <v>356</v>
      </c>
      <c r="F18" s="73" t="s">
        <v>308</v>
      </c>
      <c r="G18" s="82" t="s">
        <v>357</v>
      </c>
      <c r="H18" s="73" t="s">
        <v>310</v>
      </c>
      <c r="I18" s="73" t="s">
        <v>311</v>
      </c>
      <c r="J18" s="82" t="s">
        <v>358</v>
      </c>
    </row>
    <row r="19" ht="33" customHeight="1" spans="1:10">
      <c r="A19" s="194" t="s">
        <v>278</v>
      </c>
      <c r="B19" s="73" t="s">
        <v>355</v>
      </c>
      <c r="C19" s="73" t="s">
        <v>305</v>
      </c>
      <c r="D19" s="73" t="s">
        <v>313</v>
      </c>
      <c r="E19" s="82" t="s">
        <v>359</v>
      </c>
      <c r="F19" s="73" t="s">
        <v>308</v>
      </c>
      <c r="G19" s="82" t="s">
        <v>326</v>
      </c>
      <c r="H19" s="73" t="s">
        <v>317</v>
      </c>
      <c r="I19" s="73" t="s">
        <v>311</v>
      </c>
      <c r="J19" s="82" t="s">
        <v>360</v>
      </c>
    </row>
    <row r="20" ht="33" customHeight="1" spans="1:10">
      <c r="A20" s="194" t="s">
        <v>278</v>
      </c>
      <c r="B20" s="73" t="s">
        <v>355</v>
      </c>
      <c r="C20" s="73" t="s">
        <v>305</v>
      </c>
      <c r="D20" s="73" t="s">
        <v>319</v>
      </c>
      <c r="E20" s="82" t="s">
        <v>348</v>
      </c>
      <c r="F20" s="73" t="s">
        <v>308</v>
      </c>
      <c r="G20" s="82" t="s">
        <v>94</v>
      </c>
      <c r="H20" s="73" t="s">
        <v>321</v>
      </c>
      <c r="I20" s="73" t="s">
        <v>311</v>
      </c>
      <c r="J20" s="82" t="s">
        <v>361</v>
      </c>
    </row>
    <row r="21" ht="33" customHeight="1" spans="1:10">
      <c r="A21" s="194" t="s">
        <v>278</v>
      </c>
      <c r="B21" s="73" t="s">
        <v>355</v>
      </c>
      <c r="C21" s="73" t="s">
        <v>323</v>
      </c>
      <c r="D21" s="73" t="s">
        <v>324</v>
      </c>
      <c r="E21" s="82" t="s">
        <v>362</v>
      </c>
      <c r="F21" s="73" t="s">
        <v>308</v>
      </c>
      <c r="G21" s="82" t="s">
        <v>363</v>
      </c>
      <c r="H21" s="73" t="s">
        <v>317</v>
      </c>
      <c r="I21" s="73" t="s">
        <v>327</v>
      </c>
      <c r="J21" s="82" t="s">
        <v>364</v>
      </c>
    </row>
    <row r="22" ht="33" customHeight="1" spans="1:10">
      <c r="A22" s="194" t="s">
        <v>278</v>
      </c>
      <c r="B22" s="73" t="s">
        <v>355</v>
      </c>
      <c r="C22" s="73" t="s">
        <v>329</v>
      </c>
      <c r="D22" s="73" t="s">
        <v>330</v>
      </c>
      <c r="E22" s="82" t="s">
        <v>365</v>
      </c>
      <c r="F22" s="73" t="s">
        <v>315</v>
      </c>
      <c r="G22" s="82" t="s">
        <v>366</v>
      </c>
      <c r="H22" s="73" t="s">
        <v>317</v>
      </c>
      <c r="I22" s="73" t="s">
        <v>311</v>
      </c>
      <c r="J22" s="82" t="s">
        <v>367</v>
      </c>
    </row>
    <row r="23" ht="33" customHeight="1" spans="1:10">
      <c r="A23" s="194" t="s">
        <v>283</v>
      </c>
      <c r="B23" s="73" t="s">
        <v>368</v>
      </c>
      <c r="C23" s="73" t="s">
        <v>305</v>
      </c>
      <c r="D23" s="73" t="s">
        <v>306</v>
      </c>
      <c r="E23" s="82" t="s">
        <v>369</v>
      </c>
      <c r="F23" s="73" t="s">
        <v>315</v>
      </c>
      <c r="G23" s="82" t="s">
        <v>94</v>
      </c>
      <c r="H23" s="73" t="s">
        <v>370</v>
      </c>
      <c r="I23" s="73" t="s">
        <v>311</v>
      </c>
      <c r="J23" s="82" t="s">
        <v>371</v>
      </c>
    </row>
    <row r="24" ht="33" customHeight="1" spans="1:10">
      <c r="A24" s="194" t="s">
        <v>283</v>
      </c>
      <c r="B24" s="73" t="s">
        <v>368</v>
      </c>
      <c r="C24" s="73" t="s">
        <v>305</v>
      </c>
      <c r="D24" s="73" t="s">
        <v>306</v>
      </c>
      <c r="E24" s="82" t="s">
        <v>372</v>
      </c>
      <c r="F24" s="73" t="s">
        <v>308</v>
      </c>
      <c r="G24" s="82" t="s">
        <v>309</v>
      </c>
      <c r="H24" s="73" t="s">
        <v>370</v>
      </c>
      <c r="I24" s="73" t="s">
        <v>311</v>
      </c>
      <c r="J24" s="82" t="s">
        <v>373</v>
      </c>
    </row>
    <row r="25" ht="33" customHeight="1" spans="1:10">
      <c r="A25" s="194" t="s">
        <v>283</v>
      </c>
      <c r="B25" s="73" t="s">
        <v>368</v>
      </c>
      <c r="C25" s="73" t="s">
        <v>305</v>
      </c>
      <c r="D25" s="73" t="s">
        <v>306</v>
      </c>
      <c r="E25" s="82" t="s">
        <v>374</v>
      </c>
      <c r="F25" s="73" t="s">
        <v>308</v>
      </c>
      <c r="G25" s="82" t="s">
        <v>86</v>
      </c>
      <c r="H25" s="73" t="s">
        <v>310</v>
      </c>
      <c r="I25" s="73" t="s">
        <v>311</v>
      </c>
      <c r="J25" s="82" t="s">
        <v>375</v>
      </c>
    </row>
    <row r="26" ht="33" customHeight="1" spans="1:10">
      <c r="A26" s="194" t="s">
        <v>283</v>
      </c>
      <c r="B26" s="73" t="s">
        <v>368</v>
      </c>
      <c r="C26" s="73" t="s">
        <v>305</v>
      </c>
      <c r="D26" s="73" t="s">
        <v>306</v>
      </c>
      <c r="E26" s="82" t="s">
        <v>376</v>
      </c>
      <c r="F26" s="73" t="s">
        <v>308</v>
      </c>
      <c r="G26" s="82" t="s">
        <v>85</v>
      </c>
      <c r="H26" s="73" t="s">
        <v>377</v>
      </c>
      <c r="I26" s="73" t="s">
        <v>311</v>
      </c>
      <c r="J26" s="82" t="s">
        <v>378</v>
      </c>
    </row>
    <row r="27" ht="33" customHeight="1" spans="1:10">
      <c r="A27" s="194" t="s">
        <v>283</v>
      </c>
      <c r="B27" s="73" t="s">
        <v>368</v>
      </c>
      <c r="C27" s="73" t="s">
        <v>305</v>
      </c>
      <c r="D27" s="73" t="s">
        <v>306</v>
      </c>
      <c r="E27" s="82" t="s">
        <v>379</v>
      </c>
      <c r="F27" s="73" t="s">
        <v>308</v>
      </c>
      <c r="G27" s="82" t="s">
        <v>94</v>
      </c>
      <c r="H27" s="73" t="s">
        <v>321</v>
      </c>
      <c r="I27" s="73" t="s">
        <v>311</v>
      </c>
      <c r="J27" s="82" t="s">
        <v>380</v>
      </c>
    </row>
    <row r="28" ht="33" customHeight="1" spans="1:10">
      <c r="A28" s="194" t="s">
        <v>283</v>
      </c>
      <c r="B28" s="73" t="s">
        <v>368</v>
      </c>
      <c r="C28" s="73" t="s">
        <v>305</v>
      </c>
      <c r="D28" s="73" t="s">
        <v>313</v>
      </c>
      <c r="E28" s="82" t="s">
        <v>381</v>
      </c>
      <c r="F28" s="73" t="s">
        <v>315</v>
      </c>
      <c r="G28" s="82" t="s">
        <v>316</v>
      </c>
      <c r="H28" s="73" t="s">
        <v>317</v>
      </c>
      <c r="I28" s="73" t="s">
        <v>311</v>
      </c>
      <c r="J28" s="82" t="s">
        <v>382</v>
      </c>
    </row>
    <row r="29" ht="33" customHeight="1" spans="1:10">
      <c r="A29" s="194" t="s">
        <v>283</v>
      </c>
      <c r="B29" s="73" t="s">
        <v>368</v>
      </c>
      <c r="C29" s="73" t="s">
        <v>305</v>
      </c>
      <c r="D29" s="73" t="s">
        <v>319</v>
      </c>
      <c r="E29" s="82" t="s">
        <v>383</v>
      </c>
      <c r="F29" s="73" t="s">
        <v>308</v>
      </c>
      <c r="G29" s="82" t="s">
        <v>94</v>
      </c>
      <c r="H29" s="73" t="s">
        <v>321</v>
      </c>
      <c r="I29" s="73" t="s">
        <v>311</v>
      </c>
      <c r="J29" s="82" t="s">
        <v>384</v>
      </c>
    </row>
    <row r="30" ht="33" customHeight="1" spans="1:10">
      <c r="A30" s="194" t="s">
        <v>283</v>
      </c>
      <c r="B30" s="73" t="s">
        <v>368</v>
      </c>
      <c r="C30" s="73" t="s">
        <v>323</v>
      </c>
      <c r="D30" s="73" t="s">
        <v>324</v>
      </c>
      <c r="E30" s="82" t="s">
        <v>385</v>
      </c>
      <c r="F30" s="73" t="s">
        <v>308</v>
      </c>
      <c r="G30" s="82" t="s">
        <v>386</v>
      </c>
      <c r="H30" s="73" t="s">
        <v>317</v>
      </c>
      <c r="I30" s="73" t="s">
        <v>327</v>
      </c>
      <c r="J30" s="82" t="s">
        <v>387</v>
      </c>
    </row>
    <row r="31" ht="33" customHeight="1" spans="1:10">
      <c r="A31" s="194" t="s">
        <v>283</v>
      </c>
      <c r="B31" s="73" t="s">
        <v>368</v>
      </c>
      <c r="C31" s="73" t="s">
        <v>329</v>
      </c>
      <c r="D31" s="73" t="s">
        <v>330</v>
      </c>
      <c r="E31" s="82" t="s">
        <v>330</v>
      </c>
      <c r="F31" s="73" t="s">
        <v>315</v>
      </c>
      <c r="G31" s="82" t="s">
        <v>366</v>
      </c>
      <c r="H31" s="73" t="s">
        <v>317</v>
      </c>
      <c r="I31" s="73" t="s">
        <v>311</v>
      </c>
      <c r="J31" s="82" t="s">
        <v>388</v>
      </c>
    </row>
    <row r="32" ht="33" customHeight="1" spans="1:10">
      <c r="A32" s="194" t="s">
        <v>283</v>
      </c>
      <c r="B32" s="73" t="s">
        <v>368</v>
      </c>
      <c r="C32" s="73" t="s">
        <v>334</v>
      </c>
      <c r="D32" s="73" t="s">
        <v>335</v>
      </c>
      <c r="E32" s="82" t="s">
        <v>389</v>
      </c>
      <c r="F32" s="73" t="s">
        <v>308</v>
      </c>
      <c r="G32" s="82" t="s">
        <v>390</v>
      </c>
      <c r="H32" s="73" t="s">
        <v>338</v>
      </c>
      <c r="I32" s="73" t="s">
        <v>311</v>
      </c>
      <c r="J32" s="82" t="s">
        <v>391</v>
      </c>
    </row>
    <row r="33" ht="33" customHeight="1" spans="1:10">
      <c r="A33" s="194" t="s">
        <v>283</v>
      </c>
      <c r="B33" s="73" t="s">
        <v>368</v>
      </c>
      <c r="C33" s="73" t="s">
        <v>334</v>
      </c>
      <c r="D33" s="73" t="s">
        <v>335</v>
      </c>
      <c r="E33" s="82" t="s">
        <v>392</v>
      </c>
      <c r="F33" s="73" t="s">
        <v>308</v>
      </c>
      <c r="G33" s="82" t="s">
        <v>393</v>
      </c>
      <c r="H33" s="73" t="s">
        <v>338</v>
      </c>
      <c r="I33" s="73" t="s">
        <v>311</v>
      </c>
      <c r="J33" s="82" t="s">
        <v>394</v>
      </c>
    </row>
    <row r="34" ht="33" customHeight="1" spans="1:10">
      <c r="A34" s="194" t="s">
        <v>283</v>
      </c>
      <c r="B34" s="73" t="s">
        <v>368</v>
      </c>
      <c r="C34" s="73" t="s">
        <v>334</v>
      </c>
      <c r="D34" s="73" t="s">
        <v>335</v>
      </c>
      <c r="E34" s="82" t="s">
        <v>280</v>
      </c>
      <c r="F34" s="73" t="s">
        <v>308</v>
      </c>
      <c r="G34" s="82" t="s">
        <v>393</v>
      </c>
      <c r="H34" s="73" t="s">
        <v>338</v>
      </c>
      <c r="I34" s="73" t="s">
        <v>311</v>
      </c>
      <c r="J34" s="82" t="s">
        <v>395</v>
      </c>
    </row>
    <row r="35" ht="33" customHeight="1" spans="1:10">
      <c r="A35" s="194" t="s">
        <v>283</v>
      </c>
      <c r="B35" s="73" t="s">
        <v>368</v>
      </c>
      <c r="C35" s="73" t="s">
        <v>334</v>
      </c>
      <c r="D35" s="73" t="s">
        <v>335</v>
      </c>
      <c r="E35" s="82" t="s">
        <v>396</v>
      </c>
      <c r="F35" s="73" t="s">
        <v>308</v>
      </c>
      <c r="G35" s="82" t="s">
        <v>397</v>
      </c>
      <c r="H35" s="73" t="s">
        <v>338</v>
      </c>
      <c r="I35" s="73" t="s">
        <v>311</v>
      </c>
      <c r="J35" s="82" t="s">
        <v>398</v>
      </c>
    </row>
    <row r="36" ht="33" customHeight="1" spans="1:10">
      <c r="A36" s="194" t="s">
        <v>283</v>
      </c>
      <c r="B36" s="73" t="s">
        <v>368</v>
      </c>
      <c r="C36" s="73" t="s">
        <v>334</v>
      </c>
      <c r="D36" s="73" t="s">
        <v>335</v>
      </c>
      <c r="E36" s="82" t="s">
        <v>399</v>
      </c>
      <c r="F36" s="73" t="s">
        <v>308</v>
      </c>
      <c r="G36" s="82" t="s">
        <v>400</v>
      </c>
      <c r="H36" s="73" t="s">
        <v>338</v>
      </c>
      <c r="I36" s="73" t="s">
        <v>311</v>
      </c>
      <c r="J36" s="82" t="s">
        <v>401</v>
      </c>
    </row>
  </sheetData>
  <mergeCells count="10">
    <mergeCell ref="A2:J2"/>
    <mergeCell ref="A3:H3"/>
    <mergeCell ref="A7:A12"/>
    <mergeCell ref="A13:A17"/>
    <mergeCell ref="A18:A22"/>
    <mergeCell ref="A23:A36"/>
    <mergeCell ref="B7:B12"/>
    <mergeCell ref="B13:B17"/>
    <mergeCell ref="B18:B22"/>
    <mergeCell ref="B23:B36"/>
  </mergeCells>
  <printOptions horizontalCentered="1"/>
  <pageMargins left="0.96" right="0.96" top="0.72" bottom="0.72" header="0" footer="0"/>
  <pageSetup paperSize="9" scale="6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F10"/>
  <sheetViews>
    <sheetView showZeros="0" workbookViewId="0">
      <selection activeCell="C13" sqref="C13"/>
    </sheetView>
  </sheetViews>
  <sheetFormatPr defaultColWidth="9.125" defaultRowHeight="14.25" customHeight="1" outlineLevelCol="5"/>
  <cols>
    <col min="1" max="1" width="32.125" customWidth="1"/>
    <col min="2" max="2" width="20.75" customWidth="1"/>
    <col min="3" max="3" width="32.125" customWidth="1"/>
    <col min="4" max="4" width="27.75" customWidth="1"/>
    <col min="5" max="6" width="36.75" customWidth="1"/>
  </cols>
  <sheetData>
    <row r="1" ht="12" customHeight="1" spans="1:6">
      <c r="A1" s="179">
        <v>1</v>
      </c>
      <c r="B1" s="180">
        <v>0</v>
      </c>
      <c r="C1" s="179">
        <v>1</v>
      </c>
      <c r="D1" s="181"/>
      <c r="E1" s="181"/>
      <c r="F1" s="178" t="s">
        <v>402</v>
      </c>
    </row>
    <row r="2" ht="42" customHeight="1" spans="1:6">
      <c r="A2" s="182" t="str">
        <f>"2026"&amp;"年部门政府性基金预算支出预算表"</f>
        <v>2026年部门政府性基金预算支出预算表</v>
      </c>
      <c r="B2" s="182" t="s">
        <v>403</v>
      </c>
      <c r="C2" s="183"/>
      <c r="D2" s="184"/>
      <c r="E2" s="184"/>
      <c r="F2" s="184"/>
    </row>
    <row r="3" ht="13.5" customHeight="1" spans="1:6">
      <c r="A3" s="57" t="str">
        <f>"单位名称："&amp;"昆明市东川区疾病预防控制中心"</f>
        <v>单位名称：昆明市东川区疾病预防控制中心</v>
      </c>
      <c r="B3" s="57" t="s">
        <v>404</v>
      </c>
      <c r="C3" s="179"/>
      <c r="D3" s="181"/>
      <c r="E3" s="181"/>
      <c r="F3" s="178" t="s">
        <v>2</v>
      </c>
    </row>
    <row r="4" ht="19.5" customHeight="1" spans="1:6">
      <c r="A4" s="185" t="s">
        <v>180</v>
      </c>
      <c r="B4" s="186" t="s">
        <v>73</v>
      </c>
      <c r="C4" s="185" t="s">
        <v>74</v>
      </c>
      <c r="D4" s="63" t="s">
        <v>405</v>
      </c>
      <c r="E4" s="64"/>
      <c r="F4" s="65"/>
    </row>
    <row r="5" ht="18.75" customHeight="1" spans="1:6">
      <c r="A5" s="187"/>
      <c r="B5" s="188"/>
      <c r="C5" s="187"/>
      <c r="D5" s="68" t="s">
        <v>56</v>
      </c>
      <c r="E5" s="63" t="s">
        <v>76</v>
      </c>
      <c r="F5" s="68" t="s">
        <v>77</v>
      </c>
    </row>
    <row r="6" ht="18.75" customHeight="1" spans="1:6">
      <c r="A6" s="121">
        <v>1</v>
      </c>
      <c r="B6" s="189" t="s">
        <v>84</v>
      </c>
      <c r="C6" s="121">
        <v>3</v>
      </c>
      <c r="D6" s="190">
        <v>4</v>
      </c>
      <c r="E6" s="190">
        <v>5</v>
      </c>
      <c r="F6" s="190">
        <v>6</v>
      </c>
    </row>
    <row r="7" ht="21" customHeight="1" spans="1:6">
      <c r="A7" s="73"/>
      <c r="B7" s="73"/>
      <c r="C7" s="73"/>
      <c r="D7" s="133"/>
      <c r="E7" s="133"/>
      <c r="F7" s="133"/>
    </row>
    <row r="8" ht="21" customHeight="1" spans="1:6">
      <c r="A8" s="73"/>
      <c r="B8" s="73"/>
      <c r="C8" s="73"/>
      <c r="D8" s="133"/>
      <c r="E8" s="133"/>
      <c r="F8" s="133"/>
    </row>
    <row r="9" ht="18.75" customHeight="1" spans="1:6">
      <c r="A9" s="191" t="s">
        <v>170</v>
      </c>
      <c r="B9" s="191" t="s">
        <v>170</v>
      </c>
      <c r="C9" s="192" t="s">
        <v>170</v>
      </c>
      <c r="D9" s="133"/>
      <c r="E9" s="133"/>
      <c r="F9" s="133"/>
    </row>
    <row r="10" ht="32" customHeight="1" spans="1:1">
      <c r="A10" t="s">
        <v>406</v>
      </c>
    </row>
  </sheetData>
  <mergeCells count="7">
    <mergeCell ref="A2:F2"/>
    <mergeCell ref="A3:C3"/>
    <mergeCell ref="D4:F4"/>
    <mergeCell ref="A9:C9"/>
    <mergeCell ref="A4:A5"/>
    <mergeCell ref="B4:B5"/>
    <mergeCell ref="C4:C5"/>
  </mergeCells>
  <printOptions horizontalCentered="1"/>
  <pageMargins left="0.37" right="0.37" top="0.56" bottom="0.56" header="0.48" footer="0.48"/>
  <pageSetup paperSize="9" scale="98"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S24"/>
  <sheetViews>
    <sheetView showZeros="0" topLeftCell="A4" workbookViewId="0">
      <selection activeCell="A3" sqref="A3:H3"/>
    </sheetView>
  </sheetViews>
  <sheetFormatPr defaultColWidth="9.125" defaultRowHeight="14.25" customHeight="1"/>
  <cols>
    <col min="1" max="2" width="32.625" customWidth="1"/>
    <col min="3" max="3" width="41.125" customWidth="1"/>
    <col min="4" max="4" width="21.75" customWidth="1"/>
    <col min="5" max="5" width="35.25" customWidth="1"/>
    <col min="6" max="6" width="7.75" customWidth="1"/>
    <col min="7" max="7" width="11.125" customWidth="1"/>
    <col min="8" max="8" width="13.25" customWidth="1"/>
    <col min="9" max="18" width="20" customWidth="1"/>
    <col min="19" max="19" width="19.875" customWidth="1"/>
  </cols>
  <sheetData>
    <row r="1" ht="15.75" customHeight="1" spans="2:19">
      <c r="B1" s="138"/>
      <c r="C1" s="138"/>
      <c r="R1" s="55"/>
      <c r="S1" s="55" t="s">
        <v>407</v>
      </c>
    </row>
    <row r="2" ht="41.25" customHeight="1" spans="1:19">
      <c r="A2" s="126" t="str">
        <f>"2026"&amp;"年部门政府采购预算表"</f>
        <v>2026年部门政府采购预算表</v>
      </c>
      <c r="B2" s="119"/>
      <c r="C2" s="119"/>
      <c r="D2" s="56"/>
      <c r="E2" s="56"/>
      <c r="F2" s="56"/>
      <c r="G2" s="56"/>
      <c r="H2" s="56"/>
      <c r="I2" s="56"/>
      <c r="J2" s="56"/>
      <c r="K2" s="56"/>
      <c r="L2" s="56"/>
      <c r="M2" s="119"/>
      <c r="N2" s="56"/>
      <c r="O2" s="56"/>
      <c r="P2" s="119"/>
      <c r="Q2" s="56"/>
      <c r="R2" s="119"/>
      <c r="S2" s="119"/>
    </row>
    <row r="3" ht="18.75" customHeight="1" spans="1:19">
      <c r="A3" s="168" t="str">
        <f>"单位名称："&amp;"昆明市东川区疾病预防控制中心"</f>
        <v>单位名称：昆明市东川区疾病预防控制中心</v>
      </c>
      <c r="B3" s="140"/>
      <c r="C3" s="140"/>
      <c r="D3" s="59"/>
      <c r="E3" s="59"/>
      <c r="F3" s="59"/>
      <c r="G3" s="59"/>
      <c r="H3" s="59"/>
      <c r="I3" s="59"/>
      <c r="J3" s="59"/>
      <c r="K3" s="59"/>
      <c r="L3" s="59"/>
      <c r="R3" s="60"/>
      <c r="S3" s="178" t="s">
        <v>2</v>
      </c>
    </row>
    <row r="4" ht="15.75" customHeight="1" spans="1:19">
      <c r="A4" s="62" t="s">
        <v>179</v>
      </c>
      <c r="B4" s="141" t="s">
        <v>180</v>
      </c>
      <c r="C4" s="141" t="s">
        <v>408</v>
      </c>
      <c r="D4" s="142" t="s">
        <v>409</v>
      </c>
      <c r="E4" s="142" t="s">
        <v>410</v>
      </c>
      <c r="F4" s="142" t="s">
        <v>411</v>
      </c>
      <c r="G4" s="142" t="s">
        <v>412</v>
      </c>
      <c r="H4" s="142" t="s">
        <v>413</v>
      </c>
      <c r="I4" s="157" t="s">
        <v>187</v>
      </c>
      <c r="J4" s="157"/>
      <c r="K4" s="157"/>
      <c r="L4" s="157"/>
      <c r="M4" s="158"/>
      <c r="N4" s="157"/>
      <c r="O4" s="157"/>
      <c r="P4" s="165"/>
      <c r="Q4" s="157"/>
      <c r="R4" s="158"/>
      <c r="S4" s="136"/>
    </row>
    <row r="5" ht="17.25" customHeight="1" spans="1:19">
      <c r="A5" s="67"/>
      <c r="B5" s="143"/>
      <c r="C5" s="143"/>
      <c r="D5" s="144"/>
      <c r="E5" s="144"/>
      <c r="F5" s="144"/>
      <c r="G5" s="144"/>
      <c r="H5" s="144"/>
      <c r="I5" s="144" t="s">
        <v>56</v>
      </c>
      <c r="J5" s="144" t="s">
        <v>59</v>
      </c>
      <c r="K5" s="144" t="s">
        <v>414</v>
      </c>
      <c r="L5" s="144" t="s">
        <v>415</v>
      </c>
      <c r="M5" s="159" t="s">
        <v>416</v>
      </c>
      <c r="N5" s="160" t="s">
        <v>417</v>
      </c>
      <c r="O5" s="160"/>
      <c r="P5" s="166"/>
      <c r="Q5" s="160"/>
      <c r="R5" s="167"/>
      <c r="S5" s="145"/>
    </row>
    <row r="6" ht="54" customHeight="1" spans="1:19">
      <c r="A6" s="70"/>
      <c r="B6" s="145"/>
      <c r="C6" s="145"/>
      <c r="D6" s="146"/>
      <c r="E6" s="146"/>
      <c r="F6" s="146"/>
      <c r="G6" s="146"/>
      <c r="H6" s="146"/>
      <c r="I6" s="146"/>
      <c r="J6" s="146" t="s">
        <v>58</v>
      </c>
      <c r="K6" s="146"/>
      <c r="L6" s="146"/>
      <c r="M6" s="161"/>
      <c r="N6" s="146" t="s">
        <v>58</v>
      </c>
      <c r="O6" s="146" t="s">
        <v>65</v>
      </c>
      <c r="P6" s="145" t="s">
        <v>66</v>
      </c>
      <c r="Q6" s="146" t="s">
        <v>67</v>
      </c>
      <c r="R6" s="161" t="s">
        <v>68</v>
      </c>
      <c r="S6" s="145" t="s">
        <v>69</v>
      </c>
    </row>
    <row r="7" ht="18" customHeight="1" spans="1:19">
      <c r="A7" s="169">
        <v>1</v>
      </c>
      <c r="B7" s="169" t="s">
        <v>84</v>
      </c>
      <c r="C7" s="170">
        <v>3</v>
      </c>
      <c r="D7" s="170">
        <v>4</v>
      </c>
      <c r="E7" s="169">
        <v>5</v>
      </c>
      <c r="F7" s="169">
        <v>6</v>
      </c>
      <c r="G7" s="169">
        <v>7</v>
      </c>
      <c r="H7" s="169">
        <v>8</v>
      </c>
      <c r="I7" s="169">
        <v>9</v>
      </c>
      <c r="J7" s="169">
        <v>10</v>
      </c>
      <c r="K7" s="169">
        <v>11</v>
      </c>
      <c r="L7" s="169">
        <v>12</v>
      </c>
      <c r="M7" s="169">
        <v>13</v>
      </c>
      <c r="N7" s="169">
        <v>14</v>
      </c>
      <c r="O7" s="169">
        <v>15</v>
      </c>
      <c r="P7" s="169">
        <v>16</v>
      </c>
      <c r="Q7" s="169">
        <v>17</v>
      </c>
      <c r="R7" s="169">
        <v>18</v>
      </c>
      <c r="S7" s="169">
        <v>19</v>
      </c>
    </row>
    <row r="8" ht="21" customHeight="1" spans="1:19">
      <c r="A8" s="147" t="s">
        <v>198</v>
      </c>
      <c r="B8" s="148" t="s">
        <v>71</v>
      </c>
      <c r="C8" s="148" t="s">
        <v>233</v>
      </c>
      <c r="D8" s="149" t="s">
        <v>418</v>
      </c>
      <c r="E8" s="149" t="s">
        <v>419</v>
      </c>
      <c r="F8" s="149" t="s">
        <v>420</v>
      </c>
      <c r="G8" s="171">
        <v>1</v>
      </c>
      <c r="H8" s="133">
        <v>2000</v>
      </c>
      <c r="I8" s="133">
        <v>2000</v>
      </c>
      <c r="J8" s="133">
        <v>2000</v>
      </c>
      <c r="K8" s="133"/>
      <c r="L8" s="133"/>
      <c r="M8" s="133"/>
      <c r="N8" s="133"/>
      <c r="O8" s="133"/>
      <c r="P8" s="133"/>
      <c r="Q8" s="133"/>
      <c r="R8" s="133"/>
      <c r="S8" s="133"/>
    </row>
    <row r="9" ht="21" customHeight="1" spans="1:19">
      <c r="A9" s="147" t="s">
        <v>198</v>
      </c>
      <c r="B9" s="148" t="s">
        <v>71</v>
      </c>
      <c r="C9" s="148" t="s">
        <v>233</v>
      </c>
      <c r="D9" s="149" t="s">
        <v>421</v>
      </c>
      <c r="E9" s="149" t="s">
        <v>421</v>
      </c>
      <c r="F9" s="149" t="s">
        <v>370</v>
      </c>
      <c r="G9" s="171">
        <v>1</v>
      </c>
      <c r="H9" s="133">
        <v>15000</v>
      </c>
      <c r="I9" s="133">
        <v>15000</v>
      </c>
      <c r="J9" s="133">
        <v>15000</v>
      </c>
      <c r="K9" s="133"/>
      <c r="L9" s="133"/>
      <c r="M9" s="133"/>
      <c r="N9" s="133"/>
      <c r="O9" s="133"/>
      <c r="P9" s="133"/>
      <c r="Q9" s="133"/>
      <c r="R9" s="133"/>
      <c r="S9" s="133"/>
    </row>
    <row r="10" ht="21" customHeight="1" spans="1:19">
      <c r="A10" s="147" t="s">
        <v>198</v>
      </c>
      <c r="B10" s="148" t="s">
        <v>71</v>
      </c>
      <c r="C10" s="148" t="s">
        <v>233</v>
      </c>
      <c r="D10" s="149" t="s">
        <v>422</v>
      </c>
      <c r="E10" s="149" t="s">
        <v>423</v>
      </c>
      <c r="F10" s="149" t="s">
        <v>420</v>
      </c>
      <c r="G10" s="171">
        <v>5</v>
      </c>
      <c r="H10" s="133">
        <v>25000</v>
      </c>
      <c r="I10" s="133">
        <v>25000</v>
      </c>
      <c r="J10" s="133">
        <v>25000</v>
      </c>
      <c r="K10" s="133"/>
      <c r="L10" s="133"/>
      <c r="M10" s="133"/>
      <c r="N10" s="133"/>
      <c r="O10" s="133"/>
      <c r="P10" s="133"/>
      <c r="Q10" s="133"/>
      <c r="R10" s="133"/>
      <c r="S10" s="133"/>
    </row>
    <row r="11" ht="21" customHeight="1" spans="1:19">
      <c r="A11" s="147" t="s">
        <v>198</v>
      </c>
      <c r="B11" s="148" t="s">
        <v>71</v>
      </c>
      <c r="C11" s="148" t="s">
        <v>253</v>
      </c>
      <c r="D11" s="149" t="s">
        <v>424</v>
      </c>
      <c r="E11" s="149" t="s">
        <v>425</v>
      </c>
      <c r="F11" s="149" t="s">
        <v>370</v>
      </c>
      <c r="G11" s="171">
        <v>1</v>
      </c>
      <c r="H11" s="133">
        <v>30002</v>
      </c>
      <c r="I11" s="133">
        <v>30002</v>
      </c>
      <c r="J11" s="133">
        <v>30002</v>
      </c>
      <c r="K11" s="133"/>
      <c r="L11" s="133"/>
      <c r="M11" s="133"/>
      <c r="N11" s="133"/>
      <c r="O11" s="133"/>
      <c r="P11" s="133"/>
      <c r="Q11" s="133"/>
      <c r="R11" s="133"/>
      <c r="S11" s="133"/>
    </row>
    <row r="12" ht="21" customHeight="1" spans="1:19">
      <c r="A12" s="147" t="s">
        <v>198</v>
      </c>
      <c r="B12" s="148" t="s">
        <v>71</v>
      </c>
      <c r="C12" s="148" t="s">
        <v>253</v>
      </c>
      <c r="D12" s="149" t="s">
        <v>426</v>
      </c>
      <c r="E12" s="149" t="s">
        <v>427</v>
      </c>
      <c r="F12" s="149" t="s">
        <v>377</v>
      </c>
      <c r="G12" s="171">
        <v>7</v>
      </c>
      <c r="H12" s="133">
        <v>29498</v>
      </c>
      <c r="I12" s="133">
        <v>29498</v>
      </c>
      <c r="J12" s="133">
        <v>29498</v>
      </c>
      <c r="K12" s="133"/>
      <c r="L12" s="133"/>
      <c r="M12" s="133"/>
      <c r="N12" s="133"/>
      <c r="O12" s="133"/>
      <c r="P12" s="133"/>
      <c r="Q12" s="133"/>
      <c r="R12" s="133"/>
      <c r="S12" s="133"/>
    </row>
    <row r="13" ht="21" customHeight="1" spans="1:19">
      <c r="A13" s="147" t="s">
        <v>198</v>
      </c>
      <c r="B13" s="148" t="s">
        <v>71</v>
      </c>
      <c r="C13" s="148" t="s">
        <v>253</v>
      </c>
      <c r="D13" s="149" t="s">
        <v>428</v>
      </c>
      <c r="E13" s="149" t="s">
        <v>429</v>
      </c>
      <c r="F13" s="149" t="s">
        <v>377</v>
      </c>
      <c r="G13" s="171">
        <v>7</v>
      </c>
      <c r="H13" s="133">
        <v>24500</v>
      </c>
      <c r="I13" s="133">
        <v>24500</v>
      </c>
      <c r="J13" s="133">
        <v>24500</v>
      </c>
      <c r="K13" s="133"/>
      <c r="L13" s="133"/>
      <c r="M13" s="133"/>
      <c r="N13" s="133"/>
      <c r="O13" s="133"/>
      <c r="P13" s="133"/>
      <c r="Q13" s="133"/>
      <c r="R13" s="133"/>
      <c r="S13" s="133"/>
    </row>
    <row r="14" ht="21" customHeight="1" spans="1:19">
      <c r="A14" s="147" t="s">
        <v>198</v>
      </c>
      <c r="B14" s="148" t="s">
        <v>71</v>
      </c>
      <c r="C14" s="148" t="s">
        <v>283</v>
      </c>
      <c r="D14" s="149" t="s">
        <v>430</v>
      </c>
      <c r="E14" s="149" t="s">
        <v>431</v>
      </c>
      <c r="F14" s="149" t="s">
        <v>420</v>
      </c>
      <c r="G14" s="171">
        <v>14</v>
      </c>
      <c r="H14" s="133">
        <v>16800</v>
      </c>
      <c r="I14" s="133">
        <v>16800</v>
      </c>
      <c r="J14" s="133"/>
      <c r="K14" s="133"/>
      <c r="L14" s="133"/>
      <c r="M14" s="133"/>
      <c r="N14" s="133">
        <v>16800</v>
      </c>
      <c r="O14" s="133">
        <v>16800</v>
      </c>
      <c r="P14" s="133"/>
      <c r="Q14" s="133"/>
      <c r="R14" s="133"/>
      <c r="S14" s="133"/>
    </row>
    <row r="15" ht="21" customHeight="1" spans="1:19">
      <c r="A15" s="147" t="s">
        <v>198</v>
      </c>
      <c r="B15" s="148" t="s">
        <v>71</v>
      </c>
      <c r="C15" s="148" t="s">
        <v>283</v>
      </c>
      <c r="D15" s="149" t="s">
        <v>424</v>
      </c>
      <c r="E15" s="149" t="s">
        <v>425</v>
      </c>
      <c r="F15" s="149" t="s">
        <v>432</v>
      </c>
      <c r="G15" s="171">
        <v>1</v>
      </c>
      <c r="H15" s="133">
        <v>99000</v>
      </c>
      <c r="I15" s="133">
        <v>99000</v>
      </c>
      <c r="J15" s="133"/>
      <c r="K15" s="133"/>
      <c r="L15" s="133"/>
      <c r="M15" s="133"/>
      <c r="N15" s="133">
        <v>99000</v>
      </c>
      <c r="O15" s="133">
        <v>99000</v>
      </c>
      <c r="P15" s="133"/>
      <c r="Q15" s="133"/>
      <c r="R15" s="133"/>
      <c r="S15" s="133"/>
    </row>
    <row r="16" ht="21" customHeight="1" spans="1:19">
      <c r="A16" s="147" t="s">
        <v>198</v>
      </c>
      <c r="B16" s="148" t="s">
        <v>71</v>
      </c>
      <c r="C16" s="148" t="s">
        <v>283</v>
      </c>
      <c r="D16" s="149" t="s">
        <v>426</v>
      </c>
      <c r="E16" s="149" t="s">
        <v>427</v>
      </c>
      <c r="F16" s="149" t="s">
        <v>420</v>
      </c>
      <c r="G16" s="171">
        <v>6</v>
      </c>
      <c r="H16" s="133">
        <v>30000</v>
      </c>
      <c r="I16" s="133">
        <v>30000</v>
      </c>
      <c r="J16" s="133"/>
      <c r="K16" s="133"/>
      <c r="L16" s="133"/>
      <c r="M16" s="133"/>
      <c r="N16" s="133">
        <v>30000</v>
      </c>
      <c r="O16" s="133">
        <v>30000</v>
      </c>
      <c r="P16" s="133"/>
      <c r="Q16" s="133"/>
      <c r="R16" s="133"/>
      <c r="S16" s="133"/>
    </row>
    <row r="17" ht="21" customHeight="1" spans="1:19">
      <c r="A17" s="147" t="s">
        <v>198</v>
      </c>
      <c r="B17" s="148" t="s">
        <v>71</v>
      </c>
      <c r="C17" s="148" t="s">
        <v>283</v>
      </c>
      <c r="D17" s="149" t="s">
        <v>433</v>
      </c>
      <c r="E17" s="149" t="s">
        <v>419</v>
      </c>
      <c r="F17" s="149" t="s">
        <v>420</v>
      </c>
      <c r="G17" s="171">
        <v>1</v>
      </c>
      <c r="H17" s="133">
        <v>2000</v>
      </c>
      <c r="I17" s="133">
        <v>2000</v>
      </c>
      <c r="J17" s="133"/>
      <c r="K17" s="133"/>
      <c r="L17" s="133"/>
      <c r="M17" s="133"/>
      <c r="N17" s="133">
        <v>2000</v>
      </c>
      <c r="O17" s="133">
        <v>2000</v>
      </c>
      <c r="P17" s="133"/>
      <c r="Q17" s="133"/>
      <c r="R17" s="133"/>
      <c r="S17" s="133"/>
    </row>
    <row r="18" ht="21" customHeight="1" spans="1:19">
      <c r="A18" s="147" t="s">
        <v>198</v>
      </c>
      <c r="B18" s="148" t="s">
        <v>71</v>
      </c>
      <c r="C18" s="148" t="s">
        <v>283</v>
      </c>
      <c r="D18" s="149" t="s">
        <v>434</v>
      </c>
      <c r="E18" s="149" t="s">
        <v>435</v>
      </c>
      <c r="F18" s="149" t="s">
        <v>420</v>
      </c>
      <c r="G18" s="171">
        <v>1</v>
      </c>
      <c r="H18" s="133">
        <v>15000</v>
      </c>
      <c r="I18" s="133">
        <v>15000</v>
      </c>
      <c r="J18" s="133"/>
      <c r="K18" s="133"/>
      <c r="L18" s="133"/>
      <c r="M18" s="133"/>
      <c r="N18" s="133">
        <v>15000</v>
      </c>
      <c r="O18" s="133">
        <v>15000</v>
      </c>
      <c r="P18" s="133"/>
      <c r="Q18" s="133"/>
      <c r="R18" s="133"/>
      <c r="S18" s="133"/>
    </row>
    <row r="19" ht="21" customHeight="1" spans="1:19">
      <c r="A19" s="147" t="s">
        <v>198</v>
      </c>
      <c r="B19" s="148" t="s">
        <v>71</v>
      </c>
      <c r="C19" s="148" t="s">
        <v>283</v>
      </c>
      <c r="D19" s="149" t="s">
        <v>428</v>
      </c>
      <c r="E19" s="149" t="s">
        <v>429</v>
      </c>
      <c r="F19" s="149" t="s">
        <v>377</v>
      </c>
      <c r="G19" s="171">
        <v>6</v>
      </c>
      <c r="H19" s="133">
        <v>21000</v>
      </c>
      <c r="I19" s="133">
        <v>21000</v>
      </c>
      <c r="J19" s="133"/>
      <c r="K19" s="133"/>
      <c r="L19" s="133"/>
      <c r="M19" s="133"/>
      <c r="N19" s="133">
        <v>21000</v>
      </c>
      <c r="O19" s="133">
        <v>21000</v>
      </c>
      <c r="P19" s="133"/>
      <c r="Q19" s="133"/>
      <c r="R19" s="133"/>
      <c r="S19" s="133"/>
    </row>
    <row r="20" ht="21" customHeight="1" spans="1:19">
      <c r="A20" s="147" t="s">
        <v>198</v>
      </c>
      <c r="B20" s="148" t="s">
        <v>71</v>
      </c>
      <c r="C20" s="148" t="s">
        <v>283</v>
      </c>
      <c r="D20" s="149" t="s">
        <v>436</v>
      </c>
      <c r="E20" s="149" t="s">
        <v>437</v>
      </c>
      <c r="F20" s="149" t="s">
        <v>420</v>
      </c>
      <c r="G20" s="171">
        <v>1</v>
      </c>
      <c r="H20" s="133">
        <v>2800</v>
      </c>
      <c r="I20" s="133">
        <v>2800</v>
      </c>
      <c r="J20" s="133"/>
      <c r="K20" s="133"/>
      <c r="L20" s="133"/>
      <c r="M20" s="133"/>
      <c r="N20" s="133">
        <v>2800</v>
      </c>
      <c r="O20" s="133">
        <v>2800</v>
      </c>
      <c r="P20" s="133"/>
      <c r="Q20" s="133"/>
      <c r="R20" s="133"/>
      <c r="S20" s="133"/>
    </row>
    <row r="21" ht="21" customHeight="1" spans="1:19">
      <c r="A21" s="147" t="s">
        <v>198</v>
      </c>
      <c r="B21" s="148" t="s">
        <v>71</v>
      </c>
      <c r="C21" s="148" t="s">
        <v>283</v>
      </c>
      <c r="D21" s="149" t="s">
        <v>438</v>
      </c>
      <c r="E21" s="149" t="s">
        <v>438</v>
      </c>
      <c r="F21" s="149" t="s">
        <v>420</v>
      </c>
      <c r="G21" s="171">
        <v>2</v>
      </c>
      <c r="H21" s="133">
        <v>1600</v>
      </c>
      <c r="I21" s="133">
        <v>1600</v>
      </c>
      <c r="J21" s="133"/>
      <c r="K21" s="133"/>
      <c r="L21" s="133"/>
      <c r="M21" s="133"/>
      <c r="N21" s="133">
        <v>1600</v>
      </c>
      <c r="O21" s="133">
        <v>1600</v>
      </c>
      <c r="P21" s="133"/>
      <c r="Q21" s="133"/>
      <c r="R21" s="133"/>
      <c r="S21" s="133"/>
    </row>
    <row r="22" ht="21" customHeight="1" spans="1:19">
      <c r="A22" s="147" t="s">
        <v>198</v>
      </c>
      <c r="B22" s="148" t="s">
        <v>71</v>
      </c>
      <c r="C22" s="148" t="s">
        <v>283</v>
      </c>
      <c r="D22" s="149" t="s">
        <v>439</v>
      </c>
      <c r="E22" s="149" t="s">
        <v>423</v>
      </c>
      <c r="F22" s="149" t="s">
        <v>420</v>
      </c>
      <c r="G22" s="171">
        <v>26</v>
      </c>
      <c r="H22" s="133">
        <v>130000</v>
      </c>
      <c r="I22" s="133">
        <v>130000</v>
      </c>
      <c r="J22" s="133"/>
      <c r="K22" s="133"/>
      <c r="L22" s="133"/>
      <c r="M22" s="133"/>
      <c r="N22" s="133">
        <v>130000</v>
      </c>
      <c r="O22" s="133">
        <v>130000</v>
      </c>
      <c r="P22" s="133"/>
      <c r="Q22" s="133"/>
      <c r="R22" s="133"/>
      <c r="S22" s="133"/>
    </row>
    <row r="23" ht="21" customHeight="1" spans="1:19">
      <c r="A23" s="172" t="s">
        <v>170</v>
      </c>
      <c r="B23" s="173"/>
      <c r="C23" s="173"/>
      <c r="D23" s="174"/>
      <c r="E23" s="174"/>
      <c r="F23" s="174"/>
      <c r="G23" s="175"/>
      <c r="H23" s="133">
        <v>444200</v>
      </c>
      <c r="I23" s="133">
        <v>444200</v>
      </c>
      <c r="J23" s="133">
        <v>126000</v>
      </c>
      <c r="K23" s="133"/>
      <c r="L23" s="133"/>
      <c r="M23" s="133"/>
      <c r="N23" s="133">
        <v>318200</v>
      </c>
      <c r="O23" s="133">
        <v>318200</v>
      </c>
      <c r="P23" s="133"/>
      <c r="Q23" s="133"/>
      <c r="R23" s="133"/>
      <c r="S23" s="133"/>
    </row>
    <row r="24" ht="21" customHeight="1" spans="1:19">
      <c r="A24" s="168" t="s">
        <v>440</v>
      </c>
      <c r="B24" s="57"/>
      <c r="C24" s="57"/>
      <c r="D24" s="168"/>
      <c r="E24" s="168"/>
      <c r="F24" s="168"/>
      <c r="G24" s="176"/>
      <c r="H24" s="177"/>
      <c r="I24" s="177"/>
      <c r="J24" s="177"/>
      <c r="K24" s="177"/>
      <c r="L24" s="177"/>
      <c r="M24" s="177"/>
      <c r="N24" s="177"/>
      <c r="O24" s="177"/>
      <c r="P24" s="177"/>
      <c r="Q24" s="177"/>
      <c r="R24" s="177"/>
      <c r="S24" s="177"/>
    </row>
  </sheetData>
  <mergeCells count="19">
    <mergeCell ref="A2:S2"/>
    <mergeCell ref="A3:H3"/>
    <mergeCell ref="I4:S4"/>
    <mergeCell ref="N5:S5"/>
    <mergeCell ref="A23:G23"/>
    <mergeCell ref="A24:S24"/>
    <mergeCell ref="A4:A6"/>
    <mergeCell ref="B4:B6"/>
    <mergeCell ref="C4:C6"/>
    <mergeCell ref="D4:D6"/>
    <mergeCell ref="E4:E6"/>
    <mergeCell ref="F4:F6"/>
    <mergeCell ref="G4:G6"/>
    <mergeCell ref="H4:H6"/>
    <mergeCell ref="I5:I6"/>
    <mergeCell ref="J5:J6"/>
    <mergeCell ref="K5:K6"/>
    <mergeCell ref="L5:L6"/>
    <mergeCell ref="M5:M6"/>
  </mergeCells>
  <printOptions horizontalCentered="1"/>
  <pageMargins left="0.96" right="0.96" top="0.72" bottom="0.72" header="0" footer="0"/>
  <pageSetup paperSize="9" scale="60"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T10"/>
  <sheetViews>
    <sheetView showZeros="0" workbookViewId="0">
      <selection activeCell="T15" sqref="T15"/>
    </sheetView>
  </sheetViews>
  <sheetFormatPr defaultColWidth="9.125" defaultRowHeight="14.25" customHeight="1"/>
  <cols>
    <col min="1" max="22" width="17" customWidth="1"/>
  </cols>
  <sheetData>
    <row r="1" ht="16.5" customHeight="1" spans="1:20">
      <c r="A1" s="130"/>
      <c r="B1" s="138"/>
      <c r="C1" s="138"/>
      <c r="D1" s="138"/>
      <c r="E1" s="138"/>
      <c r="F1" s="138"/>
      <c r="G1" s="138"/>
      <c r="H1" s="130"/>
      <c r="I1" s="130"/>
      <c r="J1" s="130"/>
      <c r="K1" s="130"/>
      <c r="L1" s="130"/>
      <c r="M1" s="130"/>
      <c r="N1" s="155"/>
      <c r="O1" s="130"/>
      <c r="P1" s="130"/>
      <c r="Q1" s="138"/>
      <c r="R1" s="130"/>
      <c r="S1" s="163"/>
      <c r="T1" s="163" t="s">
        <v>441</v>
      </c>
    </row>
    <row r="2" ht="41.25" customHeight="1" spans="1:20">
      <c r="A2" s="126" t="str">
        <f>"2026"&amp;"年部门政府购买服务预算表"</f>
        <v>2026年部门政府购买服务预算表</v>
      </c>
      <c r="B2" s="119"/>
      <c r="C2" s="119"/>
      <c r="D2" s="119"/>
      <c r="E2" s="119"/>
      <c r="F2" s="119"/>
      <c r="G2" s="119"/>
      <c r="H2" s="139"/>
      <c r="I2" s="139"/>
      <c r="J2" s="139"/>
      <c r="K2" s="139"/>
      <c r="L2" s="139"/>
      <c r="M2" s="139"/>
      <c r="N2" s="156"/>
      <c r="O2" s="139"/>
      <c r="P2" s="139"/>
      <c r="Q2" s="119"/>
      <c r="R2" s="139"/>
      <c r="S2" s="156"/>
      <c r="T2" s="119"/>
    </row>
    <row r="3" ht="22.5" customHeight="1" spans="1:20">
      <c r="A3" s="127" t="str">
        <f>"单位名称："&amp;"昆明市东川区疾病预防控制中心"</f>
        <v>单位名称：昆明市东川区疾病预防控制中心</v>
      </c>
      <c r="B3" s="140"/>
      <c r="C3" s="140"/>
      <c r="D3" s="140"/>
      <c r="E3" s="140"/>
      <c r="F3" s="140"/>
      <c r="G3" s="140"/>
      <c r="H3" s="128"/>
      <c r="I3" s="128"/>
      <c r="J3" s="128"/>
      <c r="K3" s="128"/>
      <c r="L3" s="128"/>
      <c r="M3" s="128"/>
      <c r="N3" s="155"/>
      <c r="O3" s="130"/>
      <c r="P3" s="130"/>
      <c r="Q3" s="138"/>
      <c r="R3" s="130"/>
      <c r="S3" s="164"/>
      <c r="T3" s="163" t="s">
        <v>2</v>
      </c>
    </row>
    <row r="4" ht="24" customHeight="1" spans="1:20">
      <c r="A4" s="62" t="s">
        <v>179</v>
      </c>
      <c r="B4" s="141" t="s">
        <v>180</v>
      </c>
      <c r="C4" s="141" t="s">
        <v>408</v>
      </c>
      <c r="D4" s="141" t="s">
        <v>442</v>
      </c>
      <c r="E4" s="141" t="s">
        <v>443</v>
      </c>
      <c r="F4" s="141" t="s">
        <v>444</v>
      </c>
      <c r="G4" s="141" t="s">
        <v>445</v>
      </c>
      <c r="H4" s="142" t="s">
        <v>446</v>
      </c>
      <c r="I4" s="142" t="s">
        <v>447</v>
      </c>
      <c r="J4" s="157" t="s">
        <v>187</v>
      </c>
      <c r="K4" s="157"/>
      <c r="L4" s="157"/>
      <c r="M4" s="157"/>
      <c r="N4" s="158"/>
      <c r="O4" s="157"/>
      <c r="P4" s="157"/>
      <c r="Q4" s="165"/>
      <c r="R4" s="157"/>
      <c r="S4" s="158"/>
      <c r="T4" s="136"/>
    </row>
    <row r="5" ht="24" customHeight="1" spans="1:20">
      <c r="A5" s="67"/>
      <c r="B5" s="143"/>
      <c r="C5" s="143"/>
      <c r="D5" s="143"/>
      <c r="E5" s="143"/>
      <c r="F5" s="143"/>
      <c r="G5" s="143"/>
      <c r="H5" s="144"/>
      <c r="I5" s="144"/>
      <c r="J5" s="144" t="s">
        <v>56</v>
      </c>
      <c r="K5" s="144" t="s">
        <v>59</v>
      </c>
      <c r="L5" s="144" t="s">
        <v>414</v>
      </c>
      <c r="M5" s="144" t="s">
        <v>415</v>
      </c>
      <c r="N5" s="159" t="s">
        <v>416</v>
      </c>
      <c r="O5" s="160" t="s">
        <v>417</v>
      </c>
      <c r="P5" s="160"/>
      <c r="Q5" s="166"/>
      <c r="R5" s="160"/>
      <c r="S5" s="167"/>
      <c r="T5" s="145"/>
    </row>
    <row r="6" ht="54" customHeight="1" spans="1:20">
      <c r="A6" s="70"/>
      <c r="B6" s="145"/>
      <c r="C6" s="145"/>
      <c r="D6" s="145"/>
      <c r="E6" s="145"/>
      <c r="F6" s="145"/>
      <c r="G6" s="145"/>
      <c r="H6" s="146"/>
      <c r="I6" s="146"/>
      <c r="J6" s="146"/>
      <c r="K6" s="146" t="s">
        <v>58</v>
      </c>
      <c r="L6" s="146"/>
      <c r="M6" s="146"/>
      <c r="N6" s="161"/>
      <c r="O6" s="146" t="s">
        <v>58</v>
      </c>
      <c r="P6" s="146" t="s">
        <v>65</v>
      </c>
      <c r="Q6" s="145" t="s">
        <v>66</v>
      </c>
      <c r="R6" s="146" t="s">
        <v>67</v>
      </c>
      <c r="S6" s="161" t="s">
        <v>68</v>
      </c>
      <c r="T6" s="145" t="s">
        <v>69</v>
      </c>
    </row>
    <row r="7" ht="17.25" customHeight="1" spans="1:20">
      <c r="A7" s="71">
        <v>1</v>
      </c>
      <c r="B7" s="145">
        <v>2</v>
      </c>
      <c r="C7" s="71">
        <v>3</v>
      </c>
      <c r="D7" s="71">
        <v>4</v>
      </c>
      <c r="E7" s="145">
        <v>5</v>
      </c>
      <c r="F7" s="71">
        <v>6</v>
      </c>
      <c r="G7" s="71">
        <v>7</v>
      </c>
      <c r="H7" s="145">
        <v>8</v>
      </c>
      <c r="I7" s="71">
        <v>9</v>
      </c>
      <c r="J7" s="71">
        <v>10</v>
      </c>
      <c r="K7" s="145">
        <v>11</v>
      </c>
      <c r="L7" s="71">
        <v>12</v>
      </c>
      <c r="M7" s="71">
        <v>13</v>
      </c>
      <c r="N7" s="145">
        <v>14</v>
      </c>
      <c r="O7" s="71">
        <v>15</v>
      </c>
      <c r="P7" s="71">
        <v>16</v>
      </c>
      <c r="Q7" s="145">
        <v>17</v>
      </c>
      <c r="R7" s="71">
        <v>18</v>
      </c>
      <c r="S7" s="71">
        <v>19</v>
      </c>
      <c r="T7" s="71">
        <v>20</v>
      </c>
    </row>
    <row r="8" ht="21" customHeight="1" spans="1:20">
      <c r="A8" s="147"/>
      <c r="B8" s="148"/>
      <c r="C8" s="148"/>
      <c r="D8" s="148"/>
      <c r="E8" s="148"/>
      <c r="F8" s="148"/>
      <c r="G8" s="148"/>
      <c r="H8" s="149"/>
      <c r="I8" s="149"/>
      <c r="J8" s="133"/>
      <c r="K8" s="133"/>
      <c r="L8" s="133"/>
      <c r="M8" s="133"/>
      <c r="N8" s="133"/>
      <c r="O8" s="133"/>
      <c r="P8" s="133"/>
      <c r="Q8" s="133"/>
      <c r="R8" s="133"/>
      <c r="S8" s="133"/>
      <c r="T8" s="133"/>
    </row>
    <row r="9" ht="21" customHeight="1" spans="1:20">
      <c r="A9" s="150" t="s">
        <v>170</v>
      </c>
      <c r="B9" s="151"/>
      <c r="C9" s="151"/>
      <c r="D9" s="151"/>
      <c r="E9" s="151"/>
      <c r="F9" s="151"/>
      <c r="G9" s="151"/>
      <c r="H9" s="152"/>
      <c r="I9" s="162"/>
      <c r="J9" s="133"/>
      <c r="K9" s="133"/>
      <c r="L9" s="133"/>
      <c r="M9" s="133"/>
      <c r="N9" s="133"/>
      <c r="O9" s="133"/>
      <c r="P9" s="133"/>
      <c r="Q9" s="133"/>
      <c r="R9" s="133"/>
      <c r="S9" s="133"/>
      <c r="T9" s="133"/>
    </row>
    <row r="10" ht="30" customHeight="1" spans="1:9">
      <c r="A10" s="153" t="s">
        <v>448</v>
      </c>
      <c r="B10" s="153"/>
      <c r="C10" s="153"/>
      <c r="D10" s="153"/>
      <c r="E10" s="153"/>
      <c r="F10" s="153"/>
      <c r="G10" s="154"/>
      <c r="H10" s="154"/>
      <c r="I10" s="154"/>
    </row>
  </sheetData>
  <mergeCells count="19">
    <mergeCell ref="A2:T2"/>
    <mergeCell ref="A3:I3"/>
    <mergeCell ref="J4:T4"/>
    <mergeCell ref="O5:T5"/>
    <mergeCell ref="A9:I9"/>
    <mergeCell ref="A4:A6"/>
    <mergeCell ref="B4:B6"/>
    <mergeCell ref="C4:C6"/>
    <mergeCell ref="D4:D6"/>
    <mergeCell ref="E4:E6"/>
    <mergeCell ref="F4:F6"/>
    <mergeCell ref="G4:G6"/>
    <mergeCell ref="H4:H6"/>
    <mergeCell ref="I4:I6"/>
    <mergeCell ref="J5:J6"/>
    <mergeCell ref="K5:K6"/>
    <mergeCell ref="L5:L6"/>
    <mergeCell ref="M5:M6"/>
    <mergeCell ref="N5:N6"/>
  </mergeCells>
  <printOptions horizontalCentered="1"/>
  <pageMargins left="0.96" right="0.96" top="0.72" bottom="0.72" header="0" footer="0"/>
  <pageSetup paperSize="9" scale="60"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M9"/>
  <sheetViews>
    <sheetView showZeros="0" workbookViewId="0">
      <selection activeCell="A12" sqref="A12"/>
    </sheetView>
  </sheetViews>
  <sheetFormatPr defaultColWidth="9.125" defaultRowHeight="14.25" customHeight="1"/>
  <cols>
    <col min="1" max="1" width="37.75" customWidth="1"/>
    <col min="2" max="13" width="20" customWidth="1"/>
  </cols>
  <sheetData>
    <row r="1" ht="17.25" customHeight="1" spans="4:13">
      <c r="D1" s="125"/>
      <c r="M1" s="55" t="s">
        <v>449</v>
      </c>
    </row>
    <row r="2" ht="41.25" customHeight="1" spans="1:13">
      <c r="A2" s="126" t="str">
        <f>"2026"&amp;"年对下转移支付预算表"</f>
        <v>2026年对下转移支付预算表</v>
      </c>
      <c r="B2" s="56"/>
      <c r="C2" s="56"/>
      <c r="D2" s="56"/>
      <c r="E2" s="56"/>
      <c r="F2" s="56"/>
      <c r="G2" s="56"/>
      <c r="H2" s="56"/>
      <c r="I2" s="56"/>
      <c r="J2" s="56"/>
      <c r="K2" s="56"/>
      <c r="L2" s="56"/>
      <c r="M2" s="119"/>
    </row>
    <row r="3" ht="18" customHeight="1" spans="1:13">
      <c r="A3" s="127" t="str">
        <f>"单位名称："&amp;"昆明市东川区疾病预防控制中心"</f>
        <v>单位名称：昆明市东川区疾病预防控制中心</v>
      </c>
      <c r="B3" s="128"/>
      <c r="C3" s="128"/>
      <c r="D3" s="129"/>
      <c r="E3" s="130"/>
      <c r="F3" s="130"/>
      <c r="G3" s="130"/>
      <c r="H3" s="130"/>
      <c r="I3" s="130"/>
      <c r="M3" s="60" t="s">
        <v>2</v>
      </c>
    </row>
    <row r="4" ht="19.5" customHeight="1" spans="1:13">
      <c r="A4" s="80" t="s">
        <v>450</v>
      </c>
      <c r="B4" s="63" t="s">
        <v>187</v>
      </c>
      <c r="C4" s="64"/>
      <c r="D4" s="64"/>
      <c r="E4" s="63" t="s">
        <v>451</v>
      </c>
      <c r="F4" s="64"/>
      <c r="G4" s="64"/>
      <c r="H4" s="64"/>
      <c r="I4" s="64"/>
      <c r="J4" s="64"/>
      <c r="K4" s="64"/>
      <c r="L4" s="64"/>
      <c r="M4" s="136"/>
    </row>
    <row r="5" ht="40.5" customHeight="1" spans="1:13">
      <c r="A5" s="71"/>
      <c r="B5" s="81" t="s">
        <v>56</v>
      </c>
      <c r="C5" s="62" t="s">
        <v>59</v>
      </c>
      <c r="D5" s="131" t="s">
        <v>414</v>
      </c>
      <c r="E5" s="101"/>
      <c r="F5" s="101"/>
      <c r="G5" s="101"/>
      <c r="H5" s="101"/>
      <c r="I5" s="101"/>
      <c r="J5" s="101"/>
      <c r="K5" s="101"/>
      <c r="L5" s="101"/>
      <c r="M5" s="137"/>
    </row>
    <row r="6" ht="19.5" customHeight="1" spans="1:13">
      <c r="A6" s="72">
        <v>1</v>
      </c>
      <c r="B6" s="72">
        <v>2</v>
      </c>
      <c r="C6" s="72">
        <v>3</v>
      </c>
      <c r="D6" s="132">
        <v>4</v>
      </c>
      <c r="E6" s="89">
        <v>5</v>
      </c>
      <c r="F6" s="72">
        <v>6</v>
      </c>
      <c r="G6" s="72">
        <v>7</v>
      </c>
      <c r="H6" s="132">
        <v>8</v>
      </c>
      <c r="I6" s="72">
        <v>9</v>
      </c>
      <c r="J6" s="72">
        <v>10</v>
      </c>
      <c r="K6" s="72">
        <v>11</v>
      </c>
      <c r="L6" s="72">
        <v>13</v>
      </c>
      <c r="M6" s="89">
        <v>24</v>
      </c>
    </row>
    <row r="7" ht="19.5" customHeight="1" spans="1:13">
      <c r="A7" s="82"/>
      <c r="B7" s="133"/>
      <c r="C7" s="133"/>
      <c r="D7" s="133"/>
      <c r="E7" s="133"/>
      <c r="F7" s="133"/>
      <c r="G7" s="133"/>
      <c r="H7" s="133"/>
      <c r="I7" s="133"/>
      <c r="J7" s="133"/>
      <c r="K7" s="133"/>
      <c r="L7" s="133"/>
      <c r="M7" s="133"/>
    </row>
    <row r="8" ht="19.5" customHeight="1" spans="1:13">
      <c r="A8" s="122"/>
      <c r="B8" s="133"/>
      <c r="C8" s="133"/>
      <c r="D8" s="133"/>
      <c r="E8" s="133"/>
      <c r="F8" s="133"/>
      <c r="G8" s="133"/>
      <c r="H8" s="133"/>
      <c r="I8" s="133"/>
      <c r="J8" s="133"/>
      <c r="K8" s="133"/>
      <c r="L8" s="133"/>
      <c r="M8" s="133"/>
    </row>
    <row r="9" ht="24" customHeight="1" spans="1:6">
      <c r="A9" s="134" t="s">
        <v>452</v>
      </c>
      <c r="B9" s="134"/>
      <c r="C9" s="134"/>
      <c r="D9" s="134"/>
      <c r="E9" s="135"/>
      <c r="F9" s="135"/>
    </row>
  </sheetData>
  <mergeCells count="5">
    <mergeCell ref="A2:M2"/>
    <mergeCell ref="A3:I3"/>
    <mergeCell ref="B4:D4"/>
    <mergeCell ref="E4:M4"/>
    <mergeCell ref="A4:A5"/>
  </mergeCells>
  <printOptions horizontalCentered="1"/>
  <pageMargins left="0.96" right="0.96" top="0.72" bottom="0.72" header="0" footer="0"/>
  <pageSetup paperSize="9" scale="57"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J8"/>
  <sheetViews>
    <sheetView showZeros="0" workbookViewId="0">
      <selection activeCell="B23" sqref="B23"/>
    </sheetView>
  </sheetViews>
  <sheetFormatPr defaultColWidth="9.125" defaultRowHeight="12" customHeight="1" outlineLevelRow="7"/>
  <cols>
    <col min="1" max="1" width="34.25" customWidth="1"/>
    <col min="2" max="2" width="29" customWidth="1"/>
    <col min="3" max="5" width="23.625" customWidth="1"/>
    <col min="6" max="6" width="11.25" customWidth="1"/>
    <col min="7" max="7" width="25.125" customWidth="1"/>
    <col min="8" max="8" width="15.625" customWidth="1"/>
    <col min="9" max="9" width="13.375" customWidth="1"/>
    <col min="10" max="10" width="18.875" customWidth="1"/>
  </cols>
  <sheetData>
    <row r="1" ht="16.5" customHeight="1" spans="10:10">
      <c r="J1" s="55" t="s">
        <v>453</v>
      </c>
    </row>
    <row r="2" ht="41.25" customHeight="1" spans="1:10">
      <c r="A2" s="118" t="str">
        <f>"2026"&amp;"年对下转移支付绩效目标表"</f>
        <v>2026年对下转移支付绩效目标表</v>
      </c>
      <c r="B2" s="56"/>
      <c r="C2" s="56"/>
      <c r="D2" s="56"/>
      <c r="E2" s="56"/>
      <c r="F2" s="119"/>
      <c r="G2" s="56"/>
      <c r="H2" s="119"/>
      <c r="I2" s="119"/>
      <c r="J2" s="56"/>
    </row>
    <row r="3" ht="17.25" customHeight="1" spans="1:1">
      <c r="A3" s="57" t="str">
        <f>"单位名称："&amp;"昆明市东川区疾病预防控制中心"</f>
        <v>单位名称：昆明市东川区疾病预防控制中心</v>
      </c>
    </row>
    <row r="4" ht="44.25" customHeight="1" spans="1:10">
      <c r="A4" s="120" t="s">
        <v>450</v>
      </c>
      <c r="B4" s="120" t="s">
        <v>295</v>
      </c>
      <c r="C4" s="120" t="s">
        <v>296</v>
      </c>
      <c r="D4" s="120" t="s">
        <v>297</v>
      </c>
      <c r="E4" s="120" t="s">
        <v>298</v>
      </c>
      <c r="F4" s="121" t="s">
        <v>299</v>
      </c>
      <c r="G4" s="120" t="s">
        <v>300</v>
      </c>
      <c r="H4" s="121" t="s">
        <v>301</v>
      </c>
      <c r="I4" s="121" t="s">
        <v>302</v>
      </c>
      <c r="J4" s="120" t="s">
        <v>303</v>
      </c>
    </row>
    <row r="5" ht="25" customHeight="1" spans="1:10">
      <c r="A5" s="120">
        <v>1</v>
      </c>
      <c r="B5" s="120">
        <v>2</v>
      </c>
      <c r="C5" s="120">
        <v>3</v>
      </c>
      <c r="D5" s="120">
        <v>4</v>
      </c>
      <c r="E5" s="120">
        <v>5</v>
      </c>
      <c r="F5" s="121">
        <v>6</v>
      </c>
      <c r="G5" s="120">
        <v>7</v>
      </c>
      <c r="H5" s="121">
        <v>8</v>
      </c>
      <c r="I5" s="121">
        <v>9</v>
      </c>
      <c r="J5" s="120">
        <v>10</v>
      </c>
    </row>
    <row r="6" ht="27" customHeight="1" spans="1:10">
      <c r="A6" s="82"/>
      <c r="B6" s="122"/>
      <c r="C6" s="122"/>
      <c r="D6" s="122"/>
      <c r="E6" s="107"/>
      <c r="F6" s="123"/>
      <c r="G6" s="107"/>
      <c r="H6" s="123"/>
      <c r="I6" s="123"/>
      <c r="J6" s="107"/>
    </row>
    <row r="7" ht="27" customHeight="1" spans="1:10">
      <c r="A7" s="82"/>
      <c r="B7" s="73"/>
      <c r="C7" s="73"/>
      <c r="D7" s="73"/>
      <c r="E7" s="82"/>
      <c r="F7" s="73"/>
      <c r="G7" s="82"/>
      <c r="H7" s="73"/>
      <c r="I7" s="73"/>
      <c r="J7" s="82"/>
    </row>
    <row r="8" ht="24" customHeight="1" spans="1:5">
      <c r="A8" s="124" t="s">
        <v>454</v>
      </c>
      <c r="B8" s="124"/>
      <c r="C8" s="124"/>
      <c r="D8" s="124"/>
      <c r="E8" s="124"/>
    </row>
  </sheetData>
  <mergeCells count="2">
    <mergeCell ref="A2:J2"/>
    <mergeCell ref="A3:H3"/>
  </mergeCells>
  <printOptions horizontalCentered="1"/>
  <pageMargins left="0.96" right="0.96" top="0.72" bottom="0.72" header="0" footer="0"/>
  <pageSetup paperSize="9" scale="69"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I9"/>
  <sheetViews>
    <sheetView showZeros="0" workbookViewId="0">
      <selection activeCell="A9" sqref="A9"/>
    </sheetView>
  </sheetViews>
  <sheetFormatPr defaultColWidth="10.375" defaultRowHeight="14.25" customHeight="1"/>
  <cols>
    <col min="1" max="3" width="33.75" customWidth="1"/>
    <col min="4" max="4" width="45.625" customWidth="1"/>
    <col min="5" max="5" width="27.625" customWidth="1"/>
    <col min="6" max="6" width="21.75" customWidth="1"/>
    <col min="7" max="9" width="26.25" customWidth="1"/>
  </cols>
  <sheetData>
    <row r="1" customHeight="1" spans="1:9">
      <c r="A1" s="91" t="s">
        <v>455</v>
      </c>
      <c r="B1" s="92"/>
      <c r="C1" s="92"/>
      <c r="D1" s="93"/>
      <c r="E1" s="93"/>
      <c r="F1" s="93"/>
      <c r="G1" s="92"/>
      <c r="H1" s="92"/>
      <c r="I1" s="93"/>
    </row>
    <row r="2" ht="41.25" customHeight="1" spans="1:9">
      <c r="A2" s="94" t="str">
        <f>"2026"&amp;"年新增资产配置预算表"</f>
        <v>2026年新增资产配置预算表</v>
      </c>
      <c r="B2" s="95"/>
      <c r="C2" s="95"/>
      <c r="D2" s="96"/>
      <c r="E2" s="96"/>
      <c r="F2" s="96"/>
      <c r="G2" s="95"/>
      <c r="H2" s="95"/>
      <c r="I2" s="96"/>
    </row>
    <row r="3" customHeight="1" spans="1:9">
      <c r="A3" s="97" t="str">
        <f>"单位名称："&amp;"昆明市东川区疾病预防控制中心"</f>
        <v>单位名称：昆明市东川区疾病预防控制中心</v>
      </c>
      <c r="B3" s="98"/>
      <c r="C3" s="98"/>
      <c r="D3" s="99"/>
      <c r="F3" s="96"/>
      <c r="G3" s="95"/>
      <c r="H3" s="95"/>
      <c r="I3" s="117" t="s">
        <v>2</v>
      </c>
    </row>
    <row r="4" ht="28.5" customHeight="1" spans="1:9">
      <c r="A4" s="100" t="s">
        <v>179</v>
      </c>
      <c r="B4" s="101" t="s">
        <v>180</v>
      </c>
      <c r="C4" s="102" t="s">
        <v>456</v>
      </c>
      <c r="D4" s="100" t="s">
        <v>457</v>
      </c>
      <c r="E4" s="100" t="s">
        <v>458</v>
      </c>
      <c r="F4" s="100" t="s">
        <v>459</v>
      </c>
      <c r="G4" s="101" t="s">
        <v>460</v>
      </c>
      <c r="H4" s="89"/>
      <c r="I4" s="100"/>
    </row>
    <row r="5" ht="21" customHeight="1" spans="1:9">
      <c r="A5" s="102"/>
      <c r="B5" s="103"/>
      <c r="C5" s="103"/>
      <c r="D5" s="104"/>
      <c r="E5" s="103"/>
      <c r="F5" s="103"/>
      <c r="G5" s="101" t="s">
        <v>412</v>
      </c>
      <c r="H5" s="101" t="s">
        <v>461</v>
      </c>
      <c r="I5" s="101" t="s">
        <v>462</v>
      </c>
    </row>
    <row r="6" ht="26" customHeight="1" spans="1:9">
      <c r="A6" s="105" t="s">
        <v>83</v>
      </c>
      <c r="B6" s="106" t="s">
        <v>84</v>
      </c>
      <c r="C6" s="105" t="s">
        <v>85</v>
      </c>
      <c r="D6" s="107" t="s">
        <v>86</v>
      </c>
      <c r="E6" s="105" t="s">
        <v>87</v>
      </c>
      <c r="F6" s="106" t="s">
        <v>88</v>
      </c>
      <c r="G6" s="108" t="s">
        <v>89</v>
      </c>
      <c r="H6" s="107" t="s">
        <v>90</v>
      </c>
      <c r="I6" s="107">
        <v>9</v>
      </c>
    </row>
    <row r="7" ht="26" customHeight="1" spans="1:9">
      <c r="A7" s="109"/>
      <c r="B7" s="84"/>
      <c r="C7" s="84"/>
      <c r="D7" s="82"/>
      <c r="E7" s="73"/>
      <c r="F7" s="108"/>
      <c r="G7" s="110"/>
      <c r="H7" s="111"/>
      <c r="I7" s="111"/>
    </row>
    <row r="8" ht="26" customHeight="1" spans="1:9">
      <c r="A8" s="112" t="s">
        <v>56</v>
      </c>
      <c r="B8" s="113"/>
      <c r="C8" s="113"/>
      <c r="D8" s="114"/>
      <c r="E8" s="115"/>
      <c r="F8" s="115"/>
      <c r="G8" s="110"/>
      <c r="H8" s="111"/>
      <c r="I8" s="111"/>
    </row>
    <row r="9" ht="28" customHeight="1" spans="1:4">
      <c r="A9" s="116" t="s">
        <v>463</v>
      </c>
      <c r="B9" s="116"/>
      <c r="C9" s="116"/>
      <c r="D9" s="116"/>
    </row>
  </sheetData>
  <mergeCells count="11">
    <mergeCell ref="A1:I1"/>
    <mergeCell ref="A2:I2"/>
    <mergeCell ref="A3:C3"/>
    <mergeCell ref="G4:I4"/>
    <mergeCell ref="A8:F8"/>
    <mergeCell ref="A4:A5"/>
    <mergeCell ref="B4:B5"/>
    <mergeCell ref="C4:C5"/>
    <mergeCell ref="D4:D5"/>
    <mergeCell ref="E4:E5"/>
    <mergeCell ref="F4:F5"/>
  </mergeCells>
  <pageMargins left="0.67" right="0.67" top="0.72" bottom="0.72" header="0.28" footer="0.28"/>
  <pageSetup paperSize="9" fitToWidth="0" fitToHeight="0" orientation="portrait"/>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K11"/>
  <sheetViews>
    <sheetView showZeros="0" workbookViewId="0">
      <selection activeCell="G27" sqref="G27"/>
    </sheetView>
  </sheetViews>
  <sheetFormatPr defaultColWidth="9.125" defaultRowHeight="14.25" customHeight="1"/>
  <cols>
    <col min="1" max="1" width="19.25" customWidth="1"/>
    <col min="2" max="2" width="33.875" customWidth="1"/>
    <col min="3" max="3" width="23.875" customWidth="1"/>
    <col min="4" max="4" width="11.125" customWidth="1"/>
    <col min="5" max="5" width="17.75" customWidth="1"/>
    <col min="6" max="6" width="9.875" customWidth="1"/>
    <col min="7" max="7" width="17.75" customWidth="1"/>
    <col min="8" max="11" width="23.125" customWidth="1"/>
  </cols>
  <sheetData>
    <row r="1" customHeight="1" spans="4:11">
      <c r="D1" s="54"/>
      <c r="E1" s="54"/>
      <c r="F1" s="54"/>
      <c r="G1" s="54"/>
      <c r="K1" s="55" t="s">
        <v>464</v>
      </c>
    </row>
    <row r="2" ht="41.25" customHeight="1" spans="1:11">
      <c r="A2" s="56" t="str">
        <f>"2026"&amp;"年上级补助项目支出预算表"</f>
        <v>2026年上级补助项目支出预算表</v>
      </c>
      <c r="B2" s="56"/>
      <c r="C2" s="56"/>
      <c r="D2" s="56"/>
      <c r="E2" s="56"/>
      <c r="F2" s="56"/>
      <c r="G2" s="56"/>
      <c r="H2" s="56"/>
      <c r="I2" s="56"/>
      <c r="J2" s="56"/>
      <c r="K2" s="56"/>
    </row>
    <row r="3" ht="13.5" customHeight="1" spans="1:11">
      <c r="A3" s="57" t="str">
        <f>"单位名称："&amp;"昆明市东川区疾病预防控制中心"</f>
        <v>单位名称：昆明市东川区疾病预防控制中心</v>
      </c>
      <c r="B3" s="58"/>
      <c r="C3" s="58"/>
      <c r="D3" s="58"/>
      <c r="E3" s="58"/>
      <c r="F3" s="58"/>
      <c r="G3" s="58"/>
      <c r="H3" s="59"/>
      <c r="I3" s="59"/>
      <c r="J3" s="59"/>
      <c r="K3" s="60" t="s">
        <v>2</v>
      </c>
    </row>
    <row r="4" ht="21.75" customHeight="1" spans="1:11">
      <c r="A4" s="61" t="s">
        <v>263</v>
      </c>
      <c r="B4" s="61" t="s">
        <v>182</v>
      </c>
      <c r="C4" s="61" t="s">
        <v>264</v>
      </c>
      <c r="D4" s="62" t="s">
        <v>183</v>
      </c>
      <c r="E4" s="62" t="s">
        <v>184</v>
      </c>
      <c r="F4" s="62" t="s">
        <v>265</v>
      </c>
      <c r="G4" s="62" t="s">
        <v>266</v>
      </c>
      <c r="H4" s="80" t="s">
        <v>56</v>
      </c>
      <c r="I4" s="63" t="s">
        <v>465</v>
      </c>
      <c r="J4" s="64"/>
      <c r="K4" s="65"/>
    </row>
    <row r="5" ht="21.75" customHeight="1" spans="1:11">
      <c r="A5" s="66"/>
      <c r="B5" s="66"/>
      <c r="C5" s="66"/>
      <c r="D5" s="67"/>
      <c r="E5" s="67"/>
      <c r="F5" s="67"/>
      <c r="G5" s="67"/>
      <c r="H5" s="81"/>
      <c r="I5" s="62" t="s">
        <v>59</v>
      </c>
      <c r="J5" s="62" t="s">
        <v>60</v>
      </c>
      <c r="K5" s="62" t="s">
        <v>61</v>
      </c>
    </row>
    <row r="6" ht="40.5" customHeight="1" spans="1:11">
      <c r="A6" s="69"/>
      <c r="B6" s="69"/>
      <c r="C6" s="69"/>
      <c r="D6" s="70"/>
      <c r="E6" s="70"/>
      <c r="F6" s="70"/>
      <c r="G6" s="70"/>
      <c r="H6" s="71"/>
      <c r="I6" s="70" t="s">
        <v>58</v>
      </c>
      <c r="J6" s="70"/>
      <c r="K6" s="70"/>
    </row>
    <row r="7" ht="22" customHeight="1" spans="1:11">
      <c r="A7" s="72">
        <v>1</v>
      </c>
      <c r="B7" s="72">
        <v>2</v>
      </c>
      <c r="C7" s="72">
        <v>3</v>
      </c>
      <c r="D7" s="72">
        <v>4</v>
      </c>
      <c r="E7" s="72">
        <v>5</v>
      </c>
      <c r="F7" s="72">
        <v>6</v>
      </c>
      <c r="G7" s="72">
        <v>7</v>
      </c>
      <c r="H7" s="72">
        <v>8</v>
      </c>
      <c r="I7" s="72">
        <v>9</v>
      </c>
      <c r="J7" s="89">
        <v>10</v>
      </c>
      <c r="K7" s="89">
        <v>11</v>
      </c>
    </row>
    <row r="8" ht="22" customHeight="1" spans="1:11">
      <c r="A8" s="82"/>
      <c r="B8" s="73"/>
      <c r="C8" s="82"/>
      <c r="D8" s="82"/>
      <c r="E8" s="82"/>
      <c r="F8" s="82"/>
      <c r="G8" s="82"/>
      <c r="H8" s="83"/>
      <c r="I8" s="90"/>
      <c r="J8" s="90"/>
      <c r="K8" s="83"/>
    </row>
    <row r="9" ht="22" customHeight="1" spans="1:11">
      <c r="A9" s="84"/>
      <c r="B9" s="73"/>
      <c r="C9" s="73"/>
      <c r="D9" s="73"/>
      <c r="E9" s="73"/>
      <c r="F9" s="73"/>
      <c r="G9" s="73"/>
      <c r="H9" s="75"/>
      <c r="I9" s="75"/>
      <c r="J9" s="75"/>
      <c r="K9" s="83"/>
    </row>
    <row r="10" ht="18.75" customHeight="1" spans="1:11">
      <c r="A10" s="85" t="s">
        <v>170</v>
      </c>
      <c r="B10" s="86"/>
      <c r="C10" s="86"/>
      <c r="D10" s="86"/>
      <c r="E10" s="86"/>
      <c r="F10" s="86"/>
      <c r="G10" s="87"/>
      <c r="H10" s="75"/>
      <c r="I10" s="75"/>
      <c r="J10" s="75"/>
      <c r="K10" s="83"/>
    </row>
    <row r="11" ht="21" customHeight="1" spans="1:5">
      <c r="A11" s="88" t="s">
        <v>466</v>
      </c>
      <c r="B11" s="88"/>
      <c r="C11" s="88"/>
      <c r="D11" s="88"/>
      <c r="E11" s="88"/>
    </row>
  </sheetData>
  <mergeCells count="15">
    <mergeCell ref="A2:K2"/>
    <mergeCell ref="A3:G3"/>
    <mergeCell ref="I4:K4"/>
    <mergeCell ref="A10:G10"/>
    <mergeCell ref="A4:A6"/>
    <mergeCell ref="B4:B6"/>
    <mergeCell ref="C4:C6"/>
    <mergeCell ref="D4:D6"/>
    <mergeCell ref="E4:E6"/>
    <mergeCell ref="F4:F6"/>
    <mergeCell ref="G4:G6"/>
    <mergeCell ref="H4:H6"/>
    <mergeCell ref="I5:I6"/>
    <mergeCell ref="J5:J6"/>
    <mergeCell ref="K5:K6"/>
  </mergeCells>
  <printOptions horizontalCentered="1"/>
  <pageMargins left="0.37" right="0.37" top="0.56" bottom="0.56" header="0.48" footer="0.48"/>
  <pageSetup paperSize="9" scale="56" orientation="landscape"/>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G12"/>
  <sheetViews>
    <sheetView showZeros="0" workbookViewId="0">
      <selection activeCell="F25" sqref="F25"/>
    </sheetView>
  </sheetViews>
  <sheetFormatPr defaultColWidth="9.125" defaultRowHeight="14.25" customHeight="1" outlineLevelCol="6"/>
  <cols>
    <col min="1" max="1" width="26.75" customWidth="1"/>
    <col min="2" max="2" width="21" customWidth="1"/>
    <col min="3" max="3" width="28" customWidth="1"/>
    <col min="4" max="4" width="13.875" customWidth="1"/>
    <col min="5" max="5" width="12.5" customWidth="1"/>
    <col min="6" max="7" width="23.875" customWidth="1"/>
  </cols>
  <sheetData>
    <row r="1" ht="13.5" customHeight="1" spans="4:7">
      <c r="D1" s="54"/>
      <c r="G1" s="55" t="s">
        <v>467</v>
      </c>
    </row>
    <row r="2" ht="41.25" customHeight="1" spans="1:7">
      <c r="A2" s="56" t="str">
        <f>"2026"&amp;"年部门项目中期规划预算表"</f>
        <v>2026年部门项目中期规划预算表</v>
      </c>
      <c r="B2" s="56"/>
      <c r="C2" s="56"/>
      <c r="D2" s="56"/>
      <c r="E2" s="56"/>
      <c r="F2" s="56"/>
      <c r="G2" s="56"/>
    </row>
    <row r="3" ht="24" customHeight="1" spans="1:7">
      <c r="A3" s="57" t="str">
        <f>"单位名称："&amp;"昆明市东川区疾病预防控制中心"</f>
        <v>单位名称：昆明市东川区疾病预防控制中心</v>
      </c>
      <c r="B3" s="58"/>
      <c r="C3" s="58"/>
      <c r="D3" s="58"/>
      <c r="E3" s="59"/>
      <c r="F3" s="59"/>
      <c r="G3" s="60" t="s">
        <v>2</v>
      </c>
    </row>
    <row r="4" ht="21.75" customHeight="1" spans="1:7">
      <c r="A4" s="61" t="s">
        <v>264</v>
      </c>
      <c r="B4" s="61" t="s">
        <v>263</v>
      </c>
      <c r="C4" s="61" t="s">
        <v>182</v>
      </c>
      <c r="D4" s="62" t="s">
        <v>468</v>
      </c>
      <c r="E4" s="63" t="s">
        <v>59</v>
      </c>
      <c r="F4" s="64"/>
      <c r="G4" s="65"/>
    </row>
    <row r="5" ht="21.75" customHeight="1" spans="1:7">
      <c r="A5" s="66"/>
      <c r="B5" s="66"/>
      <c r="C5" s="66"/>
      <c r="D5" s="67"/>
      <c r="E5" s="68" t="str">
        <f>"2026"&amp;"年"</f>
        <v>2026年</v>
      </c>
      <c r="F5" s="62" t="str">
        <f>("2026"+1)&amp;"年"</f>
        <v>2027年</v>
      </c>
      <c r="G5" s="62" t="str">
        <f>("2026"+2)&amp;"年"</f>
        <v>2028年</v>
      </c>
    </row>
    <row r="6" ht="40.5" customHeight="1" spans="1:7">
      <c r="A6" s="69"/>
      <c r="B6" s="69"/>
      <c r="C6" s="69"/>
      <c r="D6" s="70"/>
      <c r="E6" s="71"/>
      <c r="F6" s="70" t="s">
        <v>58</v>
      </c>
      <c r="G6" s="70"/>
    </row>
    <row r="7" ht="25" customHeight="1" spans="1:7">
      <c r="A7" s="72">
        <v>1</v>
      </c>
      <c r="B7" s="72">
        <v>2</v>
      </c>
      <c r="C7" s="72">
        <v>3</v>
      </c>
      <c r="D7" s="72">
        <v>4</v>
      </c>
      <c r="E7" s="72">
        <v>5</v>
      </c>
      <c r="F7" s="72">
        <v>6</v>
      </c>
      <c r="G7" s="72">
        <v>7</v>
      </c>
    </row>
    <row r="8" ht="25" customHeight="1" spans="1:7">
      <c r="A8" s="73" t="s">
        <v>71</v>
      </c>
      <c r="B8" s="74"/>
      <c r="C8" s="74"/>
      <c r="D8" s="73"/>
      <c r="E8" s="75">
        <v>296406.4</v>
      </c>
      <c r="F8" s="75"/>
      <c r="G8" s="75"/>
    </row>
    <row r="9" ht="25" customHeight="1" spans="1:7">
      <c r="A9" s="73"/>
      <c r="B9" s="73" t="s">
        <v>469</v>
      </c>
      <c r="C9" s="73" t="s">
        <v>271</v>
      </c>
      <c r="D9" s="73" t="s">
        <v>470</v>
      </c>
      <c r="E9" s="75">
        <v>11606.4</v>
      </c>
      <c r="F9" s="75"/>
      <c r="G9" s="75"/>
    </row>
    <row r="10" ht="25" customHeight="1" spans="1:7">
      <c r="A10" s="76"/>
      <c r="B10" s="73" t="s">
        <v>471</v>
      </c>
      <c r="C10" s="73" t="s">
        <v>274</v>
      </c>
      <c r="D10" s="73" t="s">
        <v>470</v>
      </c>
      <c r="E10" s="75">
        <v>208000</v>
      </c>
      <c r="F10" s="75"/>
      <c r="G10" s="75"/>
    </row>
    <row r="11" ht="25" customHeight="1" spans="1:7">
      <c r="A11" s="76"/>
      <c r="B11" s="73" t="s">
        <v>471</v>
      </c>
      <c r="C11" s="73" t="s">
        <v>278</v>
      </c>
      <c r="D11" s="73" t="s">
        <v>470</v>
      </c>
      <c r="E11" s="75">
        <v>76800</v>
      </c>
      <c r="F11" s="75"/>
      <c r="G11" s="75"/>
    </row>
    <row r="12" ht="25" customHeight="1" spans="1:7">
      <c r="A12" s="77" t="s">
        <v>56</v>
      </c>
      <c r="B12" s="78" t="s">
        <v>472</v>
      </c>
      <c r="C12" s="78"/>
      <c r="D12" s="79"/>
      <c r="E12" s="75">
        <v>296406.4</v>
      </c>
      <c r="F12" s="75"/>
      <c r="G12" s="75"/>
    </row>
  </sheetData>
  <mergeCells count="11">
    <mergeCell ref="A2:G2"/>
    <mergeCell ref="A3:D3"/>
    <mergeCell ref="E4:G4"/>
    <mergeCell ref="A12:D12"/>
    <mergeCell ref="A4:A6"/>
    <mergeCell ref="B4:B6"/>
    <mergeCell ref="C4:C6"/>
    <mergeCell ref="D4:D6"/>
    <mergeCell ref="E5:E6"/>
    <mergeCell ref="F5:F6"/>
    <mergeCell ref="G5:G6"/>
  </mergeCells>
  <printOptions horizontalCentered="1"/>
  <pageMargins left="0.37" right="0.37" top="0.56" bottom="0.56" header="0.48" footer="0.48"/>
  <pageSetup paperSize="9" scale="56" orientation="landscape"/>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J33"/>
  <sheetViews>
    <sheetView showZeros="0" tabSelected="1" workbookViewId="0">
      <selection activeCell="J21" sqref="J21"/>
    </sheetView>
  </sheetViews>
  <sheetFormatPr defaultColWidth="8.625" defaultRowHeight="14.25" customHeight="1"/>
  <cols>
    <col min="1" max="1" width="18.125" customWidth="1"/>
    <col min="2" max="2" width="16.125" customWidth="1"/>
    <col min="3" max="3" width="21.875" customWidth="1"/>
    <col min="4" max="4" width="15.625" customWidth="1"/>
    <col min="5" max="5" width="31.625" customWidth="1"/>
    <col min="6" max="6" width="23.25" customWidth="1"/>
    <col min="7" max="7" width="5.125" customWidth="1"/>
    <col min="8" max="8" width="24.875" customWidth="1"/>
    <col min="9" max="9" width="23.25" customWidth="1"/>
    <col min="10" max="10" width="20.875" customWidth="1"/>
  </cols>
  <sheetData>
    <row r="1" customHeight="1" spans="1:10">
      <c r="A1" s="1"/>
      <c r="B1" s="1"/>
      <c r="C1" s="1"/>
      <c r="D1" s="1"/>
      <c r="E1" s="1"/>
      <c r="F1" s="1"/>
      <c r="G1" s="1"/>
      <c r="H1" s="1"/>
      <c r="I1" s="1"/>
      <c r="J1" s="48" t="s">
        <v>473</v>
      </c>
    </row>
    <row r="2" ht="41.25" customHeight="1" spans="1:10">
      <c r="A2" s="1" t="str">
        <f>"2026"&amp;"年部门整体支出绩效目标表"</f>
        <v>2026年部门整体支出绩效目标表</v>
      </c>
      <c r="B2" s="2"/>
      <c r="C2" s="2"/>
      <c r="D2" s="2"/>
      <c r="E2" s="2"/>
      <c r="F2" s="2"/>
      <c r="G2" s="2"/>
      <c r="H2" s="2"/>
      <c r="I2" s="2"/>
      <c r="J2" s="2"/>
    </row>
    <row r="3" ht="34" customHeight="1" spans="1:10">
      <c r="A3" s="3" t="str">
        <f>"单位名称："&amp;"昆明市东川区疾病预防控制中心"</f>
        <v>单位名称：昆明市东川区疾病预防控制中心</v>
      </c>
      <c r="B3" s="3"/>
      <c r="C3" s="4"/>
      <c r="D3" s="5"/>
      <c r="E3" s="5"/>
      <c r="F3" s="5"/>
      <c r="G3" s="5"/>
      <c r="H3" s="5"/>
      <c r="I3" s="5"/>
      <c r="J3" s="258" t="s">
        <v>2</v>
      </c>
    </row>
    <row r="4" ht="41" customHeight="1" spans="1:10">
      <c r="A4" s="6" t="s">
        <v>474</v>
      </c>
      <c r="B4" s="7">
        <v>131009</v>
      </c>
      <c r="C4" s="8"/>
      <c r="D4" s="8"/>
      <c r="E4" s="8"/>
      <c r="F4" s="6" t="s">
        <v>475</v>
      </c>
      <c r="G4" s="8"/>
      <c r="H4" s="9" t="s">
        <v>71</v>
      </c>
      <c r="I4" s="49"/>
      <c r="J4" s="49"/>
    </row>
    <row r="5" ht="32.25" customHeight="1" spans="1:10">
      <c r="A5" s="10" t="s">
        <v>476</v>
      </c>
      <c r="B5" s="10"/>
      <c r="C5" s="10"/>
      <c r="D5" s="10"/>
      <c r="E5" s="10"/>
      <c r="F5" s="10"/>
      <c r="G5" s="10"/>
      <c r="H5" s="11"/>
      <c r="I5" s="11"/>
      <c r="J5" s="11" t="s">
        <v>477</v>
      </c>
    </row>
    <row r="6" ht="99.75" customHeight="1" spans="1:10">
      <c r="A6" s="10" t="s">
        <v>478</v>
      </c>
      <c r="B6" s="12" t="s">
        <v>479</v>
      </c>
      <c r="C6" s="13" t="s">
        <v>480</v>
      </c>
      <c r="D6" s="13"/>
      <c r="E6" s="13"/>
      <c r="F6" s="12"/>
      <c r="G6" s="13"/>
      <c r="H6" s="14"/>
      <c r="I6" s="14"/>
      <c r="J6" s="14" t="s">
        <v>481</v>
      </c>
    </row>
    <row r="7" ht="99.75" customHeight="1" spans="1:10">
      <c r="A7" s="10"/>
      <c r="B7" s="15" t="s">
        <v>482</v>
      </c>
      <c r="C7" s="13" t="s">
        <v>483</v>
      </c>
      <c r="D7" s="13"/>
      <c r="E7" s="13"/>
      <c r="F7" s="12"/>
      <c r="G7" s="13"/>
      <c r="H7" s="14"/>
      <c r="I7" s="14"/>
      <c r="J7" s="14" t="s">
        <v>484</v>
      </c>
    </row>
    <row r="8" ht="75" customHeight="1" spans="1:10">
      <c r="A8" s="12" t="s">
        <v>485</v>
      </c>
      <c r="B8" s="16" t="s">
        <v>486</v>
      </c>
      <c r="C8" s="17" t="s">
        <v>487</v>
      </c>
      <c r="D8" s="18"/>
      <c r="E8" s="18"/>
      <c r="F8" s="16"/>
      <c r="G8" s="18"/>
      <c r="H8" s="14"/>
      <c r="I8" s="14"/>
      <c r="J8" s="14" t="s">
        <v>488</v>
      </c>
    </row>
    <row r="9" ht="32.25" customHeight="1" spans="1:10">
      <c r="A9" s="19" t="s">
        <v>489</v>
      </c>
      <c r="B9" s="19"/>
      <c r="C9" s="19"/>
      <c r="D9" s="19"/>
      <c r="E9" s="19"/>
      <c r="F9" s="20"/>
      <c r="G9" s="19"/>
      <c r="H9" s="21"/>
      <c r="I9" s="21"/>
      <c r="J9" s="21"/>
    </row>
    <row r="10" ht="32.25" customHeight="1" spans="1:10">
      <c r="A10" s="22" t="s">
        <v>490</v>
      </c>
      <c r="B10" s="23"/>
      <c r="C10" s="24" t="s">
        <v>491</v>
      </c>
      <c r="D10" s="25"/>
      <c r="E10" s="25"/>
      <c r="F10" s="25"/>
      <c r="G10" s="26"/>
      <c r="H10" s="11" t="s">
        <v>492</v>
      </c>
      <c r="I10" s="11"/>
      <c r="J10" s="50"/>
    </row>
    <row r="11" ht="32.25" customHeight="1" spans="1:10">
      <c r="A11" s="27"/>
      <c r="B11" s="28"/>
      <c r="C11" s="29"/>
      <c r="D11" s="30"/>
      <c r="E11" s="30"/>
      <c r="F11" s="30"/>
      <c r="G11" s="31"/>
      <c r="H11" s="32" t="s">
        <v>493</v>
      </c>
      <c r="I11" s="32" t="s">
        <v>494</v>
      </c>
      <c r="J11" s="32" t="s">
        <v>495</v>
      </c>
    </row>
    <row r="12" ht="80" customHeight="1" spans="1:10">
      <c r="A12" s="13" t="s">
        <v>496</v>
      </c>
      <c r="B12" s="13"/>
      <c r="C12" s="24" t="s">
        <v>483</v>
      </c>
      <c r="D12" s="25"/>
      <c r="E12" s="25"/>
      <c r="F12" s="25" t="s">
        <v>200</v>
      </c>
      <c r="G12" s="26"/>
      <c r="H12" s="14">
        <v>8591502</v>
      </c>
      <c r="I12" s="14">
        <v>8591502</v>
      </c>
      <c r="J12" s="14"/>
    </row>
    <row r="13" ht="80" customHeight="1" spans="1:10">
      <c r="A13" s="13" t="s">
        <v>496</v>
      </c>
      <c r="B13" s="13"/>
      <c r="C13" s="29" t="s">
        <v>483</v>
      </c>
      <c r="D13" s="30"/>
      <c r="E13" s="30"/>
      <c r="F13" s="30" t="s">
        <v>497</v>
      </c>
      <c r="G13" s="31"/>
      <c r="H13" s="14">
        <v>1296144</v>
      </c>
      <c r="I13" s="14">
        <v>1296144</v>
      </c>
      <c r="J13" s="14"/>
    </row>
    <row r="14" ht="80" customHeight="1" spans="1:10">
      <c r="A14" s="33" t="s">
        <v>496</v>
      </c>
      <c r="B14" s="33"/>
      <c r="C14" s="24" t="s">
        <v>483</v>
      </c>
      <c r="D14" s="25"/>
      <c r="E14" s="25"/>
      <c r="F14" s="25" t="s">
        <v>99</v>
      </c>
      <c r="G14" s="26"/>
      <c r="H14" s="34">
        <v>2312788.24</v>
      </c>
      <c r="I14" s="34">
        <v>2312788.24</v>
      </c>
      <c r="J14" s="34"/>
    </row>
    <row r="15" ht="80" customHeight="1" spans="1:10">
      <c r="A15" s="33" t="s">
        <v>496</v>
      </c>
      <c r="B15" s="33"/>
      <c r="C15" s="29" t="s">
        <v>483</v>
      </c>
      <c r="D15" s="30"/>
      <c r="E15" s="30"/>
      <c r="F15" s="30" t="s">
        <v>131</v>
      </c>
      <c r="G15" s="31"/>
      <c r="H15" s="34">
        <v>958548</v>
      </c>
      <c r="I15" s="34">
        <v>958548</v>
      </c>
      <c r="J15" s="34"/>
    </row>
    <row r="16" ht="80" customHeight="1" spans="1:10">
      <c r="A16" s="33" t="s">
        <v>496</v>
      </c>
      <c r="B16" s="33"/>
      <c r="C16" s="24" t="s">
        <v>483</v>
      </c>
      <c r="D16" s="25"/>
      <c r="E16" s="25"/>
      <c r="F16" s="25" t="s">
        <v>224</v>
      </c>
      <c r="G16" s="26"/>
      <c r="H16" s="34">
        <v>40000</v>
      </c>
      <c r="I16" s="34">
        <v>40000</v>
      </c>
      <c r="J16" s="34"/>
    </row>
    <row r="17" ht="80" customHeight="1" spans="1:10">
      <c r="A17" s="33" t="s">
        <v>496</v>
      </c>
      <c r="B17" s="33"/>
      <c r="C17" s="29" t="s">
        <v>483</v>
      </c>
      <c r="D17" s="30"/>
      <c r="E17" s="30"/>
      <c r="F17" s="30" t="s">
        <v>233</v>
      </c>
      <c r="G17" s="31"/>
      <c r="H17" s="34">
        <v>469390</v>
      </c>
      <c r="I17" s="34">
        <v>469390</v>
      </c>
      <c r="J17" s="34"/>
    </row>
    <row r="18" ht="80" customHeight="1" spans="1:10">
      <c r="A18" s="33" t="s">
        <v>496</v>
      </c>
      <c r="B18" s="33"/>
      <c r="C18" s="24" t="s">
        <v>483</v>
      </c>
      <c r="D18" s="25"/>
      <c r="E18" s="25"/>
      <c r="F18" s="25" t="s">
        <v>253</v>
      </c>
      <c r="G18" s="26"/>
      <c r="H18" s="34">
        <v>84000</v>
      </c>
      <c r="I18" s="34">
        <v>84000</v>
      </c>
      <c r="J18" s="34"/>
    </row>
    <row r="19" ht="80" customHeight="1" spans="1:10">
      <c r="A19" s="35" t="s">
        <v>498</v>
      </c>
      <c r="B19" s="36"/>
      <c r="C19" s="29" t="s">
        <v>499</v>
      </c>
      <c r="D19" s="30"/>
      <c r="E19" s="30"/>
      <c r="F19" s="30" t="s">
        <v>500</v>
      </c>
      <c r="G19" s="31"/>
      <c r="H19" s="14">
        <v>208000</v>
      </c>
      <c r="I19" s="14">
        <v>208000</v>
      </c>
      <c r="J19" s="14"/>
    </row>
    <row r="20" ht="80" customHeight="1" spans="1:10">
      <c r="A20" s="35" t="s">
        <v>498</v>
      </c>
      <c r="B20" s="36"/>
      <c r="C20" s="24" t="s">
        <v>501</v>
      </c>
      <c r="D20" s="25"/>
      <c r="E20" s="25"/>
      <c r="F20" s="25" t="s">
        <v>502</v>
      </c>
      <c r="G20" s="26"/>
      <c r="H20" s="14">
        <v>76800</v>
      </c>
      <c r="I20" s="14">
        <v>76800</v>
      </c>
      <c r="J20" s="14"/>
    </row>
    <row r="21" ht="80" customHeight="1" spans="1:10">
      <c r="A21" s="35" t="s">
        <v>498</v>
      </c>
      <c r="B21" s="36"/>
      <c r="C21" s="29" t="s">
        <v>483</v>
      </c>
      <c r="D21" s="30"/>
      <c r="E21" s="30"/>
      <c r="F21" s="30" t="s">
        <v>503</v>
      </c>
      <c r="G21" s="31"/>
      <c r="H21" s="14"/>
      <c r="I21" s="14"/>
      <c r="J21" s="14">
        <v>8855000</v>
      </c>
    </row>
    <row r="22" ht="29" customHeight="1" spans="1:10">
      <c r="A22" s="37" t="s">
        <v>504</v>
      </c>
      <c r="B22" s="37"/>
      <c r="C22" s="37"/>
      <c r="D22" s="37"/>
      <c r="E22" s="37"/>
      <c r="F22" s="38"/>
      <c r="G22" s="37"/>
      <c r="H22" s="39"/>
      <c r="I22" s="39"/>
      <c r="J22" s="39"/>
    </row>
    <row r="23" ht="29" customHeight="1" spans="1:10">
      <c r="A23" s="20" t="s">
        <v>505</v>
      </c>
      <c r="B23" s="20"/>
      <c r="C23" s="20"/>
      <c r="D23" s="20"/>
      <c r="E23" s="20"/>
      <c r="F23" s="20"/>
      <c r="G23" s="20"/>
      <c r="H23" s="40" t="s">
        <v>506</v>
      </c>
      <c r="I23" s="51" t="s">
        <v>303</v>
      </c>
      <c r="J23" s="52" t="s">
        <v>507</v>
      </c>
    </row>
    <row r="24" ht="29" customHeight="1" spans="1:10">
      <c r="A24" s="41" t="s">
        <v>296</v>
      </c>
      <c r="B24" s="41" t="s">
        <v>508</v>
      </c>
      <c r="C24" s="42" t="s">
        <v>298</v>
      </c>
      <c r="D24" s="42" t="s">
        <v>299</v>
      </c>
      <c r="E24" s="42" t="s">
        <v>300</v>
      </c>
      <c r="F24" s="42" t="s">
        <v>301</v>
      </c>
      <c r="G24" s="43" t="s">
        <v>302</v>
      </c>
      <c r="H24" s="40"/>
      <c r="I24" s="51"/>
      <c r="J24" s="52"/>
    </row>
    <row r="25" ht="29" customHeight="1" spans="1:10">
      <c r="A25" s="44" t="s">
        <v>305</v>
      </c>
      <c r="B25" s="44" t="s">
        <v>306</v>
      </c>
      <c r="C25" s="42" t="s">
        <v>509</v>
      </c>
      <c r="D25" s="44" t="s">
        <v>308</v>
      </c>
      <c r="E25" s="42" t="s">
        <v>510</v>
      </c>
      <c r="F25" s="42" t="s">
        <v>310</v>
      </c>
      <c r="G25" s="43" t="s">
        <v>311</v>
      </c>
      <c r="H25" s="45" t="s">
        <v>511</v>
      </c>
      <c r="I25" s="53" t="s">
        <v>512</v>
      </c>
      <c r="J25" s="53" t="s">
        <v>513</v>
      </c>
    </row>
    <row r="26" ht="29" customHeight="1" spans="1:10">
      <c r="A26" s="44" t="s">
        <v>305</v>
      </c>
      <c r="B26" s="44" t="s">
        <v>306</v>
      </c>
      <c r="C26" s="42" t="s">
        <v>514</v>
      </c>
      <c r="D26" s="44" t="s">
        <v>308</v>
      </c>
      <c r="E26" s="42" t="s">
        <v>515</v>
      </c>
      <c r="F26" s="42" t="s">
        <v>310</v>
      </c>
      <c r="G26" s="43" t="s">
        <v>311</v>
      </c>
      <c r="H26" s="45" t="s">
        <v>511</v>
      </c>
      <c r="I26" s="53" t="s">
        <v>516</v>
      </c>
      <c r="J26" s="53" t="s">
        <v>513</v>
      </c>
    </row>
    <row r="27" ht="29" customHeight="1" spans="1:10">
      <c r="A27" s="44" t="s">
        <v>305</v>
      </c>
      <c r="B27" s="44" t="s">
        <v>306</v>
      </c>
      <c r="C27" s="42" t="s">
        <v>517</v>
      </c>
      <c r="D27" s="44" t="s">
        <v>308</v>
      </c>
      <c r="E27" s="42" t="s">
        <v>83</v>
      </c>
      <c r="F27" s="42" t="s">
        <v>310</v>
      </c>
      <c r="G27" s="43" t="s">
        <v>311</v>
      </c>
      <c r="H27" s="45" t="s">
        <v>511</v>
      </c>
      <c r="I27" s="40" t="s">
        <v>518</v>
      </c>
      <c r="J27" s="53" t="s">
        <v>513</v>
      </c>
    </row>
    <row r="28" ht="29" customHeight="1" spans="1:10">
      <c r="A28" s="44" t="s">
        <v>305</v>
      </c>
      <c r="B28" s="44" t="s">
        <v>306</v>
      </c>
      <c r="C28" s="42" t="s">
        <v>519</v>
      </c>
      <c r="D28" s="44" t="s">
        <v>308</v>
      </c>
      <c r="E28" s="42" t="s">
        <v>84</v>
      </c>
      <c r="F28" s="42" t="s">
        <v>310</v>
      </c>
      <c r="G28" s="43" t="s">
        <v>311</v>
      </c>
      <c r="H28" s="45" t="s">
        <v>511</v>
      </c>
      <c r="I28" s="40" t="s">
        <v>520</v>
      </c>
      <c r="J28" s="53" t="s">
        <v>513</v>
      </c>
    </row>
    <row r="29" ht="29" customHeight="1" spans="1:10">
      <c r="A29" s="44" t="s">
        <v>305</v>
      </c>
      <c r="B29" s="44" t="s">
        <v>313</v>
      </c>
      <c r="C29" s="42" t="s">
        <v>521</v>
      </c>
      <c r="D29" s="44" t="s">
        <v>308</v>
      </c>
      <c r="E29" s="42" t="s">
        <v>522</v>
      </c>
      <c r="F29" s="44" t="s">
        <v>317</v>
      </c>
      <c r="G29" s="43" t="s">
        <v>311</v>
      </c>
      <c r="H29" s="45" t="s">
        <v>511</v>
      </c>
      <c r="I29" s="53" t="s">
        <v>523</v>
      </c>
      <c r="J29" s="53" t="s">
        <v>513</v>
      </c>
    </row>
    <row r="30" ht="29" customHeight="1" spans="1:10">
      <c r="A30" s="44" t="s">
        <v>305</v>
      </c>
      <c r="B30" s="44" t="s">
        <v>313</v>
      </c>
      <c r="C30" s="42" t="s">
        <v>524</v>
      </c>
      <c r="D30" s="46" t="s">
        <v>315</v>
      </c>
      <c r="E30" s="42" t="s">
        <v>525</v>
      </c>
      <c r="F30" s="44" t="s">
        <v>526</v>
      </c>
      <c r="G30" s="43" t="s">
        <v>311</v>
      </c>
      <c r="H30" s="45" t="s">
        <v>511</v>
      </c>
      <c r="I30" s="53" t="s">
        <v>527</v>
      </c>
      <c r="J30" s="53" t="s">
        <v>513</v>
      </c>
    </row>
    <row r="31" ht="29" customHeight="1" spans="1:10">
      <c r="A31" s="44" t="s">
        <v>305</v>
      </c>
      <c r="B31" s="44" t="s">
        <v>313</v>
      </c>
      <c r="C31" s="42" t="s">
        <v>528</v>
      </c>
      <c r="D31" s="46" t="s">
        <v>529</v>
      </c>
      <c r="E31" s="42" t="s">
        <v>530</v>
      </c>
      <c r="F31" s="47" t="s">
        <v>317</v>
      </c>
      <c r="G31" s="43" t="s">
        <v>311</v>
      </c>
      <c r="H31" s="45" t="s">
        <v>511</v>
      </c>
      <c r="I31" s="53" t="s">
        <v>531</v>
      </c>
      <c r="J31" s="53" t="s">
        <v>513</v>
      </c>
    </row>
    <row r="32" ht="29" customHeight="1" spans="1:10">
      <c r="A32" s="41" t="s">
        <v>323</v>
      </c>
      <c r="B32" s="41" t="s">
        <v>532</v>
      </c>
      <c r="C32" s="42" t="s">
        <v>533</v>
      </c>
      <c r="D32" s="42" t="s">
        <v>534</v>
      </c>
      <c r="E32" s="42" t="s">
        <v>535</v>
      </c>
      <c r="F32" s="44" t="s">
        <v>317</v>
      </c>
      <c r="G32" s="43" t="s">
        <v>327</v>
      </c>
      <c r="H32" s="45" t="s">
        <v>511</v>
      </c>
      <c r="I32" s="53" t="s">
        <v>536</v>
      </c>
      <c r="J32" s="53" t="s">
        <v>513</v>
      </c>
    </row>
    <row r="33" ht="29" customHeight="1" spans="1:10">
      <c r="A33" s="44" t="s">
        <v>329</v>
      </c>
      <c r="B33" s="44" t="s">
        <v>537</v>
      </c>
      <c r="C33" s="44" t="s">
        <v>538</v>
      </c>
      <c r="D33" s="44" t="s">
        <v>315</v>
      </c>
      <c r="E33" s="44" t="s">
        <v>366</v>
      </c>
      <c r="F33" s="44" t="s">
        <v>317</v>
      </c>
      <c r="G33" s="44" t="s">
        <v>311</v>
      </c>
      <c r="H33" s="45" t="s">
        <v>511</v>
      </c>
      <c r="I33" s="53" t="s">
        <v>539</v>
      </c>
      <c r="J33" s="53" t="s">
        <v>513</v>
      </c>
    </row>
  </sheetData>
  <mergeCells count="34">
    <mergeCell ref="A2:J2"/>
    <mergeCell ref="A3:C3"/>
    <mergeCell ref="B4:E4"/>
    <mergeCell ref="F4:G4"/>
    <mergeCell ref="H4:J4"/>
    <mergeCell ref="A5:I5"/>
    <mergeCell ref="C6:I6"/>
    <mergeCell ref="C7:I7"/>
    <mergeCell ref="C8:I8"/>
    <mergeCell ref="A9:J9"/>
    <mergeCell ref="H10:J10"/>
    <mergeCell ref="A12:B12"/>
    <mergeCell ref="A13:B13"/>
    <mergeCell ref="A14:B14"/>
    <mergeCell ref="A15:B15"/>
    <mergeCell ref="A16:B16"/>
    <mergeCell ref="A17:B17"/>
    <mergeCell ref="A18:B18"/>
    <mergeCell ref="A19:B19"/>
    <mergeCell ref="A20:B20"/>
    <mergeCell ref="A21:B21"/>
    <mergeCell ref="A22:J22"/>
    <mergeCell ref="A23:G23"/>
    <mergeCell ref="A6:A7"/>
    <mergeCell ref="H23:H24"/>
    <mergeCell ref="I23:I24"/>
    <mergeCell ref="J23:J24"/>
    <mergeCell ref="A10:B11"/>
    <mergeCell ref="C10:G11"/>
    <mergeCell ref="C12:G13"/>
    <mergeCell ref="C14:G15"/>
    <mergeCell ref="C16:G17"/>
    <mergeCell ref="C18:G19"/>
    <mergeCell ref="C20:G21"/>
  </mergeCells>
  <pageMargins left="0.84" right="0.84" top="0.9" bottom="0.9" header="0.36" footer="0.36"/>
  <pageSetup paperSize="9" scale="3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18</vt:i4>
      </vt:variant>
    </vt:vector>
  </HeadingPairs>
  <TitlesOfParts>
    <vt:vector size="18" baseType="lpstr">
      <vt:lpstr>部门财务收支预算总表01-1</vt:lpstr>
      <vt:lpstr>部门收入预算表01-2</vt:lpstr>
      <vt:lpstr>部门支出预算表01-3</vt:lpstr>
      <vt:lpstr>部门财政拨款收支预算总表02-1</vt:lpstr>
      <vt:lpstr>一般公共预算支出预算表02-2</vt:lpstr>
      <vt:lpstr>一般公共预算“三公”经费支出预算表03</vt:lpstr>
      <vt:lpstr>部门基本支出预算表04</vt:lpstr>
      <vt:lpstr>部门项目支出预算表05-1</vt:lpstr>
      <vt:lpstr>部门项目支出绩效目标表05-2</vt:lpstr>
      <vt:lpstr>部门政府性基金预算支出预算表06</vt:lpstr>
      <vt:lpstr>部门政府采购预算表07</vt:lpstr>
      <vt:lpstr>部门政府购买服务预算表08</vt:lpstr>
      <vt:lpstr>对下转移支付预算表09-1</vt:lpstr>
      <vt:lpstr>对下转移支付绩效目标表09-2</vt:lpstr>
      <vt:lpstr>新增资产配置表10</vt:lpstr>
      <vt:lpstr>上级补助项目支出预算表11</vt:lpstr>
      <vt:lpstr>部门项目中期规划预算表12</vt:lpstr>
      <vt:lpstr>部门整体支出绩效目标表13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李雅蓉</cp:lastModifiedBy>
  <dcterms:created xsi:type="dcterms:W3CDTF">2026-03-05T09:18:00Z</dcterms:created>
  <dcterms:modified xsi:type="dcterms:W3CDTF">2026-03-25T01:10:25Z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BB7B6F0DC5E54F34A78B7F01E7062898_12</vt:lpwstr>
  </property>
  <property fmtid="{D5CDD505-2E9C-101B-9397-08002B2CF9AE}" pid="3" name="KSOProductBuildVer">
    <vt:lpwstr>2052-12.1.0.15336</vt:lpwstr>
  </property>
  <property fmtid="{D5CDD505-2E9C-101B-9397-08002B2CF9AE}" pid="4" name="CalculationRule">
    <vt:i4>0</vt:i4>
  </property>
</Properties>
</file>