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 tabRatio="1000" firstSheet="9" activeTab="17"/>
  </bookViews>
  <sheets>
    <sheet name="部门财务收支预算总表01-1" sheetId="1" r:id="rId1"/>
    <sheet name="部门收入预算表01-2" sheetId="2" r:id="rId2"/>
    <sheet name="部门支出预算表01-3" sheetId="3" r:id="rId3"/>
    <sheet name="部门财政拨款收支预算总表02-1" sheetId="4" r:id="rId4"/>
    <sheet name="一般公共预算支出预算表02-2" sheetId="5" r:id="rId5"/>
    <sheet name="一般公共预算“三公”经费支出预算表03" sheetId="6" r:id="rId6"/>
    <sheet name="部门基本支出预算表04" sheetId="7" r:id="rId7"/>
    <sheet name="部门项目支出预算表05-1" sheetId="8" r:id="rId8"/>
    <sheet name="部门项目支出绩效目标表05-2" sheetId="9" r:id="rId9"/>
    <sheet name="部门政府性基金预算支出预算表06" sheetId="10" r:id="rId10"/>
    <sheet name="部门政府采购预算表07" sheetId="11" r:id="rId11"/>
    <sheet name="部门政府购买服务预算表08" sheetId="12" r:id="rId12"/>
    <sheet name="对下转移支付预算表09-1" sheetId="13" r:id="rId13"/>
    <sheet name="对下转移支付绩效目标表09-2" sheetId="14" r:id="rId14"/>
    <sheet name="新增资产配置表10" sheetId="15" r:id="rId15"/>
    <sheet name="上级补助项目支出预算表11" sheetId="16" r:id="rId16"/>
    <sheet name="部门项目中期规划预算表12" sheetId="17" r:id="rId17"/>
    <sheet name="部门整体支出绩效目标表13" sheetId="18" r:id="rId18"/>
  </sheets>
  <definedNames>
    <definedName name="_xlnm.Print_Titles" localSheetId="0">'部门财务收支预算总表01-1'!$A:$A,'部门财务收支预算总表01-1'!$1:$1</definedName>
    <definedName name="_xlnm.Print_Titles" localSheetId="1">'部门收入预算表01-2'!$A:$A,'部门收入预算表01-2'!$1:$1</definedName>
    <definedName name="_xlnm.Print_Titles" localSheetId="2">'部门支出预算表01-3'!$A:$A,'部门支出预算表01-3'!$1:$1</definedName>
    <definedName name="_xlnm.Print_Titles" localSheetId="3">'部门财政拨款收支预算总表02-1'!$A:$A,'部门财政拨款收支预算总表02-1'!$1:$1</definedName>
    <definedName name="_xlnm.Print_Titles" localSheetId="4">'一般公共预算支出预算表02-2'!$A:$A,'一般公共预算支出预算表02-2'!$1:$5</definedName>
    <definedName name="_xlnm.Print_Titles" localSheetId="5">一般公共预算“三公”经费支出预算表03!$A:$A,一般公共预算“三公”经费支出预算表03!$1:$1</definedName>
    <definedName name="_xlnm.Print_Titles" localSheetId="6">部门基本支出预算表04!$A:$A,部门基本支出预算表04!$1:$1</definedName>
    <definedName name="_xlnm.Print_Titles" localSheetId="7">'部门项目支出预算表05-1'!$A:$A,'部门项目支出预算表05-1'!$1:$1</definedName>
    <definedName name="_xlnm.Print_Titles" localSheetId="8">'部门项目支出绩效目标表05-2'!$A:$A,'部门项目支出绩效目标表05-2'!$1:$1</definedName>
    <definedName name="_xlnm.Print_Titles" localSheetId="9">部门政府性基金预算支出预算表06!$A:$A,部门政府性基金预算支出预算表06!$1:$6</definedName>
    <definedName name="_xlnm.Print_Titles" localSheetId="10">部门政府采购预算表07!$A:$A,部门政府采购预算表07!$1:$1</definedName>
    <definedName name="_xlnm.Print_Titles" localSheetId="11">部门政府购买服务预算表08!$A:$A,部门政府购买服务预算表08!$1:$1</definedName>
    <definedName name="_xlnm.Print_Titles" localSheetId="12">'对下转移支付预算表09-1'!$A:$A,'对下转移支付预算表09-1'!$1:$1</definedName>
    <definedName name="_xlnm.Print_Titles" localSheetId="13">'对下转移支付绩效目标表09-2'!$A:$A,'对下转移支付绩效目标表09-2'!$1:$1</definedName>
    <definedName name="_xlnm.Print_Titles" localSheetId="14">新增资产配置表10!$A:$A,新增资产配置表10!$1:$1</definedName>
    <definedName name="_xlnm.Print_Titles" localSheetId="15">上级补助项目支出预算表11!$A:$A,上级补助项目支出预算表11!$1:$1</definedName>
    <definedName name="_xlnm.Print_Titles" localSheetId="16">部门项目中期规划预算表12!$A:$A,部门项目中期规划预算表12!$1:$1</definedName>
    <definedName name="_xlnm.Print_Titles" localSheetId="17">部门整体支出绩效目标表13!$A:$A,部门整体支出绩效目标表13!$1:$1</definedName>
  </definedNames>
  <calcPr calcId="144525"/>
</workbook>
</file>

<file path=xl/sharedStrings.xml><?xml version="1.0" encoding="utf-8"?>
<sst xmlns="http://schemas.openxmlformats.org/spreadsheetml/2006/main" count="1494" uniqueCount="553">
  <si>
    <t>预算01-1表</t>
  </si>
  <si>
    <t>单位：元</t>
  </si>
  <si>
    <t>收　　　　　　　　入</t>
  </si>
  <si>
    <t>支　　　　　　　　出</t>
  </si>
  <si>
    <t>项      目</t>
  </si>
  <si>
    <t>预算数</t>
  </si>
  <si>
    <t>项目(按功能分类)</t>
  </si>
  <si>
    <t>一、一般公共预算拨款收入</t>
  </si>
  <si>
    <t xml:space="preserve"> 一、一般公共服务支出</t>
  </si>
  <si>
    <t>二、政府性基金预算拨款收入</t>
  </si>
  <si>
    <t xml:space="preserve"> 二、外交支出</t>
  </si>
  <si>
    <t>三、国有资本经营预算拨款收入</t>
  </si>
  <si>
    <t xml:space="preserve"> 三、国防支出</t>
  </si>
  <si>
    <t>四、财政专户管理资金收入</t>
  </si>
  <si>
    <t xml:space="preserve"> 四、公共安全支出</t>
  </si>
  <si>
    <t>五、单位资金</t>
  </si>
  <si>
    <t xml:space="preserve"> 五、教育支出</t>
  </si>
  <si>
    <t>1、事业收入</t>
  </si>
  <si>
    <t xml:space="preserve"> 六、科学技术支出 </t>
  </si>
  <si>
    <t>2、事业单位经营收入</t>
  </si>
  <si>
    <t xml:space="preserve"> 七、文化旅游体育与传媒支出</t>
  </si>
  <si>
    <t>3、上级补助收入</t>
  </si>
  <si>
    <t xml:space="preserve"> 八、社会保障和就业支出</t>
  </si>
  <si>
    <t>4、附属单位上缴收入</t>
  </si>
  <si>
    <t xml:space="preserve"> 九、卫生健康支出</t>
  </si>
  <si>
    <t>5、其他收入</t>
  </si>
  <si>
    <t xml:space="preserve"> 十、节能环保支出</t>
  </si>
  <si>
    <t xml:space="preserve"> 十一、城乡社区支出</t>
  </si>
  <si>
    <t xml:space="preserve"> 十二、农林水支出</t>
  </si>
  <si>
    <t xml:space="preserve"> 十三、交通运输支出</t>
  </si>
  <si>
    <t xml:space="preserve"> 十四、资源勘探工业信息等支出</t>
  </si>
  <si>
    <t xml:space="preserve"> 十五、商业服务业等支出</t>
  </si>
  <si>
    <t xml:space="preserve"> 十六、金融支出</t>
  </si>
  <si>
    <t xml:space="preserve"> 十七、援助其他地区支出</t>
  </si>
  <si>
    <t xml:space="preserve"> 十八、自然资源海洋气象等支出</t>
  </si>
  <si>
    <t xml:space="preserve"> 十九、住房保障支出</t>
  </si>
  <si>
    <t xml:space="preserve"> 二十、粮油物资储备支出</t>
  </si>
  <si>
    <t xml:space="preserve"> 二十一、国有资本经营预算支出</t>
  </si>
  <si>
    <t xml:space="preserve"> 二十二、灾害防治及应急管理支出</t>
  </si>
  <si>
    <t xml:space="preserve"> 二十三、预备费</t>
  </si>
  <si>
    <t xml:space="preserve"> 二十四、其他支出</t>
  </si>
  <si>
    <t xml:space="preserve"> 二十五、转移性支出</t>
  </si>
  <si>
    <t xml:space="preserve"> 二十六、债务付息支出</t>
  </si>
  <si>
    <t>本年收入合计</t>
  </si>
  <si>
    <t>本年支出合计</t>
  </si>
  <si>
    <t>上年结转结余</t>
  </si>
  <si>
    <t>年终结转结余</t>
  </si>
  <si>
    <t>1、财政拨款结转结余</t>
  </si>
  <si>
    <t>2、使用非财政拨款结余</t>
  </si>
  <si>
    <t>2、非财政拨款结余</t>
  </si>
  <si>
    <t>收  入  总  计</t>
  </si>
  <si>
    <t>支  出  总  计</t>
  </si>
  <si>
    <t>预算01-2表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</si>
  <si>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</si>
  <si>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</si>
  <si>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</si>
  <si>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</si>
  <si>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</si>
  <si>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</si>
  <si>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</si>
  <si>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</si>
  <si>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</si>
  <si>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单位资金</t>
  </si>
  <si>
    <t>使用非财政拨款结余</t>
  </si>
  <si>
    <t>事业收入</t>
  </si>
  <si>
    <t>事业单位经营收入</t>
  </si>
  <si>
    <t>上级补助收入</t>
  </si>
  <si>
    <t>附属单位上缴收入</t>
  </si>
  <si>
    <t>其他收入</t>
  </si>
  <si>
    <t>131012</t>
  </si>
  <si>
    <t>昆明市东川区汤丹镇卫生院</t>
  </si>
  <si>
    <t>预算01-3表</t>
  </si>
  <si>
    <t>科目编码</t>
  </si>
  <si>
    <t>科目名称</t>
  </si>
  <si>
    <t>财政专户管理的支出</t>
  </si>
  <si>
    <t>基本支出</t>
  </si>
  <si>
    <t>项目支出</t>
  </si>
  <si>
    <t>事业支出</t>
  </si>
  <si>
    <t>事业单位经营支出</t>
  </si>
  <si>
    <t>上级补助支出</t>
  </si>
  <si>
    <t>附属单位补助支出</t>
  </si>
  <si>
    <t>其他支出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</si>
  <si>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</si>
  <si>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</si>
  <si>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</si>
  <si>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</si>
  <si>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</si>
  <si>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</si>
  <si>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</si>
  <si>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</si>
  <si>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</si>
  <si>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</si>
  <si>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</si>
  <si>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</si>
  <si>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</si>
  <si>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</si>
  <si>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</si>
  <si>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</si>
  <si>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</si>
  <si>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</si>
  <si>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</si>
  <si>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</si>
  <si>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</si>
  <si>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</si>
  <si>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</si>
  <si>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20808</t>
  </si>
  <si>
    <t>抚恤</t>
  </si>
  <si>
    <t>2080801</t>
  </si>
  <si>
    <t>死亡抚恤</t>
  </si>
  <si>
    <t>2080802</t>
  </si>
  <si>
    <t>伤残抚恤</t>
  </si>
  <si>
    <t>210</t>
  </si>
  <si>
    <t>卫生健康支出</t>
  </si>
  <si>
    <t>21003</t>
  </si>
  <si>
    <t>基层医疗卫生机构</t>
  </si>
  <si>
    <t>2100302</t>
  </si>
  <si>
    <t>乡镇卫生院</t>
  </si>
  <si>
    <t>21011</t>
  </si>
  <si>
    <t>行政事业单位医疗</t>
  </si>
  <si>
    <t>2101102</t>
  </si>
  <si>
    <t>事业单位医疗</t>
  </si>
  <si>
    <t>2101103</t>
  </si>
  <si>
    <t>公务员医疗补助</t>
  </si>
  <si>
    <t>2101199</t>
  </si>
  <si>
    <t>其他行政事业单位医疗支出</t>
  </si>
  <si>
    <t>217</t>
  </si>
  <si>
    <t>金融支出</t>
  </si>
  <si>
    <t>21799</t>
  </si>
  <si>
    <t>其他金融支出</t>
  </si>
  <si>
    <t>2179999</t>
  </si>
  <si>
    <t>221</t>
  </si>
  <si>
    <t>住房保障支出</t>
  </si>
  <si>
    <t>22102</t>
  </si>
  <si>
    <t>住房改革支出</t>
  </si>
  <si>
    <t>2210201</t>
  </si>
  <si>
    <t>住房公积金</t>
  </si>
  <si>
    <t>预算02-1表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</si>
  <si>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</si>
  <si>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</si>
  <si>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</si>
  <si>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</si>
  <si>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</si>
  <si>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</si>
  <si>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</si>
  <si>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</si>
  <si>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</si>
  <si>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</si>
  <si>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</si>
  <si>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</si>
  <si>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（七）文化旅游体育与传媒支出</t>
  </si>
  <si>
    <t>（八）社会保障和就业支出</t>
  </si>
  <si>
    <t>（九）卫生健康支出</t>
  </si>
  <si>
    <t>（十）节能环保支出</t>
  </si>
  <si>
    <t>（十一）城乡社区支出</t>
  </si>
  <si>
    <t>（十二）农林水支出</t>
  </si>
  <si>
    <t>（十三）交通运输支出</t>
  </si>
  <si>
    <t>（十四）资源勘探工业信息等支出</t>
  </si>
  <si>
    <t>（十五）商业服务业等支出</t>
  </si>
  <si>
    <t>（十六）金融支出</t>
  </si>
  <si>
    <t>（十七）援助其他地区支出</t>
  </si>
  <si>
    <t>（十八）自然资源海洋气象等支出</t>
  </si>
  <si>
    <t>（十九）住房保障支出</t>
  </si>
  <si>
    <t>（二十）粮油物资储备支出</t>
  </si>
  <si>
    <t>（二十一）国有资本经营预算支出</t>
  </si>
  <si>
    <t>（二十二）灾害防治及应急管理支出</t>
  </si>
  <si>
    <t>（二十三）预备费</t>
  </si>
  <si>
    <t>（二十四）其他支出</t>
  </si>
  <si>
    <t>（二十五）转移性支出</t>
  </si>
  <si>
    <t>（二十六）债务付息支出</t>
  </si>
  <si>
    <t>二、年终结转结余</t>
  </si>
  <si>
    <t>预算02-2表</t>
  </si>
  <si>
    <t>部门预算支出功能分类科目</t>
  </si>
  <si>
    <t>人员经费</t>
  </si>
  <si>
    <t>公用经费</t>
  </si>
  <si>
    <t>合  计</t>
  </si>
  <si>
    <t>预算03表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</si>
  <si>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</si>
  <si>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</si>
  <si>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</si>
  <si>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</si>
  <si>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</si>
  <si>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</si>
  <si>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预算04表</t>
  </si>
  <si>
    <t>主管部门</t>
  </si>
  <si>
    <t>单位名称</t>
  </si>
  <si>
    <t>项目代码</t>
  </si>
  <si>
    <t>项目名称</t>
  </si>
  <si>
    <t>功能科目编码</t>
  </si>
  <si>
    <t>功能科目名称</t>
  </si>
  <si>
    <t>部门经济科目编码</t>
  </si>
  <si>
    <t>部门经济科目名称</t>
  </si>
  <si>
    <t>资金来源</t>
  </si>
  <si>
    <t>总计</t>
  </si>
  <si>
    <t>财政拨款结转结余</t>
  </si>
  <si>
    <t>全年数</t>
  </si>
  <si>
    <t>已提前安排</t>
  </si>
  <si>
    <t>抵扣上年垫付资金</t>
  </si>
  <si>
    <t>本次下达</t>
  </si>
  <si>
    <t>另文下达</t>
  </si>
  <si>
    <t>事业单位
经营收入</t>
  </si>
  <si>
    <t>其中：转隶人员公用经费</t>
  </si>
  <si>
    <t>已预拨</t>
  </si>
  <si>
    <t>昆明市东川区卫生健康局</t>
  </si>
  <si>
    <t>530113210000000005515</t>
  </si>
  <si>
    <t>事业人员工资支出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</si>
  <si>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</si>
  <si>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</si>
  <si>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</si>
  <si>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</si>
  <si>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</si>
  <si>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</si>
  <si>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</si>
  <si>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</si>
  <si>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530113210000000005516</t>
  </si>
  <si>
    <t>社会保障缴费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</si>
  <si>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</si>
  <si>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</si>
  <si>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</si>
  <si>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</si>
  <si>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</si>
  <si>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</si>
  <si>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</si>
  <si>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</si>
  <si>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530113210000000005517</t>
  </si>
  <si>
    <t>30113</t>
  </si>
  <si>
    <t>530113210000000005520</t>
  </si>
  <si>
    <t>30217</t>
  </si>
  <si>
    <t>530113210000000005522</t>
  </si>
  <si>
    <t>工会经费</t>
  </si>
  <si>
    <t>30228</t>
  </si>
  <si>
    <t>530113210000000005525</t>
  </si>
  <si>
    <t>一般公用支出</t>
  </si>
  <si>
    <t>30201</t>
  </si>
  <si>
    <t>办公费</t>
  </si>
  <si>
    <t>30205</t>
  </si>
  <si>
    <t>水费</t>
  </si>
  <si>
    <t>30206</t>
  </si>
  <si>
    <t>电费</t>
  </si>
  <si>
    <t>30207</t>
  </si>
  <si>
    <t>邮电费</t>
  </si>
  <si>
    <t>30211</t>
  </si>
  <si>
    <t>差旅费</t>
  </si>
  <si>
    <t>30213</t>
  </si>
  <si>
    <t>维修（护）费</t>
  </si>
  <si>
    <t>30215</t>
  </si>
  <si>
    <t>会议费</t>
  </si>
  <si>
    <t>30216</t>
  </si>
  <si>
    <t>培训费</t>
  </si>
  <si>
    <t>530113221100000317506</t>
  </si>
  <si>
    <t>离退休生活补助</t>
  </si>
  <si>
    <t>30305</t>
  </si>
  <si>
    <t>生活补助</t>
  </si>
  <si>
    <t>530113231100001515550</t>
  </si>
  <si>
    <t>事业人员绩效奖励</t>
  </si>
  <si>
    <t>530113251100003708045</t>
  </si>
  <si>
    <t>离退休公用经费</t>
  </si>
  <si>
    <t>30299</t>
  </si>
  <si>
    <t>其他商品和服务支出</t>
  </si>
  <si>
    <t>预算05-1表</t>
  </si>
  <si>
    <t>项目分类</t>
  </si>
  <si>
    <t>项目单位</t>
  </si>
  <si>
    <t>经济科目编码</t>
  </si>
  <si>
    <t>经济科目名称</t>
  </si>
  <si>
    <t>本年拨款</t>
  </si>
  <si>
    <t>其中：本次下达</t>
  </si>
  <si>
    <t>对个人和家庭的补助</t>
  </si>
  <si>
    <t>530113261100004942137</t>
  </si>
  <si>
    <t>遗属补助经费</t>
  </si>
  <si>
    <t>530113261100004948669</t>
  </si>
  <si>
    <t>抚恤金经费</t>
  </si>
  <si>
    <t>30304</t>
  </si>
  <si>
    <t>抚恤金</t>
  </si>
  <si>
    <t>事业发展类</t>
  </si>
  <si>
    <t>530113241100002303852</t>
  </si>
  <si>
    <t>单位资金收支专户利息资金</t>
  </si>
  <si>
    <t>39999</t>
  </si>
  <si>
    <t>530113251100003694906</t>
  </si>
  <si>
    <t>医疗业务预算资金</t>
  </si>
  <si>
    <t>30202</t>
  </si>
  <si>
    <t>印刷费</t>
  </si>
  <si>
    <t>30204</t>
  </si>
  <si>
    <t>手续费</t>
  </si>
  <si>
    <t>30218</t>
  </si>
  <si>
    <t>专用材料费</t>
  </si>
  <si>
    <t>30226</t>
  </si>
  <si>
    <t>劳务费</t>
  </si>
  <si>
    <t>30227</t>
  </si>
  <si>
    <t>委托业务费</t>
  </si>
  <si>
    <t>30231</t>
  </si>
  <si>
    <t>公务用车运行维护费</t>
  </si>
  <si>
    <t>30239</t>
  </si>
  <si>
    <t>其他交通费用</t>
  </si>
  <si>
    <t>31002</t>
  </si>
  <si>
    <t>办公设备购置</t>
  </si>
  <si>
    <t>31003</t>
  </si>
  <si>
    <t>专用设备购置</t>
  </si>
  <si>
    <t>31007</t>
  </si>
  <si>
    <t>信息网络及软件购置更新</t>
  </si>
  <si>
    <t>预算05-2表</t>
  </si>
  <si>
    <t>项目年度绩效目标</t>
  </si>
  <si>
    <t>一级指标</t>
  </si>
  <si>
    <t>二级指标</t>
  </si>
  <si>
    <t>三级指标</t>
  </si>
  <si>
    <t>指标性质</t>
  </si>
  <si>
    <t>指标值</t>
  </si>
  <si>
    <t>度量单位</t>
  </si>
  <si>
    <t>指标属性</t>
  </si>
  <si>
    <t>指标内容</t>
  </si>
  <si>
    <t>做好本部门人员、公用经费保障，按规定落实干部职工各项待遇，支持部门正常履职。</t>
  </si>
  <si>
    <t>产出指标</t>
  </si>
  <si>
    <t>数量指标</t>
  </si>
  <si>
    <t>保障人员数量</t>
  </si>
  <si>
    <t>=</t>
  </si>
  <si>
    <t>1.0</t>
  </si>
  <si>
    <t>人</t>
  </si>
  <si>
    <t>定量指标</t>
  </si>
  <si>
    <t>反映享受伤残补助人员的数量</t>
  </si>
  <si>
    <t>时效指标</t>
  </si>
  <si>
    <t>补助发放完成时间</t>
  </si>
  <si>
    <t>2026</t>
  </si>
  <si>
    <t>年度</t>
  </si>
  <si>
    <t>定性指标</t>
  </si>
  <si>
    <t>反映补助发放完成的时间</t>
  </si>
  <si>
    <t>效益指标</t>
  </si>
  <si>
    <t>社会效益</t>
  </si>
  <si>
    <t>提高退休伤残人员生活质量</t>
  </si>
  <si>
    <t>100</t>
  </si>
  <si>
    <t>%</t>
  </si>
  <si>
    <t>反映退休伤残人员生活质量情况</t>
  </si>
  <si>
    <t>满意度指标</t>
  </si>
  <si>
    <t>服务对象满意度</t>
  </si>
  <si>
    <t>获补对象满意度</t>
  </si>
  <si>
    <t>&gt;=</t>
  </si>
  <si>
    <t>90</t>
  </si>
  <si>
    <t>反映获补助对象的满意度情况</t>
  </si>
  <si>
    <t>成本指标</t>
  </si>
  <si>
    <t>经济成本指标</t>
  </si>
  <si>
    <t>发放补助所需资金</t>
  </si>
  <si>
    <t>75324</t>
  </si>
  <si>
    <t>元</t>
  </si>
  <si>
    <t>反映发放补助所需成本</t>
  </si>
  <si>
    <t>基本支出按预算金额执行，公用经费使用合规率 100%。百元医疗收入耗材比≤20%，项目资金执行率≥90%。，医疗工作量：2026预计年门急诊合计8125人（卫生院普通门诊：7625人次，慢性病门诊：500人次），出院525人，救护车转诊55次。</t>
  </si>
  <si>
    <t>医疗业务支出</t>
  </si>
  <si>
    <t>&lt;=</t>
  </si>
  <si>
    <t>409.69</t>
  </si>
  <si>
    <t>万元</t>
  </si>
  <si>
    <t>保障医疗业务健康有序发展</t>
  </si>
  <si>
    <t>资金使用效率</t>
  </si>
  <si>
    <t>&gt;</t>
  </si>
  <si>
    <t>反映卫生院自有资金支付预算编制合理性</t>
  </si>
  <si>
    <t>门诊人次</t>
  </si>
  <si>
    <t>9304</t>
  </si>
  <si>
    <t>反映医院服务辖区内居民对分级诊疗、家庭医生签约、慢病管理等政策的宣传力度情况。即通过通信、户外广告等对医院相关政策进行宣传的次数。</t>
  </si>
  <si>
    <t>住院人次</t>
  </si>
  <si>
    <t>434</t>
  </si>
  <si>
    <t>质量指标</t>
  </si>
  <si>
    <t>医疗质量</t>
  </si>
  <si>
    <t>99</t>
  </si>
  <si>
    <t>医疗质量严格把关，严格各项管理制度，不出现医院人为因素医疗事故</t>
  </si>
  <si>
    <t>验收通过率</t>
  </si>
  <si>
    <t>反映设备购置的产品质量情况。
验收通过率=（通过验收的购置数量/购置总数量）*100%。</t>
  </si>
  <si>
    <t>购置设备利用率</t>
  </si>
  <si>
    <t>95</t>
  </si>
  <si>
    <t>反映设备利用情况。
设备利用率=（投入使用设备数/购置设备总数）*100%。</t>
  </si>
  <si>
    <t>完成时间</t>
  </si>
  <si>
    <t>2026年</t>
  </si>
  <si>
    <t>2026年完成医疗支出</t>
  </si>
  <si>
    <t>设备部署及时率</t>
  </si>
  <si>
    <t>反映新购设备按时部署情况。
设备部署及时率=（及时部署设备数量/新购设备总数）*100%。</t>
  </si>
  <si>
    <t>经济效益</t>
  </si>
  <si>
    <t>医疗收入增加</t>
  </si>
  <si>
    <t>有所增加</t>
  </si>
  <si>
    <t>年</t>
  </si>
  <si>
    <t>患者医保及惠民政策知晓率</t>
  </si>
  <si>
    <t>98</t>
  </si>
  <si>
    <t>反映门诊/住院患者对医保报销流程、大病救助、便民就医等政策的知晓情况。
政策知晓率=调查中政策知晓人数/调查总人数*100%</t>
  </si>
  <si>
    <t>基本公共卫生可及性、均等行</t>
  </si>
  <si>
    <t>逐步提升</t>
  </si>
  <si>
    <t>群众对医院满意度</t>
  </si>
  <si>
    <t>可持续影响</t>
  </si>
  <si>
    <t>卫生院可持续发展</t>
  </si>
  <si>
    <t>卫生院医疗健康可持续发展</t>
  </si>
  <si>
    <t>设备使用年限</t>
  </si>
  <si>
    <t>反映新投入设备使用年限情况。</t>
  </si>
  <si>
    <t>80</t>
  </si>
  <si>
    <t>服务对象满意度不断提高</t>
  </si>
  <si>
    <t>项目总成本</t>
  </si>
  <si>
    <t>预算项目资金支付进度</t>
  </si>
  <si>
    <t>保障退休死亡职工家属基本生活。</t>
  </si>
  <si>
    <t>反映享受遗属生活补助人员的数量</t>
  </si>
  <si>
    <t>提高退休死亡人员家属生活质量</t>
  </si>
  <si>
    <t>反映退休死亡人员家属生活质量情况</t>
  </si>
  <si>
    <t>25436.88</t>
  </si>
  <si>
    <t>做好利息收入预算，按时上缴利息及非税收入，依据2025年测算利息收入为1300元</t>
  </si>
  <si>
    <t>利息收入</t>
  </si>
  <si>
    <t>利息收入总额</t>
  </si>
  <si>
    <t>利息收入情况</t>
  </si>
  <si>
    <t>非税收入上缴率</t>
  </si>
  <si>
    <t>利息上缴情况</t>
  </si>
  <si>
    <t>按季度上缴</t>
  </si>
  <si>
    <t>325</t>
  </si>
  <si>
    <t>利息按季度上缴情况</t>
  </si>
  <si>
    <t>全口预算覆盖执行情况</t>
  </si>
  <si>
    <t>逐年上升</t>
  </si>
  <si>
    <t>全口径实行情况</t>
  </si>
  <si>
    <t>满意度</t>
  </si>
  <si>
    <t>本年利息收入总额</t>
  </si>
  <si>
    <t>利息收入预算</t>
  </si>
  <si>
    <t>预算06表</t>
  </si>
  <si>
    <t>政府性基金预算支出预算表</t>
  </si>
  <si>
    <t>单位名称：昆明市发展和改革委员会</t>
  </si>
  <si>
    <t>政府性基金预算支出</t>
  </si>
  <si>
    <t>备注：昆明市东川区汤丹镇卫生院2026年度无部门政府性基金预算支出预算表支出情况，此表无数据</t>
  </si>
  <si>
    <t>预算07表</t>
  </si>
  <si>
    <t>预算项目</t>
  </si>
  <si>
    <t>采购项目</t>
  </si>
  <si>
    <t>采购品目</t>
  </si>
  <si>
    <t>计量
单位</t>
  </si>
  <si>
    <t>数量</t>
  </si>
  <si>
    <t>面向中小企业预留资金</t>
  </si>
  <si>
    <t>政府性基金</t>
  </si>
  <si>
    <t>国有资本经营收益</t>
  </si>
  <si>
    <t>财政专户管理的收入</t>
  </si>
  <si>
    <t>单位自筹</t>
  </si>
  <si>
    <t>打印机购置费</t>
  </si>
  <si>
    <t>A4黑白打印机</t>
  </si>
  <si>
    <t>办公椅购置费</t>
  </si>
  <si>
    <t>办公椅</t>
  </si>
  <si>
    <t>办公桌购置费</t>
  </si>
  <si>
    <t>办公桌</t>
  </si>
  <si>
    <t>加油费资金</t>
  </si>
  <si>
    <t>车辆加油、添加燃料服务</t>
  </si>
  <si>
    <t>车辆维修维护资金</t>
  </si>
  <si>
    <t>车辆维修和保养服务</t>
  </si>
  <si>
    <t>采购打印纸</t>
  </si>
  <si>
    <t>复印纸</t>
  </si>
  <si>
    <t xml:space="preserve">	 车辆保险费</t>
  </si>
  <si>
    <t>机动车保险服务</t>
  </si>
  <si>
    <t>空调购置费</t>
  </si>
  <si>
    <t>空调机</t>
  </si>
  <si>
    <t>全自动生化分析仪购置费</t>
  </si>
  <si>
    <t>临床检验设备</t>
  </si>
  <si>
    <t>全自动血细胞分析仪购置费</t>
  </si>
  <si>
    <t>台式计算机购置费</t>
  </si>
  <si>
    <t>台式计算机</t>
  </si>
  <si>
    <t>超声探头（腹部）购置费</t>
  </si>
  <si>
    <t>医用超声波仪器及设备</t>
  </si>
  <si>
    <t>心电监护仪购置费</t>
  </si>
  <si>
    <t>医用电子生理参数检测仪器设备</t>
  </si>
  <si>
    <t>印刷服务费</t>
  </si>
  <si>
    <t>印刷服务</t>
  </si>
  <si>
    <t>备注：当面向中小企业预留资金大于合计时，面向中小企业预留资金为三年预计数。</t>
  </si>
  <si>
    <t>预算08表</t>
  </si>
  <si>
    <t>政府购买服务项目</t>
  </si>
  <si>
    <t>政府购买服务指导性目录代码</t>
  </si>
  <si>
    <t>基本支出/项目支出</t>
  </si>
  <si>
    <t>所属服务类别</t>
  </si>
  <si>
    <t>所属服务领域</t>
  </si>
  <si>
    <t>购买内容简述</t>
  </si>
  <si>
    <t>备注：昆明市东川区汤丹镇卫生院2026年度无部门政府购买服务预算表支出情况，此表无数据</t>
  </si>
  <si>
    <t>预算09-1表</t>
  </si>
  <si>
    <t>单位名称（项目）</t>
  </si>
  <si>
    <t>地区</t>
  </si>
  <si>
    <t>备注：昆明市东川区汤丹镇卫生院2026年度无对下转移支付预算表支出情况，此表无数据</t>
  </si>
  <si>
    <t>预算09-2表</t>
  </si>
  <si>
    <t>备注：昆明市东川区汤丹镇卫生院2026年度无对下转移支付绩效目标表支出情况，此表无数据</t>
  </si>
  <si>
    <t xml:space="preserve">预算10表
</t>
  </si>
  <si>
    <t>资产类别</t>
  </si>
  <si>
    <t>资产分类代码.名称</t>
  </si>
  <si>
    <t>资产名称</t>
  </si>
  <si>
    <t>计量单位</t>
  </si>
  <si>
    <t>财政部门批复数（元）</t>
  </si>
  <si>
    <t>单价</t>
  </si>
  <si>
    <t>金额</t>
  </si>
  <si>
    <t>备注：昆明市东川区汤丹镇卫生院2026年度无新增资产配置预算表支出情况，此表无数据</t>
  </si>
  <si>
    <t>预算11表</t>
  </si>
  <si>
    <t>上级补助</t>
  </si>
  <si>
    <t>备注：昆明市东川区汤丹镇卫生院2026年度无上级补助项目支出预算表支出情况，此表无数据</t>
  </si>
  <si>
    <t>预算12表</t>
  </si>
  <si>
    <t>项目级次</t>
  </si>
  <si>
    <t>114 对个人和家庭的补助</t>
  </si>
  <si>
    <t>本级</t>
  </si>
  <si>
    <t/>
  </si>
  <si>
    <t>预算6表</t>
  </si>
  <si>
    <t>部门编码</t>
  </si>
  <si>
    <t>部门名称</t>
  </si>
  <si>
    <t>昆明市东川区东川区汤丹镇卫生院</t>
  </si>
  <si>
    <t>内容</t>
  </si>
  <si>
    <t>说明</t>
  </si>
  <si>
    <t>部门总体目标</t>
  </si>
  <si>
    <t>部门职责</t>
  </si>
  <si>
    <t>昆明市东川区汤丹镇卫生院是一所集医疗与护理、防疫计免、妇幼保健、卫生监督、健康知识宣传、预防保健和康复为一体的一级甲等综合性乡镇卫生院。是全镇传染病预防、家庭医生签约、危急孕产妇建册管理、城乡居民医疗保险、民政救助报销和健康扶贫报销定点医院，我院以优质的医疗技术水平服务全镇人民为根本宗旨。</t>
  </si>
  <si>
    <t>根据三定方案归纳</t>
  </si>
  <si>
    <t>1、保障卫生院正常运转，保障人员工资、社保费及时缴纳发放，提高在职人员生活水平，提高对卫生院的归属感和认同感 2、完善单位基本设备建设，提高医疗水平和效率，保障乡镇卫生院医疗业务有序开展。3、不断提升卫生院医疗服务水平，持续开展国家基本公共卫生服务、家庭医生签约服务、健康扶贫、居民健康档案等工作，疫情防控工作常态化，解决本镇老百姓看病难的问题，切实享受国家的各项利民政策。                                                                                                                                                                                               4.开展多样化的培训，不断提升医院人员素质及相关业务能力，从而增强卫生院医疗服务质量，提高患者治愈率。                                                                                       5.以优质的医疗技术水平服务全镇人民，做好全镇基本公共卫生服务和临床治疗工作 。</t>
  </si>
  <si>
    <t>根据部门职责，中长期规划，各级党委，各级政府要求归纳</t>
  </si>
  <si>
    <t>部门年度目标</t>
  </si>
  <si>
    <t>1.保证人员经费和公用经费按照预算项目合理支出，确保单位日常活动正常运转，按时足额发放职工工资，缴纳社会保障资金（住房公积金、医疗保险、养老保险等）。 2、保障各科室工作有序开展，提高卫生院医疗服务水平，增强卫生院医疗服务质量，提高患者满意度，满足本镇老百姓的医疗需要。 3、保障国家基本公共卫生服务、疫情防控、家庭医生签约服务、健康扶贫、居民健康档案等工作有序开展，开展健康教育、健康指导，倡导健康生活方式，提高群众身体素质。</t>
  </si>
  <si>
    <t>部门年度重点工作任务对应的目标或措施预计的产出和效果，每项工作任务都有明确的一项或几项目标。</t>
  </si>
  <si>
    <t>二、部门年度重点工作任务</t>
  </si>
  <si>
    <t>部门职能职责</t>
  </si>
  <si>
    <t>主要内容</t>
  </si>
  <si>
    <t>对应项目</t>
  </si>
  <si>
    <t>纳入预算金额（元）</t>
  </si>
  <si>
    <t>总额</t>
  </si>
  <si>
    <t>财政拨款</t>
  </si>
  <si>
    <t>其他资金</t>
  </si>
  <si>
    <t>主要用于保障单位职工基本养老保险缴费费用、伤残抚恤金等</t>
  </si>
  <si>
    <t>主要用于在职在编人员经费、公用经费级医疗收支业务支出等</t>
  </si>
  <si>
    <t>利息支出</t>
  </si>
  <si>
    <t>主要用于保障单位职工住房公积金缴费支出</t>
  </si>
  <si>
    <t>三、部门整体支出绩效指标</t>
  </si>
  <si>
    <t>绩效指标</t>
  </si>
  <si>
    <t>评（扣）分标准</t>
  </si>
  <si>
    <t>绩效指标设定依据及指标值数据来源</t>
  </si>
  <si>
    <t xml:space="preserve">二级指标 </t>
  </si>
  <si>
    <t>在职人员数量（人）</t>
  </si>
  <si>
    <t>26</t>
  </si>
  <si>
    <t>完成得满分，未完成不得分</t>
  </si>
  <si>
    <t>在职在编数</t>
  </si>
  <si>
    <t>编办核定的在职在编数，财政工资系统</t>
  </si>
  <si>
    <t>工资、社会保障缴费按月支付次数</t>
  </si>
  <si>
    <t>次</t>
  </si>
  <si>
    <t>工资发放、社保缴费准确</t>
  </si>
  <si>
    <t>保障预算支出的合理性、及时性，财政工资系统和云南省电子税务局</t>
  </si>
  <si>
    <t>工资发放准确率</t>
  </si>
  <si>
    <t>工资发放及时性</t>
  </si>
  <si>
    <t>保证工资福利支出预算金额准确性，财政工资系统</t>
  </si>
  <si>
    <t>预算执行差异率</t>
  </si>
  <si>
    <t>预算执行准确性</t>
  </si>
  <si>
    <t>保障预算支出的合理性,财政工资系统、税务系统</t>
  </si>
  <si>
    <t>支付工资、社会保障缴费及其他支出及时率</t>
  </si>
  <si>
    <t>工资社保及时性</t>
  </si>
  <si>
    <t>保障预算支出的合理性、及时性,财政工资系统、税务系统</t>
  </si>
  <si>
    <t>社会效益指标</t>
  </si>
  <si>
    <t>健康体检覆盖率</t>
  </si>
  <si>
    <t>基本工作开展完成</t>
  </si>
  <si>
    <t>基本公共卫生服务、居民健康档案规范化管理，公共卫生服务系统</t>
  </si>
  <si>
    <t>生态效益指标</t>
  </si>
  <si>
    <t>规范处理医疗垃圾及时性</t>
  </si>
  <si>
    <t>医疗垃圾处理及时性</t>
  </si>
  <si>
    <t>医疗垃圾及时按规定处理，有专门的医疗污水处理设备</t>
  </si>
  <si>
    <t>可持续影响指标</t>
  </si>
  <si>
    <t>体现政策导向，长期保障卫生院工作平稳运行</t>
  </si>
  <si>
    <t>长期</t>
  </si>
  <si>
    <t>卫生院工作平稳运行</t>
  </si>
  <si>
    <t>卫生院工作有序开展的前提是严格执行预算</t>
  </si>
  <si>
    <t>服务对象满意度指标</t>
  </si>
  <si>
    <t>患者满意率</t>
  </si>
  <si>
    <t>患者对卫生院的满意度</t>
  </si>
  <si>
    <t>患者对卫生院的满意度是对卫生院工作的肯定</t>
  </si>
  <si>
    <t>职工满意率</t>
  </si>
  <si>
    <t>职工对卫生院的满意度</t>
  </si>
  <si>
    <t>保障工资福利预算支出的合理性，可提高职工生活质量，获得幸福感</t>
  </si>
</sst>
</file>

<file path=xl/styles.xml><?xml version="1.0" encoding="utf-8"?>
<styleSheet xmlns="http://schemas.openxmlformats.org/spreadsheetml/2006/main" xmlns:xr9="http://schemas.microsoft.com/office/spreadsheetml/2016/revision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;@"/>
    <numFmt numFmtId="177" formatCode="hh:mm:ss"/>
    <numFmt numFmtId="178" formatCode="yyyy\-mm\-dd"/>
    <numFmt numFmtId="179" formatCode="yyyy\-mm\-dd\ hh:mm:ss"/>
    <numFmt numFmtId="180" formatCode="#,##0;\-#,##0;;@"/>
  </numFmts>
  <fonts count="41">
    <font>
      <sz val="11"/>
      <color theme="1"/>
      <name val="宋体"/>
      <charset val="134"/>
      <scheme val="minor"/>
    </font>
    <font>
      <b/>
      <sz val="24"/>
      <color rgb="FF000000"/>
      <name val="宋体"/>
      <charset val="134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b/>
      <sz val="10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sz val="9"/>
      <color indexed="8"/>
      <name val="宋体"/>
      <charset val="134"/>
    </font>
    <font>
      <sz val="9"/>
      <color theme="1"/>
      <name val="宋体"/>
      <charset val="134"/>
    </font>
    <font>
      <sz val="12"/>
      <color rgb="FF000000"/>
      <name val="宋体"/>
      <charset val="134"/>
    </font>
    <font>
      <b/>
      <sz val="23"/>
      <color rgb="FF000000"/>
      <name val="宋体"/>
      <charset val="134"/>
    </font>
    <font>
      <sz val="10"/>
      <color rgb="FF000000"/>
      <name val="Arial"/>
      <charset val="134"/>
    </font>
    <font>
      <b/>
      <sz val="23.95"/>
      <color rgb="FF000000"/>
      <name val="宋体"/>
      <charset val="134"/>
    </font>
    <font>
      <b/>
      <sz val="22"/>
      <color rgb="FF000000"/>
      <name val="宋体"/>
      <charset val="134"/>
    </font>
    <font>
      <sz val="10"/>
      <color rgb="FFFFFFFF"/>
      <name val="宋体"/>
      <charset val="134"/>
    </font>
    <font>
      <b/>
      <sz val="21"/>
      <color rgb="FF000000"/>
      <name val="宋体"/>
      <charset val="134"/>
    </font>
    <font>
      <b/>
      <sz val="18"/>
      <color rgb="FF000000"/>
      <name val="宋体"/>
      <charset val="134"/>
    </font>
    <font>
      <sz val="9.75"/>
      <color rgb="FF000000"/>
      <name val="SimSun"/>
      <charset val="134"/>
    </font>
    <font>
      <b/>
      <sz val="9"/>
      <color rgb="FF000000"/>
      <name val="宋体"/>
      <charset val="134"/>
    </font>
    <font>
      <b/>
      <sz val="9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sz val="1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EF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21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7" fillId="0" borderId="22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5" borderId="23" applyNumberFormat="0" applyAlignment="0" applyProtection="0">
      <alignment vertical="center"/>
    </xf>
    <xf numFmtId="0" fontId="29" fillId="6" borderId="24" applyNumberFormat="0" applyAlignment="0" applyProtection="0">
      <alignment vertical="center"/>
    </xf>
    <xf numFmtId="0" fontId="30" fillId="6" borderId="23" applyNumberFormat="0" applyAlignment="0" applyProtection="0">
      <alignment vertical="center"/>
    </xf>
    <xf numFmtId="0" fontId="31" fillId="7" borderId="25" applyNumberFormat="0" applyAlignment="0" applyProtection="0">
      <alignment vertical="center"/>
    </xf>
    <xf numFmtId="0" fontId="32" fillId="0" borderId="26" applyNumberFormat="0" applyFill="0" applyAlignment="0" applyProtection="0">
      <alignment vertical="center"/>
    </xf>
    <xf numFmtId="0" fontId="33" fillId="0" borderId="27" applyNumberFormat="0" applyFill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176" fontId="39" fillId="0" borderId="1">
      <alignment horizontal="right" vertical="center"/>
    </xf>
    <xf numFmtId="49" fontId="39" fillId="0" borderId="1">
      <alignment horizontal="left" vertical="center" wrapText="1"/>
    </xf>
    <xf numFmtId="176" fontId="39" fillId="0" borderId="1">
      <alignment horizontal="right" vertical="center"/>
    </xf>
    <xf numFmtId="177" fontId="39" fillId="0" borderId="1">
      <alignment horizontal="right" vertical="center"/>
    </xf>
    <xf numFmtId="178" fontId="39" fillId="0" borderId="1">
      <alignment horizontal="right" vertical="center"/>
    </xf>
    <xf numFmtId="179" fontId="39" fillId="0" borderId="1">
      <alignment horizontal="right" vertical="center"/>
    </xf>
    <xf numFmtId="10" fontId="39" fillId="0" borderId="1">
      <alignment horizontal="right" vertical="center"/>
    </xf>
    <xf numFmtId="180" fontId="39" fillId="0" borderId="1">
      <alignment horizontal="right" vertical="center"/>
    </xf>
    <xf numFmtId="0" fontId="40" fillId="0" borderId="0"/>
  </cellStyleXfs>
  <cellXfs count="231">
    <xf numFmtId="0" fontId="0" fillId="0" borderId="0" xfId="0" applyFont="1" applyBorder="1"/>
    <xf numFmtId="0" fontId="1" fillId="2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4" fontId="2" fillId="2" borderId="1" xfId="0" applyNumberFormat="1" applyFont="1" applyFill="1" applyBorder="1" applyAlignment="1" applyProtection="1">
      <alignment horizontal="right" vertical="center"/>
      <protection locked="0"/>
    </xf>
    <xf numFmtId="49" fontId="7" fillId="0" borderId="5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 vertical="center"/>
    </xf>
    <xf numFmtId="49" fontId="7" fillId="0" borderId="7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176" fontId="8" fillId="0" borderId="1" xfId="51" applyFont="1">
      <alignment horizontal="right" vertical="center"/>
    </xf>
    <xf numFmtId="0" fontId="6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 applyProtection="1">
      <alignment horizontal="center" vertical="center"/>
      <protection locked="0"/>
    </xf>
    <xf numFmtId="49" fontId="9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>
      <alignment horizontal="center" vertical="center"/>
    </xf>
    <xf numFmtId="49" fontId="7" fillId="0" borderId="10" xfId="57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9" fontId="9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Border="1"/>
    <xf numFmtId="0" fontId="2" fillId="0" borderId="0" xfId="0" applyFont="1" applyBorder="1" applyAlignment="1" applyProtection="1">
      <alignment horizontal="right" vertical="center"/>
      <protection locked="0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/>
    <xf numFmtId="0" fontId="2" fillId="0" borderId="0" xfId="0" applyFont="1" applyBorder="1" applyAlignment="1" applyProtection="1">
      <alignment horizontal="right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2" borderId="13" xfId="0" applyFont="1" applyFill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4" fontId="2" fillId="0" borderId="1" xfId="0" applyNumberFormat="1" applyFont="1" applyBorder="1" applyAlignment="1" applyProtection="1">
      <alignment horizontal="right" vertical="center" wrapText="1"/>
      <protection locked="0"/>
    </xf>
    <xf numFmtId="49" fontId="8" fillId="0" borderId="1" xfId="50" applyNumberFormat="1" applyFont="1" applyBorder="1">
      <alignment horizontal="left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5" fillId="2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4" fontId="8" fillId="0" borderId="1" xfId="51" applyNumberFormat="1" applyFont="1" applyBorder="1">
      <alignment horizontal="right" vertical="center"/>
    </xf>
    <xf numFmtId="0" fontId="2" fillId="2" borderId="0" xfId="0" applyFont="1" applyFill="1" applyBorder="1" applyAlignment="1" applyProtection="1">
      <alignment horizontal="right" vertical="top" wrapText="1"/>
      <protection locked="0"/>
    </xf>
    <xf numFmtId="0" fontId="11" fillId="0" borderId="0" xfId="0" applyFont="1" applyBorder="1" applyAlignment="1" applyProtection="1">
      <alignment vertical="top"/>
      <protection locked="0"/>
    </xf>
    <xf numFmtId="0" fontId="11" fillId="0" borderId="0" xfId="0" applyFont="1" applyBorder="1" applyAlignment="1">
      <alignment vertical="top"/>
    </xf>
    <xf numFmtId="0" fontId="12" fillId="2" borderId="0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Border="1" applyProtection="1">
      <protection locked="0"/>
    </xf>
    <xf numFmtId="0" fontId="11" fillId="0" borderId="0" xfId="0" applyFont="1" applyBorder="1"/>
    <xf numFmtId="0" fontId="2" fillId="2" borderId="0" xfId="0" applyFont="1" applyFill="1" applyBorder="1" applyAlignment="1" applyProtection="1">
      <alignment horizontal="left" vertical="center" wrapText="1"/>
      <protection locked="0"/>
    </xf>
    <xf numFmtId="0" fontId="3" fillId="2" borderId="0" xfId="0" applyFont="1" applyFill="1" applyBorder="1" applyAlignment="1" applyProtection="1">
      <alignment horizontal="right" vertical="center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right" vertical="center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 applyProtection="1">
      <alignment horizontal="right" vertical="center"/>
      <protection locked="0"/>
    </xf>
    <xf numFmtId="4" fontId="2" fillId="0" borderId="1" xfId="0" applyNumberFormat="1" applyFont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right" vertical="center"/>
    </xf>
    <xf numFmtId="0" fontId="2" fillId="2" borderId="0" xfId="0" applyFont="1" applyFill="1" applyBorder="1" applyAlignment="1" applyProtection="1">
      <alignment horizontal="right" vertical="center" wrapText="1"/>
      <protection locked="0"/>
    </xf>
    <xf numFmtId="0" fontId="13" fillId="0" borderId="0" xfId="0" applyFont="1" applyBorder="1" applyAlignment="1">
      <alignment horizontal="center" vertical="center"/>
    </xf>
    <xf numFmtId="0" fontId="10" fillId="0" borderId="0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>
      <alignment horizontal="right" vertical="center"/>
    </xf>
    <xf numFmtId="0" fontId="1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3" fillId="0" borderId="0" xfId="0" applyFont="1" applyBorder="1" applyAlignment="1">
      <alignment horizontal="right" wrapText="1"/>
    </xf>
    <xf numFmtId="0" fontId="3" fillId="0" borderId="0" xfId="0" applyFont="1" applyBorder="1" applyAlignment="1">
      <alignment wrapText="1"/>
    </xf>
    <xf numFmtId="0" fontId="5" fillId="0" borderId="1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right" vertical="center"/>
    </xf>
    <xf numFmtId="0" fontId="5" fillId="0" borderId="4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0" borderId="0" xfId="0" applyFont="1" applyBorder="1" applyProtection="1">
      <protection locked="0"/>
    </xf>
    <xf numFmtId="0" fontId="10" fillId="0" borderId="0" xfId="0" applyFont="1" applyBorder="1" applyAlignment="1">
      <alignment horizontal="center" vertical="center" wrapText="1"/>
    </xf>
    <xf numFmtId="0" fontId="5" fillId="0" borderId="0" xfId="0" applyFont="1" applyBorder="1" applyProtection="1"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 applyProtection="1">
      <alignment horizontal="center" vertical="center"/>
      <protection locked="0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 applyProtection="1">
      <alignment horizontal="center" vertical="center"/>
      <protection locked="0"/>
    </xf>
    <xf numFmtId="0" fontId="5" fillId="0" borderId="1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7" xfId="0" applyFont="1" applyBorder="1" applyAlignment="1" applyProtection="1">
      <alignment horizontal="left" vertical="center"/>
      <protection locked="0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>
      <alignment horizontal="left" vertical="center"/>
    </xf>
    <xf numFmtId="0" fontId="2" fillId="0" borderId="0" xfId="0" applyFont="1" applyBorder="1" applyAlignment="1" applyProtection="1">
      <alignment vertical="top" wrapText="1"/>
      <protection locked="0"/>
    </xf>
    <xf numFmtId="0" fontId="10" fillId="0" borderId="0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16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>
      <alignment horizontal="center" vertical="center" wrapText="1"/>
    </xf>
    <xf numFmtId="0" fontId="5" fillId="0" borderId="17" xfId="0" applyFont="1" applyBorder="1" applyAlignment="1" applyProtection="1">
      <alignment horizontal="center" vertical="center" wrapText="1"/>
      <protection locked="0"/>
    </xf>
    <xf numFmtId="0" fontId="2" fillId="2" borderId="17" xfId="0" applyFont="1" applyFill="1" applyBorder="1" applyAlignment="1">
      <alignment horizontal="left" vertical="center"/>
    </xf>
    <xf numFmtId="0" fontId="2" fillId="0" borderId="0" xfId="0" applyFont="1" applyBorder="1" applyAlignment="1" applyProtection="1">
      <alignment horizontal="right" vertical="center" wrapText="1"/>
      <protection locked="0"/>
    </xf>
    <xf numFmtId="0" fontId="2" fillId="0" borderId="0" xfId="0" applyFont="1" applyBorder="1" applyAlignment="1" applyProtection="1">
      <alignment horizontal="right" wrapText="1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left" vertical="center"/>
    </xf>
    <xf numFmtId="180" fontId="8" fillId="0" borderId="1" xfId="56" applyNumberFormat="1" applyFont="1" applyBorder="1" applyAlignment="1">
      <alignment horizontal="center" vertical="center"/>
    </xf>
    <xf numFmtId="180" fontId="8" fillId="0" borderId="1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right" vertical="center"/>
    </xf>
    <xf numFmtId="0" fontId="2" fillId="2" borderId="17" xfId="0" applyFont="1" applyFill="1" applyBorder="1" applyAlignment="1">
      <alignment horizontal="right" vertical="center"/>
    </xf>
    <xf numFmtId="0" fontId="2" fillId="2" borderId="0" xfId="0" applyFont="1" applyFill="1" applyBorder="1" applyAlignment="1">
      <alignment horizontal="left" vertical="center"/>
    </xf>
    <xf numFmtId="176" fontId="8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right"/>
    </xf>
    <xf numFmtId="0" fontId="14" fillId="0" borderId="0" xfId="0" applyFont="1" applyBorder="1" applyAlignment="1" applyProtection="1">
      <alignment horizontal="right"/>
      <protection locked="0"/>
    </xf>
    <xf numFmtId="49" fontId="14" fillId="0" borderId="0" xfId="0" applyNumberFormat="1" applyFont="1" applyBorder="1" applyProtection="1">
      <protection locked="0"/>
    </xf>
    <xf numFmtId="0" fontId="3" fillId="0" borderId="0" xfId="0" applyFont="1" applyBorder="1" applyAlignment="1">
      <alignment horizontal="right"/>
    </xf>
    <xf numFmtId="0" fontId="15" fillId="0" borderId="0" xfId="0" applyFont="1" applyBorder="1" applyAlignment="1" applyProtection="1">
      <alignment horizontal="center" vertical="center" wrapText="1"/>
      <protection locked="0"/>
    </xf>
    <xf numFmtId="0" fontId="15" fillId="0" borderId="0" xfId="0" applyFont="1" applyBorder="1" applyAlignment="1" applyProtection="1">
      <alignment horizontal="center" vertical="center"/>
      <protection locked="0"/>
    </xf>
    <xf numFmtId="0" fontId="15" fillId="0" borderId="0" xfId="0" applyFont="1" applyBorder="1" applyAlignment="1">
      <alignment horizontal="center" vertical="center"/>
    </xf>
    <xf numFmtId="0" fontId="5" fillId="0" borderId="11" xfId="0" applyFont="1" applyBorder="1" applyAlignment="1" applyProtection="1">
      <alignment horizontal="center" vertical="center"/>
      <protection locked="0"/>
    </xf>
    <xf numFmtId="49" fontId="5" fillId="0" borderId="11" xfId="0" applyNumberFormat="1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/>
      <protection locked="0"/>
    </xf>
    <xf numFmtId="49" fontId="5" fillId="0" borderId="12" xfId="0" applyNumberFormat="1" applyFont="1" applyBorder="1" applyAlignment="1" applyProtection="1">
      <alignment horizontal="center" vertical="center" wrapText="1"/>
      <protection locked="0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 indent="1"/>
    </xf>
    <xf numFmtId="0" fontId="3" fillId="0" borderId="0" xfId="0" applyFont="1" applyBorder="1" applyAlignment="1">
      <alignment vertical="top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 applyProtection="1">
      <alignment horizontal="center" vertical="center" wrapText="1"/>
      <protection locked="0"/>
    </xf>
    <xf numFmtId="0" fontId="5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3" fillId="0" borderId="0" xfId="0" applyFont="1" applyBorder="1" applyAlignment="1" applyProtection="1">
      <alignment vertical="top"/>
      <protection locked="0"/>
    </xf>
    <xf numFmtId="49" fontId="3" fillId="0" borderId="0" xfId="0" applyNumberFormat="1" applyFont="1" applyBorder="1" applyProtection="1"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center" vertical="center"/>
    </xf>
    <xf numFmtId="0" fontId="3" fillId="2" borderId="0" xfId="0" applyFont="1" applyFill="1" applyBorder="1" applyAlignment="1" applyProtection="1">
      <alignment horizontal="left" vertical="center" wrapText="1"/>
      <protection locked="0"/>
    </xf>
    <xf numFmtId="0" fontId="11" fillId="2" borderId="1" xfId="0" applyFont="1" applyFill="1" applyBorder="1" applyAlignment="1" applyProtection="1">
      <alignment vertical="top" wrapText="1"/>
      <protection locked="0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 indent="2"/>
    </xf>
    <xf numFmtId="0" fontId="3" fillId="0" borderId="4" xfId="0" applyFont="1" applyBorder="1" applyAlignment="1">
      <alignment horizontal="center" vertical="center"/>
    </xf>
    <xf numFmtId="0" fontId="11" fillId="2" borderId="0" xfId="0" applyFont="1" applyFill="1" applyBorder="1" applyAlignment="1">
      <alignment horizontal="left" vertical="center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 applyProtection="1">
      <alignment horizontal="center" vertical="center" wrapText="1"/>
      <protection locked="0"/>
    </xf>
    <xf numFmtId="176" fontId="19" fillId="0" borderId="1" xfId="0" applyNumberFormat="1" applyFont="1" applyBorder="1" applyAlignment="1">
      <alignment horizontal="right" vertical="center"/>
    </xf>
    <xf numFmtId="0" fontId="17" fillId="2" borderId="11" xfId="0" applyFont="1" applyFill="1" applyBorder="1" applyAlignment="1">
      <alignment horizontal="center" vertical="center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3" xfId="0" applyFont="1" applyBorder="1" applyAlignment="1" applyProtection="1">
      <alignment horizontal="center" vertical="center"/>
      <protection locked="0"/>
    </xf>
    <xf numFmtId="0" fontId="17" fillId="0" borderId="4" xfId="0" applyFont="1" applyBorder="1" applyAlignment="1" applyProtection="1">
      <alignment horizontal="center" vertical="center"/>
      <protection locked="0"/>
    </xf>
    <xf numFmtId="0" fontId="17" fillId="0" borderId="11" xfId="0" applyFont="1" applyBorder="1" applyAlignment="1" applyProtection="1">
      <alignment horizontal="center" vertical="center"/>
      <protection locked="0"/>
    </xf>
    <xf numFmtId="0" fontId="17" fillId="2" borderId="13" xfId="0" applyFont="1" applyFill="1" applyBorder="1" applyAlignment="1" applyProtection="1">
      <alignment horizontal="center" vertical="center" wrapText="1"/>
      <protection locked="0"/>
    </xf>
    <xf numFmtId="0" fontId="17" fillId="0" borderId="13" xfId="0" applyFont="1" applyBorder="1" applyAlignment="1" applyProtection="1">
      <alignment horizontal="center" vertical="center"/>
      <protection locked="0"/>
    </xf>
    <xf numFmtId="0" fontId="17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left" vertical="center" wrapText="1" indent="2"/>
    </xf>
    <xf numFmtId="0" fontId="2" fillId="2" borderId="2" xfId="0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15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3" fillId="0" borderId="16" xfId="0" applyFont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1" fillId="0" borderId="1" xfId="0" applyFont="1" applyBorder="1" applyAlignment="1" applyProtection="1">
      <alignment vertical="top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 wrapText="1"/>
      <protection locked="0"/>
    </xf>
    <xf numFmtId="0" fontId="3" fillId="0" borderId="17" xfId="0" applyFont="1" applyBorder="1" applyAlignment="1" applyProtection="1">
      <alignment horizontal="center" vertical="center" wrapText="1"/>
      <protection locked="0"/>
    </xf>
    <xf numFmtId="0" fontId="2" fillId="2" borderId="17" xfId="0" applyFont="1" applyFill="1" applyBorder="1" applyAlignment="1" applyProtection="1">
      <alignment horizontal="right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2" borderId="0" xfId="0" applyFont="1" applyFill="1" applyBorder="1" applyAlignment="1" quotePrefix="1">
      <alignment horizontal="right" vertical="center" wrapText="1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umberStyle" xfId="49"/>
    <cellStyle name="TextStyle" xfId="50"/>
    <cellStyle name="MoneyStyle" xfId="51"/>
    <cellStyle name="TimeStyle" xfId="52"/>
    <cellStyle name="DateStyle" xfId="53"/>
    <cellStyle name="DateTimeStyle" xfId="54"/>
    <cellStyle name="PercentStyle" xfId="55"/>
    <cellStyle name="IntegralNumberStyle" xfId="56"/>
    <cellStyle name="常规 3" xfId="5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theme" Target="theme/theme1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主题​​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D36"/>
  <sheetViews>
    <sheetView showGridLines="0" showZeros="0" topLeftCell="A13" workbookViewId="0">
      <selection activeCell="B22" sqref="B22"/>
    </sheetView>
  </sheetViews>
  <sheetFormatPr defaultColWidth="8.575" defaultRowHeight="12.75" customHeight="1" outlineLevelCol="3"/>
  <cols>
    <col min="1" max="4" width="41" customWidth="1"/>
  </cols>
  <sheetData>
    <row r="1" ht="15" customHeight="1" spans="1:4">
      <c r="A1" s="86"/>
      <c r="B1" s="86"/>
      <c r="C1" s="86"/>
      <c r="D1" s="102" t="s">
        <v>0</v>
      </c>
    </row>
    <row r="2" ht="41.25" customHeight="1" spans="1:1">
      <c r="A2" s="81" t="str">
        <f>"2026"&amp;"年部门财务收支预算总表"</f>
        <v>2026年部门财务收支预算总表</v>
      </c>
    </row>
    <row r="3" ht="17.25" customHeight="1" spans="1:4">
      <c r="A3" s="84" t="str">
        <f>"单位名称："&amp;"昆明市东川区汤丹镇卫生院"</f>
        <v>单位名称：昆明市东川区汤丹镇卫生院</v>
      </c>
      <c r="B3" s="196"/>
      <c r="D3" s="175" t="s">
        <v>1</v>
      </c>
    </row>
    <row r="4" ht="23.25" customHeight="1" spans="1:4">
      <c r="A4" s="197" t="s">
        <v>2</v>
      </c>
      <c r="B4" s="198"/>
      <c r="C4" s="197" t="s">
        <v>3</v>
      </c>
      <c r="D4" s="198"/>
    </row>
    <row r="5" ht="24" customHeight="1" spans="1:4">
      <c r="A5" s="197" t="s">
        <v>4</v>
      </c>
      <c r="B5" s="197" t="s">
        <v>5</v>
      </c>
      <c r="C5" s="197" t="s">
        <v>6</v>
      </c>
      <c r="D5" s="197" t="s">
        <v>5</v>
      </c>
    </row>
    <row r="6" ht="17.25" customHeight="1" spans="1:4">
      <c r="A6" s="199" t="s">
        <v>7</v>
      </c>
      <c r="B6" s="116">
        <v>4402141.12</v>
      </c>
      <c r="C6" s="199" t="s">
        <v>8</v>
      </c>
      <c r="D6" s="116"/>
    </row>
    <row r="7" ht="17.25" customHeight="1" spans="1:4">
      <c r="A7" s="199" t="s">
        <v>9</v>
      </c>
      <c r="B7" s="116"/>
      <c r="C7" s="199" t="s">
        <v>10</v>
      </c>
      <c r="D7" s="116"/>
    </row>
    <row r="8" ht="17.25" customHeight="1" spans="1:4">
      <c r="A8" s="199" t="s">
        <v>11</v>
      </c>
      <c r="B8" s="116"/>
      <c r="C8" s="230" t="s">
        <v>12</v>
      </c>
      <c r="D8" s="116"/>
    </row>
    <row r="9" ht="17.25" customHeight="1" spans="1:4">
      <c r="A9" s="199" t="s">
        <v>13</v>
      </c>
      <c r="B9" s="116"/>
      <c r="C9" s="230" t="s">
        <v>14</v>
      </c>
      <c r="D9" s="116"/>
    </row>
    <row r="10" ht="17.25" customHeight="1" spans="1:4">
      <c r="A10" s="199" t="s">
        <v>15</v>
      </c>
      <c r="B10" s="116">
        <v>4098250</v>
      </c>
      <c r="C10" s="230" t="s">
        <v>16</v>
      </c>
      <c r="D10" s="116"/>
    </row>
    <row r="11" ht="17.25" customHeight="1" spans="1:4">
      <c r="A11" s="199" t="s">
        <v>17</v>
      </c>
      <c r="B11" s="116">
        <v>4096950</v>
      </c>
      <c r="C11" s="230" t="s">
        <v>18</v>
      </c>
      <c r="D11" s="116"/>
    </row>
    <row r="12" ht="17.25" customHeight="1" spans="1:4">
      <c r="A12" s="199" t="s">
        <v>19</v>
      </c>
      <c r="B12" s="116"/>
      <c r="C12" s="72" t="s">
        <v>20</v>
      </c>
      <c r="D12" s="116"/>
    </row>
    <row r="13" ht="17.25" customHeight="1" spans="1:4">
      <c r="A13" s="199" t="s">
        <v>21</v>
      </c>
      <c r="B13" s="116"/>
      <c r="C13" s="72" t="s">
        <v>22</v>
      </c>
      <c r="D13" s="116">
        <v>829371.12</v>
      </c>
    </row>
    <row r="14" ht="17.25" customHeight="1" spans="1:4">
      <c r="A14" s="199" t="s">
        <v>23</v>
      </c>
      <c r="B14" s="116"/>
      <c r="C14" s="72" t="s">
        <v>24</v>
      </c>
      <c r="D14" s="116">
        <v>7358760</v>
      </c>
    </row>
    <row r="15" ht="17.25" customHeight="1" spans="1:4">
      <c r="A15" s="199" t="s">
        <v>25</v>
      </c>
      <c r="B15" s="116">
        <v>1300</v>
      </c>
      <c r="C15" s="72" t="s">
        <v>26</v>
      </c>
      <c r="D15" s="116"/>
    </row>
    <row r="16" ht="17.25" customHeight="1" spans="1:4">
      <c r="A16" s="21"/>
      <c r="B16" s="116"/>
      <c r="C16" s="72" t="s">
        <v>27</v>
      </c>
      <c r="D16" s="116"/>
    </row>
    <row r="17" ht="17.25" customHeight="1" spans="1:4">
      <c r="A17" s="200"/>
      <c r="B17" s="116"/>
      <c r="C17" s="72" t="s">
        <v>28</v>
      </c>
      <c r="D17" s="116"/>
    </row>
    <row r="18" ht="17.25" customHeight="1" spans="1:4">
      <c r="A18" s="200"/>
      <c r="B18" s="116"/>
      <c r="C18" s="72" t="s">
        <v>29</v>
      </c>
      <c r="D18" s="116"/>
    </row>
    <row r="19" ht="17.25" customHeight="1" spans="1:4">
      <c r="A19" s="200"/>
      <c r="B19" s="116"/>
      <c r="C19" s="72" t="s">
        <v>30</v>
      </c>
      <c r="D19" s="116"/>
    </row>
    <row r="20" ht="17.25" customHeight="1" spans="1:4">
      <c r="A20" s="200"/>
      <c r="B20" s="116"/>
      <c r="C20" s="72" t="s">
        <v>31</v>
      </c>
      <c r="D20" s="116"/>
    </row>
    <row r="21" ht="17.25" customHeight="1" spans="1:4">
      <c r="A21" s="200"/>
      <c r="B21" s="116"/>
      <c r="C21" s="72" t="s">
        <v>32</v>
      </c>
      <c r="D21" s="116">
        <v>1300</v>
      </c>
    </row>
    <row r="22" ht="17.25" customHeight="1" spans="1:4">
      <c r="A22" s="200"/>
      <c r="B22" s="116"/>
      <c r="C22" s="72" t="s">
        <v>33</v>
      </c>
      <c r="D22" s="116"/>
    </row>
    <row r="23" ht="17.25" customHeight="1" spans="1:4">
      <c r="A23" s="200"/>
      <c r="B23" s="116"/>
      <c r="C23" s="72" t="s">
        <v>34</v>
      </c>
      <c r="D23" s="116"/>
    </row>
    <row r="24" ht="17.25" customHeight="1" spans="1:4">
      <c r="A24" s="200"/>
      <c r="B24" s="116"/>
      <c r="C24" s="72" t="s">
        <v>35</v>
      </c>
      <c r="D24" s="116">
        <v>310960</v>
      </c>
    </row>
    <row r="25" ht="17.25" customHeight="1" spans="1:4">
      <c r="A25" s="200"/>
      <c r="B25" s="116"/>
      <c r="C25" s="72" t="s">
        <v>36</v>
      </c>
      <c r="D25" s="116"/>
    </row>
    <row r="26" ht="17.25" customHeight="1" spans="1:4">
      <c r="A26" s="200"/>
      <c r="B26" s="116"/>
      <c r="C26" s="21" t="s">
        <v>37</v>
      </c>
      <c r="D26" s="116"/>
    </row>
    <row r="27" ht="17.25" customHeight="1" spans="1:4">
      <c r="A27" s="200"/>
      <c r="B27" s="116"/>
      <c r="C27" s="72" t="s">
        <v>38</v>
      </c>
      <c r="D27" s="116"/>
    </row>
    <row r="28" ht="16.5" customHeight="1" spans="1:4">
      <c r="A28" s="200"/>
      <c r="B28" s="116"/>
      <c r="C28" s="72" t="s">
        <v>39</v>
      </c>
      <c r="D28" s="116"/>
    </row>
    <row r="29" ht="16.5" customHeight="1" spans="1:4">
      <c r="A29" s="200"/>
      <c r="B29" s="116"/>
      <c r="C29" s="21" t="s">
        <v>40</v>
      </c>
      <c r="D29" s="116"/>
    </row>
    <row r="30" ht="17.25" customHeight="1" spans="1:4">
      <c r="A30" s="200"/>
      <c r="B30" s="116"/>
      <c r="C30" s="21" t="s">
        <v>41</v>
      </c>
      <c r="D30" s="116"/>
    </row>
    <row r="31" ht="17.25" customHeight="1" spans="1:4">
      <c r="A31" s="200"/>
      <c r="B31" s="116"/>
      <c r="C31" s="72" t="s">
        <v>42</v>
      </c>
      <c r="D31" s="116"/>
    </row>
    <row r="32" ht="16.5" customHeight="1" spans="1:4">
      <c r="A32" s="200" t="s">
        <v>43</v>
      </c>
      <c r="B32" s="116">
        <v>8500391.12</v>
      </c>
      <c r="C32" s="200" t="s">
        <v>44</v>
      </c>
      <c r="D32" s="116">
        <v>8500391.12</v>
      </c>
    </row>
    <row r="33" ht="16.5" customHeight="1" spans="1:4">
      <c r="A33" s="21" t="s">
        <v>45</v>
      </c>
      <c r="B33" s="116"/>
      <c r="C33" s="21" t="s">
        <v>46</v>
      </c>
      <c r="D33" s="116"/>
    </row>
    <row r="34" ht="16.5" customHeight="1" spans="1:4">
      <c r="A34" s="72" t="s">
        <v>47</v>
      </c>
      <c r="B34" s="116"/>
      <c r="C34" s="72" t="s">
        <v>47</v>
      </c>
      <c r="D34" s="116"/>
    </row>
    <row r="35" ht="16.5" customHeight="1" spans="1:4">
      <c r="A35" s="72" t="s">
        <v>48</v>
      </c>
      <c r="B35" s="116"/>
      <c r="C35" s="72" t="s">
        <v>49</v>
      </c>
      <c r="D35" s="116"/>
    </row>
    <row r="36" ht="16.5" customHeight="1" spans="1:4">
      <c r="A36" s="201" t="s">
        <v>50</v>
      </c>
      <c r="B36" s="116">
        <v>8500391.12</v>
      </c>
      <c r="C36" s="201" t="s">
        <v>51</v>
      </c>
      <c r="D36" s="116">
        <v>8500391.12</v>
      </c>
    </row>
  </sheetData>
  <mergeCells count="4">
    <mergeCell ref="A2:D2"/>
    <mergeCell ref="A3:B3"/>
    <mergeCell ref="A4:B4"/>
    <mergeCell ref="C4:D4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S9"/>
  <sheetViews>
    <sheetView showGridLines="0" showZeros="0" topLeftCell="A5" workbookViewId="0">
      <selection activeCell="A1" sqref="A1:S1"/>
    </sheetView>
  </sheetViews>
  <sheetFormatPr defaultColWidth="8.575" defaultRowHeight="12.75" customHeight="1"/>
  <cols>
    <col min="1" max="1" width="15.8916666666667" customWidth="1"/>
    <col min="2" max="2" width="35" customWidth="1"/>
    <col min="3" max="19" width="22" customWidth="1"/>
  </cols>
  <sheetData>
    <row r="1" ht="17.25" customHeight="1" spans="1:1">
      <c r="A1" s="102" t="s">
        <v>52</v>
      </c>
    </row>
    <row r="2" ht="41.25" customHeight="1" spans="1:1">
      <c r="A2" s="81" t="str">
        <f>"2026"&amp;"年部门收入预算表"</f>
        <v>2026年部门收入预算表</v>
      </c>
    </row>
    <row r="3" ht="17.25" customHeight="1" spans="1:19">
      <c r="A3" s="84" t="str">
        <f>"单位名称："&amp;"昆明市东川区汤丹镇卫生院"</f>
        <v>单位名称：昆明市东川区汤丹镇卫生院</v>
      </c>
      <c r="S3" s="86" t="s">
        <v>1</v>
      </c>
    </row>
    <row r="4" ht="21.75" customHeight="1" spans="1:19">
      <c r="A4" s="217" t="s">
        <v>53</v>
      </c>
      <c r="B4" s="218" t="s">
        <v>54</v>
      </c>
      <c r="C4" s="218" t="s">
        <v>55</v>
      </c>
      <c r="D4" s="219" t="s">
        <v>56</v>
      </c>
      <c r="E4" s="219"/>
      <c r="F4" s="219"/>
      <c r="G4" s="219"/>
      <c r="H4" s="219"/>
      <c r="I4" s="166"/>
      <c r="J4" s="219"/>
      <c r="K4" s="219"/>
      <c r="L4" s="219"/>
      <c r="M4" s="219"/>
      <c r="N4" s="225"/>
      <c r="O4" s="219" t="s">
        <v>45</v>
      </c>
      <c r="P4" s="219"/>
      <c r="Q4" s="219"/>
      <c r="R4" s="219"/>
      <c r="S4" s="225"/>
    </row>
    <row r="5" ht="27" customHeight="1" spans="1:19">
      <c r="A5" s="220"/>
      <c r="B5" s="221"/>
      <c r="C5" s="221"/>
      <c r="D5" s="221" t="s">
        <v>57</v>
      </c>
      <c r="E5" s="221" t="s">
        <v>58</v>
      </c>
      <c r="F5" s="221" t="s">
        <v>59</v>
      </c>
      <c r="G5" s="221" t="s">
        <v>60</v>
      </c>
      <c r="H5" s="221" t="s">
        <v>61</v>
      </c>
      <c r="I5" s="226" t="s">
        <v>62</v>
      </c>
      <c r="J5" s="227"/>
      <c r="K5" s="227"/>
      <c r="L5" s="227"/>
      <c r="M5" s="227"/>
      <c r="N5" s="228"/>
      <c r="O5" s="221" t="s">
        <v>57</v>
      </c>
      <c r="P5" s="221" t="s">
        <v>58</v>
      </c>
      <c r="Q5" s="221" t="s">
        <v>59</v>
      </c>
      <c r="R5" s="221" t="s">
        <v>60</v>
      </c>
      <c r="S5" s="221" t="s">
        <v>63</v>
      </c>
    </row>
    <row r="6" ht="30" customHeight="1" spans="1:19">
      <c r="A6" s="222"/>
      <c r="B6" s="141"/>
      <c r="C6" s="151"/>
      <c r="D6" s="151"/>
      <c r="E6" s="151"/>
      <c r="F6" s="151"/>
      <c r="G6" s="151"/>
      <c r="H6" s="151"/>
      <c r="I6" s="107" t="s">
        <v>57</v>
      </c>
      <c r="J6" s="228" t="s">
        <v>64</v>
      </c>
      <c r="K6" s="228" t="s">
        <v>65</v>
      </c>
      <c r="L6" s="228" t="s">
        <v>66</v>
      </c>
      <c r="M6" s="228" t="s">
        <v>67</v>
      </c>
      <c r="N6" s="228" t="s">
        <v>68</v>
      </c>
      <c r="O6" s="229"/>
      <c r="P6" s="229"/>
      <c r="Q6" s="229"/>
      <c r="R6" s="229"/>
      <c r="S6" s="151"/>
    </row>
    <row r="7" ht="15" customHeight="1" spans="1:19">
      <c r="A7" s="223">
        <v>1</v>
      </c>
      <c r="B7" s="223">
        <v>2</v>
      </c>
      <c r="C7" s="223">
        <v>3</v>
      </c>
      <c r="D7" s="223">
        <v>4</v>
      </c>
      <c r="E7" s="223">
        <v>5</v>
      </c>
      <c r="F7" s="223">
        <v>6</v>
      </c>
      <c r="G7" s="223">
        <v>7</v>
      </c>
      <c r="H7" s="223">
        <v>8</v>
      </c>
      <c r="I7" s="107">
        <v>9</v>
      </c>
      <c r="J7" s="223">
        <v>10</v>
      </c>
      <c r="K7" s="223">
        <v>11</v>
      </c>
      <c r="L7" s="223">
        <v>12</v>
      </c>
      <c r="M7" s="223">
        <v>13</v>
      </c>
      <c r="N7" s="223">
        <v>14</v>
      </c>
      <c r="O7" s="223">
        <v>15</v>
      </c>
      <c r="P7" s="223">
        <v>16</v>
      </c>
      <c r="Q7" s="223">
        <v>17</v>
      </c>
      <c r="R7" s="223">
        <v>18</v>
      </c>
      <c r="S7" s="223">
        <v>19</v>
      </c>
    </row>
    <row r="8" ht="18" customHeight="1" spans="1:19">
      <c r="A8" s="62" t="s">
        <v>69</v>
      </c>
      <c r="B8" s="62" t="s">
        <v>70</v>
      </c>
      <c r="C8" s="116">
        <v>8500391.12</v>
      </c>
      <c r="D8" s="116">
        <v>8500391.12</v>
      </c>
      <c r="E8" s="116">
        <v>4402141.12</v>
      </c>
      <c r="F8" s="116"/>
      <c r="G8" s="116"/>
      <c r="H8" s="116"/>
      <c r="I8" s="116">
        <v>4098250</v>
      </c>
      <c r="J8" s="116">
        <v>4096950</v>
      </c>
      <c r="K8" s="116"/>
      <c r="L8" s="116"/>
      <c r="M8" s="116"/>
      <c r="N8" s="116">
        <v>1300</v>
      </c>
      <c r="O8" s="116"/>
      <c r="P8" s="116"/>
      <c r="Q8" s="116"/>
      <c r="R8" s="116"/>
      <c r="S8" s="116"/>
    </row>
    <row r="9" ht="18" customHeight="1" spans="1:19">
      <c r="A9" s="89" t="s">
        <v>55</v>
      </c>
      <c r="B9" s="224"/>
      <c r="C9" s="116">
        <v>8500391.12</v>
      </c>
      <c r="D9" s="116">
        <v>8500391.12</v>
      </c>
      <c r="E9" s="116">
        <v>4402141.12</v>
      </c>
      <c r="F9" s="116"/>
      <c r="G9" s="116"/>
      <c r="H9" s="116"/>
      <c r="I9" s="116">
        <v>4098250</v>
      </c>
      <c r="J9" s="116">
        <v>4096950</v>
      </c>
      <c r="K9" s="116"/>
      <c r="L9" s="116"/>
      <c r="M9" s="116"/>
      <c r="N9" s="116">
        <v>1300</v>
      </c>
      <c r="O9" s="116"/>
      <c r="P9" s="116"/>
      <c r="Q9" s="116"/>
      <c r="R9" s="116"/>
      <c r="S9" s="116"/>
    </row>
  </sheetData>
  <mergeCells count="20">
    <mergeCell ref="A1:S1"/>
    <mergeCell ref="A2:S2"/>
    <mergeCell ref="A3:B3"/>
    <mergeCell ref="D4:N4"/>
    <mergeCell ref="O4:S4"/>
    <mergeCell ref="I5:N5"/>
    <mergeCell ref="A9:B9"/>
    <mergeCell ref="A4:A6"/>
    <mergeCell ref="B4:B6"/>
    <mergeCell ref="C4:C6"/>
    <mergeCell ref="D5:D6"/>
    <mergeCell ref="E5:E6"/>
    <mergeCell ref="F5:F6"/>
    <mergeCell ref="G5:G6"/>
    <mergeCell ref="H5:H6"/>
    <mergeCell ref="O5:O6"/>
    <mergeCell ref="P5:P6"/>
    <mergeCell ref="Q5:Q6"/>
    <mergeCell ref="R5:R6"/>
    <mergeCell ref="S5:S6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O27"/>
  <sheetViews>
    <sheetView showGridLines="0" showZeros="0" topLeftCell="A9" workbookViewId="0">
      <selection activeCell="A1" sqref="A1:O1"/>
    </sheetView>
  </sheetViews>
  <sheetFormatPr defaultColWidth="8.575" defaultRowHeight="12.75" customHeight="1"/>
  <cols>
    <col min="1" max="1" width="14.275" customWidth="1"/>
    <col min="2" max="2" width="37.575" customWidth="1"/>
    <col min="3" max="8" width="24.575" customWidth="1"/>
    <col min="9" max="9" width="26.7166666666667" customWidth="1"/>
    <col min="10" max="11" width="24.425" customWidth="1"/>
    <col min="12" max="15" width="24.575" customWidth="1"/>
  </cols>
  <sheetData>
    <row r="1" ht="17.25" customHeight="1" spans="1:1">
      <c r="A1" s="86" t="s">
        <v>71</v>
      </c>
    </row>
    <row r="2" ht="41.25" customHeight="1" spans="1:1">
      <c r="A2" s="81" t="str">
        <f>"2026"&amp;"年部门支出预算表"</f>
        <v>2026年部门支出预算表</v>
      </c>
    </row>
    <row r="3" ht="17.25" customHeight="1" spans="1:15">
      <c r="A3" s="84" t="str">
        <f>"单位名称："&amp;"昆明市东川区汤丹镇卫生院"</f>
        <v>单位名称：昆明市东川区汤丹镇卫生院</v>
      </c>
      <c r="O3" s="86" t="s">
        <v>1</v>
      </c>
    </row>
    <row r="4" ht="27" customHeight="1" spans="1:15">
      <c r="A4" s="203" t="s">
        <v>72</v>
      </c>
      <c r="B4" s="203" t="s">
        <v>73</v>
      </c>
      <c r="C4" s="203" t="s">
        <v>55</v>
      </c>
      <c r="D4" s="204" t="s">
        <v>58</v>
      </c>
      <c r="E4" s="205"/>
      <c r="F4" s="206"/>
      <c r="G4" s="207" t="s">
        <v>59</v>
      </c>
      <c r="H4" s="207" t="s">
        <v>60</v>
      </c>
      <c r="I4" s="207" t="s">
        <v>74</v>
      </c>
      <c r="J4" s="204" t="s">
        <v>62</v>
      </c>
      <c r="K4" s="205"/>
      <c r="L4" s="205"/>
      <c r="M4" s="205"/>
      <c r="N4" s="214"/>
      <c r="O4" s="215"/>
    </row>
    <row r="5" ht="42" customHeight="1" spans="1:15">
      <c r="A5" s="208"/>
      <c r="B5" s="208"/>
      <c r="C5" s="209"/>
      <c r="D5" s="210" t="s">
        <v>57</v>
      </c>
      <c r="E5" s="210" t="s">
        <v>75</v>
      </c>
      <c r="F5" s="210" t="s">
        <v>76</v>
      </c>
      <c r="G5" s="209"/>
      <c r="H5" s="209"/>
      <c r="I5" s="216"/>
      <c r="J5" s="210" t="s">
        <v>57</v>
      </c>
      <c r="K5" s="197" t="s">
        <v>77</v>
      </c>
      <c r="L5" s="197" t="s">
        <v>78</v>
      </c>
      <c r="M5" s="197" t="s">
        <v>79</v>
      </c>
      <c r="N5" s="197" t="s">
        <v>80</v>
      </c>
      <c r="O5" s="197" t="s">
        <v>81</v>
      </c>
    </row>
    <row r="6" ht="18" customHeight="1" spans="1:15">
      <c r="A6" s="92" t="s">
        <v>82</v>
      </c>
      <c r="B6" s="92" t="s">
        <v>83</v>
      </c>
      <c r="C6" s="92" t="s">
        <v>84</v>
      </c>
      <c r="D6" s="95" t="s">
        <v>85</v>
      </c>
      <c r="E6" s="95" t="s">
        <v>86</v>
      </c>
      <c r="F6" s="95" t="s">
        <v>87</v>
      </c>
      <c r="G6" s="95" t="s">
        <v>88</v>
      </c>
      <c r="H6" s="95" t="s">
        <v>89</v>
      </c>
      <c r="I6" s="95" t="s">
        <v>90</v>
      </c>
      <c r="J6" s="95" t="s">
        <v>91</v>
      </c>
      <c r="K6" s="95" t="s">
        <v>92</v>
      </c>
      <c r="L6" s="95" t="s">
        <v>93</v>
      </c>
      <c r="M6" s="95" t="s">
        <v>94</v>
      </c>
      <c r="N6" s="92" t="s">
        <v>95</v>
      </c>
      <c r="O6" s="95" t="s">
        <v>96</v>
      </c>
    </row>
    <row r="7" ht="21" customHeight="1" spans="1:15">
      <c r="A7" s="96" t="s">
        <v>97</v>
      </c>
      <c r="B7" s="96" t="s">
        <v>98</v>
      </c>
      <c r="C7" s="116">
        <v>829371.12</v>
      </c>
      <c r="D7" s="116">
        <v>829371.12</v>
      </c>
      <c r="E7" s="116">
        <v>745974</v>
      </c>
      <c r="F7" s="116">
        <v>83397.12</v>
      </c>
      <c r="G7" s="116"/>
      <c r="H7" s="116"/>
      <c r="I7" s="116"/>
      <c r="J7" s="116"/>
      <c r="K7" s="116"/>
      <c r="L7" s="116"/>
      <c r="M7" s="116"/>
      <c r="N7" s="116"/>
      <c r="O7" s="116"/>
    </row>
    <row r="8" ht="21" customHeight="1" spans="1:15">
      <c r="A8" s="211" t="s">
        <v>99</v>
      </c>
      <c r="B8" s="211" t="s">
        <v>100</v>
      </c>
      <c r="C8" s="116">
        <v>745974</v>
      </c>
      <c r="D8" s="116">
        <v>745974</v>
      </c>
      <c r="E8" s="116">
        <v>745974</v>
      </c>
      <c r="F8" s="116"/>
      <c r="G8" s="116"/>
      <c r="H8" s="116"/>
      <c r="I8" s="116"/>
      <c r="J8" s="116"/>
      <c r="K8" s="116"/>
      <c r="L8" s="116"/>
      <c r="M8" s="116"/>
      <c r="N8" s="116"/>
      <c r="O8" s="116"/>
    </row>
    <row r="9" ht="21" customHeight="1" spans="1:15">
      <c r="A9" s="212" t="s">
        <v>101</v>
      </c>
      <c r="B9" s="212" t="s">
        <v>102</v>
      </c>
      <c r="C9" s="116">
        <v>330000</v>
      </c>
      <c r="D9" s="116">
        <v>330000</v>
      </c>
      <c r="E9" s="116">
        <v>330000</v>
      </c>
      <c r="F9" s="116"/>
      <c r="G9" s="116"/>
      <c r="H9" s="116"/>
      <c r="I9" s="116"/>
      <c r="J9" s="116"/>
      <c r="K9" s="116"/>
      <c r="L9" s="116"/>
      <c r="M9" s="116"/>
      <c r="N9" s="116"/>
      <c r="O9" s="116"/>
    </row>
    <row r="10" ht="21" customHeight="1" spans="1:15">
      <c r="A10" s="212" t="s">
        <v>103</v>
      </c>
      <c r="B10" s="212" t="s">
        <v>104</v>
      </c>
      <c r="C10" s="116">
        <v>415974</v>
      </c>
      <c r="D10" s="116">
        <v>415974</v>
      </c>
      <c r="E10" s="116">
        <v>415974</v>
      </c>
      <c r="F10" s="116"/>
      <c r="G10" s="116"/>
      <c r="H10" s="116"/>
      <c r="I10" s="116"/>
      <c r="J10" s="116"/>
      <c r="K10" s="116"/>
      <c r="L10" s="116"/>
      <c r="M10" s="116"/>
      <c r="N10" s="116"/>
      <c r="O10" s="116"/>
    </row>
    <row r="11" ht="21" customHeight="1" spans="1:15">
      <c r="A11" s="211" t="s">
        <v>105</v>
      </c>
      <c r="B11" s="211" t="s">
        <v>106</v>
      </c>
      <c r="C11" s="116">
        <v>83397.12</v>
      </c>
      <c r="D11" s="116">
        <v>83397.12</v>
      </c>
      <c r="E11" s="116"/>
      <c r="F11" s="116">
        <v>83397.12</v>
      </c>
      <c r="G11" s="116"/>
      <c r="H11" s="116"/>
      <c r="I11" s="116"/>
      <c r="J11" s="116"/>
      <c r="K11" s="116"/>
      <c r="L11" s="116"/>
      <c r="M11" s="116"/>
      <c r="N11" s="116"/>
      <c r="O11" s="116"/>
    </row>
    <row r="12" ht="21" customHeight="1" spans="1:15">
      <c r="A12" s="212" t="s">
        <v>107</v>
      </c>
      <c r="B12" s="212" t="s">
        <v>108</v>
      </c>
      <c r="C12" s="116">
        <v>8073.12</v>
      </c>
      <c r="D12" s="116">
        <v>8073.12</v>
      </c>
      <c r="E12" s="116"/>
      <c r="F12" s="116">
        <v>8073.12</v>
      </c>
      <c r="G12" s="116"/>
      <c r="H12" s="116"/>
      <c r="I12" s="116"/>
      <c r="J12" s="116"/>
      <c r="K12" s="116"/>
      <c r="L12" s="116"/>
      <c r="M12" s="116"/>
      <c r="N12" s="116"/>
      <c r="O12" s="116"/>
    </row>
    <row r="13" ht="21" customHeight="1" spans="1:15">
      <c r="A13" s="212" t="s">
        <v>109</v>
      </c>
      <c r="B13" s="212" t="s">
        <v>110</v>
      </c>
      <c r="C13" s="116">
        <v>75324</v>
      </c>
      <c r="D13" s="116">
        <v>75324</v>
      </c>
      <c r="E13" s="116"/>
      <c r="F13" s="116">
        <v>75324</v>
      </c>
      <c r="G13" s="116"/>
      <c r="H13" s="116"/>
      <c r="I13" s="116"/>
      <c r="J13" s="116"/>
      <c r="K13" s="116"/>
      <c r="L13" s="116"/>
      <c r="M13" s="116"/>
      <c r="N13" s="116"/>
      <c r="O13" s="116"/>
    </row>
    <row r="14" ht="21" customHeight="1" spans="1:15">
      <c r="A14" s="96" t="s">
        <v>111</v>
      </c>
      <c r="B14" s="96" t="s">
        <v>112</v>
      </c>
      <c r="C14" s="116">
        <v>7358760</v>
      </c>
      <c r="D14" s="116">
        <v>3261810</v>
      </c>
      <c r="E14" s="116">
        <v>3261810</v>
      </c>
      <c r="F14" s="116"/>
      <c r="G14" s="116"/>
      <c r="H14" s="116"/>
      <c r="I14" s="116"/>
      <c r="J14" s="116">
        <v>4096950</v>
      </c>
      <c r="K14" s="116">
        <v>4096950</v>
      </c>
      <c r="L14" s="116"/>
      <c r="M14" s="116"/>
      <c r="N14" s="116"/>
      <c r="O14" s="116"/>
    </row>
    <row r="15" ht="21" customHeight="1" spans="1:15">
      <c r="A15" s="211" t="s">
        <v>113</v>
      </c>
      <c r="B15" s="211" t="s">
        <v>114</v>
      </c>
      <c r="C15" s="116">
        <v>6927770</v>
      </c>
      <c r="D15" s="116">
        <v>2830820</v>
      </c>
      <c r="E15" s="116">
        <v>2830820</v>
      </c>
      <c r="F15" s="116"/>
      <c r="G15" s="116"/>
      <c r="H15" s="116"/>
      <c r="I15" s="116"/>
      <c r="J15" s="116">
        <v>4096950</v>
      </c>
      <c r="K15" s="116">
        <v>4096950</v>
      </c>
      <c r="L15" s="116"/>
      <c r="M15" s="116"/>
      <c r="N15" s="116"/>
      <c r="O15" s="116"/>
    </row>
    <row r="16" ht="21" customHeight="1" spans="1:15">
      <c r="A16" s="212" t="s">
        <v>115</v>
      </c>
      <c r="B16" s="212" t="s">
        <v>116</v>
      </c>
      <c r="C16" s="116">
        <v>6927770</v>
      </c>
      <c r="D16" s="116">
        <v>2830820</v>
      </c>
      <c r="E16" s="116">
        <v>2830820</v>
      </c>
      <c r="F16" s="116"/>
      <c r="G16" s="116"/>
      <c r="H16" s="116"/>
      <c r="I16" s="116"/>
      <c r="J16" s="116">
        <v>4096950</v>
      </c>
      <c r="K16" s="116">
        <v>4096950</v>
      </c>
      <c r="L16" s="116"/>
      <c r="M16" s="116"/>
      <c r="N16" s="116"/>
      <c r="O16" s="116"/>
    </row>
    <row r="17" ht="21" customHeight="1" spans="1:15">
      <c r="A17" s="211" t="s">
        <v>117</v>
      </c>
      <c r="B17" s="211" t="s">
        <v>118</v>
      </c>
      <c r="C17" s="116">
        <v>430990</v>
      </c>
      <c r="D17" s="116">
        <v>430990</v>
      </c>
      <c r="E17" s="116">
        <v>430990</v>
      </c>
      <c r="F17" s="116"/>
      <c r="G17" s="116"/>
      <c r="H17" s="116"/>
      <c r="I17" s="116"/>
      <c r="J17" s="116"/>
      <c r="K17" s="116"/>
      <c r="L17" s="116"/>
      <c r="M17" s="116"/>
      <c r="N17" s="116"/>
      <c r="O17" s="116"/>
    </row>
    <row r="18" ht="21" customHeight="1" spans="1:15">
      <c r="A18" s="212" t="s">
        <v>119</v>
      </c>
      <c r="B18" s="212" t="s">
        <v>120</v>
      </c>
      <c r="C18" s="116">
        <v>213240</v>
      </c>
      <c r="D18" s="116">
        <v>213240</v>
      </c>
      <c r="E18" s="116">
        <v>213240</v>
      </c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ht="21" customHeight="1" spans="1:15">
      <c r="A19" s="212" t="s">
        <v>121</v>
      </c>
      <c r="B19" s="212" t="s">
        <v>122</v>
      </c>
      <c r="C19" s="116">
        <v>206310</v>
      </c>
      <c r="D19" s="116">
        <v>206310</v>
      </c>
      <c r="E19" s="116">
        <v>206310</v>
      </c>
      <c r="F19" s="116"/>
      <c r="G19" s="116"/>
      <c r="H19" s="116"/>
      <c r="I19" s="116"/>
      <c r="J19" s="116"/>
      <c r="K19" s="116"/>
      <c r="L19" s="116"/>
      <c r="M19" s="116"/>
      <c r="N19" s="116"/>
      <c r="O19" s="116"/>
    </row>
    <row r="20" ht="21" customHeight="1" spans="1:15">
      <c r="A20" s="212" t="s">
        <v>123</v>
      </c>
      <c r="B20" s="212" t="s">
        <v>124</v>
      </c>
      <c r="C20" s="116">
        <v>11440</v>
      </c>
      <c r="D20" s="116">
        <v>11440</v>
      </c>
      <c r="E20" s="116">
        <v>11440</v>
      </c>
      <c r="F20" s="116"/>
      <c r="G20" s="116"/>
      <c r="H20" s="116"/>
      <c r="I20" s="116"/>
      <c r="J20" s="116"/>
      <c r="K20" s="116"/>
      <c r="L20" s="116"/>
      <c r="M20" s="116"/>
      <c r="N20" s="116"/>
      <c r="O20" s="116"/>
    </row>
    <row r="21" ht="21" customHeight="1" spans="1:15">
      <c r="A21" s="96" t="s">
        <v>125</v>
      </c>
      <c r="B21" s="96" t="s">
        <v>126</v>
      </c>
      <c r="C21" s="116">
        <v>1300</v>
      </c>
      <c r="D21" s="116"/>
      <c r="E21" s="116"/>
      <c r="F21" s="116"/>
      <c r="G21" s="116"/>
      <c r="H21" s="116"/>
      <c r="I21" s="116"/>
      <c r="J21" s="116">
        <v>1300</v>
      </c>
      <c r="K21" s="116"/>
      <c r="L21" s="116"/>
      <c r="M21" s="116"/>
      <c r="N21" s="116"/>
      <c r="O21" s="116">
        <v>1300</v>
      </c>
    </row>
    <row r="22" ht="21" customHeight="1" spans="1:15">
      <c r="A22" s="211" t="s">
        <v>127</v>
      </c>
      <c r="B22" s="211" t="s">
        <v>128</v>
      </c>
      <c r="C22" s="116">
        <v>1300</v>
      </c>
      <c r="D22" s="116"/>
      <c r="E22" s="116"/>
      <c r="F22" s="116"/>
      <c r="G22" s="116"/>
      <c r="H22" s="116"/>
      <c r="I22" s="116"/>
      <c r="J22" s="116">
        <v>1300</v>
      </c>
      <c r="K22" s="116"/>
      <c r="L22" s="116"/>
      <c r="M22" s="116"/>
      <c r="N22" s="116"/>
      <c r="O22" s="116">
        <v>1300</v>
      </c>
    </row>
    <row r="23" ht="21" customHeight="1" spans="1:15">
      <c r="A23" s="212" t="s">
        <v>129</v>
      </c>
      <c r="B23" s="212" t="s">
        <v>128</v>
      </c>
      <c r="C23" s="116">
        <v>1300</v>
      </c>
      <c r="D23" s="116"/>
      <c r="E23" s="116"/>
      <c r="F23" s="116"/>
      <c r="G23" s="116"/>
      <c r="H23" s="116"/>
      <c r="I23" s="116"/>
      <c r="J23" s="116">
        <v>1300</v>
      </c>
      <c r="K23" s="116"/>
      <c r="L23" s="116"/>
      <c r="M23" s="116"/>
      <c r="N23" s="116"/>
      <c r="O23" s="116">
        <v>1300</v>
      </c>
    </row>
    <row r="24" ht="21" customHeight="1" spans="1:15">
      <c r="A24" s="96" t="s">
        <v>130</v>
      </c>
      <c r="B24" s="96" t="s">
        <v>131</v>
      </c>
      <c r="C24" s="116">
        <v>310960</v>
      </c>
      <c r="D24" s="116">
        <v>310960</v>
      </c>
      <c r="E24" s="116">
        <v>310960</v>
      </c>
      <c r="F24" s="116"/>
      <c r="G24" s="116"/>
      <c r="H24" s="116"/>
      <c r="I24" s="116"/>
      <c r="J24" s="116"/>
      <c r="K24" s="116"/>
      <c r="L24" s="116"/>
      <c r="M24" s="116"/>
      <c r="N24" s="116"/>
      <c r="O24" s="116"/>
    </row>
    <row r="25" ht="21" customHeight="1" spans="1:15">
      <c r="A25" s="211" t="s">
        <v>132</v>
      </c>
      <c r="B25" s="211" t="s">
        <v>133</v>
      </c>
      <c r="C25" s="116">
        <v>310960</v>
      </c>
      <c r="D25" s="116">
        <v>310960</v>
      </c>
      <c r="E25" s="116">
        <v>310960</v>
      </c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ht="21" customHeight="1" spans="1:15">
      <c r="A26" s="212" t="s">
        <v>134</v>
      </c>
      <c r="B26" s="212" t="s">
        <v>135</v>
      </c>
      <c r="C26" s="116">
        <v>310960</v>
      </c>
      <c r="D26" s="116">
        <v>310960</v>
      </c>
      <c r="E26" s="116">
        <v>310960</v>
      </c>
      <c r="F26" s="116"/>
      <c r="G26" s="116"/>
      <c r="H26" s="116"/>
      <c r="I26" s="116"/>
      <c r="J26" s="116"/>
      <c r="K26" s="116"/>
      <c r="L26" s="116"/>
      <c r="M26" s="116"/>
      <c r="N26" s="116"/>
      <c r="O26" s="116"/>
    </row>
    <row r="27" ht="21" customHeight="1" spans="1:15">
      <c r="A27" s="213" t="s">
        <v>55</v>
      </c>
      <c r="B27" s="75"/>
      <c r="C27" s="116">
        <v>8500391.12</v>
      </c>
      <c r="D27" s="116">
        <v>4402141.12</v>
      </c>
      <c r="E27" s="116">
        <v>4318744</v>
      </c>
      <c r="F27" s="116">
        <v>83397.12</v>
      </c>
      <c r="G27" s="116"/>
      <c r="H27" s="116"/>
      <c r="I27" s="116"/>
      <c r="J27" s="116">
        <v>4098250</v>
      </c>
      <c r="K27" s="116">
        <v>4096950</v>
      </c>
      <c r="L27" s="116"/>
      <c r="M27" s="116"/>
      <c r="N27" s="116"/>
      <c r="O27" s="116">
        <v>1300</v>
      </c>
    </row>
  </sheetData>
  <mergeCells count="12">
    <mergeCell ref="A1:O1"/>
    <mergeCell ref="A2:O2"/>
    <mergeCell ref="A3:B3"/>
    <mergeCell ref="D4:F4"/>
    <mergeCell ref="J4:O4"/>
    <mergeCell ref="A27:B27"/>
    <mergeCell ref="A4:A5"/>
    <mergeCell ref="B4:B5"/>
    <mergeCell ref="C4:C5"/>
    <mergeCell ref="G4:G5"/>
    <mergeCell ref="H4:H5"/>
    <mergeCell ref="I4:I5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D34"/>
  <sheetViews>
    <sheetView showGridLines="0" showZeros="0" workbookViewId="0">
      <selection activeCell="G19" sqref="G19"/>
    </sheetView>
  </sheetViews>
  <sheetFormatPr defaultColWidth="8.575" defaultRowHeight="12.75" customHeight="1" outlineLevelCol="3"/>
  <cols>
    <col min="1" max="4" width="35.575" customWidth="1"/>
  </cols>
  <sheetData>
    <row r="1" ht="15" customHeight="1" spans="1:4">
      <c r="A1" s="82"/>
      <c r="B1" s="86"/>
      <c r="C1" s="86"/>
      <c r="D1" s="86" t="s">
        <v>136</v>
      </c>
    </row>
    <row r="2" ht="41.25" customHeight="1" spans="1:1">
      <c r="A2" s="81" t="str">
        <f>"2026"&amp;"年部门财政拨款收支预算总表"</f>
        <v>2026年部门财政拨款收支预算总表</v>
      </c>
    </row>
    <row r="3" ht="17.25" customHeight="1" spans="1:4">
      <c r="A3" s="84" t="str">
        <f>"单位名称："&amp;"昆明市东川区汤丹镇卫生院"</f>
        <v>单位名称：昆明市东川区汤丹镇卫生院</v>
      </c>
      <c r="B3" s="196"/>
      <c r="D3" s="86" t="s">
        <v>1</v>
      </c>
    </row>
    <row r="4" ht="17.25" customHeight="1" spans="1:4">
      <c r="A4" s="197" t="s">
        <v>2</v>
      </c>
      <c r="B4" s="198"/>
      <c r="C4" s="197" t="s">
        <v>3</v>
      </c>
      <c r="D4" s="198"/>
    </row>
    <row r="5" ht="18.75" customHeight="1" spans="1:4">
      <c r="A5" s="197" t="s">
        <v>4</v>
      </c>
      <c r="B5" s="197" t="s">
        <v>5</v>
      </c>
      <c r="C5" s="197" t="s">
        <v>6</v>
      </c>
      <c r="D5" s="197" t="s">
        <v>5</v>
      </c>
    </row>
    <row r="6" ht="16.5" customHeight="1" spans="1:4">
      <c r="A6" s="199" t="s">
        <v>137</v>
      </c>
      <c r="B6" s="116">
        <v>4402141.12</v>
      </c>
      <c r="C6" s="199" t="s">
        <v>138</v>
      </c>
      <c r="D6" s="116">
        <v>4402141.12</v>
      </c>
    </row>
    <row r="7" ht="16.5" customHeight="1" spans="1:4">
      <c r="A7" s="199" t="s">
        <v>139</v>
      </c>
      <c r="B7" s="116">
        <v>4402141.12</v>
      </c>
      <c r="C7" s="199" t="s">
        <v>140</v>
      </c>
      <c r="D7" s="116"/>
    </row>
    <row r="8" ht="16.5" customHeight="1" spans="1:4">
      <c r="A8" s="199" t="s">
        <v>141</v>
      </c>
      <c r="B8" s="116"/>
      <c r="C8" s="199" t="s">
        <v>142</v>
      </c>
      <c r="D8" s="116"/>
    </row>
    <row r="9" ht="16.5" customHeight="1" spans="1:4">
      <c r="A9" s="199" t="s">
        <v>143</v>
      </c>
      <c r="B9" s="116"/>
      <c r="C9" s="199" t="s">
        <v>144</v>
      </c>
      <c r="D9" s="116"/>
    </row>
    <row r="10" ht="16.5" customHeight="1" spans="1:4">
      <c r="A10" s="199" t="s">
        <v>145</v>
      </c>
      <c r="B10" s="116"/>
      <c r="C10" s="199" t="s">
        <v>146</v>
      </c>
      <c r="D10" s="116"/>
    </row>
    <row r="11" ht="16.5" customHeight="1" spans="1:4">
      <c r="A11" s="199" t="s">
        <v>139</v>
      </c>
      <c r="B11" s="116"/>
      <c r="C11" s="199" t="s">
        <v>147</v>
      </c>
      <c r="D11" s="116"/>
    </row>
    <row r="12" ht="16.5" customHeight="1" spans="1:4">
      <c r="A12" s="21" t="s">
        <v>141</v>
      </c>
      <c r="B12" s="116"/>
      <c r="C12" s="106" t="s">
        <v>148</v>
      </c>
      <c r="D12" s="116"/>
    </row>
    <row r="13" ht="16.5" customHeight="1" spans="1:4">
      <c r="A13" s="21" t="s">
        <v>143</v>
      </c>
      <c r="B13" s="116"/>
      <c r="C13" s="106" t="s">
        <v>149</v>
      </c>
      <c r="D13" s="116"/>
    </row>
    <row r="14" ht="16.5" customHeight="1" spans="1:4">
      <c r="A14" s="200"/>
      <c r="B14" s="116"/>
      <c r="C14" s="106" t="s">
        <v>150</v>
      </c>
      <c r="D14" s="116">
        <v>829371.12</v>
      </c>
    </row>
    <row r="15" ht="16.5" customHeight="1" spans="1:4">
      <c r="A15" s="200"/>
      <c r="B15" s="116"/>
      <c r="C15" s="106" t="s">
        <v>151</v>
      </c>
      <c r="D15" s="116">
        <v>3261810</v>
      </c>
    </row>
    <row r="16" ht="16.5" customHeight="1" spans="1:4">
      <c r="A16" s="200"/>
      <c r="B16" s="116"/>
      <c r="C16" s="106" t="s">
        <v>152</v>
      </c>
      <c r="D16" s="116"/>
    </row>
    <row r="17" ht="16.5" customHeight="1" spans="1:4">
      <c r="A17" s="200"/>
      <c r="B17" s="116"/>
      <c r="C17" s="106" t="s">
        <v>153</v>
      </c>
      <c r="D17" s="116"/>
    </row>
    <row r="18" ht="16.5" customHeight="1" spans="1:4">
      <c r="A18" s="200"/>
      <c r="B18" s="116"/>
      <c r="C18" s="106" t="s">
        <v>154</v>
      </c>
      <c r="D18" s="116"/>
    </row>
    <row r="19" ht="16.5" customHeight="1" spans="1:4">
      <c r="A19" s="200"/>
      <c r="B19" s="116"/>
      <c r="C19" s="106" t="s">
        <v>155</v>
      </c>
      <c r="D19" s="116"/>
    </row>
    <row r="20" ht="16.5" customHeight="1" spans="1:4">
      <c r="A20" s="200"/>
      <c r="B20" s="116"/>
      <c r="C20" s="106" t="s">
        <v>156</v>
      </c>
      <c r="D20" s="116"/>
    </row>
    <row r="21" ht="16.5" customHeight="1" spans="1:4">
      <c r="A21" s="200"/>
      <c r="B21" s="116"/>
      <c r="C21" s="106" t="s">
        <v>157</v>
      </c>
      <c r="D21" s="116"/>
    </row>
    <row r="22" ht="16.5" customHeight="1" spans="1:4">
      <c r="A22" s="200"/>
      <c r="B22" s="116"/>
      <c r="C22" s="106" t="s">
        <v>158</v>
      </c>
      <c r="D22" s="116"/>
    </row>
    <row r="23" ht="16.5" customHeight="1" spans="1:4">
      <c r="A23" s="200"/>
      <c r="B23" s="116"/>
      <c r="C23" s="106" t="s">
        <v>159</v>
      </c>
      <c r="D23" s="116"/>
    </row>
    <row r="24" ht="16.5" customHeight="1" spans="1:4">
      <c r="A24" s="200"/>
      <c r="B24" s="116"/>
      <c r="C24" s="106" t="s">
        <v>160</v>
      </c>
      <c r="D24" s="116"/>
    </row>
    <row r="25" ht="16.5" customHeight="1" spans="1:4">
      <c r="A25" s="200"/>
      <c r="B25" s="116"/>
      <c r="C25" s="106" t="s">
        <v>161</v>
      </c>
      <c r="D25" s="116">
        <v>310960</v>
      </c>
    </row>
    <row r="26" ht="16.5" customHeight="1" spans="1:4">
      <c r="A26" s="200"/>
      <c r="B26" s="116"/>
      <c r="C26" s="106" t="s">
        <v>162</v>
      </c>
      <c r="D26" s="116"/>
    </row>
    <row r="27" ht="16.5" customHeight="1" spans="1:4">
      <c r="A27" s="200"/>
      <c r="B27" s="116"/>
      <c r="C27" s="106" t="s">
        <v>163</v>
      </c>
      <c r="D27" s="116"/>
    </row>
    <row r="28" ht="16.5" customHeight="1" spans="1:4">
      <c r="A28" s="200"/>
      <c r="B28" s="116"/>
      <c r="C28" s="106" t="s">
        <v>164</v>
      </c>
      <c r="D28" s="116"/>
    </row>
    <row r="29" ht="16.5" customHeight="1" spans="1:4">
      <c r="A29" s="200"/>
      <c r="B29" s="116"/>
      <c r="C29" s="106" t="s">
        <v>165</v>
      </c>
      <c r="D29" s="116"/>
    </row>
    <row r="30" ht="16.5" customHeight="1" spans="1:4">
      <c r="A30" s="200"/>
      <c r="B30" s="116"/>
      <c r="C30" s="106" t="s">
        <v>166</v>
      </c>
      <c r="D30" s="116"/>
    </row>
    <row r="31" ht="16.5" customHeight="1" spans="1:4">
      <c r="A31" s="200"/>
      <c r="B31" s="116"/>
      <c r="C31" s="21" t="s">
        <v>167</v>
      </c>
      <c r="D31" s="116"/>
    </row>
    <row r="32" ht="16.5" customHeight="1" spans="1:4">
      <c r="A32" s="200"/>
      <c r="B32" s="116"/>
      <c r="C32" s="21" t="s">
        <v>168</v>
      </c>
      <c r="D32" s="116"/>
    </row>
    <row r="33" ht="16.5" customHeight="1" spans="1:4">
      <c r="A33" s="200"/>
      <c r="B33" s="116"/>
      <c r="C33" s="18" t="s">
        <v>169</v>
      </c>
      <c r="D33" s="116"/>
    </row>
    <row r="34" ht="15" customHeight="1" spans="1:4">
      <c r="A34" s="201" t="s">
        <v>50</v>
      </c>
      <c r="B34" s="202">
        <v>4402141.12</v>
      </c>
      <c r="C34" s="201" t="s">
        <v>51</v>
      </c>
      <c r="D34" s="202">
        <v>4402141.12</v>
      </c>
    </row>
  </sheetData>
  <mergeCells count="4">
    <mergeCell ref="A2:D2"/>
    <mergeCell ref="A3:B3"/>
    <mergeCell ref="A4:B4"/>
    <mergeCell ref="C4:D4"/>
  </mergeCells>
  <printOptions horizontalCentered="1"/>
  <pageMargins left="0.96" right="0.96" top="0.72" bottom="0.72" header="0" footer="0"/>
  <pageSetup paperSize="9" orientation="landscape"/>
  <headerFooter>
    <oddFooter>&amp;C第&amp;P页，共&amp;N页&amp;R&amp;N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G24"/>
  <sheetViews>
    <sheetView showZeros="0" workbookViewId="0">
      <selection activeCell="D28" sqref="D28"/>
    </sheetView>
  </sheetViews>
  <sheetFormatPr defaultColWidth="9.14166666666667" defaultRowHeight="14.25" customHeight="1" outlineLevelCol="6"/>
  <cols>
    <col min="1" max="1" width="20.1416666666667" customWidth="1"/>
    <col min="2" max="2" width="44" customWidth="1"/>
    <col min="3" max="7" width="24.1416666666667" customWidth="1"/>
  </cols>
  <sheetData>
    <row r="1" customHeight="1" spans="4:7">
      <c r="D1" s="170"/>
      <c r="F1" s="108"/>
      <c r="G1" s="175" t="s">
        <v>170</v>
      </c>
    </row>
    <row r="2" ht="41.25" customHeight="1" spans="1:7">
      <c r="A2" s="160" t="str">
        <f>"2026"&amp;"年一般公共预算支出预算表（按功能科目分类）"</f>
        <v>2026年一般公共预算支出预算表（按功能科目分类）</v>
      </c>
      <c r="B2" s="160"/>
      <c r="C2" s="160"/>
      <c r="D2" s="160"/>
      <c r="E2" s="160"/>
      <c r="F2" s="160"/>
      <c r="G2" s="160"/>
    </row>
    <row r="3" ht="18" customHeight="1" spans="1:7">
      <c r="A3" s="49" t="str">
        <f>"单位名称："&amp;"昆明市东川区汤丹镇卫生院"</f>
        <v>单位名称：昆明市东川区汤丹镇卫生院</v>
      </c>
      <c r="F3" s="157"/>
      <c r="G3" s="175" t="s">
        <v>1</v>
      </c>
    </row>
    <row r="4" ht="20.25" customHeight="1" spans="1:7">
      <c r="A4" s="191" t="s">
        <v>171</v>
      </c>
      <c r="B4" s="192"/>
      <c r="C4" s="161" t="s">
        <v>55</v>
      </c>
      <c r="D4" s="182" t="s">
        <v>75</v>
      </c>
      <c r="E4" s="13"/>
      <c r="F4" s="41"/>
      <c r="G4" s="172" t="s">
        <v>76</v>
      </c>
    </row>
    <row r="5" ht="20.25" customHeight="1" spans="1:7">
      <c r="A5" s="193" t="s">
        <v>72</v>
      </c>
      <c r="B5" s="193" t="s">
        <v>73</v>
      </c>
      <c r="C5" s="60"/>
      <c r="D5" s="14" t="s">
        <v>57</v>
      </c>
      <c r="E5" s="14" t="s">
        <v>172</v>
      </c>
      <c r="F5" s="14" t="s">
        <v>173</v>
      </c>
      <c r="G5" s="174"/>
    </row>
    <row r="6" ht="15" customHeight="1" spans="1:7">
      <c r="A6" s="20" t="s">
        <v>82</v>
      </c>
      <c r="B6" s="20" t="s">
        <v>83</v>
      </c>
      <c r="C6" s="20" t="s">
        <v>84</v>
      </c>
      <c r="D6" s="20" t="s">
        <v>85</v>
      </c>
      <c r="E6" s="20" t="s">
        <v>86</v>
      </c>
      <c r="F6" s="20" t="s">
        <v>87</v>
      </c>
      <c r="G6" s="20" t="s">
        <v>88</v>
      </c>
    </row>
    <row r="7" ht="18" customHeight="1" spans="1:7">
      <c r="A7" s="18" t="s">
        <v>97</v>
      </c>
      <c r="B7" s="18" t="s">
        <v>98</v>
      </c>
      <c r="C7" s="116">
        <v>829371.12</v>
      </c>
      <c r="D7" s="116">
        <v>745974</v>
      </c>
      <c r="E7" s="116">
        <v>732774</v>
      </c>
      <c r="F7" s="116">
        <v>13200</v>
      </c>
      <c r="G7" s="116">
        <v>83397.12</v>
      </c>
    </row>
    <row r="8" ht="18" customHeight="1" spans="1:7">
      <c r="A8" s="169" t="s">
        <v>99</v>
      </c>
      <c r="B8" s="169" t="s">
        <v>100</v>
      </c>
      <c r="C8" s="116">
        <v>745974</v>
      </c>
      <c r="D8" s="116">
        <v>745974</v>
      </c>
      <c r="E8" s="116">
        <v>732774</v>
      </c>
      <c r="F8" s="116">
        <v>13200</v>
      </c>
      <c r="G8" s="116"/>
    </row>
    <row r="9" ht="18" customHeight="1" spans="1:7">
      <c r="A9" s="194" t="s">
        <v>101</v>
      </c>
      <c r="B9" s="194" t="s">
        <v>102</v>
      </c>
      <c r="C9" s="116">
        <v>330000</v>
      </c>
      <c r="D9" s="116">
        <v>330000</v>
      </c>
      <c r="E9" s="116">
        <v>316800</v>
      </c>
      <c r="F9" s="116">
        <v>13200</v>
      </c>
      <c r="G9" s="116"/>
    </row>
    <row r="10" ht="18" customHeight="1" spans="1:7">
      <c r="A10" s="194" t="s">
        <v>103</v>
      </c>
      <c r="B10" s="194" t="s">
        <v>104</v>
      </c>
      <c r="C10" s="116">
        <v>415974</v>
      </c>
      <c r="D10" s="116">
        <v>415974</v>
      </c>
      <c r="E10" s="116">
        <v>415974</v>
      </c>
      <c r="F10" s="116"/>
      <c r="G10" s="116"/>
    </row>
    <row r="11" ht="18" customHeight="1" spans="1:7">
      <c r="A11" s="169" t="s">
        <v>105</v>
      </c>
      <c r="B11" s="169" t="s">
        <v>106</v>
      </c>
      <c r="C11" s="116">
        <v>83397.12</v>
      </c>
      <c r="D11" s="116"/>
      <c r="E11" s="116"/>
      <c r="F11" s="116"/>
      <c r="G11" s="116">
        <v>83397.12</v>
      </c>
    </row>
    <row r="12" ht="18" customHeight="1" spans="1:7">
      <c r="A12" s="194" t="s">
        <v>107</v>
      </c>
      <c r="B12" s="194" t="s">
        <v>108</v>
      </c>
      <c r="C12" s="116">
        <v>8073.12</v>
      </c>
      <c r="D12" s="116"/>
      <c r="E12" s="116"/>
      <c r="F12" s="116"/>
      <c r="G12" s="116">
        <v>8073.12</v>
      </c>
    </row>
    <row r="13" ht="18" customHeight="1" spans="1:7">
      <c r="A13" s="194" t="s">
        <v>109</v>
      </c>
      <c r="B13" s="194" t="s">
        <v>110</v>
      </c>
      <c r="C13" s="116">
        <v>75324</v>
      </c>
      <c r="D13" s="116"/>
      <c r="E13" s="116"/>
      <c r="F13" s="116"/>
      <c r="G13" s="116">
        <v>75324</v>
      </c>
    </row>
    <row r="14" ht="18" customHeight="1" spans="1:7">
      <c r="A14" s="18" t="s">
        <v>111</v>
      </c>
      <c r="B14" s="18" t="s">
        <v>112</v>
      </c>
      <c r="C14" s="116">
        <v>3261810</v>
      </c>
      <c r="D14" s="116">
        <v>3261810</v>
      </c>
      <c r="E14" s="116">
        <v>3107490</v>
      </c>
      <c r="F14" s="116">
        <v>154320</v>
      </c>
      <c r="G14" s="116"/>
    </row>
    <row r="15" ht="18" customHeight="1" spans="1:7">
      <c r="A15" s="169" t="s">
        <v>113</v>
      </c>
      <c r="B15" s="169" t="s">
        <v>114</v>
      </c>
      <c r="C15" s="116">
        <v>2830820</v>
      </c>
      <c r="D15" s="116">
        <v>2830820</v>
      </c>
      <c r="E15" s="116">
        <v>2676500</v>
      </c>
      <c r="F15" s="116">
        <v>154320</v>
      </c>
      <c r="G15" s="116"/>
    </row>
    <row r="16" ht="18" customHeight="1" spans="1:7">
      <c r="A16" s="194" t="s">
        <v>115</v>
      </c>
      <c r="B16" s="194" t="s">
        <v>116</v>
      </c>
      <c r="C16" s="116">
        <v>2830820</v>
      </c>
      <c r="D16" s="116">
        <v>2830820</v>
      </c>
      <c r="E16" s="116">
        <v>2676500</v>
      </c>
      <c r="F16" s="116">
        <v>154320</v>
      </c>
      <c r="G16" s="116"/>
    </row>
    <row r="17" ht="18" customHeight="1" spans="1:7">
      <c r="A17" s="169" t="s">
        <v>117</v>
      </c>
      <c r="B17" s="169" t="s">
        <v>118</v>
      </c>
      <c r="C17" s="116">
        <v>430990</v>
      </c>
      <c r="D17" s="116">
        <v>430990</v>
      </c>
      <c r="E17" s="116">
        <v>430990</v>
      </c>
      <c r="F17" s="116"/>
      <c r="G17" s="116"/>
    </row>
    <row r="18" ht="18" customHeight="1" spans="1:7">
      <c r="A18" s="194" t="s">
        <v>119</v>
      </c>
      <c r="B18" s="194" t="s">
        <v>120</v>
      </c>
      <c r="C18" s="116">
        <v>213240</v>
      </c>
      <c r="D18" s="116">
        <v>213240</v>
      </c>
      <c r="E18" s="116">
        <v>213240</v>
      </c>
      <c r="F18" s="116"/>
      <c r="G18" s="116"/>
    </row>
    <row r="19" ht="18" customHeight="1" spans="1:7">
      <c r="A19" s="194" t="s">
        <v>121</v>
      </c>
      <c r="B19" s="194" t="s">
        <v>122</v>
      </c>
      <c r="C19" s="116">
        <v>206310</v>
      </c>
      <c r="D19" s="116">
        <v>206310</v>
      </c>
      <c r="E19" s="116">
        <v>206310</v>
      </c>
      <c r="F19" s="116"/>
      <c r="G19" s="116"/>
    </row>
    <row r="20" ht="18" customHeight="1" spans="1:7">
      <c r="A20" s="194" t="s">
        <v>123</v>
      </c>
      <c r="B20" s="194" t="s">
        <v>124</v>
      </c>
      <c r="C20" s="116">
        <v>11440</v>
      </c>
      <c r="D20" s="116">
        <v>11440</v>
      </c>
      <c r="E20" s="116">
        <v>11440</v>
      </c>
      <c r="F20" s="116"/>
      <c r="G20" s="116"/>
    </row>
    <row r="21" ht="18" customHeight="1" spans="1:7">
      <c r="A21" s="18" t="s">
        <v>130</v>
      </c>
      <c r="B21" s="18" t="s">
        <v>131</v>
      </c>
      <c r="C21" s="116">
        <v>310960</v>
      </c>
      <c r="D21" s="116">
        <v>310960</v>
      </c>
      <c r="E21" s="116">
        <v>310960</v>
      </c>
      <c r="F21" s="116"/>
      <c r="G21" s="116"/>
    </row>
    <row r="22" ht="18" customHeight="1" spans="1:7">
      <c r="A22" s="169" t="s">
        <v>132</v>
      </c>
      <c r="B22" s="169" t="s">
        <v>133</v>
      </c>
      <c r="C22" s="116">
        <v>310960</v>
      </c>
      <c r="D22" s="116">
        <v>310960</v>
      </c>
      <c r="E22" s="116">
        <v>310960</v>
      </c>
      <c r="F22" s="116"/>
      <c r="G22" s="116"/>
    </row>
    <row r="23" ht="18" customHeight="1" spans="1:7">
      <c r="A23" s="194" t="s">
        <v>134</v>
      </c>
      <c r="B23" s="194" t="s">
        <v>135</v>
      </c>
      <c r="C23" s="116">
        <v>310960</v>
      </c>
      <c r="D23" s="116">
        <v>310960</v>
      </c>
      <c r="E23" s="116">
        <v>310960</v>
      </c>
      <c r="F23" s="116"/>
      <c r="G23" s="116"/>
    </row>
    <row r="24" ht="18" customHeight="1" spans="1:7">
      <c r="A24" s="115" t="s">
        <v>174</v>
      </c>
      <c r="B24" s="195" t="s">
        <v>174</v>
      </c>
      <c r="C24" s="116">
        <v>4402141.12</v>
      </c>
      <c r="D24" s="116">
        <v>4318744</v>
      </c>
      <c r="E24" s="116">
        <v>4151224</v>
      </c>
      <c r="F24" s="116">
        <v>167520</v>
      </c>
      <c r="G24" s="116">
        <v>83397.12</v>
      </c>
    </row>
  </sheetData>
  <mergeCells count="6">
    <mergeCell ref="A2:G2"/>
    <mergeCell ref="A4:B4"/>
    <mergeCell ref="D4:F4"/>
    <mergeCell ref="A24:B24"/>
    <mergeCell ref="C4:C5"/>
    <mergeCell ref="G4:G5"/>
  </mergeCells>
  <printOptions horizontalCentered="1"/>
  <pageMargins left="0.37" right="0.37" top="0.56" bottom="0.56" header="0.48" footer="0.48"/>
  <pageSetup paperSize="9" fitToHeight="100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F7"/>
  <sheetViews>
    <sheetView showZeros="0" workbookViewId="0">
      <selection activeCell="E33" sqref="E33"/>
    </sheetView>
  </sheetViews>
  <sheetFormatPr defaultColWidth="10.425" defaultRowHeight="14.25" customHeight="1" outlineLevelRow="6" outlineLevelCol="5"/>
  <cols>
    <col min="1" max="6" width="28.1416666666667" customWidth="1"/>
  </cols>
  <sheetData>
    <row r="1" customHeight="1" spans="1:6">
      <c r="A1" s="83"/>
      <c r="B1" s="83"/>
      <c r="C1" s="83"/>
      <c r="D1" s="83"/>
      <c r="E1" s="82"/>
      <c r="F1" s="187" t="s">
        <v>175</v>
      </c>
    </row>
    <row r="2" ht="41.25" customHeight="1" spans="1:6">
      <c r="A2" s="188" t="str">
        <f>"2026"&amp;"年一般公共预算“三公”经费支出预算表"</f>
        <v>2026年一般公共预算“三公”经费支出预算表</v>
      </c>
      <c r="B2" s="83"/>
      <c r="C2" s="83"/>
      <c r="D2" s="83"/>
      <c r="E2" s="82"/>
      <c r="F2" s="83"/>
    </row>
    <row r="3" customHeight="1" spans="1:6">
      <c r="A3" s="147" t="str">
        <f>"单位名称："&amp;"昆明市东川区汤丹镇卫生院"</f>
        <v>单位名称：昆明市东川区汤丹镇卫生院</v>
      </c>
      <c r="B3" s="189"/>
      <c r="D3" s="83"/>
      <c r="E3" s="82"/>
      <c r="F3" s="102" t="s">
        <v>1</v>
      </c>
    </row>
    <row r="4" ht="27" customHeight="1" spans="1:6">
      <c r="A4" s="87" t="s">
        <v>176</v>
      </c>
      <c r="B4" s="87" t="s">
        <v>177</v>
      </c>
      <c r="C4" s="89" t="s">
        <v>178</v>
      </c>
      <c r="D4" s="87"/>
      <c r="E4" s="88"/>
      <c r="F4" s="87" t="s">
        <v>179</v>
      </c>
    </row>
    <row r="5" ht="28.5" customHeight="1" spans="1:6">
      <c r="A5" s="190"/>
      <c r="B5" s="91"/>
      <c r="C5" s="88" t="s">
        <v>57</v>
      </c>
      <c r="D5" s="88" t="s">
        <v>180</v>
      </c>
      <c r="E5" s="88" t="s">
        <v>181</v>
      </c>
      <c r="F5" s="90"/>
    </row>
    <row r="6" ht="17.25" customHeight="1" spans="1:6">
      <c r="A6" s="95" t="s">
        <v>82</v>
      </c>
      <c r="B6" s="95" t="s">
        <v>83</v>
      </c>
      <c r="C6" s="95" t="s">
        <v>84</v>
      </c>
      <c r="D6" s="95" t="s">
        <v>85</v>
      </c>
      <c r="E6" s="95" t="s">
        <v>86</v>
      </c>
      <c r="F6" s="95" t="s">
        <v>87</v>
      </c>
    </row>
    <row r="7" ht="17.25" customHeight="1" spans="1:6">
      <c r="A7" s="116">
        <v>4800</v>
      </c>
      <c r="B7" s="116"/>
      <c r="C7" s="116"/>
      <c r="D7" s="116"/>
      <c r="E7" s="116"/>
      <c r="F7" s="116">
        <v>4800</v>
      </c>
    </row>
  </sheetData>
  <mergeCells count="6">
    <mergeCell ref="A2:F2"/>
    <mergeCell ref="A3:B3"/>
    <mergeCell ref="C4:E4"/>
    <mergeCell ref="A4:A5"/>
    <mergeCell ref="B4:B5"/>
    <mergeCell ref="F4:F5"/>
  </mergeCells>
  <pageMargins left="0.67" right="0.67" top="0.72" bottom="0.72" header="0.28" footer="0.28"/>
  <pageSetup paperSize="9" fitToWidth="0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Y40"/>
  <sheetViews>
    <sheetView showZeros="0" topLeftCell="D23" workbookViewId="0">
      <selection activeCell="K26" sqref="K26"/>
    </sheetView>
  </sheetViews>
  <sheetFormatPr defaultColWidth="9.14166666666667" defaultRowHeight="14.25" customHeight="1"/>
  <cols>
    <col min="1" max="2" width="32.85" customWidth="1"/>
    <col min="3" max="3" width="20.7166666666667" customWidth="1"/>
    <col min="4" max="4" width="31.275" customWidth="1"/>
    <col min="5" max="5" width="10.1416666666667" customWidth="1"/>
    <col min="6" max="6" width="28.5" customWidth="1"/>
    <col min="7" max="7" width="10.275" customWidth="1"/>
    <col min="8" max="8" width="23" customWidth="1"/>
    <col min="9" max="25" width="18.7166666666667" customWidth="1"/>
  </cols>
  <sheetData>
    <row r="1" ht="13.5" customHeight="1" spans="2:25">
      <c r="B1" s="170"/>
      <c r="C1" s="176"/>
      <c r="E1" s="177"/>
      <c r="F1" s="177"/>
      <c r="G1" s="177"/>
      <c r="H1" s="177"/>
      <c r="I1" s="119"/>
      <c r="J1" s="119"/>
      <c r="K1" s="119"/>
      <c r="L1" s="119"/>
      <c r="M1" s="119"/>
      <c r="N1" s="119"/>
      <c r="O1" s="119"/>
      <c r="S1" s="119"/>
      <c r="W1" s="176"/>
      <c r="Y1" s="47" t="s">
        <v>182</v>
      </c>
    </row>
    <row r="2" ht="45.75" customHeight="1" spans="1:25">
      <c r="A2" s="104" t="str">
        <f>"2026"&amp;"年部门基本支出预算表"</f>
        <v>2026年部门基本支出预算表</v>
      </c>
      <c r="B2" s="48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48"/>
      <c r="Q2" s="48"/>
      <c r="R2" s="48"/>
      <c r="S2" s="104"/>
      <c r="T2" s="104"/>
      <c r="U2" s="104"/>
      <c r="V2" s="104"/>
      <c r="W2" s="104"/>
      <c r="X2" s="104"/>
      <c r="Y2" s="104"/>
    </row>
    <row r="3" ht="18.75" customHeight="1" spans="1:25">
      <c r="A3" s="49" t="str">
        <f>"单位名称："&amp;"昆明市东川区汤丹镇卫生院"</f>
        <v>单位名称：昆明市东川区汤丹镇卫生院</v>
      </c>
      <c r="B3" s="50"/>
      <c r="C3" s="178"/>
      <c r="D3" s="178"/>
      <c r="E3" s="178"/>
      <c r="F3" s="178"/>
      <c r="G3" s="178"/>
      <c r="H3" s="178"/>
      <c r="I3" s="121"/>
      <c r="J3" s="121"/>
      <c r="K3" s="121"/>
      <c r="L3" s="121"/>
      <c r="M3" s="121"/>
      <c r="N3" s="121"/>
      <c r="O3" s="121"/>
      <c r="P3" s="51"/>
      <c r="Q3" s="51"/>
      <c r="R3" s="51"/>
      <c r="S3" s="121"/>
      <c r="W3" s="176"/>
      <c r="Y3" s="47" t="s">
        <v>1</v>
      </c>
    </row>
    <row r="4" ht="18" customHeight="1" spans="1:25">
      <c r="A4" s="53" t="s">
        <v>183</v>
      </c>
      <c r="B4" s="53" t="s">
        <v>184</v>
      </c>
      <c r="C4" s="53" t="s">
        <v>185</v>
      </c>
      <c r="D4" s="53" t="s">
        <v>186</v>
      </c>
      <c r="E4" s="53" t="s">
        <v>187</v>
      </c>
      <c r="F4" s="53" t="s">
        <v>188</v>
      </c>
      <c r="G4" s="53" t="s">
        <v>189</v>
      </c>
      <c r="H4" s="53" t="s">
        <v>190</v>
      </c>
      <c r="I4" s="182" t="s">
        <v>191</v>
      </c>
      <c r="J4" s="144" t="s">
        <v>191</v>
      </c>
      <c r="K4" s="144"/>
      <c r="L4" s="144"/>
      <c r="M4" s="144"/>
      <c r="N4" s="144"/>
      <c r="O4" s="144"/>
      <c r="P4" s="13"/>
      <c r="Q4" s="13"/>
      <c r="R4" s="13"/>
      <c r="S4" s="137" t="s">
        <v>61</v>
      </c>
      <c r="T4" s="144" t="s">
        <v>62</v>
      </c>
      <c r="U4" s="144"/>
      <c r="V4" s="144"/>
      <c r="W4" s="144"/>
      <c r="X4" s="144"/>
      <c r="Y4" s="117"/>
    </row>
    <row r="5" ht="18" customHeight="1" spans="1:25">
      <c r="A5" s="55"/>
      <c r="B5" s="70"/>
      <c r="C5" s="163"/>
      <c r="D5" s="55"/>
      <c r="E5" s="55"/>
      <c r="F5" s="55"/>
      <c r="G5" s="55"/>
      <c r="H5" s="55"/>
      <c r="I5" s="161" t="s">
        <v>192</v>
      </c>
      <c r="J5" s="182" t="s">
        <v>58</v>
      </c>
      <c r="K5" s="144"/>
      <c r="L5" s="144"/>
      <c r="M5" s="144"/>
      <c r="N5" s="144"/>
      <c r="O5" s="117"/>
      <c r="P5" s="12" t="s">
        <v>193</v>
      </c>
      <c r="Q5" s="13"/>
      <c r="R5" s="41"/>
      <c r="S5" s="53" t="s">
        <v>61</v>
      </c>
      <c r="T5" s="182" t="s">
        <v>62</v>
      </c>
      <c r="U5" s="137" t="s">
        <v>64</v>
      </c>
      <c r="V5" s="144" t="s">
        <v>62</v>
      </c>
      <c r="W5" s="137" t="s">
        <v>66</v>
      </c>
      <c r="X5" s="137" t="s">
        <v>67</v>
      </c>
      <c r="Y5" s="186" t="s">
        <v>68</v>
      </c>
    </row>
    <row r="6" ht="19.5" customHeight="1" spans="1:25">
      <c r="A6" s="70"/>
      <c r="B6" s="70"/>
      <c r="C6" s="70"/>
      <c r="D6" s="70"/>
      <c r="E6" s="70"/>
      <c r="F6" s="70"/>
      <c r="G6" s="70"/>
      <c r="H6" s="70"/>
      <c r="I6" s="70"/>
      <c r="J6" s="183" t="s">
        <v>194</v>
      </c>
      <c r="K6" s="53"/>
      <c r="L6" s="53" t="s">
        <v>195</v>
      </c>
      <c r="M6" s="53" t="s">
        <v>196</v>
      </c>
      <c r="N6" s="53" t="s">
        <v>197</v>
      </c>
      <c r="O6" s="53" t="s">
        <v>198</v>
      </c>
      <c r="P6" s="53" t="s">
        <v>58</v>
      </c>
      <c r="Q6" s="53" t="s">
        <v>59</v>
      </c>
      <c r="R6" s="53" t="s">
        <v>60</v>
      </c>
      <c r="S6" s="70"/>
      <c r="T6" s="53" t="s">
        <v>57</v>
      </c>
      <c r="U6" s="53" t="s">
        <v>64</v>
      </c>
      <c r="V6" s="53" t="s">
        <v>199</v>
      </c>
      <c r="W6" s="53" t="s">
        <v>66</v>
      </c>
      <c r="X6" s="53" t="s">
        <v>67</v>
      </c>
      <c r="Y6" s="53" t="s">
        <v>68</v>
      </c>
    </row>
    <row r="7" ht="37.5" customHeight="1" spans="1:25">
      <c r="A7" s="179"/>
      <c r="B7" s="60"/>
      <c r="C7" s="179"/>
      <c r="D7" s="179"/>
      <c r="E7" s="179"/>
      <c r="F7" s="179"/>
      <c r="G7" s="179"/>
      <c r="H7" s="179"/>
      <c r="I7" s="179"/>
      <c r="J7" s="184" t="s">
        <v>57</v>
      </c>
      <c r="K7" s="185" t="s">
        <v>200</v>
      </c>
      <c r="L7" s="58" t="s">
        <v>201</v>
      </c>
      <c r="M7" s="58" t="s">
        <v>196</v>
      </c>
      <c r="N7" s="58" t="s">
        <v>197</v>
      </c>
      <c r="O7" s="58" t="s">
        <v>198</v>
      </c>
      <c r="P7" s="58" t="s">
        <v>196</v>
      </c>
      <c r="Q7" s="58" t="s">
        <v>197</v>
      </c>
      <c r="R7" s="58" t="s">
        <v>198</v>
      </c>
      <c r="S7" s="58" t="s">
        <v>61</v>
      </c>
      <c r="T7" s="58" t="s">
        <v>57</v>
      </c>
      <c r="U7" s="58" t="s">
        <v>64</v>
      </c>
      <c r="V7" s="58" t="s">
        <v>199</v>
      </c>
      <c r="W7" s="58" t="s">
        <v>66</v>
      </c>
      <c r="X7" s="58" t="s">
        <v>67</v>
      </c>
      <c r="Y7" s="58" t="s">
        <v>68</v>
      </c>
    </row>
    <row r="8" customHeight="1" spans="1:25">
      <c r="A8" s="76">
        <v>1</v>
      </c>
      <c r="B8" s="76">
        <v>2</v>
      </c>
      <c r="C8" s="76">
        <v>3</v>
      </c>
      <c r="D8" s="76">
        <v>4</v>
      </c>
      <c r="E8" s="76">
        <v>5</v>
      </c>
      <c r="F8" s="76">
        <v>6</v>
      </c>
      <c r="G8" s="76">
        <v>7</v>
      </c>
      <c r="H8" s="76">
        <v>8</v>
      </c>
      <c r="I8" s="76">
        <v>9</v>
      </c>
      <c r="J8" s="76">
        <v>10</v>
      </c>
      <c r="K8" s="76">
        <v>11</v>
      </c>
      <c r="L8" s="76">
        <v>12</v>
      </c>
      <c r="M8" s="76">
        <v>13</v>
      </c>
      <c r="N8" s="76">
        <v>14</v>
      </c>
      <c r="O8" s="76">
        <v>15</v>
      </c>
      <c r="P8" s="76">
        <v>16</v>
      </c>
      <c r="Q8" s="76">
        <v>17</v>
      </c>
      <c r="R8" s="76">
        <v>18</v>
      </c>
      <c r="S8" s="76">
        <v>19</v>
      </c>
      <c r="T8" s="76">
        <v>20</v>
      </c>
      <c r="U8" s="76">
        <v>21</v>
      </c>
      <c r="V8" s="76">
        <v>22</v>
      </c>
      <c r="W8" s="76">
        <v>23</v>
      </c>
      <c r="X8" s="76">
        <v>24</v>
      </c>
      <c r="Y8" s="76">
        <v>25</v>
      </c>
    </row>
    <row r="9" ht="20.25" customHeight="1" spans="1:25">
      <c r="A9" s="21" t="s">
        <v>202</v>
      </c>
      <c r="B9" s="21" t="s">
        <v>70</v>
      </c>
      <c r="C9" s="21" t="s">
        <v>203</v>
      </c>
      <c r="D9" s="21" t="s">
        <v>204</v>
      </c>
      <c r="E9" s="21" t="s">
        <v>115</v>
      </c>
      <c r="F9" s="21" t="s">
        <v>116</v>
      </c>
      <c r="G9" s="21" t="s">
        <v>205</v>
      </c>
      <c r="H9" s="21" t="s">
        <v>206</v>
      </c>
      <c r="I9" s="116">
        <v>944700</v>
      </c>
      <c r="J9" s="116">
        <v>944700</v>
      </c>
      <c r="K9" s="116"/>
      <c r="L9" s="116"/>
      <c r="M9" s="116"/>
      <c r="N9" s="116">
        <v>944700</v>
      </c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</row>
    <row r="10" ht="20.25" customHeight="1" spans="1:25">
      <c r="A10" s="21" t="s">
        <v>202</v>
      </c>
      <c r="B10" s="21" t="s">
        <v>70</v>
      </c>
      <c r="C10" s="21" t="s">
        <v>203</v>
      </c>
      <c r="D10" s="21" t="s">
        <v>204</v>
      </c>
      <c r="E10" s="21" t="s">
        <v>115</v>
      </c>
      <c r="F10" s="21" t="s">
        <v>116</v>
      </c>
      <c r="G10" s="21" t="s">
        <v>207</v>
      </c>
      <c r="H10" s="21" t="s">
        <v>208</v>
      </c>
      <c r="I10" s="116">
        <v>67416</v>
      </c>
      <c r="J10" s="116">
        <v>67416</v>
      </c>
      <c r="K10" s="65"/>
      <c r="L10" s="65"/>
      <c r="M10" s="65"/>
      <c r="N10" s="116">
        <v>67416</v>
      </c>
      <c r="O10" s="65"/>
      <c r="P10" s="116"/>
      <c r="Q10" s="116"/>
      <c r="R10" s="116"/>
      <c r="S10" s="116"/>
      <c r="T10" s="116"/>
      <c r="U10" s="116"/>
      <c r="V10" s="116"/>
      <c r="W10" s="116"/>
      <c r="X10" s="116"/>
      <c r="Y10" s="116"/>
    </row>
    <row r="11" ht="20.25" customHeight="1" spans="1:25">
      <c r="A11" s="21" t="s">
        <v>202</v>
      </c>
      <c r="B11" s="21" t="s">
        <v>70</v>
      </c>
      <c r="C11" s="21" t="s">
        <v>203</v>
      </c>
      <c r="D11" s="21" t="s">
        <v>204</v>
      </c>
      <c r="E11" s="21" t="s">
        <v>115</v>
      </c>
      <c r="F11" s="21" t="s">
        <v>116</v>
      </c>
      <c r="G11" s="21" t="s">
        <v>207</v>
      </c>
      <c r="H11" s="21" t="s">
        <v>208</v>
      </c>
      <c r="I11" s="116">
        <v>144000</v>
      </c>
      <c r="J11" s="116">
        <v>144000</v>
      </c>
      <c r="K11" s="65"/>
      <c r="L11" s="65"/>
      <c r="M11" s="65"/>
      <c r="N11" s="116">
        <v>144000</v>
      </c>
      <c r="O11" s="65"/>
      <c r="P11" s="116"/>
      <c r="Q11" s="116"/>
      <c r="R11" s="116"/>
      <c r="S11" s="116"/>
      <c r="T11" s="116"/>
      <c r="U11" s="116"/>
      <c r="V11" s="116"/>
      <c r="W11" s="116"/>
      <c r="X11" s="116"/>
      <c r="Y11" s="116"/>
    </row>
    <row r="12" ht="20.25" customHeight="1" spans="1:25">
      <c r="A12" s="21" t="s">
        <v>202</v>
      </c>
      <c r="B12" s="21" t="s">
        <v>70</v>
      </c>
      <c r="C12" s="21" t="s">
        <v>203</v>
      </c>
      <c r="D12" s="21" t="s">
        <v>204</v>
      </c>
      <c r="E12" s="21" t="s">
        <v>115</v>
      </c>
      <c r="F12" s="21" t="s">
        <v>116</v>
      </c>
      <c r="G12" s="21" t="s">
        <v>207</v>
      </c>
      <c r="H12" s="21" t="s">
        <v>208</v>
      </c>
      <c r="I12" s="116">
        <v>74520</v>
      </c>
      <c r="J12" s="116">
        <v>74520</v>
      </c>
      <c r="K12" s="65"/>
      <c r="L12" s="65"/>
      <c r="M12" s="65"/>
      <c r="N12" s="116">
        <v>74520</v>
      </c>
      <c r="O12" s="65"/>
      <c r="P12" s="116"/>
      <c r="Q12" s="116"/>
      <c r="R12" s="116"/>
      <c r="S12" s="116"/>
      <c r="T12" s="116"/>
      <c r="U12" s="116"/>
      <c r="V12" s="116"/>
      <c r="W12" s="116"/>
      <c r="X12" s="116"/>
      <c r="Y12" s="116"/>
    </row>
    <row r="13" ht="20.25" customHeight="1" spans="1:25">
      <c r="A13" s="21" t="s">
        <v>202</v>
      </c>
      <c r="B13" s="21" t="s">
        <v>70</v>
      </c>
      <c r="C13" s="21" t="s">
        <v>203</v>
      </c>
      <c r="D13" s="21" t="s">
        <v>204</v>
      </c>
      <c r="E13" s="21" t="s">
        <v>115</v>
      </c>
      <c r="F13" s="21" t="s">
        <v>116</v>
      </c>
      <c r="G13" s="21" t="s">
        <v>209</v>
      </c>
      <c r="H13" s="21" t="s">
        <v>210</v>
      </c>
      <c r="I13" s="116">
        <v>2347</v>
      </c>
      <c r="J13" s="116">
        <v>2347</v>
      </c>
      <c r="K13" s="65"/>
      <c r="L13" s="65"/>
      <c r="M13" s="65"/>
      <c r="N13" s="116">
        <v>2347</v>
      </c>
      <c r="O13" s="65"/>
      <c r="P13" s="116"/>
      <c r="Q13" s="116"/>
      <c r="R13" s="116"/>
      <c r="S13" s="116"/>
      <c r="T13" s="116"/>
      <c r="U13" s="116"/>
      <c r="V13" s="116"/>
      <c r="W13" s="116"/>
      <c r="X13" s="116"/>
      <c r="Y13" s="116"/>
    </row>
    <row r="14" ht="20.25" customHeight="1" spans="1:25">
      <c r="A14" s="21" t="s">
        <v>202</v>
      </c>
      <c r="B14" s="21" t="s">
        <v>70</v>
      </c>
      <c r="C14" s="21" t="s">
        <v>203</v>
      </c>
      <c r="D14" s="21" t="s">
        <v>204</v>
      </c>
      <c r="E14" s="21" t="s">
        <v>115</v>
      </c>
      <c r="F14" s="21" t="s">
        <v>116</v>
      </c>
      <c r="G14" s="21" t="s">
        <v>209</v>
      </c>
      <c r="H14" s="21" t="s">
        <v>210</v>
      </c>
      <c r="I14" s="116">
        <v>78725</v>
      </c>
      <c r="J14" s="116">
        <v>78725</v>
      </c>
      <c r="K14" s="65"/>
      <c r="L14" s="65"/>
      <c r="M14" s="65"/>
      <c r="N14" s="116">
        <v>78725</v>
      </c>
      <c r="O14" s="65"/>
      <c r="P14" s="116"/>
      <c r="Q14" s="116"/>
      <c r="R14" s="116"/>
      <c r="S14" s="116"/>
      <c r="T14" s="116"/>
      <c r="U14" s="116"/>
      <c r="V14" s="116"/>
      <c r="W14" s="116"/>
      <c r="X14" s="116"/>
      <c r="Y14" s="116"/>
    </row>
    <row r="15" ht="20.25" customHeight="1" spans="1:25">
      <c r="A15" s="21" t="s">
        <v>202</v>
      </c>
      <c r="B15" s="21" t="s">
        <v>70</v>
      </c>
      <c r="C15" s="21" t="s">
        <v>203</v>
      </c>
      <c r="D15" s="21" t="s">
        <v>204</v>
      </c>
      <c r="E15" s="21" t="s">
        <v>115</v>
      </c>
      <c r="F15" s="21" t="s">
        <v>116</v>
      </c>
      <c r="G15" s="21" t="s">
        <v>211</v>
      </c>
      <c r="H15" s="21" t="s">
        <v>212</v>
      </c>
      <c r="I15" s="116">
        <v>427860</v>
      </c>
      <c r="J15" s="116">
        <v>427860</v>
      </c>
      <c r="K15" s="65"/>
      <c r="L15" s="65"/>
      <c r="M15" s="65"/>
      <c r="N15" s="116">
        <v>427860</v>
      </c>
      <c r="O15" s="65"/>
      <c r="P15" s="116"/>
      <c r="Q15" s="116"/>
      <c r="R15" s="116"/>
      <c r="S15" s="116"/>
      <c r="T15" s="116"/>
      <c r="U15" s="116"/>
      <c r="V15" s="116"/>
      <c r="W15" s="116"/>
      <c r="X15" s="116"/>
      <c r="Y15" s="116"/>
    </row>
    <row r="16" ht="20.25" customHeight="1" spans="1:25">
      <c r="A16" s="21" t="s">
        <v>202</v>
      </c>
      <c r="B16" s="21" t="s">
        <v>70</v>
      </c>
      <c r="C16" s="21" t="s">
        <v>203</v>
      </c>
      <c r="D16" s="21" t="s">
        <v>204</v>
      </c>
      <c r="E16" s="21" t="s">
        <v>115</v>
      </c>
      <c r="F16" s="21" t="s">
        <v>116</v>
      </c>
      <c r="G16" s="21" t="s">
        <v>211</v>
      </c>
      <c r="H16" s="21" t="s">
        <v>212</v>
      </c>
      <c r="I16" s="116">
        <v>7544</v>
      </c>
      <c r="J16" s="116">
        <v>7544</v>
      </c>
      <c r="K16" s="65"/>
      <c r="L16" s="65"/>
      <c r="M16" s="65"/>
      <c r="N16" s="116">
        <v>7544</v>
      </c>
      <c r="O16" s="65"/>
      <c r="P16" s="116"/>
      <c r="Q16" s="116"/>
      <c r="R16" s="116"/>
      <c r="S16" s="116"/>
      <c r="T16" s="116"/>
      <c r="U16" s="116"/>
      <c r="V16" s="116"/>
      <c r="W16" s="116"/>
      <c r="X16" s="116"/>
      <c r="Y16" s="116"/>
    </row>
    <row r="17" ht="20.25" customHeight="1" spans="1:25">
      <c r="A17" s="21" t="s">
        <v>202</v>
      </c>
      <c r="B17" s="21" t="s">
        <v>70</v>
      </c>
      <c r="C17" s="21" t="s">
        <v>203</v>
      </c>
      <c r="D17" s="21" t="s">
        <v>204</v>
      </c>
      <c r="E17" s="21" t="s">
        <v>115</v>
      </c>
      <c r="F17" s="21" t="s">
        <v>116</v>
      </c>
      <c r="G17" s="21" t="s">
        <v>211</v>
      </c>
      <c r="H17" s="21" t="s">
        <v>212</v>
      </c>
      <c r="I17" s="116">
        <v>480204</v>
      </c>
      <c r="J17" s="116">
        <v>480204</v>
      </c>
      <c r="K17" s="65"/>
      <c r="L17" s="65"/>
      <c r="M17" s="65"/>
      <c r="N17" s="116">
        <v>480204</v>
      </c>
      <c r="O17" s="65"/>
      <c r="P17" s="116"/>
      <c r="Q17" s="116"/>
      <c r="R17" s="116"/>
      <c r="S17" s="116"/>
      <c r="T17" s="116"/>
      <c r="U17" s="116"/>
      <c r="V17" s="116"/>
      <c r="W17" s="116"/>
      <c r="X17" s="116"/>
      <c r="Y17" s="116"/>
    </row>
    <row r="18" ht="20.25" customHeight="1" spans="1:25">
      <c r="A18" s="21" t="s">
        <v>202</v>
      </c>
      <c r="B18" s="21" t="s">
        <v>70</v>
      </c>
      <c r="C18" s="21" t="s">
        <v>203</v>
      </c>
      <c r="D18" s="21" t="s">
        <v>204</v>
      </c>
      <c r="E18" s="21" t="s">
        <v>115</v>
      </c>
      <c r="F18" s="21" t="s">
        <v>116</v>
      </c>
      <c r="G18" s="21" t="s">
        <v>211</v>
      </c>
      <c r="H18" s="21" t="s">
        <v>212</v>
      </c>
      <c r="I18" s="116">
        <v>230892</v>
      </c>
      <c r="J18" s="116">
        <v>230892</v>
      </c>
      <c r="K18" s="65"/>
      <c r="L18" s="65"/>
      <c r="M18" s="65"/>
      <c r="N18" s="116">
        <v>230892</v>
      </c>
      <c r="O18" s="65"/>
      <c r="P18" s="116"/>
      <c r="Q18" s="116"/>
      <c r="R18" s="116"/>
      <c r="S18" s="116"/>
      <c r="T18" s="116"/>
      <c r="U18" s="116"/>
      <c r="V18" s="116"/>
      <c r="W18" s="116"/>
      <c r="X18" s="116"/>
      <c r="Y18" s="116"/>
    </row>
    <row r="19" ht="20.25" customHeight="1" spans="1:25">
      <c r="A19" s="21" t="s">
        <v>202</v>
      </c>
      <c r="B19" s="21" t="s">
        <v>70</v>
      </c>
      <c r="C19" s="21" t="s">
        <v>213</v>
      </c>
      <c r="D19" s="21" t="s">
        <v>214</v>
      </c>
      <c r="E19" s="21" t="s">
        <v>103</v>
      </c>
      <c r="F19" s="21" t="s">
        <v>104</v>
      </c>
      <c r="G19" s="21" t="s">
        <v>215</v>
      </c>
      <c r="H19" s="21" t="s">
        <v>216</v>
      </c>
      <c r="I19" s="116">
        <v>415974</v>
      </c>
      <c r="J19" s="116">
        <v>415974</v>
      </c>
      <c r="K19" s="65"/>
      <c r="L19" s="65"/>
      <c r="M19" s="65"/>
      <c r="N19" s="116">
        <v>415974</v>
      </c>
      <c r="O19" s="65"/>
      <c r="P19" s="116"/>
      <c r="Q19" s="116"/>
      <c r="R19" s="116"/>
      <c r="S19" s="116"/>
      <c r="T19" s="116"/>
      <c r="U19" s="116"/>
      <c r="V19" s="116"/>
      <c r="W19" s="116"/>
      <c r="X19" s="116"/>
      <c r="Y19" s="116"/>
    </row>
    <row r="20" ht="20.25" customHeight="1" spans="1:25">
      <c r="A20" s="21" t="s">
        <v>202</v>
      </c>
      <c r="B20" s="21" t="s">
        <v>70</v>
      </c>
      <c r="C20" s="21" t="s">
        <v>213</v>
      </c>
      <c r="D20" s="21" t="s">
        <v>214</v>
      </c>
      <c r="E20" s="21" t="s">
        <v>119</v>
      </c>
      <c r="F20" s="21" t="s">
        <v>120</v>
      </c>
      <c r="G20" s="21" t="s">
        <v>217</v>
      </c>
      <c r="H20" s="21" t="s">
        <v>218</v>
      </c>
      <c r="I20" s="116">
        <v>11506</v>
      </c>
      <c r="J20" s="116">
        <v>11506</v>
      </c>
      <c r="K20" s="65"/>
      <c r="L20" s="65"/>
      <c r="M20" s="65"/>
      <c r="N20" s="116">
        <v>11506</v>
      </c>
      <c r="O20" s="65"/>
      <c r="P20" s="116"/>
      <c r="Q20" s="116"/>
      <c r="R20" s="116"/>
      <c r="S20" s="116"/>
      <c r="T20" s="116"/>
      <c r="U20" s="116"/>
      <c r="V20" s="116"/>
      <c r="W20" s="116"/>
      <c r="X20" s="116"/>
      <c r="Y20" s="116"/>
    </row>
    <row r="21" ht="20.25" customHeight="1" spans="1:25">
      <c r="A21" s="21" t="s">
        <v>202</v>
      </c>
      <c r="B21" s="21" t="s">
        <v>70</v>
      </c>
      <c r="C21" s="21" t="s">
        <v>213</v>
      </c>
      <c r="D21" s="21" t="s">
        <v>214</v>
      </c>
      <c r="E21" s="21" t="s">
        <v>119</v>
      </c>
      <c r="F21" s="21" t="s">
        <v>120</v>
      </c>
      <c r="G21" s="21" t="s">
        <v>217</v>
      </c>
      <c r="H21" s="21" t="s">
        <v>218</v>
      </c>
      <c r="I21" s="116">
        <v>201734</v>
      </c>
      <c r="J21" s="116">
        <v>201734</v>
      </c>
      <c r="K21" s="65"/>
      <c r="L21" s="65"/>
      <c r="M21" s="65"/>
      <c r="N21" s="116">
        <v>201734</v>
      </c>
      <c r="O21" s="65"/>
      <c r="P21" s="116"/>
      <c r="Q21" s="116"/>
      <c r="R21" s="116"/>
      <c r="S21" s="116"/>
      <c r="T21" s="116"/>
      <c r="U21" s="116"/>
      <c r="V21" s="116"/>
      <c r="W21" s="116"/>
      <c r="X21" s="116"/>
      <c r="Y21" s="116"/>
    </row>
    <row r="22" ht="20.25" customHeight="1" spans="1:25">
      <c r="A22" s="21" t="s">
        <v>202</v>
      </c>
      <c r="B22" s="21" t="s">
        <v>70</v>
      </c>
      <c r="C22" s="21" t="s">
        <v>213</v>
      </c>
      <c r="D22" s="21" t="s">
        <v>214</v>
      </c>
      <c r="E22" s="21" t="s">
        <v>121</v>
      </c>
      <c r="F22" s="21" t="s">
        <v>122</v>
      </c>
      <c r="G22" s="21" t="s">
        <v>219</v>
      </c>
      <c r="H22" s="21" t="s">
        <v>220</v>
      </c>
      <c r="I22" s="116">
        <v>119080</v>
      </c>
      <c r="J22" s="116">
        <v>119080</v>
      </c>
      <c r="K22" s="65"/>
      <c r="L22" s="65"/>
      <c r="M22" s="65"/>
      <c r="N22" s="116">
        <v>119080</v>
      </c>
      <c r="O22" s="65"/>
      <c r="P22" s="116"/>
      <c r="Q22" s="116"/>
      <c r="R22" s="116"/>
      <c r="S22" s="116"/>
      <c r="T22" s="116"/>
      <c r="U22" s="116"/>
      <c r="V22" s="116"/>
      <c r="W22" s="116"/>
      <c r="X22" s="116"/>
      <c r="Y22" s="116"/>
    </row>
    <row r="23" ht="20.25" customHeight="1" spans="1:25">
      <c r="A23" s="21" t="s">
        <v>202</v>
      </c>
      <c r="B23" s="21" t="s">
        <v>70</v>
      </c>
      <c r="C23" s="21" t="s">
        <v>213</v>
      </c>
      <c r="D23" s="21" t="s">
        <v>214</v>
      </c>
      <c r="E23" s="21" t="s">
        <v>121</v>
      </c>
      <c r="F23" s="21" t="s">
        <v>122</v>
      </c>
      <c r="G23" s="21" t="s">
        <v>219</v>
      </c>
      <c r="H23" s="21" t="s">
        <v>220</v>
      </c>
      <c r="I23" s="116">
        <v>87230</v>
      </c>
      <c r="J23" s="116">
        <v>87230</v>
      </c>
      <c r="K23" s="65"/>
      <c r="L23" s="65"/>
      <c r="M23" s="65"/>
      <c r="N23" s="116">
        <v>87230</v>
      </c>
      <c r="O23" s="65"/>
      <c r="P23" s="116"/>
      <c r="Q23" s="116"/>
      <c r="R23" s="116"/>
      <c r="S23" s="116"/>
      <c r="T23" s="116"/>
      <c r="U23" s="116"/>
      <c r="V23" s="116"/>
      <c r="W23" s="116"/>
      <c r="X23" s="116"/>
      <c r="Y23" s="116"/>
    </row>
    <row r="24" ht="20.25" customHeight="1" spans="1:25">
      <c r="A24" s="21" t="s">
        <v>202</v>
      </c>
      <c r="B24" s="21" t="s">
        <v>70</v>
      </c>
      <c r="C24" s="21" t="s">
        <v>213</v>
      </c>
      <c r="D24" s="21" t="s">
        <v>214</v>
      </c>
      <c r="E24" s="21" t="s">
        <v>115</v>
      </c>
      <c r="F24" s="21" t="s">
        <v>116</v>
      </c>
      <c r="G24" s="21" t="s">
        <v>221</v>
      </c>
      <c r="H24" s="21" t="s">
        <v>222</v>
      </c>
      <c r="I24" s="116">
        <v>16692</v>
      </c>
      <c r="J24" s="116">
        <v>16692</v>
      </c>
      <c r="K24" s="65"/>
      <c r="L24" s="65"/>
      <c r="M24" s="65"/>
      <c r="N24" s="116">
        <v>16692</v>
      </c>
      <c r="O24" s="65"/>
      <c r="P24" s="116"/>
      <c r="Q24" s="116"/>
      <c r="R24" s="116"/>
      <c r="S24" s="116"/>
      <c r="T24" s="116"/>
      <c r="U24" s="116"/>
      <c r="V24" s="116"/>
      <c r="W24" s="116"/>
      <c r="X24" s="116"/>
      <c r="Y24" s="116"/>
    </row>
    <row r="25" ht="20.25" customHeight="1" spans="1:25">
      <c r="A25" s="21" t="s">
        <v>202</v>
      </c>
      <c r="B25" s="21" t="s">
        <v>70</v>
      </c>
      <c r="C25" s="21" t="s">
        <v>213</v>
      </c>
      <c r="D25" s="21" t="s">
        <v>214</v>
      </c>
      <c r="E25" s="21" t="s">
        <v>123</v>
      </c>
      <c r="F25" s="21" t="s">
        <v>124</v>
      </c>
      <c r="G25" s="21" t="s">
        <v>221</v>
      </c>
      <c r="H25" s="21" t="s">
        <v>222</v>
      </c>
      <c r="I25" s="116">
        <v>11440</v>
      </c>
      <c r="J25" s="116">
        <v>11440</v>
      </c>
      <c r="K25" s="65"/>
      <c r="L25" s="65"/>
      <c r="M25" s="65"/>
      <c r="N25" s="116">
        <v>11440</v>
      </c>
      <c r="O25" s="65"/>
      <c r="P25" s="116"/>
      <c r="Q25" s="116"/>
      <c r="R25" s="116"/>
      <c r="S25" s="116"/>
      <c r="T25" s="116"/>
      <c r="U25" s="116"/>
      <c r="V25" s="116"/>
      <c r="W25" s="116"/>
      <c r="X25" s="116"/>
      <c r="Y25" s="116"/>
    </row>
    <row r="26" ht="20.25" customHeight="1" spans="1:25">
      <c r="A26" s="21" t="s">
        <v>202</v>
      </c>
      <c r="B26" s="21" t="s">
        <v>70</v>
      </c>
      <c r="C26" s="21" t="s">
        <v>223</v>
      </c>
      <c r="D26" s="21" t="s">
        <v>135</v>
      </c>
      <c r="E26" s="21" t="s">
        <v>134</v>
      </c>
      <c r="F26" s="21" t="s">
        <v>135</v>
      </c>
      <c r="G26" s="21" t="s">
        <v>224</v>
      </c>
      <c r="H26" s="21" t="s">
        <v>135</v>
      </c>
      <c r="I26" s="116">
        <v>310960</v>
      </c>
      <c r="J26" s="116">
        <v>310960</v>
      </c>
      <c r="K26" s="65"/>
      <c r="L26" s="65"/>
      <c r="M26" s="65"/>
      <c r="N26" s="116">
        <v>310960</v>
      </c>
      <c r="O26" s="65"/>
      <c r="P26" s="116"/>
      <c r="Q26" s="116"/>
      <c r="R26" s="116"/>
      <c r="S26" s="116"/>
      <c r="T26" s="116"/>
      <c r="U26" s="116"/>
      <c r="V26" s="116"/>
      <c r="W26" s="116"/>
      <c r="X26" s="116"/>
      <c r="Y26" s="116"/>
    </row>
    <row r="27" ht="20.25" customHeight="1" spans="1:25">
      <c r="A27" s="21" t="s">
        <v>202</v>
      </c>
      <c r="B27" s="21" t="s">
        <v>70</v>
      </c>
      <c r="C27" s="21" t="s">
        <v>225</v>
      </c>
      <c r="D27" s="21" t="s">
        <v>179</v>
      </c>
      <c r="E27" s="21" t="s">
        <v>115</v>
      </c>
      <c r="F27" s="21" t="s">
        <v>116</v>
      </c>
      <c r="G27" s="21" t="s">
        <v>226</v>
      </c>
      <c r="H27" s="21" t="s">
        <v>179</v>
      </c>
      <c r="I27" s="116">
        <v>4800</v>
      </c>
      <c r="J27" s="116">
        <v>4800</v>
      </c>
      <c r="K27" s="65"/>
      <c r="L27" s="65"/>
      <c r="M27" s="65"/>
      <c r="N27" s="116">
        <v>4800</v>
      </c>
      <c r="O27" s="65"/>
      <c r="P27" s="116"/>
      <c r="Q27" s="116"/>
      <c r="R27" s="116"/>
      <c r="S27" s="116"/>
      <c r="T27" s="116"/>
      <c r="U27" s="116"/>
      <c r="V27" s="116"/>
      <c r="W27" s="116"/>
      <c r="X27" s="116"/>
      <c r="Y27" s="116"/>
    </row>
    <row r="28" ht="20.25" customHeight="1" spans="1:25">
      <c r="A28" s="21" t="s">
        <v>202</v>
      </c>
      <c r="B28" s="21" t="s">
        <v>70</v>
      </c>
      <c r="C28" s="21" t="s">
        <v>227</v>
      </c>
      <c r="D28" s="21" t="s">
        <v>228</v>
      </c>
      <c r="E28" s="21" t="s">
        <v>115</v>
      </c>
      <c r="F28" s="21" t="s">
        <v>116</v>
      </c>
      <c r="G28" s="21" t="s">
        <v>229</v>
      </c>
      <c r="H28" s="21" t="s">
        <v>228</v>
      </c>
      <c r="I28" s="116">
        <v>64800</v>
      </c>
      <c r="J28" s="116">
        <v>64800</v>
      </c>
      <c r="K28" s="65"/>
      <c r="L28" s="65"/>
      <c r="M28" s="65"/>
      <c r="N28" s="116">
        <v>64800</v>
      </c>
      <c r="O28" s="65"/>
      <c r="P28" s="116"/>
      <c r="Q28" s="116"/>
      <c r="R28" s="116"/>
      <c r="S28" s="116"/>
      <c r="T28" s="116"/>
      <c r="U28" s="116"/>
      <c r="V28" s="116"/>
      <c r="W28" s="116"/>
      <c r="X28" s="116"/>
      <c r="Y28" s="116"/>
    </row>
    <row r="29" ht="20.25" customHeight="1" spans="1:25">
      <c r="A29" s="21" t="s">
        <v>202</v>
      </c>
      <c r="B29" s="21" t="s">
        <v>70</v>
      </c>
      <c r="C29" s="21" t="s">
        <v>230</v>
      </c>
      <c r="D29" s="21" t="s">
        <v>231</v>
      </c>
      <c r="E29" s="21" t="s">
        <v>115</v>
      </c>
      <c r="F29" s="21" t="s">
        <v>116</v>
      </c>
      <c r="G29" s="21" t="s">
        <v>232</v>
      </c>
      <c r="H29" s="21" t="s">
        <v>233</v>
      </c>
      <c r="I29" s="116">
        <v>21600</v>
      </c>
      <c r="J29" s="116">
        <v>21600</v>
      </c>
      <c r="K29" s="65"/>
      <c r="L29" s="65"/>
      <c r="M29" s="65"/>
      <c r="N29" s="116">
        <v>21600</v>
      </c>
      <c r="O29" s="65"/>
      <c r="P29" s="116"/>
      <c r="Q29" s="116"/>
      <c r="R29" s="116"/>
      <c r="S29" s="116"/>
      <c r="T29" s="116"/>
      <c r="U29" s="116"/>
      <c r="V29" s="116"/>
      <c r="W29" s="116"/>
      <c r="X29" s="116"/>
      <c r="Y29" s="116"/>
    </row>
    <row r="30" ht="20.25" customHeight="1" spans="1:25">
      <c r="A30" s="21" t="s">
        <v>202</v>
      </c>
      <c r="B30" s="21" t="s">
        <v>70</v>
      </c>
      <c r="C30" s="21" t="s">
        <v>230</v>
      </c>
      <c r="D30" s="21" t="s">
        <v>231</v>
      </c>
      <c r="E30" s="21" t="s">
        <v>115</v>
      </c>
      <c r="F30" s="21" t="s">
        <v>116</v>
      </c>
      <c r="G30" s="21" t="s">
        <v>234</v>
      </c>
      <c r="H30" s="21" t="s">
        <v>235</v>
      </c>
      <c r="I30" s="116">
        <v>4800</v>
      </c>
      <c r="J30" s="116">
        <v>4800</v>
      </c>
      <c r="K30" s="65"/>
      <c r="L30" s="65"/>
      <c r="M30" s="65"/>
      <c r="N30" s="116">
        <v>4800</v>
      </c>
      <c r="O30" s="65"/>
      <c r="P30" s="116"/>
      <c r="Q30" s="116"/>
      <c r="R30" s="116"/>
      <c r="S30" s="116"/>
      <c r="T30" s="116"/>
      <c r="U30" s="116"/>
      <c r="V30" s="116"/>
      <c r="W30" s="116"/>
      <c r="X30" s="116"/>
      <c r="Y30" s="116"/>
    </row>
    <row r="31" ht="20.25" customHeight="1" spans="1:25">
      <c r="A31" s="21" t="s">
        <v>202</v>
      </c>
      <c r="B31" s="21" t="s">
        <v>70</v>
      </c>
      <c r="C31" s="21" t="s">
        <v>230</v>
      </c>
      <c r="D31" s="21" t="s">
        <v>231</v>
      </c>
      <c r="E31" s="21" t="s">
        <v>115</v>
      </c>
      <c r="F31" s="21" t="s">
        <v>116</v>
      </c>
      <c r="G31" s="21" t="s">
        <v>236</v>
      </c>
      <c r="H31" s="21" t="s">
        <v>237</v>
      </c>
      <c r="I31" s="116">
        <v>4800</v>
      </c>
      <c r="J31" s="116">
        <v>4800</v>
      </c>
      <c r="K31" s="65"/>
      <c r="L31" s="65"/>
      <c r="M31" s="65"/>
      <c r="N31" s="116">
        <v>4800</v>
      </c>
      <c r="O31" s="65"/>
      <c r="P31" s="116"/>
      <c r="Q31" s="116"/>
      <c r="R31" s="116"/>
      <c r="S31" s="116"/>
      <c r="T31" s="116"/>
      <c r="U31" s="116"/>
      <c r="V31" s="116"/>
      <c r="W31" s="116"/>
      <c r="X31" s="116"/>
      <c r="Y31" s="116"/>
    </row>
    <row r="32" ht="20.25" customHeight="1" spans="1:25">
      <c r="A32" s="21" t="s">
        <v>202</v>
      </c>
      <c r="B32" s="21" t="s">
        <v>70</v>
      </c>
      <c r="C32" s="21" t="s">
        <v>230</v>
      </c>
      <c r="D32" s="21" t="s">
        <v>231</v>
      </c>
      <c r="E32" s="21" t="s">
        <v>115</v>
      </c>
      <c r="F32" s="21" t="s">
        <v>116</v>
      </c>
      <c r="G32" s="21" t="s">
        <v>238</v>
      </c>
      <c r="H32" s="21" t="s">
        <v>239</v>
      </c>
      <c r="I32" s="116">
        <v>16800</v>
      </c>
      <c r="J32" s="116">
        <v>16800</v>
      </c>
      <c r="K32" s="65"/>
      <c r="L32" s="65"/>
      <c r="M32" s="65"/>
      <c r="N32" s="116">
        <v>16800</v>
      </c>
      <c r="O32" s="65"/>
      <c r="P32" s="116"/>
      <c r="Q32" s="116"/>
      <c r="R32" s="116"/>
      <c r="S32" s="116"/>
      <c r="T32" s="116"/>
      <c r="U32" s="116"/>
      <c r="V32" s="116"/>
      <c r="W32" s="116"/>
      <c r="X32" s="116"/>
      <c r="Y32" s="116"/>
    </row>
    <row r="33" ht="20.25" customHeight="1" spans="1:25">
      <c r="A33" s="21" t="s">
        <v>202</v>
      </c>
      <c r="B33" s="21" t="s">
        <v>70</v>
      </c>
      <c r="C33" s="21" t="s">
        <v>230</v>
      </c>
      <c r="D33" s="21" t="s">
        <v>231</v>
      </c>
      <c r="E33" s="21" t="s">
        <v>115</v>
      </c>
      <c r="F33" s="21" t="s">
        <v>116</v>
      </c>
      <c r="G33" s="21" t="s">
        <v>240</v>
      </c>
      <c r="H33" s="21" t="s">
        <v>241</v>
      </c>
      <c r="I33" s="116">
        <v>30720</v>
      </c>
      <c r="J33" s="116">
        <v>30720</v>
      </c>
      <c r="K33" s="65"/>
      <c r="L33" s="65"/>
      <c r="M33" s="65"/>
      <c r="N33" s="116">
        <v>30720</v>
      </c>
      <c r="O33" s="65"/>
      <c r="P33" s="116"/>
      <c r="Q33" s="116"/>
      <c r="R33" s="116"/>
      <c r="S33" s="116"/>
      <c r="T33" s="116"/>
      <c r="U33" s="116"/>
      <c r="V33" s="116"/>
      <c r="W33" s="116"/>
      <c r="X33" s="116"/>
      <c r="Y33" s="116"/>
    </row>
    <row r="34" ht="20.25" customHeight="1" spans="1:25">
      <c r="A34" s="21" t="s">
        <v>202</v>
      </c>
      <c r="B34" s="21" t="s">
        <v>70</v>
      </c>
      <c r="C34" s="21" t="s">
        <v>230</v>
      </c>
      <c r="D34" s="21" t="s">
        <v>231</v>
      </c>
      <c r="E34" s="21" t="s">
        <v>115</v>
      </c>
      <c r="F34" s="21" t="s">
        <v>116</v>
      </c>
      <c r="G34" s="21" t="s">
        <v>242</v>
      </c>
      <c r="H34" s="21" t="s">
        <v>243</v>
      </c>
      <c r="I34" s="116">
        <v>3600</v>
      </c>
      <c r="J34" s="116">
        <v>3600</v>
      </c>
      <c r="K34" s="65"/>
      <c r="L34" s="65"/>
      <c r="M34" s="65"/>
      <c r="N34" s="116">
        <v>3600</v>
      </c>
      <c r="O34" s="65"/>
      <c r="P34" s="116"/>
      <c r="Q34" s="116"/>
      <c r="R34" s="116"/>
      <c r="S34" s="116"/>
      <c r="T34" s="116"/>
      <c r="U34" s="116"/>
      <c r="V34" s="116"/>
      <c r="W34" s="116"/>
      <c r="X34" s="116"/>
      <c r="Y34" s="116"/>
    </row>
    <row r="35" ht="20.25" customHeight="1" spans="1:25">
      <c r="A35" s="21" t="s">
        <v>202</v>
      </c>
      <c r="B35" s="21" t="s">
        <v>70</v>
      </c>
      <c r="C35" s="21" t="s">
        <v>230</v>
      </c>
      <c r="D35" s="21" t="s">
        <v>231</v>
      </c>
      <c r="E35" s="21" t="s">
        <v>115</v>
      </c>
      <c r="F35" s="21" t="s">
        <v>116</v>
      </c>
      <c r="G35" s="21" t="s">
        <v>244</v>
      </c>
      <c r="H35" s="21" t="s">
        <v>245</v>
      </c>
      <c r="I35" s="116">
        <v>1200</v>
      </c>
      <c r="J35" s="116">
        <v>1200</v>
      </c>
      <c r="K35" s="65"/>
      <c r="L35" s="65"/>
      <c r="M35" s="65"/>
      <c r="N35" s="116">
        <v>1200</v>
      </c>
      <c r="O35" s="65"/>
      <c r="P35" s="116"/>
      <c r="Q35" s="116"/>
      <c r="R35" s="116"/>
      <c r="S35" s="116"/>
      <c r="T35" s="116"/>
      <c r="U35" s="116"/>
      <c r="V35" s="116"/>
      <c r="W35" s="116"/>
      <c r="X35" s="116"/>
      <c r="Y35" s="116"/>
    </row>
    <row r="36" ht="20.25" customHeight="1" spans="1:25">
      <c r="A36" s="21" t="s">
        <v>202</v>
      </c>
      <c r="B36" s="21" t="s">
        <v>70</v>
      </c>
      <c r="C36" s="21" t="s">
        <v>230</v>
      </c>
      <c r="D36" s="21" t="s">
        <v>231</v>
      </c>
      <c r="E36" s="21" t="s">
        <v>115</v>
      </c>
      <c r="F36" s="21" t="s">
        <v>116</v>
      </c>
      <c r="G36" s="21" t="s">
        <v>246</v>
      </c>
      <c r="H36" s="21" t="s">
        <v>247</v>
      </c>
      <c r="I36" s="116">
        <v>1200</v>
      </c>
      <c r="J36" s="116">
        <v>1200</v>
      </c>
      <c r="K36" s="65"/>
      <c r="L36" s="65"/>
      <c r="M36" s="65"/>
      <c r="N36" s="116">
        <v>1200</v>
      </c>
      <c r="O36" s="65"/>
      <c r="P36" s="116"/>
      <c r="Q36" s="116"/>
      <c r="R36" s="116"/>
      <c r="S36" s="116"/>
      <c r="T36" s="116"/>
      <c r="U36" s="116"/>
      <c r="V36" s="116"/>
      <c r="W36" s="116"/>
      <c r="X36" s="116"/>
      <c r="Y36" s="116"/>
    </row>
    <row r="37" ht="20.25" customHeight="1" spans="1:25">
      <c r="A37" s="21" t="s">
        <v>202</v>
      </c>
      <c r="B37" s="21" t="s">
        <v>70</v>
      </c>
      <c r="C37" s="21" t="s">
        <v>248</v>
      </c>
      <c r="D37" s="21" t="s">
        <v>249</v>
      </c>
      <c r="E37" s="21" t="s">
        <v>101</v>
      </c>
      <c r="F37" s="21" t="s">
        <v>102</v>
      </c>
      <c r="G37" s="21" t="s">
        <v>250</v>
      </c>
      <c r="H37" s="21" t="s">
        <v>251</v>
      </c>
      <c r="I37" s="116">
        <v>316800</v>
      </c>
      <c r="J37" s="116">
        <v>316800</v>
      </c>
      <c r="K37" s="65"/>
      <c r="L37" s="65"/>
      <c r="M37" s="65"/>
      <c r="N37" s="116">
        <v>316800</v>
      </c>
      <c r="O37" s="65"/>
      <c r="P37" s="116"/>
      <c r="Q37" s="116"/>
      <c r="R37" s="116"/>
      <c r="S37" s="116"/>
      <c r="T37" s="116"/>
      <c r="U37" s="116"/>
      <c r="V37" s="116"/>
      <c r="W37" s="116"/>
      <c r="X37" s="116"/>
      <c r="Y37" s="116"/>
    </row>
    <row r="38" ht="20.25" customHeight="1" spans="1:25">
      <c r="A38" s="21" t="s">
        <v>202</v>
      </c>
      <c r="B38" s="21" t="s">
        <v>70</v>
      </c>
      <c r="C38" s="21" t="s">
        <v>252</v>
      </c>
      <c r="D38" s="21" t="s">
        <v>253</v>
      </c>
      <c r="E38" s="21" t="s">
        <v>115</v>
      </c>
      <c r="F38" s="21" t="s">
        <v>116</v>
      </c>
      <c r="G38" s="21" t="s">
        <v>211</v>
      </c>
      <c r="H38" s="21" t="s">
        <v>212</v>
      </c>
      <c r="I38" s="116">
        <v>201600</v>
      </c>
      <c r="J38" s="116">
        <v>201600</v>
      </c>
      <c r="K38" s="65"/>
      <c r="L38" s="65"/>
      <c r="M38" s="65"/>
      <c r="N38" s="116">
        <v>201600</v>
      </c>
      <c r="O38" s="65"/>
      <c r="P38" s="116"/>
      <c r="Q38" s="116"/>
      <c r="R38" s="116"/>
      <c r="S38" s="116"/>
      <c r="T38" s="116"/>
      <c r="U38" s="116"/>
      <c r="V38" s="116"/>
      <c r="W38" s="116"/>
      <c r="X38" s="116"/>
      <c r="Y38" s="116"/>
    </row>
    <row r="39" ht="20.25" customHeight="1" spans="1:25">
      <c r="A39" s="21" t="s">
        <v>202</v>
      </c>
      <c r="B39" s="21" t="s">
        <v>70</v>
      </c>
      <c r="C39" s="21" t="s">
        <v>254</v>
      </c>
      <c r="D39" s="21" t="s">
        <v>255</v>
      </c>
      <c r="E39" s="21" t="s">
        <v>101</v>
      </c>
      <c r="F39" s="21" t="s">
        <v>102</v>
      </c>
      <c r="G39" s="21" t="s">
        <v>256</v>
      </c>
      <c r="H39" s="21" t="s">
        <v>257</v>
      </c>
      <c r="I39" s="116">
        <v>13200</v>
      </c>
      <c r="J39" s="116">
        <v>13200</v>
      </c>
      <c r="K39" s="65"/>
      <c r="L39" s="65"/>
      <c r="M39" s="65"/>
      <c r="N39" s="116">
        <v>13200</v>
      </c>
      <c r="O39" s="65"/>
      <c r="P39" s="116"/>
      <c r="Q39" s="116"/>
      <c r="R39" s="116"/>
      <c r="S39" s="116"/>
      <c r="T39" s="116"/>
      <c r="U39" s="116"/>
      <c r="V39" s="116"/>
      <c r="W39" s="116"/>
      <c r="X39" s="116"/>
      <c r="Y39" s="116"/>
    </row>
    <row r="40" ht="17.25" customHeight="1" spans="1:25">
      <c r="A40" s="73" t="s">
        <v>174</v>
      </c>
      <c r="B40" s="74"/>
      <c r="C40" s="180"/>
      <c r="D40" s="180"/>
      <c r="E40" s="180"/>
      <c r="F40" s="180"/>
      <c r="G40" s="180"/>
      <c r="H40" s="181"/>
      <c r="I40" s="116">
        <v>4318744</v>
      </c>
      <c r="J40" s="116">
        <v>4318744</v>
      </c>
      <c r="K40" s="116"/>
      <c r="L40" s="116"/>
      <c r="M40" s="116"/>
      <c r="N40" s="116">
        <v>4318744</v>
      </c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</row>
  </sheetData>
  <mergeCells count="31">
    <mergeCell ref="A2:Y2"/>
    <mergeCell ref="A3:H3"/>
    <mergeCell ref="I4:Y4"/>
    <mergeCell ref="J5:O5"/>
    <mergeCell ref="P5:R5"/>
    <mergeCell ref="T5:Y5"/>
    <mergeCell ref="J6:K6"/>
    <mergeCell ref="A40:H40"/>
    <mergeCell ref="A4:A7"/>
    <mergeCell ref="B4:B7"/>
    <mergeCell ref="C4:C7"/>
    <mergeCell ref="D4:D7"/>
    <mergeCell ref="E4:E7"/>
    <mergeCell ref="F4:F7"/>
    <mergeCell ref="G4:G7"/>
    <mergeCell ref="H4:H7"/>
    <mergeCell ref="I5:I7"/>
    <mergeCell ref="L6:L7"/>
    <mergeCell ref="M6:M7"/>
    <mergeCell ref="N6:N7"/>
    <mergeCell ref="O6:O7"/>
    <mergeCell ref="P6:P7"/>
    <mergeCell ref="Q6:Q7"/>
    <mergeCell ref="R6:R7"/>
    <mergeCell ref="S5:S7"/>
    <mergeCell ref="T6:T7"/>
    <mergeCell ref="U6:U7"/>
    <mergeCell ref="V6:V7"/>
    <mergeCell ref="W6:W7"/>
    <mergeCell ref="X6:X7"/>
    <mergeCell ref="Y6:Y7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W32"/>
  <sheetViews>
    <sheetView showZeros="0" topLeftCell="N1" workbookViewId="0">
      <selection activeCell="A1" sqref="A1"/>
    </sheetView>
  </sheetViews>
  <sheetFormatPr defaultColWidth="9.14166666666667" defaultRowHeight="14.25" customHeight="1"/>
  <cols>
    <col min="1" max="1" width="10.275" customWidth="1"/>
    <col min="2" max="2" width="13.425" customWidth="1"/>
    <col min="3" max="3" width="32.85" customWidth="1"/>
    <col min="4" max="4" width="23.85" customWidth="1"/>
    <col min="5" max="5" width="11.1416666666667" customWidth="1"/>
    <col min="6" max="6" width="17.7166666666667" customWidth="1"/>
    <col min="7" max="7" width="9.85" customWidth="1"/>
    <col min="8" max="8" width="17.7166666666667" customWidth="1"/>
    <col min="9" max="13" width="20" customWidth="1"/>
    <col min="14" max="14" width="12.275" customWidth="1"/>
    <col min="15" max="15" width="12.7166666666667" customWidth="1"/>
    <col min="16" max="16" width="11.1416666666667" customWidth="1"/>
    <col min="17" max="21" width="19.85" customWidth="1"/>
    <col min="22" max="22" width="20" customWidth="1"/>
    <col min="23" max="23" width="19.85" customWidth="1"/>
  </cols>
  <sheetData>
    <row r="1" ht="13.5" customHeight="1" spans="2:23">
      <c r="B1" s="170"/>
      <c r="E1" s="46"/>
      <c r="F1" s="46"/>
      <c r="G1" s="46"/>
      <c r="H1" s="46"/>
      <c r="U1" s="170"/>
      <c r="W1" s="175" t="s">
        <v>258</v>
      </c>
    </row>
    <row r="2" ht="46.5" customHeight="1" spans="1:23">
      <c r="A2" s="48" t="str">
        <f>"2026"&amp;"年部门项目支出预算表"</f>
        <v>2026年部门项目支出预算表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</row>
    <row r="3" ht="13.5" customHeight="1" spans="1:23">
      <c r="A3" s="49" t="str">
        <f>"单位名称："&amp;"昆明市东川区汤丹镇卫生院"</f>
        <v>单位名称：昆明市东川区汤丹镇卫生院</v>
      </c>
      <c r="B3" s="50"/>
      <c r="C3" s="50"/>
      <c r="D3" s="50"/>
      <c r="E3" s="50"/>
      <c r="F3" s="50"/>
      <c r="G3" s="50"/>
      <c r="H3" s="50"/>
      <c r="I3" s="51"/>
      <c r="J3" s="51"/>
      <c r="K3" s="51"/>
      <c r="L3" s="51"/>
      <c r="M3" s="51"/>
      <c r="N3" s="51"/>
      <c r="O3" s="51"/>
      <c r="P3" s="51"/>
      <c r="Q3" s="51"/>
      <c r="U3" s="170"/>
      <c r="W3" s="154" t="s">
        <v>1</v>
      </c>
    </row>
    <row r="4" ht="21.75" customHeight="1" spans="1:23">
      <c r="A4" s="53" t="s">
        <v>259</v>
      </c>
      <c r="B4" s="54" t="s">
        <v>185</v>
      </c>
      <c r="C4" s="53" t="s">
        <v>186</v>
      </c>
      <c r="D4" s="53" t="s">
        <v>260</v>
      </c>
      <c r="E4" s="54" t="s">
        <v>187</v>
      </c>
      <c r="F4" s="54" t="s">
        <v>188</v>
      </c>
      <c r="G4" s="54" t="s">
        <v>261</v>
      </c>
      <c r="H4" s="54" t="s">
        <v>262</v>
      </c>
      <c r="I4" s="69" t="s">
        <v>55</v>
      </c>
      <c r="J4" s="12" t="s">
        <v>263</v>
      </c>
      <c r="K4" s="13"/>
      <c r="L4" s="13"/>
      <c r="M4" s="41"/>
      <c r="N4" s="12" t="s">
        <v>193</v>
      </c>
      <c r="O4" s="13"/>
      <c r="P4" s="41"/>
      <c r="Q4" s="54" t="s">
        <v>61</v>
      </c>
      <c r="R4" s="12" t="s">
        <v>62</v>
      </c>
      <c r="S4" s="13"/>
      <c r="T4" s="13"/>
      <c r="U4" s="13"/>
      <c r="V4" s="13"/>
      <c r="W4" s="41"/>
    </row>
    <row r="5" ht="21.75" customHeight="1" spans="1:23">
      <c r="A5" s="55"/>
      <c r="B5" s="70"/>
      <c r="C5" s="55"/>
      <c r="D5" s="55"/>
      <c r="E5" s="56"/>
      <c r="F5" s="56"/>
      <c r="G5" s="56"/>
      <c r="H5" s="56"/>
      <c r="I5" s="70"/>
      <c r="J5" s="171" t="s">
        <v>58</v>
      </c>
      <c r="K5" s="172"/>
      <c r="L5" s="54" t="s">
        <v>59</v>
      </c>
      <c r="M5" s="54" t="s">
        <v>60</v>
      </c>
      <c r="N5" s="54" t="s">
        <v>58</v>
      </c>
      <c r="O5" s="54" t="s">
        <v>59</v>
      </c>
      <c r="P5" s="54" t="s">
        <v>60</v>
      </c>
      <c r="Q5" s="56"/>
      <c r="R5" s="54" t="s">
        <v>57</v>
      </c>
      <c r="S5" s="54" t="s">
        <v>64</v>
      </c>
      <c r="T5" s="54" t="s">
        <v>199</v>
      </c>
      <c r="U5" s="54" t="s">
        <v>66</v>
      </c>
      <c r="V5" s="54" t="s">
        <v>67</v>
      </c>
      <c r="W5" s="54" t="s">
        <v>68</v>
      </c>
    </row>
    <row r="6" ht="21" customHeight="1" spans="1:23">
      <c r="A6" s="70"/>
      <c r="B6" s="70"/>
      <c r="C6" s="70"/>
      <c r="D6" s="70"/>
      <c r="E6" s="70"/>
      <c r="F6" s="70"/>
      <c r="G6" s="70"/>
      <c r="H6" s="70"/>
      <c r="I6" s="70"/>
      <c r="J6" s="173" t="s">
        <v>57</v>
      </c>
      <c r="K6" s="174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</row>
    <row r="7" ht="39.75" customHeight="1" spans="1:23">
      <c r="A7" s="58"/>
      <c r="B7" s="60"/>
      <c r="C7" s="58"/>
      <c r="D7" s="58"/>
      <c r="E7" s="59"/>
      <c r="F7" s="59"/>
      <c r="G7" s="59"/>
      <c r="H7" s="59"/>
      <c r="I7" s="60"/>
      <c r="J7" s="17" t="s">
        <v>57</v>
      </c>
      <c r="K7" s="17" t="s">
        <v>264</v>
      </c>
      <c r="L7" s="59"/>
      <c r="M7" s="59"/>
      <c r="N7" s="59"/>
      <c r="O7" s="59"/>
      <c r="P7" s="59"/>
      <c r="Q7" s="59"/>
      <c r="R7" s="59"/>
      <c r="S7" s="59"/>
      <c r="T7" s="59"/>
      <c r="U7" s="60"/>
      <c r="V7" s="59"/>
      <c r="W7" s="59"/>
    </row>
    <row r="8" ht="15" customHeight="1" spans="1:23">
      <c r="A8" s="61">
        <v>1</v>
      </c>
      <c r="B8" s="61">
        <v>2</v>
      </c>
      <c r="C8" s="61">
        <v>3</v>
      </c>
      <c r="D8" s="61">
        <v>4</v>
      </c>
      <c r="E8" s="61">
        <v>5</v>
      </c>
      <c r="F8" s="61">
        <v>6</v>
      </c>
      <c r="G8" s="61">
        <v>7</v>
      </c>
      <c r="H8" s="61">
        <v>8</v>
      </c>
      <c r="I8" s="61">
        <v>9</v>
      </c>
      <c r="J8" s="61">
        <v>10</v>
      </c>
      <c r="K8" s="61">
        <v>11</v>
      </c>
      <c r="L8" s="76">
        <v>12</v>
      </c>
      <c r="M8" s="76">
        <v>13</v>
      </c>
      <c r="N8" s="76">
        <v>14</v>
      </c>
      <c r="O8" s="76">
        <v>15</v>
      </c>
      <c r="P8" s="76">
        <v>16</v>
      </c>
      <c r="Q8" s="76">
        <v>17</v>
      </c>
      <c r="R8" s="76">
        <v>18</v>
      </c>
      <c r="S8" s="76">
        <v>19</v>
      </c>
      <c r="T8" s="76">
        <v>20</v>
      </c>
      <c r="U8" s="61">
        <v>21</v>
      </c>
      <c r="V8" s="76">
        <v>22</v>
      </c>
      <c r="W8" s="61">
        <v>23</v>
      </c>
    </row>
    <row r="9" ht="21.75" customHeight="1" spans="1:23">
      <c r="A9" s="106" t="s">
        <v>265</v>
      </c>
      <c r="B9" s="106" t="s">
        <v>266</v>
      </c>
      <c r="C9" s="106" t="s">
        <v>267</v>
      </c>
      <c r="D9" s="106" t="s">
        <v>70</v>
      </c>
      <c r="E9" s="106" t="s">
        <v>107</v>
      </c>
      <c r="F9" s="106" t="s">
        <v>108</v>
      </c>
      <c r="G9" s="106" t="s">
        <v>250</v>
      </c>
      <c r="H9" s="106" t="s">
        <v>251</v>
      </c>
      <c r="I9" s="116">
        <v>8073.12</v>
      </c>
      <c r="J9" s="116">
        <v>8073.12</v>
      </c>
      <c r="K9" s="116">
        <v>8073.12</v>
      </c>
      <c r="L9" s="116"/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</row>
    <row r="10" ht="21.75" customHeight="1" spans="1:23">
      <c r="A10" s="106" t="s">
        <v>265</v>
      </c>
      <c r="B10" s="106" t="s">
        <v>268</v>
      </c>
      <c r="C10" s="106" t="s">
        <v>269</v>
      </c>
      <c r="D10" s="106" t="s">
        <v>70</v>
      </c>
      <c r="E10" s="106" t="s">
        <v>109</v>
      </c>
      <c r="F10" s="106" t="s">
        <v>110</v>
      </c>
      <c r="G10" s="106" t="s">
        <v>270</v>
      </c>
      <c r="H10" s="106" t="s">
        <v>271</v>
      </c>
      <c r="I10" s="116">
        <v>75324</v>
      </c>
      <c r="J10" s="116">
        <v>75324</v>
      </c>
      <c r="K10" s="116">
        <v>75324</v>
      </c>
      <c r="L10" s="116"/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</row>
    <row r="11" ht="21.75" customHeight="1" spans="1:23">
      <c r="A11" s="106" t="s">
        <v>272</v>
      </c>
      <c r="B11" s="106" t="s">
        <v>273</v>
      </c>
      <c r="C11" s="106" t="s">
        <v>274</v>
      </c>
      <c r="D11" s="106" t="s">
        <v>70</v>
      </c>
      <c r="E11" s="106" t="s">
        <v>129</v>
      </c>
      <c r="F11" s="106" t="s">
        <v>128</v>
      </c>
      <c r="G11" s="106" t="s">
        <v>275</v>
      </c>
      <c r="H11" s="106" t="s">
        <v>81</v>
      </c>
      <c r="I11" s="116">
        <v>1300</v>
      </c>
      <c r="J11" s="116"/>
      <c r="K11" s="116"/>
      <c r="L11" s="116"/>
      <c r="M11" s="116"/>
      <c r="N11" s="116"/>
      <c r="O11" s="116"/>
      <c r="P11" s="116"/>
      <c r="Q11" s="116"/>
      <c r="R11" s="116">
        <v>1300</v>
      </c>
      <c r="S11" s="116"/>
      <c r="T11" s="116"/>
      <c r="U11" s="116"/>
      <c r="V11" s="116"/>
      <c r="W11" s="116">
        <v>1300</v>
      </c>
    </row>
    <row r="12" ht="21.75" customHeight="1" spans="1:23">
      <c r="A12" s="106" t="s">
        <v>272</v>
      </c>
      <c r="B12" s="106" t="s">
        <v>276</v>
      </c>
      <c r="C12" s="106" t="s">
        <v>277</v>
      </c>
      <c r="D12" s="106" t="s">
        <v>70</v>
      </c>
      <c r="E12" s="106" t="s">
        <v>115</v>
      </c>
      <c r="F12" s="106" t="s">
        <v>116</v>
      </c>
      <c r="G12" s="106" t="s">
        <v>232</v>
      </c>
      <c r="H12" s="106" t="s">
        <v>233</v>
      </c>
      <c r="I12" s="116">
        <v>50000</v>
      </c>
      <c r="J12" s="116"/>
      <c r="K12" s="116"/>
      <c r="L12" s="116"/>
      <c r="M12" s="116"/>
      <c r="N12" s="116"/>
      <c r="O12" s="116"/>
      <c r="P12" s="116"/>
      <c r="Q12" s="116"/>
      <c r="R12" s="116">
        <v>50000</v>
      </c>
      <c r="S12" s="116">
        <v>50000</v>
      </c>
      <c r="T12" s="116"/>
      <c r="U12" s="116"/>
      <c r="V12" s="116"/>
      <c r="W12" s="116"/>
    </row>
    <row r="13" ht="21.75" customHeight="1" spans="1:23">
      <c r="A13" s="106" t="s">
        <v>272</v>
      </c>
      <c r="B13" s="106" t="s">
        <v>276</v>
      </c>
      <c r="C13" s="106" t="s">
        <v>277</v>
      </c>
      <c r="D13" s="106" t="s">
        <v>70</v>
      </c>
      <c r="E13" s="106" t="s">
        <v>115</v>
      </c>
      <c r="F13" s="106" t="s">
        <v>116</v>
      </c>
      <c r="G13" s="106" t="s">
        <v>278</v>
      </c>
      <c r="H13" s="106" t="s">
        <v>279</v>
      </c>
      <c r="I13" s="116">
        <v>24000</v>
      </c>
      <c r="J13" s="116"/>
      <c r="K13" s="116"/>
      <c r="L13" s="116"/>
      <c r="M13" s="116"/>
      <c r="N13" s="116"/>
      <c r="O13" s="116"/>
      <c r="P13" s="116"/>
      <c r="Q13" s="116"/>
      <c r="R13" s="116">
        <v>24000</v>
      </c>
      <c r="S13" s="116">
        <v>24000</v>
      </c>
      <c r="T13" s="116"/>
      <c r="U13" s="116"/>
      <c r="V13" s="116"/>
      <c r="W13" s="116"/>
    </row>
    <row r="14" ht="21.75" customHeight="1" spans="1:23">
      <c r="A14" s="106" t="s">
        <v>272</v>
      </c>
      <c r="B14" s="106" t="s">
        <v>276</v>
      </c>
      <c r="C14" s="106" t="s">
        <v>277</v>
      </c>
      <c r="D14" s="106" t="s">
        <v>70</v>
      </c>
      <c r="E14" s="106" t="s">
        <v>115</v>
      </c>
      <c r="F14" s="106" t="s">
        <v>116</v>
      </c>
      <c r="G14" s="106" t="s">
        <v>280</v>
      </c>
      <c r="H14" s="106" t="s">
        <v>281</v>
      </c>
      <c r="I14" s="116">
        <v>450</v>
      </c>
      <c r="J14" s="116"/>
      <c r="K14" s="116"/>
      <c r="L14" s="116"/>
      <c r="M14" s="116"/>
      <c r="N14" s="116"/>
      <c r="O14" s="116"/>
      <c r="P14" s="116"/>
      <c r="Q14" s="116"/>
      <c r="R14" s="116">
        <v>450</v>
      </c>
      <c r="S14" s="116">
        <v>450</v>
      </c>
      <c r="T14" s="116"/>
      <c r="U14" s="116"/>
      <c r="V14" s="116"/>
      <c r="W14" s="116"/>
    </row>
    <row r="15" ht="21.75" customHeight="1" spans="1:23">
      <c r="A15" s="106" t="s">
        <v>272</v>
      </c>
      <c r="B15" s="106" t="s">
        <v>276</v>
      </c>
      <c r="C15" s="106" t="s">
        <v>277</v>
      </c>
      <c r="D15" s="106" t="s">
        <v>70</v>
      </c>
      <c r="E15" s="106" t="s">
        <v>115</v>
      </c>
      <c r="F15" s="106" t="s">
        <v>116</v>
      </c>
      <c r="G15" s="106" t="s">
        <v>234</v>
      </c>
      <c r="H15" s="106" t="s">
        <v>235</v>
      </c>
      <c r="I15" s="116">
        <v>16000</v>
      </c>
      <c r="J15" s="116"/>
      <c r="K15" s="116"/>
      <c r="L15" s="116"/>
      <c r="M15" s="116"/>
      <c r="N15" s="116"/>
      <c r="O15" s="116"/>
      <c r="P15" s="116"/>
      <c r="Q15" s="116"/>
      <c r="R15" s="116">
        <v>16000</v>
      </c>
      <c r="S15" s="116">
        <v>16000</v>
      </c>
      <c r="T15" s="116"/>
      <c r="U15" s="116"/>
      <c r="V15" s="116"/>
      <c r="W15" s="116"/>
    </row>
    <row r="16" ht="21.75" customHeight="1" spans="1:23">
      <c r="A16" s="106" t="s">
        <v>272</v>
      </c>
      <c r="B16" s="106" t="s">
        <v>276</v>
      </c>
      <c r="C16" s="106" t="s">
        <v>277</v>
      </c>
      <c r="D16" s="106" t="s">
        <v>70</v>
      </c>
      <c r="E16" s="106" t="s">
        <v>115</v>
      </c>
      <c r="F16" s="106" t="s">
        <v>116</v>
      </c>
      <c r="G16" s="106" t="s">
        <v>236</v>
      </c>
      <c r="H16" s="106" t="s">
        <v>237</v>
      </c>
      <c r="I16" s="116">
        <v>40000</v>
      </c>
      <c r="J16" s="116"/>
      <c r="K16" s="116"/>
      <c r="L16" s="116"/>
      <c r="M16" s="116"/>
      <c r="N16" s="116"/>
      <c r="O16" s="116"/>
      <c r="P16" s="116"/>
      <c r="Q16" s="116"/>
      <c r="R16" s="116">
        <v>40000</v>
      </c>
      <c r="S16" s="116">
        <v>40000</v>
      </c>
      <c r="T16" s="116"/>
      <c r="U16" s="116"/>
      <c r="V16" s="116"/>
      <c r="W16" s="116"/>
    </row>
    <row r="17" ht="21.75" customHeight="1" spans="1:23">
      <c r="A17" s="106" t="s">
        <v>272</v>
      </c>
      <c r="B17" s="106" t="s">
        <v>276</v>
      </c>
      <c r="C17" s="106" t="s">
        <v>277</v>
      </c>
      <c r="D17" s="106" t="s">
        <v>70</v>
      </c>
      <c r="E17" s="106" t="s">
        <v>115</v>
      </c>
      <c r="F17" s="106" t="s">
        <v>116</v>
      </c>
      <c r="G17" s="106" t="s">
        <v>238</v>
      </c>
      <c r="H17" s="106" t="s">
        <v>239</v>
      </c>
      <c r="I17" s="116">
        <v>2000</v>
      </c>
      <c r="J17" s="116"/>
      <c r="K17" s="116"/>
      <c r="L17" s="116"/>
      <c r="M17" s="116"/>
      <c r="N17" s="116"/>
      <c r="O17" s="116"/>
      <c r="P17" s="116"/>
      <c r="Q17" s="116"/>
      <c r="R17" s="116">
        <v>2000</v>
      </c>
      <c r="S17" s="116">
        <v>2000</v>
      </c>
      <c r="T17" s="116"/>
      <c r="U17" s="116"/>
      <c r="V17" s="116"/>
      <c r="W17" s="116"/>
    </row>
    <row r="18" ht="21.75" customHeight="1" spans="1:23">
      <c r="A18" s="106" t="s">
        <v>272</v>
      </c>
      <c r="B18" s="106" t="s">
        <v>276</v>
      </c>
      <c r="C18" s="106" t="s">
        <v>277</v>
      </c>
      <c r="D18" s="106" t="s">
        <v>70</v>
      </c>
      <c r="E18" s="106" t="s">
        <v>115</v>
      </c>
      <c r="F18" s="106" t="s">
        <v>116</v>
      </c>
      <c r="G18" s="106" t="s">
        <v>240</v>
      </c>
      <c r="H18" s="106" t="s">
        <v>241</v>
      </c>
      <c r="I18" s="116">
        <v>30000</v>
      </c>
      <c r="J18" s="116"/>
      <c r="K18" s="116"/>
      <c r="L18" s="116"/>
      <c r="M18" s="116"/>
      <c r="N18" s="116"/>
      <c r="O18" s="116"/>
      <c r="P18" s="116"/>
      <c r="Q18" s="116"/>
      <c r="R18" s="116">
        <v>30000</v>
      </c>
      <c r="S18" s="116">
        <v>30000</v>
      </c>
      <c r="T18" s="116"/>
      <c r="U18" s="116"/>
      <c r="V18" s="116"/>
      <c r="W18" s="116"/>
    </row>
    <row r="19" ht="21.75" customHeight="1" spans="1:23">
      <c r="A19" s="106" t="s">
        <v>272</v>
      </c>
      <c r="B19" s="106" t="s">
        <v>276</v>
      </c>
      <c r="C19" s="106" t="s">
        <v>277</v>
      </c>
      <c r="D19" s="106" t="s">
        <v>70</v>
      </c>
      <c r="E19" s="106" t="s">
        <v>115</v>
      </c>
      <c r="F19" s="106" t="s">
        <v>116</v>
      </c>
      <c r="G19" s="106" t="s">
        <v>242</v>
      </c>
      <c r="H19" s="106" t="s">
        <v>243</v>
      </c>
      <c r="I19" s="116">
        <v>50000</v>
      </c>
      <c r="J19" s="116"/>
      <c r="K19" s="116"/>
      <c r="L19" s="116"/>
      <c r="M19" s="116"/>
      <c r="N19" s="116"/>
      <c r="O19" s="116"/>
      <c r="P19" s="116"/>
      <c r="Q19" s="116"/>
      <c r="R19" s="116">
        <v>50000</v>
      </c>
      <c r="S19" s="116">
        <v>50000</v>
      </c>
      <c r="T19" s="116"/>
      <c r="U19" s="116"/>
      <c r="V19" s="116"/>
      <c r="W19" s="116"/>
    </row>
    <row r="20" ht="21.75" customHeight="1" spans="1:23">
      <c r="A20" s="106" t="s">
        <v>272</v>
      </c>
      <c r="B20" s="106" t="s">
        <v>276</v>
      </c>
      <c r="C20" s="106" t="s">
        <v>277</v>
      </c>
      <c r="D20" s="106" t="s">
        <v>70</v>
      </c>
      <c r="E20" s="106" t="s">
        <v>115</v>
      </c>
      <c r="F20" s="106" t="s">
        <v>116</v>
      </c>
      <c r="G20" s="106" t="s">
        <v>246</v>
      </c>
      <c r="H20" s="106" t="s">
        <v>247</v>
      </c>
      <c r="I20" s="116">
        <v>7000</v>
      </c>
      <c r="J20" s="116"/>
      <c r="K20" s="116"/>
      <c r="L20" s="116"/>
      <c r="M20" s="116"/>
      <c r="N20" s="116"/>
      <c r="O20" s="116"/>
      <c r="P20" s="116"/>
      <c r="Q20" s="116"/>
      <c r="R20" s="116">
        <v>7000</v>
      </c>
      <c r="S20" s="116">
        <v>7000</v>
      </c>
      <c r="T20" s="116"/>
      <c r="U20" s="116"/>
      <c r="V20" s="116"/>
      <c r="W20" s="116"/>
    </row>
    <row r="21" ht="21.75" customHeight="1" spans="1:23">
      <c r="A21" s="106" t="s">
        <v>272</v>
      </c>
      <c r="B21" s="106" t="s">
        <v>276</v>
      </c>
      <c r="C21" s="106" t="s">
        <v>277</v>
      </c>
      <c r="D21" s="106" t="s">
        <v>70</v>
      </c>
      <c r="E21" s="106" t="s">
        <v>115</v>
      </c>
      <c r="F21" s="106" t="s">
        <v>116</v>
      </c>
      <c r="G21" s="106" t="s">
        <v>226</v>
      </c>
      <c r="H21" s="106" t="s">
        <v>179</v>
      </c>
      <c r="I21" s="116">
        <v>2000</v>
      </c>
      <c r="J21" s="116"/>
      <c r="K21" s="116"/>
      <c r="L21" s="116"/>
      <c r="M21" s="116"/>
      <c r="N21" s="116"/>
      <c r="O21" s="116"/>
      <c r="P21" s="116"/>
      <c r="Q21" s="116"/>
      <c r="R21" s="116">
        <v>2000</v>
      </c>
      <c r="S21" s="116">
        <v>2000</v>
      </c>
      <c r="T21" s="116"/>
      <c r="U21" s="116"/>
      <c r="V21" s="116"/>
      <c r="W21" s="116"/>
    </row>
    <row r="22" ht="21.75" customHeight="1" spans="1:23">
      <c r="A22" s="106" t="s">
        <v>272</v>
      </c>
      <c r="B22" s="106" t="s">
        <v>276</v>
      </c>
      <c r="C22" s="106" t="s">
        <v>277</v>
      </c>
      <c r="D22" s="106" t="s">
        <v>70</v>
      </c>
      <c r="E22" s="106" t="s">
        <v>115</v>
      </c>
      <c r="F22" s="106" t="s">
        <v>116</v>
      </c>
      <c r="G22" s="106" t="s">
        <v>282</v>
      </c>
      <c r="H22" s="106" t="s">
        <v>283</v>
      </c>
      <c r="I22" s="116">
        <v>1000000</v>
      </c>
      <c r="J22" s="116"/>
      <c r="K22" s="116"/>
      <c r="L22" s="116"/>
      <c r="M22" s="116"/>
      <c r="N22" s="116"/>
      <c r="O22" s="116"/>
      <c r="P22" s="116"/>
      <c r="Q22" s="116"/>
      <c r="R22" s="116">
        <v>1000000</v>
      </c>
      <c r="S22" s="116">
        <v>1000000</v>
      </c>
      <c r="T22" s="116"/>
      <c r="U22" s="116"/>
      <c r="V22" s="116"/>
      <c r="W22" s="116"/>
    </row>
    <row r="23" ht="21.75" customHeight="1" spans="1:23">
      <c r="A23" s="106" t="s">
        <v>272</v>
      </c>
      <c r="B23" s="106" t="s">
        <v>276</v>
      </c>
      <c r="C23" s="106" t="s">
        <v>277</v>
      </c>
      <c r="D23" s="106" t="s">
        <v>70</v>
      </c>
      <c r="E23" s="106" t="s">
        <v>115</v>
      </c>
      <c r="F23" s="106" t="s">
        <v>116</v>
      </c>
      <c r="G23" s="106" t="s">
        <v>284</v>
      </c>
      <c r="H23" s="106" t="s">
        <v>285</v>
      </c>
      <c r="I23" s="116">
        <v>10000</v>
      </c>
      <c r="J23" s="116"/>
      <c r="K23" s="116"/>
      <c r="L23" s="116"/>
      <c r="M23" s="116"/>
      <c r="N23" s="116"/>
      <c r="O23" s="116"/>
      <c r="P23" s="116"/>
      <c r="Q23" s="116"/>
      <c r="R23" s="116">
        <v>10000</v>
      </c>
      <c r="S23" s="116">
        <v>10000</v>
      </c>
      <c r="T23" s="116"/>
      <c r="U23" s="116"/>
      <c r="V23" s="116"/>
      <c r="W23" s="116"/>
    </row>
    <row r="24" ht="21.75" customHeight="1" spans="1:23">
      <c r="A24" s="106" t="s">
        <v>272</v>
      </c>
      <c r="B24" s="106" t="s">
        <v>276</v>
      </c>
      <c r="C24" s="106" t="s">
        <v>277</v>
      </c>
      <c r="D24" s="106" t="s">
        <v>70</v>
      </c>
      <c r="E24" s="106" t="s">
        <v>115</v>
      </c>
      <c r="F24" s="106" t="s">
        <v>116</v>
      </c>
      <c r="G24" s="106" t="s">
        <v>286</v>
      </c>
      <c r="H24" s="106" t="s">
        <v>287</v>
      </c>
      <c r="I24" s="116">
        <v>88000</v>
      </c>
      <c r="J24" s="116"/>
      <c r="K24" s="116"/>
      <c r="L24" s="116"/>
      <c r="M24" s="116"/>
      <c r="N24" s="116"/>
      <c r="O24" s="116"/>
      <c r="P24" s="116"/>
      <c r="Q24" s="116"/>
      <c r="R24" s="116">
        <v>88000</v>
      </c>
      <c r="S24" s="116">
        <v>88000</v>
      </c>
      <c r="T24" s="116"/>
      <c r="U24" s="116"/>
      <c r="V24" s="116"/>
      <c r="W24" s="116"/>
    </row>
    <row r="25" ht="21.75" customHeight="1" spans="1:23">
      <c r="A25" s="106" t="s">
        <v>272</v>
      </c>
      <c r="B25" s="106" t="s">
        <v>276</v>
      </c>
      <c r="C25" s="106" t="s">
        <v>277</v>
      </c>
      <c r="D25" s="106" t="s">
        <v>70</v>
      </c>
      <c r="E25" s="106" t="s">
        <v>115</v>
      </c>
      <c r="F25" s="106" t="s">
        <v>116</v>
      </c>
      <c r="G25" s="106" t="s">
        <v>229</v>
      </c>
      <c r="H25" s="106" t="s">
        <v>228</v>
      </c>
      <c r="I25" s="116">
        <v>78000</v>
      </c>
      <c r="J25" s="116"/>
      <c r="K25" s="116"/>
      <c r="L25" s="116"/>
      <c r="M25" s="116"/>
      <c r="N25" s="116"/>
      <c r="O25" s="116"/>
      <c r="P25" s="116"/>
      <c r="Q25" s="116"/>
      <c r="R25" s="116">
        <v>78000</v>
      </c>
      <c r="S25" s="116">
        <v>78000</v>
      </c>
      <c r="T25" s="116"/>
      <c r="U25" s="116"/>
      <c r="V25" s="116"/>
      <c r="W25" s="116"/>
    </row>
    <row r="26" ht="21.75" customHeight="1" spans="1:23">
      <c r="A26" s="106" t="s">
        <v>272</v>
      </c>
      <c r="B26" s="106" t="s">
        <v>276</v>
      </c>
      <c r="C26" s="106" t="s">
        <v>277</v>
      </c>
      <c r="D26" s="106" t="s">
        <v>70</v>
      </c>
      <c r="E26" s="106" t="s">
        <v>115</v>
      </c>
      <c r="F26" s="106" t="s">
        <v>116</v>
      </c>
      <c r="G26" s="106" t="s">
        <v>288</v>
      </c>
      <c r="H26" s="106" t="s">
        <v>289</v>
      </c>
      <c r="I26" s="116">
        <v>70000</v>
      </c>
      <c r="J26" s="116"/>
      <c r="K26" s="116"/>
      <c r="L26" s="116"/>
      <c r="M26" s="116"/>
      <c r="N26" s="116"/>
      <c r="O26" s="116"/>
      <c r="P26" s="116"/>
      <c r="Q26" s="116"/>
      <c r="R26" s="116">
        <v>70000</v>
      </c>
      <c r="S26" s="116">
        <v>70000</v>
      </c>
      <c r="T26" s="116"/>
      <c r="U26" s="116"/>
      <c r="V26" s="116"/>
      <c r="W26" s="116"/>
    </row>
    <row r="27" ht="21.75" customHeight="1" spans="1:23">
      <c r="A27" s="106" t="s">
        <v>272</v>
      </c>
      <c r="B27" s="106" t="s">
        <v>276</v>
      </c>
      <c r="C27" s="106" t="s">
        <v>277</v>
      </c>
      <c r="D27" s="106" t="s">
        <v>70</v>
      </c>
      <c r="E27" s="106" t="s">
        <v>115</v>
      </c>
      <c r="F27" s="106" t="s">
        <v>116</v>
      </c>
      <c r="G27" s="106" t="s">
        <v>290</v>
      </c>
      <c r="H27" s="106" t="s">
        <v>291</v>
      </c>
      <c r="I27" s="116">
        <v>10000</v>
      </c>
      <c r="J27" s="116"/>
      <c r="K27" s="116"/>
      <c r="L27" s="116"/>
      <c r="M27" s="116"/>
      <c r="N27" s="116"/>
      <c r="O27" s="116"/>
      <c r="P27" s="116"/>
      <c r="Q27" s="116"/>
      <c r="R27" s="116">
        <v>10000</v>
      </c>
      <c r="S27" s="116">
        <v>10000</v>
      </c>
      <c r="T27" s="116"/>
      <c r="U27" s="116"/>
      <c r="V27" s="116"/>
      <c r="W27" s="116"/>
    </row>
    <row r="28" ht="21.75" customHeight="1" spans="1:23">
      <c r="A28" s="106" t="s">
        <v>272</v>
      </c>
      <c r="B28" s="106" t="s">
        <v>276</v>
      </c>
      <c r="C28" s="106" t="s">
        <v>277</v>
      </c>
      <c r="D28" s="106" t="s">
        <v>70</v>
      </c>
      <c r="E28" s="106" t="s">
        <v>115</v>
      </c>
      <c r="F28" s="106" t="s">
        <v>116</v>
      </c>
      <c r="G28" s="106" t="s">
        <v>256</v>
      </c>
      <c r="H28" s="106" t="s">
        <v>257</v>
      </c>
      <c r="I28" s="116">
        <v>1882000</v>
      </c>
      <c r="J28" s="116"/>
      <c r="K28" s="116"/>
      <c r="L28" s="116"/>
      <c r="M28" s="116"/>
      <c r="N28" s="116"/>
      <c r="O28" s="116"/>
      <c r="P28" s="116"/>
      <c r="Q28" s="116"/>
      <c r="R28" s="116">
        <v>1882000</v>
      </c>
      <c r="S28" s="116">
        <v>1882000</v>
      </c>
      <c r="T28" s="116"/>
      <c r="U28" s="116"/>
      <c r="V28" s="116"/>
      <c r="W28" s="116"/>
    </row>
    <row r="29" ht="21.75" customHeight="1" spans="1:23">
      <c r="A29" s="106" t="s">
        <v>272</v>
      </c>
      <c r="B29" s="106" t="s">
        <v>276</v>
      </c>
      <c r="C29" s="106" t="s">
        <v>277</v>
      </c>
      <c r="D29" s="106" t="s">
        <v>70</v>
      </c>
      <c r="E29" s="106" t="s">
        <v>115</v>
      </c>
      <c r="F29" s="106" t="s">
        <v>116</v>
      </c>
      <c r="G29" s="106" t="s">
        <v>292</v>
      </c>
      <c r="H29" s="106" t="s">
        <v>293</v>
      </c>
      <c r="I29" s="116">
        <v>68500</v>
      </c>
      <c r="J29" s="116"/>
      <c r="K29" s="116"/>
      <c r="L29" s="116"/>
      <c r="M29" s="116"/>
      <c r="N29" s="116"/>
      <c r="O29" s="116"/>
      <c r="P29" s="116"/>
      <c r="Q29" s="116"/>
      <c r="R29" s="116">
        <v>68500</v>
      </c>
      <c r="S29" s="116">
        <v>68500</v>
      </c>
      <c r="T29" s="116"/>
      <c r="U29" s="116"/>
      <c r="V29" s="116"/>
      <c r="W29" s="116"/>
    </row>
    <row r="30" ht="21.75" customHeight="1" spans="1:23">
      <c r="A30" s="106" t="s">
        <v>272</v>
      </c>
      <c r="B30" s="106" t="s">
        <v>276</v>
      </c>
      <c r="C30" s="106" t="s">
        <v>277</v>
      </c>
      <c r="D30" s="106" t="s">
        <v>70</v>
      </c>
      <c r="E30" s="106" t="s">
        <v>115</v>
      </c>
      <c r="F30" s="106" t="s">
        <v>116</v>
      </c>
      <c r="G30" s="106" t="s">
        <v>294</v>
      </c>
      <c r="H30" s="106" t="s">
        <v>295</v>
      </c>
      <c r="I30" s="116">
        <v>664000</v>
      </c>
      <c r="J30" s="116"/>
      <c r="K30" s="116"/>
      <c r="L30" s="116"/>
      <c r="M30" s="116"/>
      <c r="N30" s="116"/>
      <c r="O30" s="116"/>
      <c r="P30" s="116"/>
      <c r="Q30" s="116"/>
      <c r="R30" s="116">
        <v>664000</v>
      </c>
      <c r="S30" s="116">
        <v>664000</v>
      </c>
      <c r="T30" s="116"/>
      <c r="U30" s="116"/>
      <c r="V30" s="116"/>
      <c r="W30" s="116"/>
    </row>
    <row r="31" ht="21.75" customHeight="1" spans="1:23">
      <c r="A31" s="106" t="s">
        <v>272</v>
      </c>
      <c r="B31" s="106" t="s">
        <v>276</v>
      </c>
      <c r="C31" s="106" t="s">
        <v>277</v>
      </c>
      <c r="D31" s="106" t="s">
        <v>70</v>
      </c>
      <c r="E31" s="106" t="s">
        <v>115</v>
      </c>
      <c r="F31" s="106" t="s">
        <v>116</v>
      </c>
      <c r="G31" s="106" t="s">
        <v>296</v>
      </c>
      <c r="H31" s="106" t="s">
        <v>297</v>
      </c>
      <c r="I31" s="116">
        <v>5000</v>
      </c>
      <c r="J31" s="116"/>
      <c r="K31" s="116"/>
      <c r="L31" s="116"/>
      <c r="M31" s="116"/>
      <c r="N31" s="116"/>
      <c r="O31" s="116"/>
      <c r="P31" s="116"/>
      <c r="Q31" s="116"/>
      <c r="R31" s="116">
        <v>5000</v>
      </c>
      <c r="S31" s="116">
        <v>5000</v>
      </c>
      <c r="T31" s="116"/>
      <c r="U31" s="116"/>
      <c r="V31" s="116"/>
      <c r="W31" s="116"/>
    </row>
    <row r="32" ht="18.75" customHeight="1" spans="1:23">
      <c r="A32" s="73" t="s">
        <v>174</v>
      </c>
      <c r="B32" s="74"/>
      <c r="C32" s="74"/>
      <c r="D32" s="74"/>
      <c r="E32" s="74"/>
      <c r="F32" s="74"/>
      <c r="G32" s="74"/>
      <c r="H32" s="75"/>
      <c r="I32" s="116">
        <v>4181647.12</v>
      </c>
      <c r="J32" s="116">
        <v>83397.12</v>
      </c>
      <c r="K32" s="116">
        <v>83397.12</v>
      </c>
      <c r="L32" s="116"/>
      <c r="M32" s="116"/>
      <c r="N32" s="116"/>
      <c r="O32" s="116"/>
      <c r="P32" s="116"/>
      <c r="Q32" s="116"/>
      <c r="R32" s="116">
        <v>4098250</v>
      </c>
      <c r="S32" s="116">
        <v>4096950</v>
      </c>
      <c r="T32" s="116"/>
      <c r="U32" s="116"/>
      <c r="V32" s="116"/>
      <c r="W32" s="116">
        <v>1300</v>
      </c>
    </row>
  </sheetData>
  <mergeCells count="28">
    <mergeCell ref="A2:W2"/>
    <mergeCell ref="A3:H3"/>
    <mergeCell ref="J4:M4"/>
    <mergeCell ref="N4:P4"/>
    <mergeCell ref="R4:W4"/>
    <mergeCell ref="A32:H32"/>
    <mergeCell ref="A4:A7"/>
    <mergeCell ref="B4:B7"/>
    <mergeCell ref="C4:C7"/>
    <mergeCell ref="D4:D7"/>
    <mergeCell ref="E4:E7"/>
    <mergeCell ref="F4:F7"/>
    <mergeCell ref="G4:G7"/>
    <mergeCell ref="H4:H7"/>
    <mergeCell ref="I4:I7"/>
    <mergeCell ref="L5:L7"/>
    <mergeCell ref="M5:M7"/>
    <mergeCell ref="N5:N7"/>
    <mergeCell ref="O5:O7"/>
    <mergeCell ref="P5:P7"/>
    <mergeCell ref="Q4:Q7"/>
    <mergeCell ref="R5:R7"/>
    <mergeCell ref="S5:S7"/>
    <mergeCell ref="T5:T7"/>
    <mergeCell ref="U5:U7"/>
    <mergeCell ref="V5:V7"/>
    <mergeCell ref="W5:W7"/>
    <mergeCell ref="J5:K6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38"/>
  <sheetViews>
    <sheetView showZeros="0" workbookViewId="0">
      <selection activeCell="C7" sqref="$A7:$XFD38"/>
    </sheetView>
  </sheetViews>
  <sheetFormatPr defaultColWidth="9.14166666666667" defaultRowHeight="12" customHeight="1"/>
  <cols>
    <col min="1" max="1" width="34.275" customWidth="1"/>
    <col min="2" max="2" width="29" customWidth="1"/>
    <col min="3" max="5" width="23.575" customWidth="1"/>
    <col min="6" max="6" width="11.275" customWidth="1"/>
    <col min="7" max="7" width="25.1416666666667" customWidth="1"/>
    <col min="8" max="8" width="15.575" customWidth="1"/>
    <col min="9" max="9" width="13.425" customWidth="1"/>
    <col min="10" max="10" width="18.85" customWidth="1"/>
  </cols>
  <sheetData>
    <row r="1" ht="18" customHeight="1" spans="10:10">
      <c r="J1" s="47" t="s">
        <v>298</v>
      </c>
    </row>
    <row r="2" ht="39.75" customHeight="1" spans="1:10">
      <c r="A2" s="103" t="str">
        <f>"2026"&amp;"年部门项目支出绩效目标表"</f>
        <v>2026年部门项目支出绩效目标表</v>
      </c>
      <c r="B2" s="48"/>
      <c r="C2" s="48"/>
      <c r="D2" s="48"/>
      <c r="E2" s="48"/>
      <c r="F2" s="104"/>
      <c r="G2" s="48"/>
      <c r="H2" s="104"/>
      <c r="I2" s="104"/>
      <c r="J2" s="48"/>
    </row>
    <row r="3" ht="17.25" customHeight="1" spans="1:1">
      <c r="A3" s="49" t="str">
        <f>"单位名称："&amp;"昆明市东川区汤丹镇卫生院"</f>
        <v>单位名称：昆明市东川区汤丹镇卫生院</v>
      </c>
    </row>
    <row r="4" ht="44.25" customHeight="1" spans="1:10">
      <c r="A4" s="17" t="s">
        <v>186</v>
      </c>
      <c r="B4" s="17" t="s">
        <v>299</v>
      </c>
      <c r="C4" s="17" t="s">
        <v>300</v>
      </c>
      <c r="D4" s="17" t="s">
        <v>301</v>
      </c>
      <c r="E4" s="17" t="s">
        <v>302</v>
      </c>
      <c r="F4" s="105" t="s">
        <v>303</v>
      </c>
      <c r="G4" s="17" t="s">
        <v>304</v>
      </c>
      <c r="H4" s="105" t="s">
        <v>305</v>
      </c>
      <c r="I4" s="105" t="s">
        <v>306</v>
      </c>
      <c r="J4" s="17" t="s">
        <v>307</v>
      </c>
    </row>
    <row r="5" ht="18.75" customHeight="1" spans="1:10">
      <c r="A5" s="168">
        <v>1</v>
      </c>
      <c r="B5" s="168">
        <v>2</v>
      </c>
      <c r="C5" s="168">
        <v>3</v>
      </c>
      <c r="D5" s="168">
        <v>4</v>
      </c>
      <c r="E5" s="168">
        <v>5</v>
      </c>
      <c r="F5" s="76">
        <v>6</v>
      </c>
      <c r="G5" s="168">
        <v>7</v>
      </c>
      <c r="H5" s="76">
        <v>8</v>
      </c>
      <c r="I5" s="76">
        <v>9</v>
      </c>
      <c r="J5" s="168">
        <v>10</v>
      </c>
    </row>
    <row r="6" ht="42" customHeight="1" spans="1:10">
      <c r="A6" s="18" t="s">
        <v>70</v>
      </c>
      <c r="B6" s="106"/>
      <c r="C6" s="106"/>
      <c r="D6" s="106"/>
      <c r="E6" s="94"/>
      <c r="F6" s="107"/>
      <c r="G6" s="94"/>
      <c r="H6" s="107"/>
      <c r="I6" s="107"/>
      <c r="J6" s="94"/>
    </row>
    <row r="7" ht="80" customHeight="1" spans="1:10">
      <c r="A7" s="169" t="s">
        <v>269</v>
      </c>
      <c r="B7" s="62" t="s">
        <v>308</v>
      </c>
      <c r="C7" s="62" t="s">
        <v>309</v>
      </c>
      <c r="D7" s="62" t="s">
        <v>310</v>
      </c>
      <c r="E7" s="18" t="s">
        <v>311</v>
      </c>
      <c r="F7" s="62" t="s">
        <v>312</v>
      </c>
      <c r="G7" s="18" t="s">
        <v>313</v>
      </c>
      <c r="H7" s="62" t="s">
        <v>314</v>
      </c>
      <c r="I7" s="62" t="s">
        <v>315</v>
      </c>
      <c r="J7" s="18" t="s">
        <v>316</v>
      </c>
    </row>
    <row r="8" ht="80" customHeight="1" spans="1:10">
      <c r="A8" s="169" t="s">
        <v>269</v>
      </c>
      <c r="B8" s="62" t="s">
        <v>308</v>
      </c>
      <c r="C8" s="62" t="s">
        <v>309</v>
      </c>
      <c r="D8" s="62" t="s">
        <v>317</v>
      </c>
      <c r="E8" s="18" t="s">
        <v>318</v>
      </c>
      <c r="F8" s="62" t="s">
        <v>312</v>
      </c>
      <c r="G8" s="18" t="s">
        <v>319</v>
      </c>
      <c r="H8" s="62" t="s">
        <v>320</v>
      </c>
      <c r="I8" s="62" t="s">
        <v>321</v>
      </c>
      <c r="J8" s="18" t="s">
        <v>322</v>
      </c>
    </row>
    <row r="9" ht="80" customHeight="1" spans="1:10">
      <c r="A9" s="169" t="s">
        <v>269</v>
      </c>
      <c r="B9" s="62" t="s">
        <v>308</v>
      </c>
      <c r="C9" s="62" t="s">
        <v>323</v>
      </c>
      <c r="D9" s="62" t="s">
        <v>324</v>
      </c>
      <c r="E9" s="18" t="s">
        <v>325</v>
      </c>
      <c r="F9" s="62" t="s">
        <v>312</v>
      </c>
      <c r="G9" s="18" t="s">
        <v>326</v>
      </c>
      <c r="H9" s="62" t="s">
        <v>327</v>
      </c>
      <c r="I9" s="62" t="s">
        <v>321</v>
      </c>
      <c r="J9" s="18" t="s">
        <v>328</v>
      </c>
    </row>
    <row r="10" ht="80" customHeight="1" spans="1:10">
      <c r="A10" s="169" t="s">
        <v>269</v>
      </c>
      <c r="B10" s="62" t="s">
        <v>308</v>
      </c>
      <c r="C10" s="62" t="s">
        <v>329</v>
      </c>
      <c r="D10" s="62" t="s">
        <v>330</v>
      </c>
      <c r="E10" s="18" t="s">
        <v>331</v>
      </c>
      <c r="F10" s="62" t="s">
        <v>332</v>
      </c>
      <c r="G10" s="18" t="s">
        <v>333</v>
      </c>
      <c r="H10" s="62" t="s">
        <v>327</v>
      </c>
      <c r="I10" s="62" t="s">
        <v>315</v>
      </c>
      <c r="J10" s="18" t="s">
        <v>334</v>
      </c>
    </row>
    <row r="11" ht="80" customHeight="1" spans="1:10">
      <c r="A11" s="169" t="s">
        <v>269</v>
      </c>
      <c r="B11" s="62" t="s">
        <v>308</v>
      </c>
      <c r="C11" s="62" t="s">
        <v>335</v>
      </c>
      <c r="D11" s="62" t="s">
        <v>336</v>
      </c>
      <c r="E11" s="18" t="s">
        <v>337</v>
      </c>
      <c r="F11" s="62" t="s">
        <v>312</v>
      </c>
      <c r="G11" s="18" t="s">
        <v>338</v>
      </c>
      <c r="H11" s="62" t="s">
        <v>339</v>
      </c>
      <c r="I11" s="62" t="s">
        <v>315</v>
      </c>
      <c r="J11" s="18" t="s">
        <v>340</v>
      </c>
    </row>
    <row r="12" ht="80" customHeight="1" spans="1:10">
      <c r="A12" s="169" t="s">
        <v>277</v>
      </c>
      <c r="B12" s="62" t="s">
        <v>341</v>
      </c>
      <c r="C12" s="62" t="s">
        <v>309</v>
      </c>
      <c r="D12" s="62" t="s">
        <v>310</v>
      </c>
      <c r="E12" s="18" t="s">
        <v>342</v>
      </c>
      <c r="F12" s="62" t="s">
        <v>343</v>
      </c>
      <c r="G12" s="18" t="s">
        <v>344</v>
      </c>
      <c r="H12" s="62" t="s">
        <v>345</v>
      </c>
      <c r="I12" s="62" t="s">
        <v>315</v>
      </c>
      <c r="J12" s="18" t="s">
        <v>346</v>
      </c>
    </row>
    <row r="13" ht="80" customHeight="1" spans="1:10">
      <c r="A13" s="169" t="s">
        <v>277</v>
      </c>
      <c r="B13" s="62" t="s">
        <v>341</v>
      </c>
      <c r="C13" s="62" t="s">
        <v>309</v>
      </c>
      <c r="D13" s="62" t="s">
        <v>310</v>
      </c>
      <c r="E13" s="18" t="s">
        <v>347</v>
      </c>
      <c r="F13" s="62" t="s">
        <v>348</v>
      </c>
      <c r="G13" s="18" t="s">
        <v>91</v>
      </c>
      <c r="H13" s="62" t="s">
        <v>327</v>
      </c>
      <c r="I13" s="62" t="s">
        <v>321</v>
      </c>
      <c r="J13" s="18" t="s">
        <v>349</v>
      </c>
    </row>
    <row r="14" ht="80" customHeight="1" spans="1:10">
      <c r="A14" s="169" t="s">
        <v>277</v>
      </c>
      <c r="B14" s="62" t="s">
        <v>341</v>
      </c>
      <c r="C14" s="62" t="s">
        <v>309</v>
      </c>
      <c r="D14" s="62" t="s">
        <v>310</v>
      </c>
      <c r="E14" s="18" t="s">
        <v>350</v>
      </c>
      <c r="F14" s="62" t="s">
        <v>332</v>
      </c>
      <c r="G14" s="18" t="s">
        <v>351</v>
      </c>
      <c r="H14" s="62" t="s">
        <v>314</v>
      </c>
      <c r="I14" s="62" t="s">
        <v>315</v>
      </c>
      <c r="J14" s="18" t="s">
        <v>352</v>
      </c>
    </row>
    <row r="15" ht="80" customHeight="1" spans="1:10">
      <c r="A15" s="169" t="s">
        <v>277</v>
      </c>
      <c r="B15" s="62" t="s">
        <v>341</v>
      </c>
      <c r="C15" s="62" t="s">
        <v>309</v>
      </c>
      <c r="D15" s="62" t="s">
        <v>310</v>
      </c>
      <c r="E15" s="18" t="s">
        <v>353</v>
      </c>
      <c r="F15" s="62" t="s">
        <v>332</v>
      </c>
      <c r="G15" s="18" t="s">
        <v>354</v>
      </c>
      <c r="H15" s="62" t="s">
        <v>314</v>
      </c>
      <c r="I15" s="62" t="s">
        <v>315</v>
      </c>
      <c r="J15" s="18" t="s">
        <v>352</v>
      </c>
    </row>
    <row r="16" ht="80" customHeight="1" spans="1:10">
      <c r="A16" s="169" t="s">
        <v>277</v>
      </c>
      <c r="B16" s="62" t="s">
        <v>341</v>
      </c>
      <c r="C16" s="62" t="s">
        <v>309</v>
      </c>
      <c r="D16" s="62" t="s">
        <v>355</v>
      </c>
      <c r="E16" s="18" t="s">
        <v>356</v>
      </c>
      <c r="F16" s="62" t="s">
        <v>348</v>
      </c>
      <c r="G16" s="18" t="s">
        <v>357</v>
      </c>
      <c r="H16" s="62" t="s">
        <v>327</v>
      </c>
      <c r="I16" s="62" t="s">
        <v>321</v>
      </c>
      <c r="J16" s="18" t="s">
        <v>358</v>
      </c>
    </row>
    <row r="17" ht="80" customHeight="1" spans="1:10">
      <c r="A17" s="169" t="s">
        <v>277</v>
      </c>
      <c r="B17" s="62" t="s">
        <v>341</v>
      </c>
      <c r="C17" s="62" t="s">
        <v>309</v>
      </c>
      <c r="D17" s="62" t="s">
        <v>355</v>
      </c>
      <c r="E17" s="18" t="s">
        <v>359</v>
      </c>
      <c r="F17" s="62" t="s">
        <v>332</v>
      </c>
      <c r="G17" s="18" t="s">
        <v>333</v>
      </c>
      <c r="H17" s="62" t="s">
        <v>327</v>
      </c>
      <c r="I17" s="62" t="s">
        <v>321</v>
      </c>
      <c r="J17" s="18" t="s">
        <v>360</v>
      </c>
    </row>
    <row r="18" ht="80" customHeight="1" spans="1:10">
      <c r="A18" s="169" t="s">
        <v>277</v>
      </c>
      <c r="B18" s="62" t="s">
        <v>341</v>
      </c>
      <c r="C18" s="62" t="s">
        <v>309</v>
      </c>
      <c r="D18" s="62" t="s">
        <v>355</v>
      </c>
      <c r="E18" s="18" t="s">
        <v>361</v>
      </c>
      <c r="F18" s="62" t="s">
        <v>332</v>
      </c>
      <c r="G18" s="18" t="s">
        <v>362</v>
      </c>
      <c r="H18" s="62" t="s">
        <v>327</v>
      </c>
      <c r="I18" s="62" t="s">
        <v>321</v>
      </c>
      <c r="J18" s="18" t="s">
        <v>363</v>
      </c>
    </row>
    <row r="19" ht="80" customHeight="1" spans="1:10">
      <c r="A19" s="169" t="s">
        <v>277</v>
      </c>
      <c r="B19" s="62" t="s">
        <v>341</v>
      </c>
      <c r="C19" s="62" t="s">
        <v>309</v>
      </c>
      <c r="D19" s="62" t="s">
        <v>317</v>
      </c>
      <c r="E19" s="18" t="s">
        <v>364</v>
      </c>
      <c r="F19" s="62" t="s">
        <v>312</v>
      </c>
      <c r="G19" s="18" t="s">
        <v>365</v>
      </c>
      <c r="H19" s="62" t="s">
        <v>345</v>
      </c>
      <c r="I19" s="62" t="s">
        <v>315</v>
      </c>
      <c r="J19" s="18" t="s">
        <v>366</v>
      </c>
    </row>
    <row r="20" ht="80" customHeight="1" spans="1:10">
      <c r="A20" s="169" t="s">
        <v>277</v>
      </c>
      <c r="B20" s="62" t="s">
        <v>341</v>
      </c>
      <c r="C20" s="62" t="s">
        <v>309</v>
      </c>
      <c r="D20" s="62" t="s">
        <v>317</v>
      </c>
      <c r="E20" s="18" t="s">
        <v>367</v>
      </c>
      <c r="F20" s="62" t="s">
        <v>332</v>
      </c>
      <c r="G20" s="18" t="s">
        <v>362</v>
      </c>
      <c r="H20" s="62" t="s">
        <v>327</v>
      </c>
      <c r="I20" s="62" t="s">
        <v>321</v>
      </c>
      <c r="J20" s="18" t="s">
        <v>368</v>
      </c>
    </row>
    <row r="21" ht="80" customHeight="1" spans="1:10">
      <c r="A21" s="169" t="s">
        <v>277</v>
      </c>
      <c r="B21" s="62" t="s">
        <v>341</v>
      </c>
      <c r="C21" s="62" t="s">
        <v>323</v>
      </c>
      <c r="D21" s="62" t="s">
        <v>369</v>
      </c>
      <c r="E21" s="18" t="s">
        <v>370</v>
      </c>
      <c r="F21" s="62" t="s">
        <v>332</v>
      </c>
      <c r="G21" s="18" t="s">
        <v>371</v>
      </c>
      <c r="H21" s="62" t="s">
        <v>372</v>
      </c>
      <c r="I21" s="62" t="s">
        <v>315</v>
      </c>
      <c r="J21" s="18" t="s">
        <v>370</v>
      </c>
    </row>
    <row r="22" ht="80" customHeight="1" spans="1:10">
      <c r="A22" s="169" t="s">
        <v>277</v>
      </c>
      <c r="B22" s="62" t="s">
        <v>341</v>
      </c>
      <c r="C22" s="62" t="s">
        <v>323</v>
      </c>
      <c r="D22" s="62" t="s">
        <v>324</v>
      </c>
      <c r="E22" s="18" t="s">
        <v>373</v>
      </c>
      <c r="F22" s="62" t="s">
        <v>332</v>
      </c>
      <c r="G22" s="18" t="s">
        <v>374</v>
      </c>
      <c r="H22" s="62" t="s">
        <v>327</v>
      </c>
      <c r="I22" s="62" t="s">
        <v>315</v>
      </c>
      <c r="J22" s="18" t="s">
        <v>375</v>
      </c>
    </row>
    <row r="23" ht="80" customHeight="1" spans="1:10">
      <c r="A23" s="169" t="s">
        <v>277</v>
      </c>
      <c r="B23" s="62" t="s">
        <v>341</v>
      </c>
      <c r="C23" s="62" t="s">
        <v>323</v>
      </c>
      <c r="D23" s="62" t="s">
        <v>324</v>
      </c>
      <c r="E23" s="18" t="s">
        <v>376</v>
      </c>
      <c r="F23" s="62" t="s">
        <v>332</v>
      </c>
      <c r="G23" s="18" t="s">
        <v>377</v>
      </c>
      <c r="H23" s="62" t="s">
        <v>327</v>
      </c>
      <c r="I23" s="62" t="s">
        <v>321</v>
      </c>
      <c r="J23" s="18" t="s">
        <v>378</v>
      </c>
    </row>
    <row r="24" ht="80" customHeight="1" spans="1:10">
      <c r="A24" s="169" t="s">
        <v>277</v>
      </c>
      <c r="B24" s="62" t="s">
        <v>341</v>
      </c>
      <c r="C24" s="62" t="s">
        <v>323</v>
      </c>
      <c r="D24" s="62" t="s">
        <v>379</v>
      </c>
      <c r="E24" s="18" t="s">
        <v>380</v>
      </c>
      <c r="F24" s="62" t="s">
        <v>348</v>
      </c>
      <c r="G24" s="18" t="s">
        <v>377</v>
      </c>
      <c r="H24" s="62" t="s">
        <v>327</v>
      </c>
      <c r="I24" s="62" t="s">
        <v>321</v>
      </c>
      <c r="J24" s="18" t="s">
        <v>381</v>
      </c>
    </row>
    <row r="25" ht="80" customHeight="1" spans="1:10">
      <c r="A25" s="169" t="s">
        <v>277</v>
      </c>
      <c r="B25" s="62" t="s">
        <v>341</v>
      </c>
      <c r="C25" s="62" t="s">
        <v>323</v>
      </c>
      <c r="D25" s="62" t="s">
        <v>379</v>
      </c>
      <c r="E25" s="18" t="s">
        <v>382</v>
      </c>
      <c r="F25" s="62" t="s">
        <v>332</v>
      </c>
      <c r="G25" s="18" t="s">
        <v>87</v>
      </c>
      <c r="H25" s="62" t="s">
        <v>372</v>
      </c>
      <c r="I25" s="62" t="s">
        <v>315</v>
      </c>
      <c r="J25" s="18" t="s">
        <v>383</v>
      </c>
    </row>
    <row r="26" ht="80" customHeight="1" spans="1:10">
      <c r="A26" s="169" t="s">
        <v>277</v>
      </c>
      <c r="B26" s="62" t="s">
        <v>341</v>
      </c>
      <c r="C26" s="62" t="s">
        <v>329</v>
      </c>
      <c r="D26" s="62" t="s">
        <v>330</v>
      </c>
      <c r="E26" s="18" t="s">
        <v>330</v>
      </c>
      <c r="F26" s="62" t="s">
        <v>332</v>
      </c>
      <c r="G26" s="18" t="s">
        <v>384</v>
      </c>
      <c r="H26" s="62" t="s">
        <v>327</v>
      </c>
      <c r="I26" s="62" t="s">
        <v>315</v>
      </c>
      <c r="J26" s="18" t="s">
        <v>385</v>
      </c>
    </row>
    <row r="27" ht="80" customHeight="1" spans="1:10">
      <c r="A27" s="169" t="s">
        <v>277</v>
      </c>
      <c r="B27" s="62" t="s">
        <v>341</v>
      </c>
      <c r="C27" s="62" t="s">
        <v>335</v>
      </c>
      <c r="D27" s="62" t="s">
        <v>336</v>
      </c>
      <c r="E27" s="18" t="s">
        <v>386</v>
      </c>
      <c r="F27" s="62" t="s">
        <v>343</v>
      </c>
      <c r="G27" s="18" t="s">
        <v>344</v>
      </c>
      <c r="H27" s="62" t="s">
        <v>345</v>
      </c>
      <c r="I27" s="62" t="s">
        <v>315</v>
      </c>
      <c r="J27" s="18" t="s">
        <v>387</v>
      </c>
    </row>
    <row r="28" ht="80" customHeight="1" spans="1:10">
      <c r="A28" s="169" t="s">
        <v>267</v>
      </c>
      <c r="B28" s="62" t="s">
        <v>388</v>
      </c>
      <c r="C28" s="62" t="s">
        <v>309</v>
      </c>
      <c r="D28" s="62" t="s">
        <v>310</v>
      </c>
      <c r="E28" s="18" t="s">
        <v>311</v>
      </c>
      <c r="F28" s="62" t="s">
        <v>312</v>
      </c>
      <c r="G28" s="18" t="s">
        <v>85</v>
      </c>
      <c r="H28" s="62" t="s">
        <v>314</v>
      </c>
      <c r="I28" s="62" t="s">
        <v>315</v>
      </c>
      <c r="J28" s="18" t="s">
        <v>389</v>
      </c>
    </row>
    <row r="29" ht="80" customHeight="1" spans="1:10">
      <c r="A29" s="169" t="s">
        <v>267</v>
      </c>
      <c r="B29" s="62" t="s">
        <v>388</v>
      </c>
      <c r="C29" s="62" t="s">
        <v>309</v>
      </c>
      <c r="D29" s="62" t="s">
        <v>317</v>
      </c>
      <c r="E29" s="18" t="s">
        <v>318</v>
      </c>
      <c r="F29" s="62" t="s">
        <v>312</v>
      </c>
      <c r="G29" s="18" t="s">
        <v>319</v>
      </c>
      <c r="H29" s="62" t="s">
        <v>320</v>
      </c>
      <c r="I29" s="62" t="s">
        <v>321</v>
      </c>
      <c r="J29" s="18" t="s">
        <v>322</v>
      </c>
    </row>
    <row r="30" ht="80" customHeight="1" spans="1:10">
      <c r="A30" s="169" t="s">
        <v>267</v>
      </c>
      <c r="B30" s="62" t="s">
        <v>388</v>
      </c>
      <c r="C30" s="62" t="s">
        <v>323</v>
      </c>
      <c r="D30" s="62" t="s">
        <v>324</v>
      </c>
      <c r="E30" s="18" t="s">
        <v>390</v>
      </c>
      <c r="F30" s="62" t="s">
        <v>312</v>
      </c>
      <c r="G30" s="18" t="s">
        <v>326</v>
      </c>
      <c r="H30" s="62" t="s">
        <v>327</v>
      </c>
      <c r="I30" s="62" t="s">
        <v>321</v>
      </c>
      <c r="J30" s="18" t="s">
        <v>391</v>
      </c>
    </row>
    <row r="31" ht="80" customHeight="1" spans="1:10">
      <c r="A31" s="169" t="s">
        <v>267</v>
      </c>
      <c r="B31" s="62" t="s">
        <v>388</v>
      </c>
      <c r="C31" s="62" t="s">
        <v>329</v>
      </c>
      <c r="D31" s="62" t="s">
        <v>330</v>
      </c>
      <c r="E31" s="18" t="s">
        <v>331</v>
      </c>
      <c r="F31" s="62" t="s">
        <v>332</v>
      </c>
      <c r="G31" s="18" t="s">
        <v>333</v>
      </c>
      <c r="H31" s="62" t="s">
        <v>327</v>
      </c>
      <c r="I31" s="62" t="s">
        <v>315</v>
      </c>
      <c r="J31" s="18" t="s">
        <v>334</v>
      </c>
    </row>
    <row r="32" ht="80" customHeight="1" spans="1:10">
      <c r="A32" s="169" t="s">
        <v>267</v>
      </c>
      <c r="B32" s="62" t="s">
        <v>388</v>
      </c>
      <c r="C32" s="62" t="s">
        <v>335</v>
      </c>
      <c r="D32" s="62" t="s">
        <v>336</v>
      </c>
      <c r="E32" s="18" t="s">
        <v>337</v>
      </c>
      <c r="F32" s="62" t="s">
        <v>312</v>
      </c>
      <c r="G32" s="18" t="s">
        <v>392</v>
      </c>
      <c r="H32" s="62" t="s">
        <v>339</v>
      </c>
      <c r="I32" s="62" t="s">
        <v>315</v>
      </c>
      <c r="J32" s="18" t="s">
        <v>340</v>
      </c>
    </row>
    <row r="33" ht="80" customHeight="1" spans="1:10">
      <c r="A33" s="169" t="s">
        <v>274</v>
      </c>
      <c r="B33" s="62" t="s">
        <v>393</v>
      </c>
      <c r="C33" s="62" t="s">
        <v>309</v>
      </c>
      <c r="D33" s="62" t="s">
        <v>310</v>
      </c>
      <c r="E33" s="18" t="s">
        <v>394</v>
      </c>
      <c r="F33" s="62" t="s">
        <v>312</v>
      </c>
      <c r="G33" s="18" t="s">
        <v>395</v>
      </c>
      <c r="H33" s="62" t="s">
        <v>339</v>
      </c>
      <c r="I33" s="62" t="s">
        <v>315</v>
      </c>
      <c r="J33" s="18" t="s">
        <v>396</v>
      </c>
    </row>
    <row r="34" ht="80" customHeight="1" spans="1:10">
      <c r="A34" s="169" t="s">
        <v>274</v>
      </c>
      <c r="B34" s="62" t="s">
        <v>393</v>
      </c>
      <c r="C34" s="62" t="s">
        <v>309</v>
      </c>
      <c r="D34" s="62" t="s">
        <v>355</v>
      </c>
      <c r="E34" s="18" t="s">
        <v>397</v>
      </c>
      <c r="F34" s="62" t="s">
        <v>312</v>
      </c>
      <c r="G34" s="18" t="s">
        <v>326</v>
      </c>
      <c r="H34" s="62" t="s">
        <v>327</v>
      </c>
      <c r="I34" s="62" t="s">
        <v>315</v>
      </c>
      <c r="J34" s="18" t="s">
        <v>398</v>
      </c>
    </row>
    <row r="35" ht="80" customHeight="1" spans="1:10">
      <c r="A35" s="169" t="s">
        <v>274</v>
      </c>
      <c r="B35" s="62" t="s">
        <v>393</v>
      </c>
      <c r="C35" s="62" t="s">
        <v>309</v>
      </c>
      <c r="D35" s="62" t="s">
        <v>317</v>
      </c>
      <c r="E35" s="18" t="s">
        <v>399</v>
      </c>
      <c r="F35" s="62" t="s">
        <v>332</v>
      </c>
      <c r="G35" s="18" t="s">
        <v>400</v>
      </c>
      <c r="H35" s="62" t="s">
        <v>339</v>
      </c>
      <c r="I35" s="62" t="s">
        <v>315</v>
      </c>
      <c r="J35" s="18" t="s">
        <v>401</v>
      </c>
    </row>
    <row r="36" ht="80" customHeight="1" spans="1:10">
      <c r="A36" s="169" t="s">
        <v>274</v>
      </c>
      <c r="B36" s="62" t="s">
        <v>393</v>
      </c>
      <c r="C36" s="62" t="s">
        <v>323</v>
      </c>
      <c r="D36" s="62" t="s">
        <v>369</v>
      </c>
      <c r="E36" s="18" t="s">
        <v>402</v>
      </c>
      <c r="F36" s="62" t="s">
        <v>312</v>
      </c>
      <c r="G36" s="18" t="s">
        <v>403</v>
      </c>
      <c r="H36" s="62" t="s">
        <v>327</v>
      </c>
      <c r="I36" s="62" t="s">
        <v>315</v>
      </c>
      <c r="J36" s="18" t="s">
        <v>404</v>
      </c>
    </row>
    <row r="37" ht="80" customHeight="1" spans="1:10">
      <c r="A37" s="169" t="s">
        <v>274</v>
      </c>
      <c r="B37" s="62" t="s">
        <v>393</v>
      </c>
      <c r="C37" s="62" t="s">
        <v>329</v>
      </c>
      <c r="D37" s="62" t="s">
        <v>330</v>
      </c>
      <c r="E37" s="18" t="s">
        <v>405</v>
      </c>
      <c r="F37" s="62" t="s">
        <v>332</v>
      </c>
      <c r="G37" s="18" t="s">
        <v>333</v>
      </c>
      <c r="H37" s="62" t="s">
        <v>327</v>
      </c>
      <c r="I37" s="62" t="s">
        <v>315</v>
      </c>
      <c r="J37" s="18" t="s">
        <v>405</v>
      </c>
    </row>
    <row r="38" ht="80" customHeight="1" spans="1:10">
      <c r="A38" s="169" t="s">
        <v>274</v>
      </c>
      <c r="B38" s="62" t="s">
        <v>393</v>
      </c>
      <c r="C38" s="62" t="s">
        <v>335</v>
      </c>
      <c r="D38" s="62" t="s">
        <v>336</v>
      </c>
      <c r="E38" s="18" t="s">
        <v>386</v>
      </c>
      <c r="F38" s="62" t="s">
        <v>343</v>
      </c>
      <c r="G38" s="18" t="s">
        <v>406</v>
      </c>
      <c r="H38" s="62" t="s">
        <v>339</v>
      </c>
      <c r="I38" s="62" t="s">
        <v>315</v>
      </c>
      <c r="J38" s="18" t="s">
        <v>407</v>
      </c>
    </row>
  </sheetData>
  <mergeCells count="10">
    <mergeCell ref="A2:J2"/>
    <mergeCell ref="A3:H3"/>
    <mergeCell ref="A7:A11"/>
    <mergeCell ref="A12:A27"/>
    <mergeCell ref="A28:A32"/>
    <mergeCell ref="A33:A38"/>
    <mergeCell ref="B7:B11"/>
    <mergeCell ref="B12:B27"/>
    <mergeCell ref="B28:B32"/>
    <mergeCell ref="B33:B38"/>
  </mergeCells>
  <printOptions horizontalCentered="1"/>
  <pageMargins left="0.96" right="0.96" top="0.72" bottom="0.72" header="0" footer="0"/>
  <pageSetup paperSize="9" scale="6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F10"/>
  <sheetViews>
    <sheetView showZeros="0" workbookViewId="0">
      <selection activeCell="E20" sqref="E20"/>
    </sheetView>
  </sheetViews>
  <sheetFormatPr defaultColWidth="9.14166666666667" defaultRowHeight="14.25" customHeight="1" outlineLevelCol="5"/>
  <cols>
    <col min="1" max="1" width="32.1416666666667" customWidth="1"/>
    <col min="2" max="2" width="20.7166666666667" customWidth="1"/>
    <col min="3" max="3" width="32.1416666666667" customWidth="1"/>
    <col min="4" max="4" width="27.7166666666667" customWidth="1"/>
    <col min="5" max="6" width="36.7166666666667" customWidth="1"/>
  </cols>
  <sheetData>
    <row r="1" ht="12" customHeight="1" spans="1:6">
      <c r="A1" s="155">
        <v>1</v>
      </c>
      <c r="B1" s="156">
        <v>0</v>
      </c>
      <c r="C1" s="155">
        <v>1</v>
      </c>
      <c r="D1" s="157"/>
      <c r="E1" s="157"/>
      <c r="F1" s="154" t="s">
        <v>408</v>
      </c>
    </row>
    <row r="2" ht="42" customHeight="1" spans="1:6">
      <c r="A2" s="158" t="str">
        <f>"2026"&amp;"年部门政府性基金预算支出预算表"</f>
        <v>2026年部门政府性基金预算支出预算表</v>
      </c>
      <c r="B2" s="158" t="s">
        <v>409</v>
      </c>
      <c r="C2" s="159"/>
      <c r="D2" s="160"/>
      <c r="E2" s="160"/>
      <c r="F2" s="160"/>
    </row>
    <row r="3" ht="13.5" customHeight="1" spans="1:6">
      <c r="A3" s="49" t="str">
        <f>"单位名称："&amp;"昆明市东川区汤丹镇卫生院"</f>
        <v>单位名称：昆明市东川区汤丹镇卫生院</v>
      </c>
      <c r="B3" s="49" t="s">
        <v>410</v>
      </c>
      <c r="C3" s="155"/>
      <c r="D3" s="157"/>
      <c r="E3" s="157"/>
      <c r="F3" s="154" t="s">
        <v>1</v>
      </c>
    </row>
    <row r="4" ht="19.5" customHeight="1" spans="1:6">
      <c r="A4" s="161" t="s">
        <v>184</v>
      </c>
      <c r="B4" s="162" t="s">
        <v>72</v>
      </c>
      <c r="C4" s="161" t="s">
        <v>73</v>
      </c>
      <c r="D4" s="12" t="s">
        <v>411</v>
      </c>
      <c r="E4" s="13"/>
      <c r="F4" s="41"/>
    </row>
    <row r="5" ht="18.75" customHeight="1" spans="1:6">
      <c r="A5" s="163"/>
      <c r="B5" s="164"/>
      <c r="C5" s="163"/>
      <c r="D5" s="57" t="s">
        <v>55</v>
      </c>
      <c r="E5" s="12" t="s">
        <v>75</v>
      </c>
      <c r="F5" s="57" t="s">
        <v>76</v>
      </c>
    </row>
    <row r="6" ht="18.75" customHeight="1" spans="1:6">
      <c r="A6" s="105">
        <v>1</v>
      </c>
      <c r="B6" s="165" t="s">
        <v>83</v>
      </c>
      <c r="C6" s="105">
        <v>3</v>
      </c>
      <c r="D6" s="14">
        <v>4</v>
      </c>
      <c r="E6" s="14">
        <v>5</v>
      </c>
      <c r="F6" s="14">
        <v>6</v>
      </c>
    </row>
    <row r="7" ht="21" customHeight="1" spans="1:6">
      <c r="A7" s="62"/>
      <c r="B7" s="62"/>
      <c r="C7" s="62"/>
      <c r="D7" s="116"/>
      <c r="E7" s="116"/>
      <c r="F7" s="116"/>
    </row>
    <row r="8" ht="21" customHeight="1" spans="1:6">
      <c r="A8" s="62"/>
      <c r="B8" s="62"/>
      <c r="C8" s="62"/>
      <c r="D8" s="116"/>
      <c r="E8" s="116"/>
      <c r="F8" s="116"/>
    </row>
    <row r="9" ht="18.75" customHeight="1" spans="1:6">
      <c r="A9" s="166" t="s">
        <v>174</v>
      </c>
      <c r="B9" s="166" t="s">
        <v>174</v>
      </c>
      <c r="C9" s="167" t="s">
        <v>174</v>
      </c>
      <c r="D9" s="116"/>
      <c r="E9" s="116"/>
      <c r="F9" s="116"/>
    </row>
    <row r="10" customHeight="1" spans="1:1">
      <c r="A10" t="s">
        <v>412</v>
      </c>
    </row>
  </sheetData>
  <mergeCells count="7">
    <mergeCell ref="A2:F2"/>
    <mergeCell ref="A3:C3"/>
    <mergeCell ref="D4:F4"/>
    <mergeCell ref="A9:C9"/>
    <mergeCell ref="A4:A5"/>
    <mergeCell ref="B4:B5"/>
    <mergeCell ref="C4:C5"/>
  </mergeCells>
  <printOptions horizontalCentered="1"/>
  <pageMargins left="0.37" right="0.37" top="0.56" bottom="0.56" header="0.48" footer="0.48"/>
  <pageSetup paperSize="9" scale="98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S23"/>
  <sheetViews>
    <sheetView showZeros="0" topLeftCell="A4" workbookViewId="0">
      <selection activeCell="B8" sqref="B8:B21"/>
    </sheetView>
  </sheetViews>
  <sheetFormatPr defaultColWidth="9.14166666666667" defaultRowHeight="14.25" customHeight="1"/>
  <cols>
    <col min="1" max="2" width="32.575" customWidth="1"/>
    <col min="3" max="3" width="41.1416666666667" customWidth="1"/>
    <col min="4" max="4" width="21.7166666666667" customWidth="1"/>
    <col min="5" max="5" width="35.275" customWidth="1"/>
    <col min="6" max="6" width="7.71666666666667" customWidth="1"/>
    <col min="7" max="7" width="11.1416666666667" customWidth="1"/>
    <col min="8" max="8" width="13.275" customWidth="1"/>
    <col min="9" max="18" width="20" customWidth="1"/>
    <col min="19" max="19" width="19.85" customWidth="1"/>
  </cols>
  <sheetData>
    <row r="1" ht="15.75" customHeight="1" spans="2:19">
      <c r="B1" s="119"/>
      <c r="C1" s="119"/>
      <c r="R1" s="47"/>
      <c r="S1" s="47" t="s">
        <v>413</v>
      </c>
    </row>
    <row r="2" ht="41.25" customHeight="1" spans="1:19">
      <c r="A2" s="109" t="str">
        <f>"2026"&amp;"年部门政府采购预算表"</f>
        <v>2026年部门政府采购预算表</v>
      </c>
      <c r="B2" s="104"/>
      <c r="C2" s="104"/>
      <c r="D2" s="48"/>
      <c r="E2" s="48"/>
      <c r="F2" s="48"/>
      <c r="G2" s="48"/>
      <c r="H2" s="48"/>
      <c r="I2" s="48"/>
      <c r="J2" s="48"/>
      <c r="K2" s="48"/>
      <c r="L2" s="48"/>
      <c r="M2" s="104"/>
      <c r="N2" s="48"/>
      <c r="O2" s="48"/>
      <c r="P2" s="104"/>
      <c r="Q2" s="48"/>
      <c r="R2" s="104"/>
      <c r="S2" s="104"/>
    </row>
    <row r="3" ht="18.75" customHeight="1" spans="1:19">
      <c r="A3" s="147" t="str">
        <f>"单位名称："&amp;"昆明市东川区汤丹镇卫生院"</f>
        <v>单位名称：昆明市东川区汤丹镇卫生院</v>
      </c>
      <c r="B3" s="121"/>
      <c r="C3" s="121"/>
      <c r="D3" s="51"/>
      <c r="E3" s="51"/>
      <c r="F3" s="51"/>
      <c r="G3" s="51"/>
      <c r="H3" s="51"/>
      <c r="I3" s="51"/>
      <c r="J3" s="51"/>
      <c r="K3" s="51"/>
      <c r="L3" s="51"/>
      <c r="R3" s="52"/>
      <c r="S3" s="154" t="s">
        <v>1</v>
      </c>
    </row>
    <row r="4" ht="15.75" customHeight="1" spans="1:19">
      <c r="A4" s="54" t="s">
        <v>183</v>
      </c>
      <c r="B4" s="122" t="s">
        <v>184</v>
      </c>
      <c r="C4" s="122" t="s">
        <v>414</v>
      </c>
      <c r="D4" s="123" t="s">
        <v>415</v>
      </c>
      <c r="E4" s="123" t="s">
        <v>416</v>
      </c>
      <c r="F4" s="123" t="s">
        <v>417</v>
      </c>
      <c r="G4" s="123" t="s">
        <v>418</v>
      </c>
      <c r="H4" s="123" t="s">
        <v>419</v>
      </c>
      <c r="I4" s="136" t="s">
        <v>191</v>
      </c>
      <c r="J4" s="136"/>
      <c r="K4" s="136"/>
      <c r="L4" s="136"/>
      <c r="M4" s="137"/>
      <c r="N4" s="136"/>
      <c r="O4" s="136"/>
      <c r="P4" s="144"/>
      <c r="Q4" s="136"/>
      <c r="R4" s="137"/>
      <c r="S4" s="117"/>
    </row>
    <row r="5" ht="17.25" customHeight="1" spans="1:19">
      <c r="A5" s="56"/>
      <c r="B5" s="124"/>
      <c r="C5" s="124"/>
      <c r="D5" s="125"/>
      <c r="E5" s="125"/>
      <c r="F5" s="125"/>
      <c r="G5" s="125"/>
      <c r="H5" s="125"/>
      <c r="I5" s="125" t="s">
        <v>55</v>
      </c>
      <c r="J5" s="125" t="s">
        <v>58</v>
      </c>
      <c r="K5" s="125" t="s">
        <v>420</v>
      </c>
      <c r="L5" s="125" t="s">
        <v>421</v>
      </c>
      <c r="M5" s="138" t="s">
        <v>422</v>
      </c>
      <c r="N5" s="139" t="s">
        <v>423</v>
      </c>
      <c r="O5" s="139"/>
      <c r="P5" s="145"/>
      <c r="Q5" s="139"/>
      <c r="R5" s="146"/>
      <c r="S5" s="126"/>
    </row>
    <row r="6" ht="54" customHeight="1" spans="1:19">
      <c r="A6" s="59"/>
      <c r="B6" s="126"/>
      <c r="C6" s="126"/>
      <c r="D6" s="127"/>
      <c r="E6" s="127"/>
      <c r="F6" s="127"/>
      <c r="G6" s="127"/>
      <c r="H6" s="127"/>
      <c r="I6" s="127"/>
      <c r="J6" s="127" t="s">
        <v>57</v>
      </c>
      <c r="K6" s="127"/>
      <c r="L6" s="127"/>
      <c r="M6" s="140"/>
      <c r="N6" s="127" t="s">
        <v>57</v>
      </c>
      <c r="O6" s="127" t="s">
        <v>64</v>
      </c>
      <c r="P6" s="126" t="s">
        <v>65</v>
      </c>
      <c r="Q6" s="127" t="s">
        <v>66</v>
      </c>
      <c r="R6" s="140" t="s">
        <v>67</v>
      </c>
      <c r="S6" s="126" t="s">
        <v>68</v>
      </c>
    </row>
    <row r="7" ht="18" customHeight="1" spans="1:19">
      <c r="A7" s="148">
        <v>1</v>
      </c>
      <c r="B7" s="148" t="s">
        <v>83</v>
      </c>
      <c r="C7" s="149">
        <v>3</v>
      </c>
      <c r="D7" s="149">
        <v>4</v>
      </c>
      <c r="E7" s="148">
        <v>5</v>
      </c>
      <c r="F7" s="148">
        <v>6</v>
      </c>
      <c r="G7" s="148">
        <v>7</v>
      </c>
      <c r="H7" s="148">
        <v>8</v>
      </c>
      <c r="I7" s="148">
        <v>9</v>
      </c>
      <c r="J7" s="148">
        <v>10</v>
      </c>
      <c r="K7" s="148">
        <v>11</v>
      </c>
      <c r="L7" s="148">
        <v>12</v>
      </c>
      <c r="M7" s="148">
        <v>13</v>
      </c>
      <c r="N7" s="148">
        <v>14</v>
      </c>
      <c r="O7" s="148">
        <v>15</v>
      </c>
      <c r="P7" s="148">
        <v>16</v>
      </c>
      <c r="Q7" s="148">
        <v>17</v>
      </c>
      <c r="R7" s="148">
        <v>18</v>
      </c>
      <c r="S7" s="148">
        <v>19</v>
      </c>
    </row>
    <row r="8" ht="21" customHeight="1" spans="1:19">
      <c r="A8" s="128" t="s">
        <v>202</v>
      </c>
      <c r="B8" s="129" t="s">
        <v>70</v>
      </c>
      <c r="C8" s="129" t="s">
        <v>277</v>
      </c>
      <c r="D8" s="130" t="s">
        <v>424</v>
      </c>
      <c r="E8" s="130" t="s">
        <v>425</v>
      </c>
      <c r="F8" s="130" t="s">
        <v>339</v>
      </c>
      <c r="G8" s="150">
        <v>7</v>
      </c>
      <c r="H8" s="116">
        <v>14000</v>
      </c>
      <c r="I8" s="116">
        <v>14000</v>
      </c>
      <c r="J8" s="116"/>
      <c r="K8" s="116"/>
      <c r="L8" s="116"/>
      <c r="M8" s="116"/>
      <c r="N8" s="116">
        <v>14000</v>
      </c>
      <c r="O8" s="116">
        <v>14000</v>
      </c>
      <c r="P8" s="116"/>
      <c r="Q8" s="116"/>
      <c r="R8" s="116"/>
      <c r="S8" s="116"/>
    </row>
    <row r="9" ht="21" customHeight="1" spans="1:19">
      <c r="A9" s="128" t="s">
        <v>202</v>
      </c>
      <c r="B9" s="129" t="s">
        <v>70</v>
      </c>
      <c r="C9" s="129" t="s">
        <v>277</v>
      </c>
      <c r="D9" s="130" t="s">
        <v>426</v>
      </c>
      <c r="E9" s="130" t="s">
        <v>427</v>
      </c>
      <c r="F9" s="130" t="s">
        <v>339</v>
      </c>
      <c r="G9" s="150">
        <v>3</v>
      </c>
      <c r="H9" s="116">
        <v>1500</v>
      </c>
      <c r="I9" s="116">
        <v>1500</v>
      </c>
      <c r="J9" s="116"/>
      <c r="K9" s="116"/>
      <c r="L9" s="116"/>
      <c r="M9" s="116"/>
      <c r="N9" s="116">
        <v>1500</v>
      </c>
      <c r="O9" s="116">
        <v>1500</v>
      </c>
      <c r="P9" s="116"/>
      <c r="Q9" s="116"/>
      <c r="R9" s="116"/>
      <c r="S9" s="116"/>
    </row>
    <row r="10" ht="21" customHeight="1" spans="1:19">
      <c r="A10" s="128" t="s">
        <v>202</v>
      </c>
      <c r="B10" s="129" t="s">
        <v>70</v>
      </c>
      <c r="C10" s="129" t="s">
        <v>277</v>
      </c>
      <c r="D10" s="130" t="s">
        <v>428</v>
      </c>
      <c r="E10" s="130" t="s">
        <v>429</v>
      </c>
      <c r="F10" s="130" t="s">
        <v>339</v>
      </c>
      <c r="G10" s="150">
        <v>3</v>
      </c>
      <c r="H10" s="116">
        <v>3600</v>
      </c>
      <c r="I10" s="116">
        <v>3600</v>
      </c>
      <c r="J10" s="116"/>
      <c r="K10" s="116"/>
      <c r="L10" s="116"/>
      <c r="M10" s="116"/>
      <c r="N10" s="116">
        <v>3600</v>
      </c>
      <c r="O10" s="116">
        <v>3600</v>
      </c>
      <c r="P10" s="116"/>
      <c r="Q10" s="116"/>
      <c r="R10" s="116"/>
      <c r="S10" s="116"/>
    </row>
    <row r="11" ht="21" customHeight="1" spans="1:19">
      <c r="A11" s="128" t="s">
        <v>202</v>
      </c>
      <c r="B11" s="129" t="s">
        <v>70</v>
      </c>
      <c r="C11" s="129" t="s">
        <v>277</v>
      </c>
      <c r="D11" s="130" t="s">
        <v>430</v>
      </c>
      <c r="E11" s="130" t="s">
        <v>431</v>
      </c>
      <c r="F11" s="130" t="s">
        <v>339</v>
      </c>
      <c r="G11" s="150">
        <v>2500</v>
      </c>
      <c r="H11" s="116"/>
      <c r="I11" s="116">
        <v>20000</v>
      </c>
      <c r="J11" s="116"/>
      <c r="K11" s="116"/>
      <c r="L11" s="116"/>
      <c r="M11" s="116"/>
      <c r="N11" s="116">
        <v>20000</v>
      </c>
      <c r="O11" s="116">
        <v>20000</v>
      </c>
      <c r="P11" s="116"/>
      <c r="Q11" s="116"/>
      <c r="R11" s="116"/>
      <c r="S11" s="116"/>
    </row>
    <row r="12" ht="21" customHeight="1" spans="1:19">
      <c r="A12" s="128" t="s">
        <v>202</v>
      </c>
      <c r="B12" s="129" t="s">
        <v>70</v>
      </c>
      <c r="C12" s="129" t="s">
        <v>277</v>
      </c>
      <c r="D12" s="130" t="s">
        <v>432</v>
      </c>
      <c r="E12" s="130" t="s">
        <v>433</v>
      </c>
      <c r="F12" s="130" t="s">
        <v>339</v>
      </c>
      <c r="G12" s="150">
        <v>100</v>
      </c>
      <c r="H12" s="116"/>
      <c r="I12" s="116">
        <v>30000</v>
      </c>
      <c r="J12" s="116"/>
      <c r="K12" s="116"/>
      <c r="L12" s="116"/>
      <c r="M12" s="116"/>
      <c r="N12" s="116">
        <v>30000</v>
      </c>
      <c r="O12" s="116">
        <v>30000</v>
      </c>
      <c r="P12" s="116"/>
      <c r="Q12" s="116"/>
      <c r="R12" s="116"/>
      <c r="S12" s="116"/>
    </row>
    <row r="13" ht="21" customHeight="1" spans="1:19">
      <c r="A13" s="128" t="s">
        <v>202</v>
      </c>
      <c r="B13" s="129" t="s">
        <v>70</v>
      </c>
      <c r="C13" s="129" t="s">
        <v>277</v>
      </c>
      <c r="D13" s="130" t="s">
        <v>434</v>
      </c>
      <c r="E13" s="130" t="s">
        <v>435</v>
      </c>
      <c r="F13" s="130" t="s">
        <v>339</v>
      </c>
      <c r="G13" s="150">
        <v>100</v>
      </c>
      <c r="H13" s="116">
        <v>15000</v>
      </c>
      <c r="I13" s="116">
        <v>15000</v>
      </c>
      <c r="J13" s="116"/>
      <c r="K13" s="116"/>
      <c r="L13" s="116"/>
      <c r="M13" s="116"/>
      <c r="N13" s="116">
        <v>15000</v>
      </c>
      <c r="O13" s="116">
        <v>15000</v>
      </c>
      <c r="P13" s="116"/>
      <c r="Q13" s="116"/>
      <c r="R13" s="116"/>
      <c r="S13" s="116"/>
    </row>
    <row r="14" ht="21" customHeight="1" spans="1:19">
      <c r="A14" s="128" t="s">
        <v>202</v>
      </c>
      <c r="B14" s="129" t="s">
        <v>70</v>
      </c>
      <c r="C14" s="129" t="s">
        <v>277</v>
      </c>
      <c r="D14" s="130" t="s">
        <v>436</v>
      </c>
      <c r="E14" s="130" t="s">
        <v>437</v>
      </c>
      <c r="F14" s="130" t="s">
        <v>339</v>
      </c>
      <c r="G14" s="150">
        <v>3</v>
      </c>
      <c r="H14" s="116"/>
      <c r="I14" s="116">
        <v>12000</v>
      </c>
      <c r="J14" s="116"/>
      <c r="K14" s="116"/>
      <c r="L14" s="116"/>
      <c r="M14" s="116"/>
      <c r="N14" s="116">
        <v>12000</v>
      </c>
      <c r="O14" s="116">
        <v>12000</v>
      </c>
      <c r="P14" s="116"/>
      <c r="Q14" s="116"/>
      <c r="R14" s="116"/>
      <c r="S14" s="116"/>
    </row>
    <row r="15" ht="21" customHeight="1" spans="1:19">
      <c r="A15" s="128" t="s">
        <v>202</v>
      </c>
      <c r="B15" s="129" t="s">
        <v>70</v>
      </c>
      <c r="C15" s="129" t="s">
        <v>277</v>
      </c>
      <c r="D15" s="130" t="s">
        <v>438</v>
      </c>
      <c r="E15" s="130" t="s">
        <v>439</v>
      </c>
      <c r="F15" s="130" t="s">
        <v>339</v>
      </c>
      <c r="G15" s="150">
        <v>2</v>
      </c>
      <c r="H15" s="116">
        <v>6000</v>
      </c>
      <c r="I15" s="116">
        <v>6000</v>
      </c>
      <c r="J15" s="116"/>
      <c r="K15" s="116"/>
      <c r="L15" s="116"/>
      <c r="M15" s="116"/>
      <c r="N15" s="116">
        <v>6000</v>
      </c>
      <c r="O15" s="116">
        <v>6000</v>
      </c>
      <c r="P15" s="116"/>
      <c r="Q15" s="116"/>
      <c r="R15" s="116"/>
      <c r="S15" s="116"/>
    </row>
    <row r="16" ht="21" customHeight="1" spans="1:19">
      <c r="A16" s="128" t="s">
        <v>202</v>
      </c>
      <c r="B16" s="129" t="s">
        <v>70</v>
      </c>
      <c r="C16" s="129" t="s">
        <v>277</v>
      </c>
      <c r="D16" s="130" t="s">
        <v>440</v>
      </c>
      <c r="E16" s="130" t="s">
        <v>441</v>
      </c>
      <c r="F16" s="130" t="s">
        <v>339</v>
      </c>
      <c r="G16" s="150">
        <v>1</v>
      </c>
      <c r="H16" s="116">
        <v>350000</v>
      </c>
      <c r="I16" s="116">
        <v>350000</v>
      </c>
      <c r="J16" s="116"/>
      <c r="K16" s="116"/>
      <c r="L16" s="116"/>
      <c r="M16" s="116"/>
      <c r="N16" s="116">
        <v>350000</v>
      </c>
      <c r="O16" s="116">
        <v>350000</v>
      </c>
      <c r="P16" s="116"/>
      <c r="Q16" s="116"/>
      <c r="R16" s="116"/>
      <c r="S16" s="116"/>
    </row>
    <row r="17" ht="21" customHeight="1" spans="1:19">
      <c r="A17" s="128" t="s">
        <v>202</v>
      </c>
      <c r="B17" s="129" t="s">
        <v>70</v>
      </c>
      <c r="C17" s="129" t="s">
        <v>277</v>
      </c>
      <c r="D17" s="130" t="s">
        <v>442</v>
      </c>
      <c r="E17" s="130" t="s">
        <v>441</v>
      </c>
      <c r="F17" s="130" t="s">
        <v>339</v>
      </c>
      <c r="G17" s="150">
        <v>1</v>
      </c>
      <c r="H17" s="116">
        <v>200000</v>
      </c>
      <c r="I17" s="116">
        <v>200000</v>
      </c>
      <c r="J17" s="116"/>
      <c r="K17" s="116"/>
      <c r="L17" s="116"/>
      <c r="M17" s="116"/>
      <c r="N17" s="116">
        <v>200000</v>
      </c>
      <c r="O17" s="116">
        <v>200000</v>
      </c>
      <c r="P17" s="116"/>
      <c r="Q17" s="116"/>
      <c r="R17" s="116"/>
      <c r="S17" s="116"/>
    </row>
    <row r="18" ht="21" customHeight="1" spans="1:19">
      <c r="A18" s="128" t="s">
        <v>202</v>
      </c>
      <c r="B18" s="129" t="s">
        <v>70</v>
      </c>
      <c r="C18" s="129" t="s">
        <v>277</v>
      </c>
      <c r="D18" s="130" t="s">
        <v>443</v>
      </c>
      <c r="E18" s="130" t="s">
        <v>444</v>
      </c>
      <c r="F18" s="130" t="s">
        <v>339</v>
      </c>
      <c r="G18" s="150">
        <v>8</v>
      </c>
      <c r="H18" s="116">
        <v>40000</v>
      </c>
      <c r="I18" s="116">
        <v>40000</v>
      </c>
      <c r="J18" s="116"/>
      <c r="K18" s="116"/>
      <c r="L18" s="116"/>
      <c r="M18" s="116"/>
      <c r="N18" s="116">
        <v>40000</v>
      </c>
      <c r="O18" s="116">
        <v>40000</v>
      </c>
      <c r="P18" s="116"/>
      <c r="Q18" s="116"/>
      <c r="R18" s="116"/>
      <c r="S18" s="116"/>
    </row>
    <row r="19" ht="21" customHeight="1" spans="1:19">
      <c r="A19" s="128" t="s">
        <v>202</v>
      </c>
      <c r="B19" s="129" t="s">
        <v>70</v>
      </c>
      <c r="C19" s="129" t="s">
        <v>277</v>
      </c>
      <c r="D19" s="130" t="s">
        <v>445</v>
      </c>
      <c r="E19" s="130" t="s">
        <v>446</v>
      </c>
      <c r="F19" s="130" t="s">
        <v>339</v>
      </c>
      <c r="G19" s="150">
        <v>1</v>
      </c>
      <c r="H19" s="116">
        <v>50000</v>
      </c>
      <c r="I19" s="116">
        <v>50000</v>
      </c>
      <c r="J19" s="116"/>
      <c r="K19" s="116"/>
      <c r="L19" s="116"/>
      <c r="M19" s="116"/>
      <c r="N19" s="116">
        <v>50000</v>
      </c>
      <c r="O19" s="116">
        <v>50000</v>
      </c>
      <c r="P19" s="116"/>
      <c r="Q19" s="116"/>
      <c r="R19" s="116"/>
      <c r="S19" s="116"/>
    </row>
    <row r="20" ht="21" customHeight="1" spans="1:19">
      <c r="A20" s="128" t="s">
        <v>202</v>
      </c>
      <c r="B20" s="129" t="s">
        <v>70</v>
      </c>
      <c r="C20" s="129" t="s">
        <v>277</v>
      </c>
      <c r="D20" s="130" t="s">
        <v>447</v>
      </c>
      <c r="E20" s="130" t="s">
        <v>448</v>
      </c>
      <c r="F20" s="130" t="s">
        <v>339</v>
      </c>
      <c r="G20" s="150">
        <v>1</v>
      </c>
      <c r="H20" s="116">
        <v>64000</v>
      </c>
      <c r="I20" s="116">
        <v>64000</v>
      </c>
      <c r="J20" s="116"/>
      <c r="K20" s="116"/>
      <c r="L20" s="116"/>
      <c r="M20" s="116"/>
      <c r="N20" s="116">
        <v>64000</v>
      </c>
      <c r="O20" s="116">
        <v>64000</v>
      </c>
      <c r="P20" s="116"/>
      <c r="Q20" s="116"/>
      <c r="R20" s="116"/>
      <c r="S20" s="116"/>
    </row>
    <row r="21" ht="21" customHeight="1" spans="1:19">
      <c r="A21" s="128" t="s">
        <v>202</v>
      </c>
      <c r="B21" s="129" t="s">
        <v>70</v>
      </c>
      <c r="C21" s="129" t="s">
        <v>277</v>
      </c>
      <c r="D21" s="130" t="s">
        <v>449</v>
      </c>
      <c r="E21" s="130" t="s">
        <v>450</v>
      </c>
      <c r="F21" s="130" t="s">
        <v>339</v>
      </c>
      <c r="G21" s="150">
        <v>24</v>
      </c>
      <c r="H21" s="116">
        <v>24000</v>
      </c>
      <c r="I21" s="116">
        <v>24000</v>
      </c>
      <c r="J21" s="116"/>
      <c r="K21" s="116"/>
      <c r="L21" s="116"/>
      <c r="M21" s="116"/>
      <c r="N21" s="116">
        <v>24000</v>
      </c>
      <c r="O21" s="116">
        <v>24000</v>
      </c>
      <c r="P21" s="116"/>
      <c r="Q21" s="116"/>
      <c r="R21" s="116"/>
      <c r="S21" s="116"/>
    </row>
    <row r="22" ht="21" customHeight="1" spans="1:19">
      <c r="A22" s="131" t="s">
        <v>174</v>
      </c>
      <c r="B22" s="132"/>
      <c r="C22" s="132"/>
      <c r="D22" s="133"/>
      <c r="E22" s="133"/>
      <c r="F22" s="133"/>
      <c r="G22" s="151"/>
      <c r="H22" s="116">
        <v>768100</v>
      </c>
      <c r="I22" s="116">
        <v>830100</v>
      </c>
      <c r="J22" s="116"/>
      <c r="K22" s="116"/>
      <c r="L22" s="116"/>
      <c r="M22" s="116"/>
      <c r="N22" s="116">
        <v>830100</v>
      </c>
      <c r="O22" s="116">
        <v>830100</v>
      </c>
      <c r="P22" s="116"/>
      <c r="Q22" s="116"/>
      <c r="R22" s="116"/>
      <c r="S22" s="116"/>
    </row>
    <row r="23" ht="21" customHeight="1" spans="1:19">
      <c r="A23" s="147" t="s">
        <v>451</v>
      </c>
      <c r="B23" s="49"/>
      <c r="C23" s="49"/>
      <c r="D23" s="147"/>
      <c r="E23" s="147"/>
      <c r="F23" s="147"/>
      <c r="G23" s="152"/>
      <c r="H23" s="153"/>
      <c r="I23" s="153"/>
      <c r="J23" s="153"/>
      <c r="K23" s="153"/>
      <c r="L23" s="153"/>
      <c r="M23" s="153"/>
      <c r="N23" s="153"/>
      <c r="O23" s="153"/>
      <c r="P23" s="153"/>
      <c r="Q23" s="153"/>
      <c r="R23" s="153"/>
      <c r="S23" s="153"/>
    </row>
  </sheetData>
  <mergeCells count="19">
    <mergeCell ref="A2:S2"/>
    <mergeCell ref="A3:H3"/>
    <mergeCell ref="I4:S4"/>
    <mergeCell ref="N5:S5"/>
    <mergeCell ref="A22:G22"/>
    <mergeCell ref="A23:S23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  <mergeCell ref="L5:L6"/>
    <mergeCell ref="M5:M6"/>
  </mergeCells>
  <printOptions horizontalCentered="1"/>
  <pageMargins left="0.96" right="0.96" top="0.72" bottom="0.72" header="0" footer="0"/>
  <pageSetup paperSize="9" scale="6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T10"/>
  <sheetViews>
    <sheetView showZeros="0" topLeftCell="A2" workbookViewId="0">
      <selection activeCell="D27" sqref="D27"/>
    </sheetView>
  </sheetViews>
  <sheetFormatPr defaultColWidth="9.14166666666667" defaultRowHeight="14.25" customHeight="1"/>
  <cols>
    <col min="1" max="5" width="39.1416666666667" customWidth="1"/>
    <col min="6" max="6" width="27.575" customWidth="1"/>
    <col min="7" max="7" width="28.575" customWidth="1"/>
    <col min="8" max="8" width="28.1416666666667" customWidth="1"/>
    <col min="9" max="9" width="39.1416666666667" customWidth="1"/>
    <col min="10" max="18" width="20.425" customWidth="1"/>
    <col min="19" max="20" width="20.275" customWidth="1"/>
  </cols>
  <sheetData>
    <row r="1" ht="16.5" customHeight="1" spans="1:20">
      <c r="A1" s="113"/>
      <c r="B1" s="119"/>
      <c r="C1" s="119"/>
      <c r="D1" s="119"/>
      <c r="E1" s="119"/>
      <c r="F1" s="119"/>
      <c r="G1" s="119"/>
      <c r="H1" s="113"/>
      <c r="I1" s="113"/>
      <c r="J1" s="113"/>
      <c r="K1" s="113"/>
      <c r="L1" s="113"/>
      <c r="M1" s="113"/>
      <c r="N1" s="134"/>
      <c r="O1" s="113"/>
      <c r="P1" s="113"/>
      <c r="Q1" s="119"/>
      <c r="R1" s="113"/>
      <c r="S1" s="142"/>
      <c r="T1" s="142" t="s">
        <v>452</v>
      </c>
    </row>
    <row r="2" ht="41.25" customHeight="1" spans="1:20">
      <c r="A2" s="109" t="str">
        <f>"2026"&amp;"年部门政府购买服务预算表"</f>
        <v>2026年部门政府购买服务预算表</v>
      </c>
      <c r="B2" s="104"/>
      <c r="C2" s="104"/>
      <c r="D2" s="104"/>
      <c r="E2" s="104"/>
      <c r="F2" s="104"/>
      <c r="G2" s="104"/>
      <c r="H2" s="120"/>
      <c r="I2" s="120"/>
      <c r="J2" s="120"/>
      <c r="K2" s="120"/>
      <c r="L2" s="120"/>
      <c r="M2" s="120"/>
      <c r="N2" s="135"/>
      <c r="O2" s="120"/>
      <c r="P2" s="120"/>
      <c r="Q2" s="104"/>
      <c r="R2" s="120"/>
      <c r="S2" s="135"/>
      <c r="T2" s="104"/>
    </row>
    <row r="3" ht="22.5" customHeight="1" spans="1:20">
      <c r="A3" s="110" t="str">
        <f>"单位名称："&amp;"昆明市东川区汤丹镇卫生院"</f>
        <v>单位名称：昆明市东川区汤丹镇卫生院</v>
      </c>
      <c r="B3" s="121"/>
      <c r="C3" s="121"/>
      <c r="D3" s="121"/>
      <c r="E3" s="121"/>
      <c r="F3" s="121"/>
      <c r="G3" s="121"/>
      <c r="H3" s="111"/>
      <c r="I3" s="111"/>
      <c r="J3" s="111"/>
      <c r="K3" s="111"/>
      <c r="L3" s="111"/>
      <c r="M3" s="111"/>
      <c r="N3" s="134"/>
      <c r="O3" s="113"/>
      <c r="P3" s="113"/>
      <c r="Q3" s="119"/>
      <c r="R3" s="113"/>
      <c r="S3" s="143"/>
      <c r="T3" s="142" t="s">
        <v>1</v>
      </c>
    </row>
    <row r="4" ht="24" customHeight="1" spans="1:20">
      <c r="A4" s="54" t="s">
        <v>183</v>
      </c>
      <c r="B4" s="122" t="s">
        <v>184</v>
      </c>
      <c r="C4" s="122" t="s">
        <v>414</v>
      </c>
      <c r="D4" s="122" t="s">
        <v>453</v>
      </c>
      <c r="E4" s="122" t="s">
        <v>454</v>
      </c>
      <c r="F4" s="122" t="s">
        <v>455</v>
      </c>
      <c r="G4" s="122" t="s">
        <v>456</v>
      </c>
      <c r="H4" s="123" t="s">
        <v>457</v>
      </c>
      <c r="I4" s="123" t="s">
        <v>458</v>
      </c>
      <c r="J4" s="136" t="s">
        <v>191</v>
      </c>
      <c r="K4" s="136"/>
      <c r="L4" s="136"/>
      <c r="M4" s="136"/>
      <c r="N4" s="137"/>
      <c r="O4" s="136"/>
      <c r="P4" s="136"/>
      <c r="Q4" s="144"/>
      <c r="R4" s="136"/>
      <c r="S4" s="137"/>
      <c r="T4" s="117"/>
    </row>
    <row r="5" ht="24" customHeight="1" spans="1:20">
      <c r="A5" s="56"/>
      <c r="B5" s="124"/>
      <c r="C5" s="124"/>
      <c r="D5" s="124"/>
      <c r="E5" s="124"/>
      <c r="F5" s="124"/>
      <c r="G5" s="124"/>
      <c r="H5" s="125"/>
      <c r="I5" s="125"/>
      <c r="J5" s="125" t="s">
        <v>55</v>
      </c>
      <c r="K5" s="125" t="s">
        <v>58</v>
      </c>
      <c r="L5" s="125" t="s">
        <v>420</v>
      </c>
      <c r="M5" s="125" t="s">
        <v>421</v>
      </c>
      <c r="N5" s="138" t="s">
        <v>422</v>
      </c>
      <c r="O5" s="139" t="s">
        <v>423</v>
      </c>
      <c r="P5" s="139"/>
      <c r="Q5" s="145"/>
      <c r="R5" s="139"/>
      <c r="S5" s="146"/>
      <c r="T5" s="126"/>
    </row>
    <row r="6" ht="54" customHeight="1" spans="1:20">
      <c r="A6" s="59"/>
      <c r="B6" s="126"/>
      <c r="C6" s="126"/>
      <c r="D6" s="126"/>
      <c r="E6" s="126"/>
      <c r="F6" s="126"/>
      <c r="G6" s="126"/>
      <c r="H6" s="127"/>
      <c r="I6" s="127"/>
      <c r="J6" s="127"/>
      <c r="K6" s="127" t="s">
        <v>57</v>
      </c>
      <c r="L6" s="127"/>
      <c r="M6" s="127"/>
      <c r="N6" s="140"/>
      <c r="O6" s="127" t="s">
        <v>57</v>
      </c>
      <c r="P6" s="127" t="s">
        <v>64</v>
      </c>
      <c r="Q6" s="126" t="s">
        <v>65</v>
      </c>
      <c r="R6" s="127" t="s">
        <v>66</v>
      </c>
      <c r="S6" s="140" t="s">
        <v>67</v>
      </c>
      <c r="T6" s="126" t="s">
        <v>68</v>
      </c>
    </row>
    <row r="7" ht="17.25" customHeight="1" spans="1:20">
      <c r="A7" s="60">
        <v>1</v>
      </c>
      <c r="B7" s="126">
        <v>2</v>
      </c>
      <c r="C7" s="60">
        <v>3</v>
      </c>
      <c r="D7" s="60">
        <v>4</v>
      </c>
      <c r="E7" s="126">
        <v>5</v>
      </c>
      <c r="F7" s="60">
        <v>6</v>
      </c>
      <c r="G7" s="60">
        <v>7</v>
      </c>
      <c r="H7" s="126">
        <v>8</v>
      </c>
      <c r="I7" s="60">
        <v>9</v>
      </c>
      <c r="J7" s="60">
        <v>10</v>
      </c>
      <c r="K7" s="126">
        <v>11</v>
      </c>
      <c r="L7" s="60">
        <v>12</v>
      </c>
      <c r="M7" s="60">
        <v>13</v>
      </c>
      <c r="N7" s="126">
        <v>14</v>
      </c>
      <c r="O7" s="60">
        <v>15</v>
      </c>
      <c r="P7" s="60">
        <v>16</v>
      </c>
      <c r="Q7" s="126">
        <v>17</v>
      </c>
      <c r="R7" s="60">
        <v>18</v>
      </c>
      <c r="S7" s="60">
        <v>19</v>
      </c>
      <c r="T7" s="60">
        <v>20</v>
      </c>
    </row>
    <row r="8" ht="21" customHeight="1" spans="1:20">
      <c r="A8" s="128"/>
      <c r="B8" s="129"/>
      <c r="C8" s="129"/>
      <c r="D8" s="129"/>
      <c r="E8" s="129"/>
      <c r="F8" s="129"/>
      <c r="G8" s="129"/>
      <c r="H8" s="130"/>
      <c r="I8" s="130"/>
      <c r="J8" s="116"/>
      <c r="K8" s="116"/>
      <c r="L8" s="116"/>
      <c r="M8" s="116"/>
      <c r="N8" s="116"/>
      <c r="O8" s="116"/>
      <c r="P8" s="116"/>
      <c r="Q8" s="116"/>
      <c r="R8" s="116"/>
      <c r="S8" s="116"/>
      <c r="T8" s="116"/>
    </row>
    <row r="9" ht="21" customHeight="1" spans="1:20">
      <c r="A9" s="131" t="s">
        <v>174</v>
      </c>
      <c r="B9" s="132"/>
      <c r="C9" s="132"/>
      <c r="D9" s="132"/>
      <c r="E9" s="132"/>
      <c r="F9" s="132"/>
      <c r="G9" s="132"/>
      <c r="H9" s="133"/>
      <c r="I9" s="141"/>
      <c r="J9" s="116"/>
      <c r="K9" s="116"/>
      <c r="L9" s="116"/>
      <c r="M9" s="116"/>
      <c r="N9" s="116"/>
      <c r="O9" s="116"/>
      <c r="P9" s="116"/>
      <c r="Q9" s="116"/>
      <c r="R9" s="116"/>
      <c r="S9" s="116"/>
      <c r="T9" s="116"/>
    </row>
    <row r="10" customHeight="1" spans="1:1">
      <c r="A10" t="s">
        <v>459</v>
      </c>
    </row>
  </sheetData>
  <mergeCells count="19">
    <mergeCell ref="A2:T2"/>
    <mergeCell ref="A3:I3"/>
    <mergeCell ref="J4:T4"/>
    <mergeCell ref="O5:T5"/>
    <mergeCell ref="A9:I9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5:J6"/>
    <mergeCell ref="K5:K6"/>
    <mergeCell ref="L5:L6"/>
    <mergeCell ref="M5:M6"/>
    <mergeCell ref="N5:N6"/>
  </mergeCells>
  <printOptions horizontalCentered="1"/>
  <pageMargins left="0.96" right="0.96" top="0.72" bottom="0.72" header="0" footer="0"/>
  <pageSetup paperSize="9" scale="60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M9"/>
  <sheetViews>
    <sheetView showZeros="0" workbookViewId="0">
      <selection activeCell="E20" sqref="E20"/>
    </sheetView>
  </sheetViews>
  <sheetFormatPr defaultColWidth="9.14166666666667" defaultRowHeight="14.25" customHeight="1"/>
  <cols>
    <col min="1" max="1" width="37.7166666666667" customWidth="1"/>
    <col min="2" max="13" width="20" customWidth="1"/>
  </cols>
  <sheetData>
    <row r="1" ht="17.25" customHeight="1" spans="4:13">
      <c r="D1" s="108"/>
      <c r="M1" s="47" t="s">
        <v>460</v>
      </c>
    </row>
    <row r="2" ht="41.25" customHeight="1" spans="1:13">
      <c r="A2" s="109" t="str">
        <f>"2026"&amp;"年对下转移支付预算表"</f>
        <v>2026年对下转移支付预算表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104"/>
    </row>
    <row r="3" ht="18" customHeight="1" spans="1:13">
      <c r="A3" s="110" t="str">
        <f>"单位名称："&amp;"昆明市东川区汤丹镇卫生院"</f>
        <v>单位名称：昆明市东川区汤丹镇卫生院</v>
      </c>
      <c r="B3" s="111"/>
      <c r="C3" s="111"/>
      <c r="D3" s="112"/>
      <c r="E3" s="113"/>
      <c r="F3" s="113"/>
      <c r="G3" s="113"/>
      <c r="H3" s="113"/>
      <c r="I3" s="113"/>
      <c r="M3" s="52" t="s">
        <v>1</v>
      </c>
    </row>
    <row r="4" ht="19.5" customHeight="1" spans="1:13">
      <c r="A4" s="69" t="s">
        <v>461</v>
      </c>
      <c r="B4" s="12" t="s">
        <v>191</v>
      </c>
      <c r="C4" s="13"/>
      <c r="D4" s="13"/>
      <c r="E4" s="12" t="s">
        <v>462</v>
      </c>
      <c r="F4" s="13"/>
      <c r="G4" s="13"/>
      <c r="H4" s="13"/>
      <c r="I4" s="13"/>
      <c r="J4" s="13"/>
      <c r="K4" s="13"/>
      <c r="L4" s="13"/>
      <c r="M4" s="117"/>
    </row>
    <row r="5" ht="40.5" customHeight="1" spans="1:13">
      <c r="A5" s="60"/>
      <c r="B5" s="70" t="s">
        <v>55</v>
      </c>
      <c r="C5" s="54" t="s">
        <v>58</v>
      </c>
      <c r="D5" s="114" t="s">
        <v>420</v>
      </c>
      <c r="E5" s="88"/>
      <c r="F5" s="88"/>
      <c r="G5" s="88"/>
      <c r="H5" s="88"/>
      <c r="I5" s="88"/>
      <c r="J5" s="88"/>
      <c r="K5" s="88"/>
      <c r="L5" s="88"/>
      <c r="M5" s="118"/>
    </row>
    <row r="6" ht="19.5" customHeight="1" spans="1:13">
      <c r="A6" s="61">
        <v>1</v>
      </c>
      <c r="B6" s="61">
        <v>2</v>
      </c>
      <c r="C6" s="61">
        <v>3</v>
      </c>
      <c r="D6" s="115">
        <v>4</v>
      </c>
      <c r="E6" s="76">
        <v>5</v>
      </c>
      <c r="F6" s="61">
        <v>6</v>
      </c>
      <c r="G6" s="61">
        <v>7</v>
      </c>
      <c r="H6" s="115">
        <v>8</v>
      </c>
      <c r="I6" s="61">
        <v>9</v>
      </c>
      <c r="J6" s="61">
        <v>10</v>
      </c>
      <c r="K6" s="61">
        <v>11</v>
      </c>
      <c r="L6" s="61">
        <v>13</v>
      </c>
      <c r="M6" s="76">
        <v>24</v>
      </c>
    </row>
    <row r="7" ht="19.5" customHeight="1" spans="1:13">
      <c r="A7" s="18"/>
      <c r="B7" s="116"/>
      <c r="C7" s="116"/>
      <c r="D7" s="116"/>
      <c r="E7" s="116"/>
      <c r="F7" s="116"/>
      <c r="G7" s="116"/>
      <c r="H7" s="116"/>
      <c r="I7" s="116"/>
      <c r="J7" s="116"/>
      <c r="K7" s="116"/>
      <c r="L7" s="116"/>
      <c r="M7" s="116"/>
    </row>
    <row r="8" ht="19.5" customHeight="1" spans="1:13">
      <c r="A8" s="106"/>
      <c r="B8" s="116"/>
      <c r="C8" s="116"/>
      <c r="D8" s="116"/>
      <c r="E8" s="116"/>
      <c r="F8" s="116"/>
      <c r="G8" s="116"/>
      <c r="H8" s="116"/>
      <c r="I8" s="116"/>
      <c r="J8" s="116"/>
      <c r="K8" s="116"/>
      <c r="L8" s="116"/>
      <c r="M8" s="116"/>
    </row>
    <row r="9" customHeight="1" spans="1:1">
      <c r="A9" t="s">
        <v>463</v>
      </c>
    </row>
  </sheetData>
  <mergeCells count="5">
    <mergeCell ref="A2:M2"/>
    <mergeCell ref="A3:I3"/>
    <mergeCell ref="B4:D4"/>
    <mergeCell ref="E4:M4"/>
    <mergeCell ref="A4:A5"/>
  </mergeCells>
  <printOptions horizontalCentered="1"/>
  <pageMargins left="0.96" right="0.96" top="0.72" bottom="0.72" header="0" footer="0"/>
  <pageSetup paperSize="9" scale="57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8"/>
  <sheetViews>
    <sheetView showZeros="0" workbookViewId="0">
      <selection activeCell="E21" sqref="E21"/>
    </sheetView>
  </sheetViews>
  <sheetFormatPr defaultColWidth="9.14166666666667" defaultRowHeight="12" customHeight="1" outlineLevelRow="7"/>
  <cols>
    <col min="1" max="1" width="34.275" customWidth="1"/>
    <col min="2" max="2" width="29" customWidth="1"/>
    <col min="3" max="5" width="23.575" customWidth="1"/>
    <col min="6" max="6" width="11.275" customWidth="1"/>
    <col min="7" max="7" width="25.1416666666667" customWidth="1"/>
    <col min="8" max="8" width="15.575" customWidth="1"/>
    <col min="9" max="9" width="13.425" customWidth="1"/>
    <col min="10" max="10" width="18.85" customWidth="1"/>
  </cols>
  <sheetData>
    <row r="1" ht="16.5" customHeight="1" spans="10:10">
      <c r="J1" s="47" t="s">
        <v>464</v>
      </c>
    </row>
    <row r="2" ht="41.25" customHeight="1" spans="1:10">
      <c r="A2" s="103" t="str">
        <f>"2026"&amp;"年对下转移支付绩效目标表"</f>
        <v>2026年对下转移支付绩效目标表</v>
      </c>
      <c r="B2" s="48"/>
      <c r="C2" s="48"/>
      <c r="D2" s="48"/>
      <c r="E2" s="48"/>
      <c r="F2" s="104"/>
      <c r="G2" s="48"/>
      <c r="H2" s="104"/>
      <c r="I2" s="104"/>
      <c r="J2" s="48"/>
    </row>
    <row r="3" ht="17.25" customHeight="1" spans="1:1">
      <c r="A3" s="49" t="str">
        <f>"单位名称："&amp;"昆明市东川区汤丹镇卫生院"</f>
        <v>单位名称：昆明市东川区汤丹镇卫生院</v>
      </c>
    </row>
    <row r="4" ht="44.25" customHeight="1" spans="1:10">
      <c r="A4" s="17" t="s">
        <v>461</v>
      </c>
      <c r="B4" s="17" t="s">
        <v>299</v>
      </c>
      <c r="C4" s="17" t="s">
        <v>300</v>
      </c>
      <c r="D4" s="17" t="s">
        <v>301</v>
      </c>
      <c r="E4" s="17" t="s">
        <v>302</v>
      </c>
      <c r="F4" s="105" t="s">
        <v>303</v>
      </c>
      <c r="G4" s="17" t="s">
        <v>304</v>
      </c>
      <c r="H4" s="105" t="s">
        <v>305</v>
      </c>
      <c r="I4" s="105" t="s">
        <v>306</v>
      </c>
      <c r="J4" s="17" t="s">
        <v>307</v>
      </c>
    </row>
    <row r="5" ht="14.25" customHeight="1" spans="1:10">
      <c r="A5" s="17">
        <v>1</v>
      </c>
      <c r="B5" s="17">
        <v>2</v>
      </c>
      <c r="C5" s="17">
        <v>3</v>
      </c>
      <c r="D5" s="17">
        <v>4</v>
      </c>
      <c r="E5" s="17">
        <v>5</v>
      </c>
      <c r="F5" s="105">
        <v>6</v>
      </c>
      <c r="G5" s="17">
        <v>7</v>
      </c>
      <c r="H5" s="105">
        <v>8</v>
      </c>
      <c r="I5" s="105">
        <v>9</v>
      </c>
      <c r="J5" s="17">
        <v>10</v>
      </c>
    </row>
    <row r="6" ht="42" customHeight="1" spans="1:10">
      <c r="A6" s="18"/>
      <c r="B6" s="106"/>
      <c r="C6" s="106"/>
      <c r="D6" s="106"/>
      <c r="E6" s="94"/>
      <c r="F6" s="107"/>
      <c r="G6" s="94"/>
      <c r="H6" s="107"/>
      <c r="I6" s="107"/>
      <c r="J6" s="94"/>
    </row>
    <row r="7" ht="42" customHeight="1" spans="1:10">
      <c r="A7" s="18"/>
      <c r="B7" s="62"/>
      <c r="C7" s="62"/>
      <c r="D7" s="62"/>
      <c r="E7" s="18"/>
      <c r="F7" s="62"/>
      <c r="G7" s="18"/>
      <c r="H7" s="62"/>
      <c r="I7" s="62"/>
      <c r="J7" s="18"/>
    </row>
    <row r="8" customHeight="1" spans="1:1">
      <c r="A8" t="s">
        <v>465</v>
      </c>
    </row>
  </sheetData>
  <mergeCells count="2">
    <mergeCell ref="A2:J2"/>
    <mergeCell ref="A3:H3"/>
  </mergeCells>
  <printOptions horizontalCentered="1"/>
  <pageMargins left="0.96" right="0.96" top="0.72" bottom="0.72" header="0" footer="0"/>
  <pageSetup paperSize="9" scale="6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I9"/>
  <sheetViews>
    <sheetView showZeros="0" workbookViewId="0">
      <selection activeCell="A9" sqref="A9"/>
    </sheetView>
  </sheetViews>
  <sheetFormatPr defaultColWidth="10.425" defaultRowHeight="14.25" customHeight="1"/>
  <cols>
    <col min="1" max="3" width="33.7166666666667" customWidth="1"/>
    <col min="4" max="4" width="45.575" customWidth="1"/>
    <col min="5" max="5" width="27.575" customWidth="1"/>
    <col min="6" max="6" width="21.7166666666667" customWidth="1"/>
    <col min="7" max="9" width="26.275" customWidth="1"/>
  </cols>
  <sheetData>
    <row r="1" customHeight="1" spans="1:9">
      <c r="A1" s="78" t="s">
        <v>466</v>
      </c>
      <c r="B1" s="79"/>
      <c r="C1" s="79"/>
      <c r="D1" s="80"/>
      <c r="E1" s="80"/>
      <c r="F1" s="80"/>
      <c r="G1" s="79"/>
      <c r="H1" s="79"/>
      <c r="I1" s="80"/>
    </row>
    <row r="2" ht="41.25" customHeight="1" spans="1:9">
      <c r="A2" s="81" t="str">
        <f>"2026"&amp;"年新增资产配置预算表"</f>
        <v>2026年新增资产配置预算表</v>
      </c>
      <c r="B2" s="82"/>
      <c r="C2" s="82"/>
      <c r="D2" s="83"/>
      <c r="E2" s="83"/>
      <c r="F2" s="83"/>
      <c r="G2" s="82"/>
      <c r="H2" s="82"/>
      <c r="I2" s="83"/>
    </row>
    <row r="3" customHeight="1" spans="1:9">
      <c r="A3" s="84" t="str">
        <f>"单位名称："&amp;"昆明市东川区汤丹镇卫生院"</f>
        <v>单位名称：昆明市东川区汤丹镇卫生院</v>
      </c>
      <c r="B3" s="85"/>
      <c r="C3" s="85"/>
      <c r="D3" s="86"/>
      <c r="F3" s="83"/>
      <c r="G3" s="82"/>
      <c r="H3" s="82"/>
      <c r="I3" s="102" t="s">
        <v>1</v>
      </c>
    </row>
    <row r="4" ht="28.5" customHeight="1" spans="1:9">
      <c r="A4" s="87" t="s">
        <v>183</v>
      </c>
      <c r="B4" s="88" t="s">
        <v>184</v>
      </c>
      <c r="C4" s="89" t="s">
        <v>467</v>
      </c>
      <c r="D4" s="87" t="s">
        <v>468</v>
      </c>
      <c r="E4" s="87" t="s">
        <v>469</v>
      </c>
      <c r="F4" s="87" t="s">
        <v>470</v>
      </c>
      <c r="G4" s="88" t="s">
        <v>471</v>
      </c>
      <c r="H4" s="76"/>
      <c r="I4" s="87"/>
    </row>
    <row r="5" ht="21" customHeight="1" spans="1:9">
      <c r="A5" s="89"/>
      <c r="B5" s="90"/>
      <c r="C5" s="90"/>
      <c r="D5" s="91"/>
      <c r="E5" s="90"/>
      <c r="F5" s="90"/>
      <c r="G5" s="88" t="s">
        <v>418</v>
      </c>
      <c r="H5" s="88" t="s">
        <v>472</v>
      </c>
      <c r="I5" s="88" t="s">
        <v>473</v>
      </c>
    </row>
    <row r="6" ht="17.25" customHeight="1" spans="1:9">
      <c r="A6" s="92" t="s">
        <v>82</v>
      </c>
      <c r="B6" s="93" t="s">
        <v>83</v>
      </c>
      <c r="C6" s="92" t="s">
        <v>84</v>
      </c>
      <c r="D6" s="94" t="s">
        <v>85</v>
      </c>
      <c r="E6" s="92" t="s">
        <v>86</v>
      </c>
      <c r="F6" s="93" t="s">
        <v>87</v>
      </c>
      <c r="G6" s="95" t="s">
        <v>88</v>
      </c>
      <c r="H6" s="94" t="s">
        <v>89</v>
      </c>
      <c r="I6" s="94">
        <v>9</v>
      </c>
    </row>
    <row r="7" ht="19.5" customHeight="1" spans="1:9">
      <c r="A7" s="96"/>
      <c r="B7" s="72"/>
      <c r="C7" s="72"/>
      <c r="D7" s="18"/>
      <c r="E7" s="62"/>
      <c r="F7" s="95"/>
      <c r="G7" s="97"/>
      <c r="H7" s="98"/>
      <c r="I7" s="98"/>
    </row>
    <row r="8" ht="19.5" customHeight="1" spans="1:9">
      <c r="A8" s="20" t="s">
        <v>55</v>
      </c>
      <c r="B8" s="99"/>
      <c r="C8" s="99"/>
      <c r="D8" s="100"/>
      <c r="E8" s="101"/>
      <c r="F8" s="101"/>
      <c r="G8" s="97"/>
      <c r="H8" s="98"/>
      <c r="I8" s="98"/>
    </row>
    <row r="9" customHeight="1" spans="1:1">
      <c r="A9" t="s">
        <v>474</v>
      </c>
    </row>
  </sheetData>
  <mergeCells count="11">
    <mergeCell ref="A1:I1"/>
    <mergeCell ref="A2:I2"/>
    <mergeCell ref="A3:C3"/>
    <mergeCell ref="G4:I4"/>
    <mergeCell ref="A8:F8"/>
    <mergeCell ref="A4:A5"/>
    <mergeCell ref="B4:B5"/>
    <mergeCell ref="C4:C5"/>
    <mergeCell ref="D4:D5"/>
    <mergeCell ref="E4:E5"/>
    <mergeCell ref="F4:F5"/>
  </mergeCells>
  <pageMargins left="0.67" right="0.67" top="0.72" bottom="0.72" header="0.28" footer="0.28"/>
  <pageSetup paperSize="9" fitToWidth="0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K11"/>
  <sheetViews>
    <sheetView showZeros="0" workbookViewId="0">
      <selection activeCell="F30" sqref="F30"/>
    </sheetView>
  </sheetViews>
  <sheetFormatPr defaultColWidth="9.14166666666667" defaultRowHeight="14.25" customHeight="1"/>
  <cols>
    <col min="1" max="1" width="19.275" customWidth="1"/>
    <col min="2" max="2" width="33.85" customWidth="1"/>
    <col min="3" max="3" width="23.85" customWidth="1"/>
    <col min="4" max="4" width="11.1416666666667" customWidth="1"/>
    <col min="5" max="5" width="17.7166666666667" customWidth="1"/>
    <col min="6" max="6" width="9.85" customWidth="1"/>
    <col min="7" max="7" width="17.7166666666667" customWidth="1"/>
    <col min="8" max="11" width="23.1416666666667" customWidth="1"/>
  </cols>
  <sheetData>
    <row r="1" customHeight="1" spans="4:11">
      <c r="D1" s="46"/>
      <c r="E1" s="46"/>
      <c r="F1" s="46"/>
      <c r="G1" s="46"/>
      <c r="K1" s="47" t="s">
        <v>475</v>
      </c>
    </row>
    <row r="2" ht="41.25" customHeight="1" spans="1:11">
      <c r="A2" s="48" t="str">
        <f>"2026"&amp;"年上级补助项目支出预算表"</f>
        <v>2026年上级补助项目支出预算表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ht="13.5" customHeight="1" spans="1:11">
      <c r="A3" s="49" t="str">
        <f>"单位名称："&amp;"昆明市东川区汤丹镇卫生院"</f>
        <v>单位名称：昆明市东川区汤丹镇卫生院</v>
      </c>
      <c r="B3" s="50"/>
      <c r="C3" s="50"/>
      <c r="D3" s="50"/>
      <c r="E3" s="50"/>
      <c r="F3" s="50"/>
      <c r="G3" s="50"/>
      <c r="H3" s="51"/>
      <c r="I3" s="51"/>
      <c r="J3" s="51"/>
      <c r="K3" s="52" t="s">
        <v>1</v>
      </c>
    </row>
    <row r="4" ht="21.75" customHeight="1" spans="1:11">
      <c r="A4" s="53" t="s">
        <v>259</v>
      </c>
      <c r="B4" s="53" t="s">
        <v>186</v>
      </c>
      <c r="C4" s="53" t="s">
        <v>260</v>
      </c>
      <c r="D4" s="54" t="s">
        <v>187</v>
      </c>
      <c r="E4" s="54" t="s">
        <v>188</v>
      </c>
      <c r="F4" s="54" t="s">
        <v>261</v>
      </c>
      <c r="G4" s="54" t="s">
        <v>262</v>
      </c>
      <c r="H4" s="69" t="s">
        <v>55</v>
      </c>
      <c r="I4" s="12" t="s">
        <v>476</v>
      </c>
      <c r="J4" s="13"/>
      <c r="K4" s="41"/>
    </row>
    <row r="5" ht="21.75" customHeight="1" spans="1:11">
      <c r="A5" s="55"/>
      <c r="B5" s="55"/>
      <c r="C5" s="55"/>
      <c r="D5" s="56"/>
      <c r="E5" s="56"/>
      <c r="F5" s="56"/>
      <c r="G5" s="56"/>
      <c r="H5" s="70"/>
      <c r="I5" s="54" t="s">
        <v>58</v>
      </c>
      <c r="J5" s="54" t="s">
        <v>59</v>
      </c>
      <c r="K5" s="54" t="s">
        <v>60</v>
      </c>
    </row>
    <row r="6" ht="40.5" customHeight="1" spans="1:11">
      <c r="A6" s="58"/>
      <c r="B6" s="58"/>
      <c r="C6" s="58"/>
      <c r="D6" s="59"/>
      <c r="E6" s="59"/>
      <c r="F6" s="59"/>
      <c r="G6" s="59"/>
      <c r="H6" s="60"/>
      <c r="I6" s="59" t="s">
        <v>57</v>
      </c>
      <c r="J6" s="59"/>
      <c r="K6" s="59"/>
    </row>
    <row r="7" ht="15" customHeight="1" spans="1:11">
      <c r="A7" s="61">
        <v>1</v>
      </c>
      <c r="B7" s="61">
        <v>2</v>
      </c>
      <c r="C7" s="61">
        <v>3</v>
      </c>
      <c r="D7" s="61">
        <v>4</v>
      </c>
      <c r="E7" s="61">
        <v>5</v>
      </c>
      <c r="F7" s="61">
        <v>6</v>
      </c>
      <c r="G7" s="61">
        <v>7</v>
      </c>
      <c r="H7" s="61">
        <v>8</v>
      </c>
      <c r="I7" s="61">
        <v>9</v>
      </c>
      <c r="J7" s="76">
        <v>10</v>
      </c>
      <c r="K7" s="76">
        <v>11</v>
      </c>
    </row>
    <row r="8" ht="18.75" customHeight="1" spans="1:11">
      <c r="A8" s="18"/>
      <c r="B8" s="62"/>
      <c r="C8" s="18"/>
      <c r="D8" s="18"/>
      <c r="E8" s="18"/>
      <c r="F8" s="18"/>
      <c r="G8" s="18"/>
      <c r="H8" s="71"/>
      <c r="I8" s="77"/>
      <c r="J8" s="77"/>
      <c r="K8" s="71"/>
    </row>
    <row r="9" ht="18.75" customHeight="1" spans="1:11">
      <c r="A9" s="72"/>
      <c r="B9" s="62"/>
      <c r="C9" s="62"/>
      <c r="D9" s="62"/>
      <c r="E9" s="62"/>
      <c r="F9" s="62"/>
      <c r="G9" s="62"/>
      <c r="H9" s="64"/>
      <c r="I9" s="64"/>
      <c r="J9" s="64"/>
      <c r="K9" s="71"/>
    </row>
    <row r="10" ht="18.75" customHeight="1" spans="1:11">
      <c r="A10" s="73" t="s">
        <v>174</v>
      </c>
      <c r="B10" s="74"/>
      <c r="C10" s="74"/>
      <c r="D10" s="74"/>
      <c r="E10" s="74"/>
      <c r="F10" s="74"/>
      <c r="G10" s="75"/>
      <c r="H10" s="64"/>
      <c r="I10" s="64"/>
      <c r="J10" s="64"/>
      <c r="K10" s="71"/>
    </row>
    <row r="11" customHeight="1" spans="1:1">
      <c r="A11" t="s">
        <v>477</v>
      </c>
    </row>
  </sheetData>
  <mergeCells count="15">
    <mergeCell ref="A2:K2"/>
    <mergeCell ref="A3:G3"/>
    <mergeCell ref="I4:K4"/>
    <mergeCell ref="A10:G10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G11"/>
  <sheetViews>
    <sheetView showZeros="0" workbookViewId="0">
      <selection activeCell="I13" sqref="I13"/>
    </sheetView>
  </sheetViews>
  <sheetFormatPr defaultColWidth="9.14166666666667" defaultRowHeight="14.25" customHeight="1" outlineLevelCol="6"/>
  <cols>
    <col min="1" max="1" width="35.275" customWidth="1"/>
    <col min="2" max="4" width="28" customWidth="1"/>
    <col min="5" max="7" width="23.85" customWidth="1"/>
  </cols>
  <sheetData>
    <row r="1" ht="13.5" customHeight="1" spans="4:7">
      <c r="D1" s="46"/>
      <c r="G1" s="47" t="s">
        <v>478</v>
      </c>
    </row>
    <row r="2" ht="41.25" customHeight="1" spans="1:7">
      <c r="A2" s="48" t="str">
        <f>"2026"&amp;"年部门项目中期规划预算表"</f>
        <v>2026年部门项目中期规划预算表</v>
      </c>
      <c r="B2" s="48"/>
      <c r="C2" s="48"/>
      <c r="D2" s="48"/>
      <c r="E2" s="48"/>
      <c r="F2" s="48"/>
      <c r="G2" s="48"/>
    </row>
    <row r="3" ht="13.5" customHeight="1" spans="1:7">
      <c r="A3" s="49" t="str">
        <f>"单位名称："&amp;"昆明市东川区汤丹镇卫生院"</f>
        <v>单位名称：昆明市东川区汤丹镇卫生院</v>
      </c>
      <c r="B3" s="50"/>
      <c r="C3" s="50"/>
      <c r="D3" s="50"/>
      <c r="E3" s="51"/>
      <c r="F3" s="51"/>
      <c r="G3" s="52" t="s">
        <v>1</v>
      </c>
    </row>
    <row r="4" ht="21.75" customHeight="1" spans="1:7">
      <c r="A4" s="53" t="s">
        <v>260</v>
      </c>
      <c r="B4" s="53" t="s">
        <v>259</v>
      </c>
      <c r="C4" s="53" t="s">
        <v>186</v>
      </c>
      <c r="D4" s="54" t="s">
        <v>479</v>
      </c>
      <c r="E4" s="12" t="s">
        <v>58</v>
      </c>
      <c r="F4" s="13"/>
      <c r="G4" s="41"/>
    </row>
    <row r="5" ht="21.75" customHeight="1" spans="1:7">
      <c r="A5" s="55"/>
      <c r="B5" s="55"/>
      <c r="C5" s="55"/>
      <c r="D5" s="56"/>
      <c r="E5" s="57" t="str">
        <f>"2026"&amp;"年"</f>
        <v>2026年</v>
      </c>
      <c r="F5" s="54" t="str">
        <f>("2026"+1)&amp;"年"</f>
        <v>2027年</v>
      </c>
      <c r="G5" s="54" t="str">
        <f>("2026"+2)&amp;"年"</f>
        <v>2028年</v>
      </c>
    </row>
    <row r="6" ht="40.5" customHeight="1" spans="1:7">
      <c r="A6" s="58"/>
      <c r="B6" s="58"/>
      <c r="C6" s="58"/>
      <c r="D6" s="59"/>
      <c r="E6" s="60"/>
      <c r="F6" s="59" t="s">
        <v>57</v>
      </c>
      <c r="G6" s="59"/>
    </row>
    <row r="7" ht="15" customHeight="1" spans="1:7">
      <c r="A7" s="61">
        <v>1</v>
      </c>
      <c r="B7" s="61">
        <v>2</v>
      </c>
      <c r="C7" s="61">
        <v>3</v>
      </c>
      <c r="D7" s="61">
        <v>4</v>
      </c>
      <c r="E7" s="61">
        <v>5</v>
      </c>
      <c r="F7" s="61">
        <v>6</v>
      </c>
      <c r="G7" s="61">
        <v>7</v>
      </c>
    </row>
    <row r="8" ht="17.25" customHeight="1" spans="1:7">
      <c r="A8" s="62" t="s">
        <v>70</v>
      </c>
      <c r="B8" s="63"/>
      <c r="C8" s="63"/>
      <c r="D8" s="62"/>
      <c r="E8" s="64">
        <v>83397.12</v>
      </c>
      <c r="F8" s="64">
        <f>E8*1.05</f>
        <v>87566.976</v>
      </c>
      <c r="G8" s="64">
        <f>F8*1.05</f>
        <v>91945.3248</v>
      </c>
    </row>
    <row r="9" ht="18.75" customHeight="1" spans="1:7">
      <c r="A9" s="62"/>
      <c r="B9" s="62" t="s">
        <v>480</v>
      </c>
      <c r="C9" s="62" t="s">
        <v>267</v>
      </c>
      <c r="D9" s="62" t="s">
        <v>481</v>
      </c>
      <c r="E9" s="64">
        <v>8073.12</v>
      </c>
      <c r="F9" s="64">
        <f>E9*1.05</f>
        <v>8476.776</v>
      </c>
      <c r="G9" s="64">
        <f>F9*1.05</f>
        <v>8900.6148</v>
      </c>
    </row>
    <row r="10" ht="18.75" customHeight="1" spans="1:7">
      <c r="A10" s="65"/>
      <c r="B10" s="62" t="s">
        <v>480</v>
      </c>
      <c r="C10" s="62" t="s">
        <v>269</v>
      </c>
      <c r="D10" s="62" t="s">
        <v>481</v>
      </c>
      <c r="E10" s="64">
        <v>75324</v>
      </c>
      <c r="F10" s="64">
        <f>E10*1.05</f>
        <v>79090.2</v>
      </c>
      <c r="G10" s="64">
        <f>F10*1.05</f>
        <v>83044.71</v>
      </c>
    </row>
    <row r="11" ht="18.75" customHeight="1" spans="1:7">
      <c r="A11" s="66" t="s">
        <v>55</v>
      </c>
      <c r="B11" s="67" t="s">
        <v>482</v>
      </c>
      <c r="C11" s="67"/>
      <c r="D11" s="68"/>
      <c r="E11" s="64">
        <v>83397.12</v>
      </c>
      <c r="F11" s="64">
        <f>E11*1.05</f>
        <v>87566.976</v>
      </c>
      <c r="G11" s="64">
        <f>F11*1.05</f>
        <v>91945.3248</v>
      </c>
    </row>
  </sheetData>
  <mergeCells count="11">
    <mergeCell ref="A2:G2"/>
    <mergeCell ref="A3:D3"/>
    <mergeCell ref="E4:G4"/>
    <mergeCell ref="A11:D11"/>
    <mergeCell ref="A4:A6"/>
    <mergeCell ref="B4:B6"/>
    <mergeCell ref="C4:C6"/>
    <mergeCell ref="D4:D6"/>
    <mergeCell ref="E5:E6"/>
    <mergeCell ref="F5:F6"/>
    <mergeCell ref="G5:G6"/>
  </mergeCells>
  <printOptions horizontalCentered="1"/>
  <pageMargins left="0.37" right="0.37" top="0.56" bottom="0.56" header="0.48" footer="0.48"/>
  <pageSetup paperSize="9" scale="56" orientation="landscape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  <pageSetUpPr fitToPage="1"/>
  </sheetPr>
  <dimension ref="A1:J29"/>
  <sheetViews>
    <sheetView showZeros="0" tabSelected="1" topLeftCell="A26" workbookViewId="0">
      <selection activeCell="I15" sqref="I15"/>
    </sheetView>
  </sheetViews>
  <sheetFormatPr defaultColWidth="8.575" defaultRowHeight="14.25" customHeight="1"/>
  <cols>
    <col min="1" max="1" width="18.1416666666667" customWidth="1"/>
    <col min="2" max="2" width="23.425" customWidth="1"/>
    <col min="3" max="3" width="21.85" customWidth="1"/>
    <col min="4" max="4" width="15.575" customWidth="1"/>
    <col min="5" max="5" width="31.575" customWidth="1"/>
    <col min="6" max="6" width="15.425" customWidth="1"/>
    <col min="7" max="7" width="16.425" customWidth="1"/>
    <col min="8" max="8" width="29.575" customWidth="1"/>
    <col min="9" max="9" width="30.575" customWidth="1"/>
    <col min="10" max="10" width="23.85" customWidth="1"/>
  </cols>
  <sheetData>
    <row r="1" customHeight="1" spans="1:10">
      <c r="A1" s="1"/>
      <c r="B1" s="1"/>
      <c r="C1" s="1"/>
      <c r="D1" s="1"/>
      <c r="E1" s="1"/>
      <c r="F1" s="1"/>
      <c r="G1" s="1"/>
      <c r="H1" s="1"/>
      <c r="I1" s="1"/>
      <c r="J1" s="40" t="s">
        <v>483</v>
      </c>
    </row>
    <row r="2" ht="41.25" customHeight="1" spans="1:10">
      <c r="A2" s="1" t="str">
        <f>"2026"&amp;"年部门整体支出绩效目标表"</f>
        <v>2026年部门整体支出绩效目标表</v>
      </c>
      <c r="B2" s="2"/>
      <c r="C2" s="2"/>
      <c r="D2" s="2"/>
      <c r="E2" s="2"/>
      <c r="F2" s="2"/>
      <c r="G2" s="2"/>
      <c r="H2" s="2"/>
      <c r="I2" s="2"/>
      <c r="J2" s="2"/>
    </row>
    <row r="3" ht="17.25" customHeight="1" spans="1:10">
      <c r="A3" s="3" t="str">
        <f>"单位名称："&amp;"昆明市东川区汤丹镇卫生院"</f>
        <v>单位名称：昆明市东川区汤丹镇卫生院</v>
      </c>
      <c r="B3" s="3"/>
      <c r="C3" s="4"/>
      <c r="D3" s="5"/>
      <c r="E3" s="5"/>
      <c r="F3" s="5"/>
      <c r="G3" s="5"/>
      <c r="H3" s="5"/>
      <c r="I3" s="5"/>
      <c r="J3" s="231" t="s">
        <v>1</v>
      </c>
    </row>
    <row r="4" ht="30" customHeight="1" spans="1:10">
      <c r="A4" s="6" t="s">
        <v>484</v>
      </c>
      <c r="B4" s="7">
        <v>131012</v>
      </c>
      <c r="C4" s="8"/>
      <c r="D4" s="8"/>
      <c r="E4" s="9"/>
      <c r="F4" s="10" t="s">
        <v>485</v>
      </c>
      <c r="G4" s="9"/>
      <c r="H4" s="11" t="s">
        <v>486</v>
      </c>
      <c r="I4" s="8"/>
      <c r="J4" s="9"/>
    </row>
    <row r="5" ht="32.25" customHeight="1" spans="1:10">
      <c r="A5" s="12" t="s">
        <v>487</v>
      </c>
      <c r="B5" s="13"/>
      <c r="C5" s="13"/>
      <c r="D5" s="13"/>
      <c r="E5" s="13"/>
      <c r="F5" s="13"/>
      <c r="G5" s="13"/>
      <c r="H5" s="13"/>
      <c r="I5" s="41"/>
      <c r="J5" s="42" t="s">
        <v>488</v>
      </c>
    </row>
    <row r="6" ht="99.75" customHeight="1" spans="1:10">
      <c r="A6" s="14" t="s">
        <v>489</v>
      </c>
      <c r="B6" s="15" t="s">
        <v>490</v>
      </c>
      <c r="C6" s="16" t="s">
        <v>491</v>
      </c>
      <c r="D6" s="16"/>
      <c r="E6" s="16"/>
      <c r="F6" s="16"/>
      <c r="G6" s="16"/>
      <c r="H6" s="16"/>
      <c r="I6" s="16"/>
      <c r="J6" s="43" t="s">
        <v>492</v>
      </c>
    </row>
    <row r="7" ht="99.75" customHeight="1" spans="1:10">
      <c r="A7" s="14"/>
      <c r="B7" s="15" t="str">
        <f>"总体绩效目标（"&amp;"2026"&amp;"-"&amp;("2026"+2)&amp;"年期间）"</f>
        <v>总体绩效目标（2026-2028年期间）</v>
      </c>
      <c r="C7" s="16" t="s">
        <v>493</v>
      </c>
      <c r="D7" s="16"/>
      <c r="E7" s="16"/>
      <c r="F7" s="16"/>
      <c r="G7" s="16"/>
      <c r="H7" s="16"/>
      <c r="I7" s="16"/>
      <c r="J7" s="43" t="s">
        <v>494</v>
      </c>
    </row>
    <row r="8" ht="75" customHeight="1" spans="1:10">
      <c r="A8" s="15" t="s">
        <v>495</v>
      </c>
      <c r="B8" s="17" t="str">
        <f>"预算年度（"&amp;"2026"&amp;"年）绩效目标"</f>
        <v>预算年度（2026年）绩效目标</v>
      </c>
      <c r="C8" s="18" t="s">
        <v>496</v>
      </c>
      <c r="D8" s="18"/>
      <c r="E8" s="18"/>
      <c r="F8" s="18"/>
      <c r="G8" s="18"/>
      <c r="H8" s="18"/>
      <c r="I8" s="18"/>
      <c r="J8" s="44" t="s">
        <v>497</v>
      </c>
    </row>
    <row r="9" ht="32.25" customHeight="1" spans="1:10">
      <c r="A9" s="19" t="s">
        <v>498</v>
      </c>
      <c r="B9" s="19"/>
      <c r="C9" s="19"/>
      <c r="D9" s="19"/>
      <c r="E9" s="19"/>
      <c r="F9" s="19"/>
      <c r="G9" s="19"/>
      <c r="H9" s="19"/>
      <c r="I9" s="19"/>
      <c r="J9" s="19"/>
    </row>
    <row r="10" ht="32.25" customHeight="1" spans="1:10">
      <c r="A10" s="15" t="s">
        <v>499</v>
      </c>
      <c r="B10" s="15"/>
      <c r="C10" s="14" t="s">
        <v>500</v>
      </c>
      <c r="D10" s="14"/>
      <c r="E10" s="14"/>
      <c r="F10" s="14" t="s">
        <v>501</v>
      </c>
      <c r="G10" s="14"/>
      <c r="H10" s="14" t="s">
        <v>502</v>
      </c>
      <c r="I10" s="14"/>
      <c r="J10" s="14"/>
    </row>
    <row r="11" ht="32.25" customHeight="1" spans="1:10">
      <c r="A11" s="15"/>
      <c r="B11" s="15"/>
      <c r="C11" s="14"/>
      <c r="D11" s="14"/>
      <c r="E11" s="14"/>
      <c r="F11" s="14"/>
      <c r="G11" s="14"/>
      <c r="H11" s="15" t="s">
        <v>503</v>
      </c>
      <c r="I11" s="15" t="s">
        <v>504</v>
      </c>
      <c r="J11" s="15" t="s">
        <v>505</v>
      </c>
    </row>
    <row r="12" ht="24" customHeight="1" spans="1:10">
      <c r="A12" s="20" t="s">
        <v>55</v>
      </c>
      <c r="B12" s="21"/>
      <c r="C12" s="21"/>
      <c r="D12" s="21"/>
      <c r="E12" s="21"/>
      <c r="F12" s="21"/>
      <c r="G12" s="22"/>
      <c r="H12" s="23">
        <f>SUM(H13:H16)</f>
        <v>8500391.12</v>
      </c>
      <c r="I12" s="23">
        <f>SUM(I13:I16)</f>
        <v>4402141.12</v>
      </c>
      <c r="J12" s="23">
        <f>SUM(J13:J16)</f>
        <v>4098250</v>
      </c>
    </row>
    <row r="13" ht="34.5" customHeight="1" spans="1:10">
      <c r="A13" s="24" t="s">
        <v>98</v>
      </c>
      <c r="B13" s="25"/>
      <c r="C13" s="26" t="s">
        <v>506</v>
      </c>
      <c r="D13" s="27"/>
      <c r="E13" s="27"/>
      <c r="F13" s="27"/>
      <c r="G13" s="28"/>
      <c r="H13" s="29">
        <v>1263853.12</v>
      </c>
      <c r="I13" s="29">
        <v>1263853.12</v>
      </c>
      <c r="J13" s="29"/>
    </row>
    <row r="14" ht="32.25" customHeight="1" spans="1:10">
      <c r="A14" s="24" t="s">
        <v>112</v>
      </c>
      <c r="B14" s="25"/>
      <c r="C14" s="26" t="s">
        <v>507</v>
      </c>
      <c r="D14" s="27"/>
      <c r="E14" s="27"/>
      <c r="F14" s="27" t="s">
        <v>112</v>
      </c>
      <c r="G14" s="28"/>
      <c r="H14" s="29">
        <f>SUM(I14:J14)</f>
        <v>6924278</v>
      </c>
      <c r="I14" s="29">
        <v>2827328</v>
      </c>
      <c r="J14" s="29">
        <v>4096950</v>
      </c>
    </row>
    <row r="15" ht="32.25" customHeight="1" spans="1:10">
      <c r="A15" s="24" t="s">
        <v>126</v>
      </c>
      <c r="B15" s="25"/>
      <c r="C15" s="26" t="s">
        <v>508</v>
      </c>
      <c r="D15" s="27"/>
      <c r="E15" s="27"/>
      <c r="F15" s="27" t="s">
        <v>126</v>
      </c>
      <c r="G15" s="28"/>
      <c r="H15" s="29">
        <v>1300</v>
      </c>
      <c r="I15" s="19"/>
      <c r="J15" s="29">
        <v>1300</v>
      </c>
    </row>
    <row r="16" ht="32.25" customHeight="1" spans="1:10">
      <c r="A16" s="30" t="s">
        <v>131</v>
      </c>
      <c r="B16" s="31"/>
      <c r="C16" s="26" t="s">
        <v>509</v>
      </c>
      <c r="D16" s="27"/>
      <c r="E16" s="27"/>
      <c r="F16" s="27" t="s">
        <v>131</v>
      </c>
      <c r="G16" s="28"/>
      <c r="H16" s="32">
        <v>310960</v>
      </c>
      <c r="I16" s="32">
        <v>310960</v>
      </c>
      <c r="J16" s="19"/>
    </row>
    <row r="17" ht="32.25" customHeight="1" spans="1:10">
      <c r="A17" s="19" t="s">
        <v>510</v>
      </c>
      <c r="B17" s="19"/>
      <c r="C17" s="19"/>
      <c r="D17" s="19"/>
      <c r="E17" s="19"/>
      <c r="F17" s="19"/>
      <c r="G17" s="19"/>
      <c r="H17" s="19"/>
      <c r="I17" s="19"/>
      <c r="J17" s="19"/>
    </row>
    <row r="18" ht="32.25" customHeight="1" spans="1:10">
      <c r="A18" s="33" t="s">
        <v>511</v>
      </c>
      <c r="B18" s="33"/>
      <c r="C18" s="33"/>
      <c r="D18" s="33"/>
      <c r="E18" s="33"/>
      <c r="F18" s="33"/>
      <c r="G18" s="33"/>
      <c r="H18" s="34" t="s">
        <v>512</v>
      </c>
      <c r="I18" s="45" t="s">
        <v>307</v>
      </c>
      <c r="J18" s="34" t="s">
        <v>513</v>
      </c>
    </row>
    <row r="19" ht="36" customHeight="1" spans="1:10">
      <c r="A19" s="35" t="s">
        <v>300</v>
      </c>
      <c r="B19" s="35" t="s">
        <v>514</v>
      </c>
      <c r="C19" s="36" t="s">
        <v>302</v>
      </c>
      <c r="D19" s="36" t="s">
        <v>303</v>
      </c>
      <c r="E19" s="36" t="s">
        <v>304</v>
      </c>
      <c r="F19" s="36" t="s">
        <v>305</v>
      </c>
      <c r="G19" s="36" t="s">
        <v>306</v>
      </c>
      <c r="H19" s="37"/>
      <c r="I19" s="37"/>
      <c r="J19" s="37"/>
    </row>
    <row r="20" ht="56" customHeight="1" spans="1:10">
      <c r="A20" s="38" t="s">
        <v>309</v>
      </c>
      <c r="B20" s="38" t="s">
        <v>310</v>
      </c>
      <c r="C20" s="38" t="s">
        <v>515</v>
      </c>
      <c r="D20" s="38" t="s">
        <v>312</v>
      </c>
      <c r="E20" s="38" t="s">
        <v>516</v>
      </c>
      <c r="F20" s="38" t="s">
        <v>314</v>
      </c>
      <c r="G20" s="38" t="s">
        <v>315</v>
      </c>
      <c r="H20" s="38" t="s">
        <v>517</v>
      </c>
      <c r="I20" s="38" t="s">
        <v>518</v>
      </c>
      <c r="J20" s="38" t="s">
        <v>519</v>
      </c>
    </row>
    <row r="21" ht="56" customHeight="1" spans="1:10">
      <c r="A21" s="39" t="s">
        <v>309</v>
      </c>
      <c r="B21" s="39" t="s">
        <v>310</v>
      </c>
      <c r="C21" s="39" t="s">
        <v>520</v>
      </c>
      <c r="D21" s="39" t="s">
        <v>312</v>
      </c>
      <c r="E21" s="39" t="s">
        <v>93</v>
      </c>
      <c r="F21" s="39" t="s">
        <v>521</v>
      </c>
      <c r="G21" s="39" t="s">
        <v>315</v>
      </c>
      <c r="H21" s="39" t="s">
        <v>517</v>
      </c>
      <c r="I21" s="39" t="s">
        <v>522</v>
      </c>
      <c r="J21" s="39" t="s">
        <v>523</v>
      </c>
    </row>
    <row r="22" ht="56" customHeight="1" spans="1:10">
      <c r="A22" s="39" t="s">
        <v>309</v>
      </c>
      <c r="B22" s="39" t="s">
        <v>355</v>
      </c>
      <c r="C22" s="39" t="s">
        <v>524</v>
      </c>
      <c r="D22" s="39" t="s">
        <v>312</v>
      </c>
      <c r="E22" s="39">
        <v>100</v>
      </c>
      <c r="F22" s="39" t="s">
        <v>327</v>
      </c>
      <c r="G22" s="39" t="s">
        <v>315</v>
      </c>
      <c r="H22" s="39" t="s">
        <v>517</v>
      </c>
      <c r="I22" s="39" t="s">
        <v>525</v>
      </c>
      <c r="J22" s="39" t="s">
        <v>526</v>
      </c>
    </row>
    <row r="23" ht="56" customHeight="1" spans="1:10">
      <c r="A23" s="39" t="s">
        <v>309</v>
      </c>
      <c r="B23" s="39" t="s">
        <v>355</v>
      </c>
      <c r="C23" s="39" t="s">
        <v>527</v>
      </c>
      <c r="D23" s="39" t="s">
        <v>343</v>
      </c>
      <c r="E23" s="39">
        <v>2</v>
      </c>
      <c r="F23" s="39" t="s">
        <v>327</v>
      </c>
      <c r="G23" s="39" t="s">
        <v>315</v>
      </c>
      <c r="H23" s="39" t="s">
        <v>517</v>
      </c>
      <c r="I23" s="39" t="s">
        <v>528</v>
      </c>
      <c r="J23" s="39" t="s">
        <v>529</v>
      </c>
    </row>
    <row r="24" ht="56" customHeight="1" spans="1:10">
      <c r="A24" s="39" t="s">
        <v>309</v>
      </c>
      <c r="B24" s="39" t="s">
        <v>317</v>
      </c>
      <c r="C24" s="39" t="s">
        <v>530</v>
      </c>
      <c r="D24" s="39" t="s">
        <v>312</v>
      </c>
      <c r="E24" s="39">
        <v>100</v>
      </c>
      <c r="F24" s="39" t="s">
        <v>327</v>
      </c>
      <c r="G24" s="39" t="s">
        <v>315</v>
      </c>
      <c r="H24" s="39" t="s">
        <v>517</v>
      </c>
      <c r="I24" s="39" t="s">
        <v>531</v>
      </c>
      <c r="J24" s="39" t="s">
        <v>532</v>
      </c>
    </row>
    <row r="25" ht="56" customHeight="1" spans="1:10">
      <c r="A25" s="39" t="s">
        <v>323</v>
      </c>
      <c r="B25" s="39" t="s">
        <v>533</v>
      </c>
      <c r="C25" s="39" t="s">
        <v>534</v>
      </c>
      <c r="D25" s="39" t="s">
        <v>332</v>
      </c>
      <c r="E25" s="39" t="s">
        <v>362</v>
      </c>
      <c r="F25" s="39" t="s">
        <v>327</v>
      </c>
      <c r="G25" s="39" t="s">
        <v>315</v>
      </c>
      <c r="H25" s="39" t="s">
        <v>517</v>
      </c>
      <c r="I25" s="39" t="s">
        <v>535</v>
      </c>
      <c r="J25" s="39" t="s">
        <v>536</v>
      </c>
    </row>
    <row r="26" ht="56" customHeight="1" spans="1:10">
      <c r="A26" s="39" t="s">
        <v>323</v>
      </c>
      <c r="B26" s="39" t="s">
        <v>537</v>
      </c>
      <c r="C26" s="39" t="s">
        <v>538</v>
      </c>
      <c r="D26" s="39" t="s">
        <v>312</v>
      </c>
      <c r="E26" s="39">
        <v>100</v>
      </c>
      <c r="F26" s="39" t="s">
        <v>327</v>
      </c>
      <c r="G26" s="39" t="s">
        <v>315</v>
      </c>
      <c r="H26" s="39" t="s">
        <v>517</v>
      </c>
      <c r="I26" s="39" t="s">
        <v>539</v>
      </c>
      <c r="J26" s="39" t="s">
        <v>540</v>
      </c>
    </row>
    <row r="27" ht="56" customHeight="1" spans="1:10">
      <c r="A27" s="39" t="s">
        <v>323</v>
      </c>
      <c r="B27" s="39" t="s">
        <v>541</v>
      </c>
      <c r="C27" s="39" t="s">
        <v>542</v>
      </c>
      <c r="D27" s="39" t="s">
        <v>312</v>
      </c>
      <c r="E27" s="39" t="s">
        <v>543</v>
      </c>
      <c r="F27" s="39" t="s">
        <v>543</v>
      </c>
      <c r="G27" s="39" t="s">
        <v>321</v>
      </c>
      <c r="H27" s="39" t="s">
        <v>517</v>
      </c>
      <c r="I27" s="39" t="s">
        <v>544</v>
      </c>
      <c r="J27" s="39" t="s">
        <v>545</v>
      </c>
    </row>
    <row r="28" ht="56" customHeight="1" spans="1:10">
      <c r="A28" s="39" t="s">
        <v>329</v>
      </c>
      <c r="B28" s="39" t="s">
        <v>546</v>
      </c>
      <c r="C28" s="39" t="s">
        <v>547</v>
      </c>
      <c r="D28" s="39" t="s">
        <v>332</v>
      </c>
      <c r="E28" s="39">
        <v>97</v>
      </c>
      <c r="F28" s="39" t="s">
        <v>327</v>
      </c>
      <c r="G28" s="39" t="s">
        <v>315</v>
      </c>
      <c r="H28" s="39" t="s">
        <v>517</v>
      </c>
      <c r="I28" s="39" t="s">
        <v>548</v>
      </c>
      <c r="J28" s="39" t="s">
        <v>549</v>
      </c>
    </row>
    <row r="29" ht="56" customHeight="1" spans="1:10">
      <c r="A29" s="39" t="s">
        <v>329</v>
      </c>
      <c r="B29" s="39" t="s">
        <v>329</v>
      </c>
      <c r="C29" s="39" t="s">
        <v>550</v>
      </c>
      <c r="D29" s="39" t="s">
        <v>332</v>
      </c>
      <c r="E29" s="39">
        <v>98</v>
      </c>
      <c r="F29" s="39" t="s">
        <v>327</v>
      </c>
      <c r="G29" s="39" t="s">
        <v>315</v>
      </c>
      <c r="H29" s="39" t="s">
        <v>517</v>
      </c>
      <c r="I29" s="39" t="s">
        <v>551</v>
      </c>
      <c r="J29" s="39" t="s">
        <v>552</v>
      </c>
    </row>
  </sheetData>
  <mergeCells count="28">
    <mergeCell ref="A2:J2"/>
    <mergeCell ref="A3:C3"/>
    <mergeCell ref="B4:E4"/>
    <mergeCell ref="F4:G4"/>
    <mergeCell ref="H4:J4"/>
    <mergeCell ref="A5:I5"/>
    <mergeCell ref="C6:I6"/>
    <mergeCell ref="C7:I7"/>
    <mergeCell ref="C8:I8"/>
    <mergeCell ref="A9:J9"/>
    <mergeCell ref="H10:J10"/>
    <mergeCell ref="A12:G12"/>
    <mergeCell ref="A13:B13"/>
    <mergeCell ref="C13:G13"/>
    <mergeCell ref="A14:B14"/>
    <mergeCell ref="C14:G14"/>
    <mergeCell ref="A15:B15"/>
    <mergeCell ref="C15:G15"/>
    <mergeCell ref="A16:B16"/>
    <mergeCell ref="C16:G16"/>
    <mergeCell ref="A17:J17"/>
    <mergeCell ref="A18:G18"/>
    <mergeCell ref="A6:A7"/>
    <mergeCell ref="H18:H19"/>
    <mergeCell ref="I18:I19"/>
    <mergeCell ref="J18:J19"/>
    <mergeCell ref="A10:B11"/>
    <mergeCell ref="C10:G11"/>
  </mergeCells>
  <pageMargins left="0.84" right="0.84" top="0.9" bottom="0.9" header="0.36" footer="0.36"/>
  <pageSetup paperSize="9" scale="5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部门财务收支预算总表01-1</vt:lpstr>
      <vt:lpstr>部门收入预算表01-2</vt:lpstr>
      <vt:lpstr>部门支出预算表01-3</vt:lpstr>
      <vt:lpstr>部门财政拨款收支预算总表02-1</vt:lpstr>
      <vt:lpstr>一般公共预算支出预算表02-2</vt:lpstr>
      <vt:lpstr>一般公共预算“三公”经费支出预算表03</vt:lpstr>
      <vt:lpstr>部门基本支出预算表04</vt:lpstr>
      <vt:lpstr>部门项目支出预算表05-1</vt:lpstr>
      <vt:lpstr>部门项目支出绩效目标表05-2</vt:lpstr>
      <vt:lpstr>部门政府性基金预算支出预算表06</vt:lpstr>
      <vt:lpstr>部门政府采购预算表07</vt:lpstr>
      <vt:lpstr>部门政府购买服务预算表08</vt:lpstr>
      <vt:lpstr>对下转移支付预算表09-1</vt:lpstr>
      <vt:lpstr>对下转移支付绩效目标表09-2</vt:lpstr>
      <vt:lpstr>新增资产配置表10</vt:lpstr>
      <vt:lpstr>上级补助项目支出预算表11</vt:lpstr>
      <vt:lpstr>部门项目中期规划预算表12</vt:lpstr>
      <vt:lpstr>部门整体支出绩效目标表13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李雅蓉</cp:lastModifiedBy>
  <dcterms:created xsi:type="dcterms:W3CDTF">2026-03-10T07:38:00Z</dcterms:created>
  <dcterms:modified xsi:type="dcterms:W3CDTF">2026-03-25T02:12:10Z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F0891791EB48454D82AE37CE4D677E80_13</vt:lpwstr>
  </property>
  <property fmtid="{D5CDD505-2E9C-101B-9397-08002B2CF9AE}" pid="3" name="KSOProductBuildVer">
    <vt:lpwstr>2052-12.1.0.15336</vt:lpwstr>
  </property>
  <property fmtid="{D5CDD505-2E9C-101B-9397-08002B2CF9AE}" pid="4" name="CalculationRule">
    <vt:i4>0</vt:i4>
  </property>
</Properties>
</file>