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<sst xmlns="http://schemas.openxmlformats.org/spreadsheetml/2006/main" count="969" uniqueCount="416">
  <si>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</si>
  <si>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</si>
  <si>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</si>
  <si>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</si>
  <si>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</si>
  <si>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</si>
  <si>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</si>
  <si>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</si>
  <si>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</si>
  <si>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</si>
  <si>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</si>
  <si>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</si>
  <si>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</si>
  <si>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</si>
  <si>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</si>
  <si>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</si>
  <si>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</si>
  <si>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</si>
  <si>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</si>
  <si>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</si>
  <si>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</si>
  <si>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</si>
  <si>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</si>
  <si>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</si>
  <si>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</si>
  <si>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</si>
  <si>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</si>
  <si>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</si>
  <si>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</si>
  <si>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</si>
  <si>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</si>
  <si>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</si>
  <si>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</si>
  <si>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</si>
  <si>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</si>
  <si>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</si>
  <si>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</si>
  <si>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</si>
  <si>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</si>
  <si>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</si>
  <si>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</si>
  <si>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</si>
  <si>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</si>
  <si>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</si>
  <si>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</si>
  <si>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</si>
  <si>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</si>
  <si>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</si>
  <si>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</si>
  <si>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</si>
  <si>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</si>
  <si>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</si>
  <si>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</si>
  <si>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</si>
  <si>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</si>
  <si>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</si>
  <si>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</si>
  <si>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</si>
  <si>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</si>
  <si>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</si>
  <si>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</si>
  <si>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</si>
  <si>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</si>
  <si>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</si>
  <si>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</si>
  <si>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</si>
  <si>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</si>
  <si>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</si>
  <si>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</si>
  <si>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169009</t>
  </si>
  <si>
    <t>昆明市东川区林业和草原技术推广站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</si>
  <si>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</si>
  <si>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</si>
  <si>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</si>
  <si>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</si>
  <si>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</si>
  <si>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</si>
  <si>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</si>
  <si>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</si>
  <si>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</si>
  <si>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</si>
  <si>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</si>
  <si>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</si>
  <si>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</si>
  <si>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</si>
  <si>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</si>
  <si>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</si>
  <si>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</si>
  <si>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</si>
  <si>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</si>
  <si>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</si>
  <si>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</si>
  <si>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</si>
  <si>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</si>
  <si>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</si>
  <si>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</si>
  <si>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</si>
  <si>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</si>
  <si>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</si>
  <si>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</si>
  <si>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</si>
  <si>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</si>
  <si>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</si>
  <si>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</si>
  <si>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</si>
  <si>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</si>
  <si>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</si>
  <si>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</si>
  <si>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</si>
  <si>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</si>
  <si>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</si>
  <si>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</si>
  <si>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</si>
  <si>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</si>
  <si>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</si>
  <si>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</si>
  <si>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</si>
  <si>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</si>
  <si>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</si>
  <si>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</si>
  <si>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</si>
  <si>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</si>
  <si>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</si>
  <si>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</si>
  <si>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</si>
  <si>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</si>
  <si>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</si>
  <si>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</si>
  <si>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</si>
  <si>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</si>
  <si>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</si>
  <si>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</si>
  <si>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</si>
  <si>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</si>
  <si>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</si>
  <si>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</si>
  <si>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</si>
  <si>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</si>
  <si>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</si>
  <si>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</si>
  <si>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</si>
  <si>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</si>
  <si>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</si>
  <si>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</si>
  <si>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</si>
  <si>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</si>
  <si>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</si>
  <si>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</si>
  <si>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</si>
  <si>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</si>
  <si>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</si>
  <si>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</si>
  <si>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</si>
  <si>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</si>
  <si>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</si>
  <si>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</si>
  <si>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</si>
  <si>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</si>
  <si>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</si>
  <si>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</si>
  <si>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</si>
  <si>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</si>
  <si>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</si>
  <si>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</si>
  <si>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</si>
  <si>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</si>
  <si>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</si>
  <si>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</si>
  <si>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</si>
  <si>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</si>
  <si>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</si>
  <si>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</si>
  <si>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</si>
  <si>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</si>
  <si>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</si>
  <si>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</si>
  <si>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</si>
  <si>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</si>
  <si>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</si>
  <si>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</si>
  <si>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</si>
  <si>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</si>
  <si>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</si>
  <si>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</si>
  <si>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</si>
  <si>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</si>
  <si>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</si>
  <si>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</si>
  <si>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</si>
  <si>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</si>
  <si>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</si>
  <si>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</si>
  <si>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</si>
  <si>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</si>
  <si>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</si>
  <si>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</si>
  <si>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</si>
  <si>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</si>
  <si>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</si>
  <si>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昆明市东川区林业和草原局</t>
  </si>
  <si>
    <t>530113210000000003483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</si>
  <si>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</si>
  <si>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</si>
  <si>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</si>
  <si>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</si>
  <si>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</si>
  <si>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</si>
  <si>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</si>
  <si>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</si>
  <si>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</si>
  <si>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530113210000000003484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</si>
  <si>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</si>
  <si>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</si>
  <si>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</si>
  <si>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</si>
  <si>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</si>
  <si>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</si>
  <si>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</si>
  <si>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</si>
  <si>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</si>
  <si>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530113210000000003485</t>
  </si>
  <si>
    <t>30113</t>
  </si>
  <si>
    <t>530113210000000003489</t>
  </si>
  <si>
    <t>30217</t>
  </si>
  <si>
    <t>530113210000000003491</t>
  </si>
  <si>
    <t>工会经费</t>
  </si>
  <si>
    <t>30228</t>
  </si>
  <si>
    <t>530113210000000003492</t>
  </si>
  <si>
    <t>离退休公用经费</t>
  </si>
  <si>
    <t>30299</t>
  </si>
  <si>
    <t>其他商品和服务支出</t>
  </si>
  <si>
    <t>530113210000000003496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</si>
  <si>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</si>
  <si>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</si>
  <si>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</si>
  <si>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</si>
  <si>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</si>
  <si>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</si>
  <si>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</si>
  <si>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</si>
  <si>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</si>
  <si>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</si>
  <si>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</si>
  <si>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</si>
  <si>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</si>
  <si>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</si>
  <si>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</si>
  <si>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</si>
  <si>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</si>
  <si>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530113221100000336807</t>
  </si>
  <si>
    <t>离退休生活补助</t>
  </si>
  <si>
    <t>30305</t>
  </si>
  <si>
    <t>生活补助</t>
  </si>
  <si>
    <t>530113231100001501417</t>
  </si>
  <si>
    <t>事业人员绩效奖励</t>
  </si>
  <si>
    <t>530113241100002550991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</si>
  <si>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</si>
  <si>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</si>
  <si>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</si>
  <si>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</si>
  <si>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</si>
  <si>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</si>
  <si>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</si>
  <si>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</si>
  <si>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</si>
  <si>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</si>
  <si>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</si>
  <si>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530113261100004993873</t>
  </si>
  <si>
    <t>抚恤金经费</t>
  </si>
  <si>
    <t>30304</t>
  </si>
  <si>
    <t>抚恤金</t>
  </si>
  <si>
    <t>530113261100005023310</t>
  </si>
  <si>
    <t>遗属补助经费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</si>
  <si>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</si>
  <si>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</si>
  <si>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</si>
  <si>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</si>
  <si>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</si>
  <si>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</si>
  <si>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</si>
  <si>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</si>
  <si>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</si>
  <si>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</si>
  <si>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</si>
  <si>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</si>
  <si>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</si>
  <si>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遗属补助人数</t>
  </si>
  <si>
    <t>=</t>
  </si>
  <si>
    <t>1人</t>
  </si>
  <si>
    <t>人</t>
  </si>
  <si>
    <t>定量指标</t>
  </si>
  <si>
    <t>反映部门（单位）实际发放人员数量。</t>
  </si>
  <si>
    <t>效益指标</t>
  </si>
  <si>
    <t>社会效益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</si>
  <si>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</si>
  <si>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</si>
  <si>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</si>
  <si>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</si>
  <si>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</si>
  <si>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</si>
  <si>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</si>
  <si>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</si>
  <si>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</si>
  <si>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反映部门（单位）人员对工资福利发放的满意程度。</t>
  </si>
  <si>
    <t>发放人数</t>
  </si>
  <si>
    <t>经济效益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</si>
  <si>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</si>
  <si>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</si>
  <si>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</si>
  <si>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</si>
  <si>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备注：昆明市东川区林业和草原技术推广站无2026年部门政府性基金预算支出预算表支出情况，此表无数据。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</si>
  <si>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</si>
  <si>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</si>
  <si>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</si>
  <si>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</si>
  <si>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</si>
  <si>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</si>
  <si>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</si>
  <si>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</si>
  <si>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</si>
  <si>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</si>
  <si>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</si>
  <si>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</t>
  </si>
  <si>
    <t>车辆加油、添加燃料服务</t>
  </si>
  <si>
    <t>批次</t>
  </si>
  <si>
    <t>车辆维修和保养</t>
  </si>
  <si>
    <t>车辆维修和保养服务</t>
  </si>
  <si>
    <t>车辆保险</t>
  </si>
  <si>
    <t>机动车保险服务</t>
  </si>
  <si>
    <t>次/年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</si>
  <si>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</si>
  <si>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</si>
  <si>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</si>
  <si>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</si>
  <si>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</si>
  <si>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</si>
  <si>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</si>
  <si>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</si>
  <si>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备注：昆明市东川区林业和草原技术推广站无2026年部门政府购买服务预算表支出情况，此表无数据。</t>
  </si>
  <si>
    <t>预算09-1表</t>
  </si>
  <si>
    <t>单位名称（项目）</t>
  </si>
  <si>
    <t>地区</t>
  </si>
  <si>
    <t>备注：昆明市东川区林业和草原技术推广站无2026年对下转移支付预算表支出情况，此表无数据。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</si>
  <si>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</si>
  <si>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</si>
  <si>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</si>
  <si>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</si>
  <si>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</si>
  <si>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</si>
  <si>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</si>
  <si>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</si>
  <si>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</si>
  <si>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备注：昆明市东川区林业和草原技术推广站无2026年新增资产配置表支出情况，此表无数据。</t>
  </si>
  <si>
    <t>预算11表</t>
  </si>
  <si>
    <t>上级补助</t>
  </si>
  <si>
    <t>备注：昆明市东川区林业和草原技术推广站无2026年上级补助项目支出预算表支出情况，此表无数据。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</si>
  <si>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</si>
  <si>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</si>
  <si>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</si>
  <si>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</si>
  <si>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</si>
  <si>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</si>
  <si>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</si>
  <si>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</si>
  <si>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</si>
  <si>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</si>
  <si>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</si>
  <si>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</si>
  <si>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 xml:space="preserve"> 在区委区政府的统一领导下，负责林木种苗生产经营许可证行政审核审批工作。依法审核、报批和发放林木种子生产经营许可证。指导全区林木种苗生产经营许可证、质量合格证和标签等的发放、管理工作；依法监督和管理林木种苗生产、经营和使用活动。制定全区林业科技发展规划和计划，并监督实施；负责林业科技成果管理，指导林业科技成果转化和林业实用技术应用推广，组织实施重大林业科技示范工程，指导全区林业科技示范区的建设和管理，推广林业科学技术，开展林业技术培训，完成领导交办的其它工作</t>
  </si>
  <si>
    <t>根据三定方案归纳</t>
  </si>
  <si>
    <t>1、加大林业和草原科技推广和林草新技术应用力度；搞好林业科普宣传和林业科技培训；挖掘本地优良林木品种及优质草种。   2、充分掌握全区苗圃育苗情况，为林业生产任务提供参考依据。   3、继续按照市级种苗工作考核要求,做好林木种苗“双打”考核和“双随机、一公开”抽查。      4、进一步规范区内种苗市场，做好林木种子生产经营许可证核发、种苗管理和种苗质量检验工作</t>
  </si>
  <si>
    <t>根据部门职责，中长期规划，各级党委，各级政府要求归纳</t>
  </si>
  <si>
    <t>部门年度目标</t>
  </si>
  <si>
    <t>（一）抓好《林草种子生产经营许可证》核发与管理，对持有林草种子生产经营许可证的企业开展全面的梳理，对到期并符合延续条件的积极办理延期手续，做好苗木检验、林业技术培训及推广工作；
（二）完成多花白头树、红椿等乡土树种的良种申报工作；
（三）配合市林科所完成干热河谷区光伏提水造林试验示范工作；
（四）完成两期林业适用技术培训。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</si>
  <si>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</si>
  <si>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</si>
  <si>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</si>
  <si>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</si>
  <si>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</si>
  <si>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</si>
  <si>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</si>
  <si>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</si>
  <si>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</si>
  <si>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机构正常运转经费</t>
  </si>
  <si>
    <t>人员支出基本保障</t>
  </si>
  <si>
    <t>公用经费支出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</si>
  <si>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</si>
  <si>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</si>
  <si>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</si>
  <si>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</si>
  <si>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</si>
  <si>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人员工资支出</t>
  </si>
  <si>
    <t>265.1</t>
  </si>
  <si>
    <t>万元/年</t>
  </si>
  <si>
    <t>按照指标值完成情况评（扣）分</t>
  </si>
  <si>
    <t>东川区林业和草原局2026年工作计划</t>
  </si>
  <si>
    <t>社会保障支出（养老、工伤、失业等）</t>
  </si>
  <si>
    <t>56</t>
  </si>
  <si>
    <t>医疗保障支出</t>
  </si>
  <si>
    <t>35.1</t>
  </si>
  <si>
    <t>13.13</t>
  </si>
  <si>
    <t>30.68</t>
  </si>
  <si>
    <t>时效指标</t>
  </si>
  <si>
    <t>2026年1-12月执行完成年度工作任务</t>
  </si>
  <si>
    <t>年</t>
  </si>
  <si>
    <t>经济效益指标</t>
  </si>
  <si>
    <t>开展好林业科技宣传和培训，提高林农管理技术，给当地群众带来收益，改善人民生活水平</t>
  </si>
  <si>
    <t>明显提高</t>
  </si>
  <si>
    <t>加强苗木质量管理，提高造林种苗质量</t>
  </si>
  <si>
    <t>积极推广科技成果，实行科学管理，提高科技含量，提高林木成活率</t>
  </si>
  <si>
    <t>社会效益指标</t>
  </si>
  <si>
    <t>美化环境，净化空气</t>
  </si>
  <si>
    <t>缓解就业矛盾，生态文明建设</t>
  </si>
  <si>
    <t>生态效益指标</t>
  </si>
  <si>
    <t>促进林地面积保持与增加，并提高林地生态质量</t>
  </si>
  <si>
    <t>防止水土流失，调节气候，改善生态，提高森林覆盖率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</si>
</sst>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9" fillId="0" borderId="0"/>
    <xf numFmtId="0" fontId="38" fillId="0" borderId="0">
      <alignment vertical="top"/>
      <protection locked="0"/>
    </xf>
  </cellStyleXfs>
  <cellXfs count="235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5" xfId="57" applyNumberFormat="1" applyFont="1" applyFill="1" applyBorder="1" applyAlignment="1">
      <alignment horizontal="center" vertical="center"/>
    </xf>
    <xf numFmtId="49" fontId="6" fillId="0" borderId="6" xfId="57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49" fontId="6" fillId="0" borderId="6" xfId="57" applyNumberFormat="1" applyFont="1" applyFill="1" applyBorder="1" applyAlignment="1">
      <alignment vertical="center" wrapText="1"/>
    </xf>
    <xf numFmtId="49" fontId="6" fillId="0" borderId="6" xfId="57" applyNumberFormat="1" applyFont="1" applyFill="1" applyBorder="1" applyAlignment="1">
      <alignment horizontal="center" vertical="center"/>
    </xf>
    <xf numFmtId="49" fontId="6" fillId="0" borderId="7" xfId="57" applyNumberFormat="1" applyFont="1" applyFill="1" applyBorder="1" applyAlignment="1">
      <alignment horizontal="center" vertical="center"/>
    </xf>
    <xf numFmtId="49" fontId="6" fillId="0" borderId="8" xfId="57" applyNumberFormat="1" applyFont="1" applyFill="1" applyBorder="1" applyAlignment="1">
      <alignment horizontal="center" vertical="center"/>
    </xf>
    <xf numFmtId="49" fontId="7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0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13" sqref="D1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6"/>
      <c r="B1" s="86"/>
      <c r="C1" s="86"/>
      <c r="D1" s="87" t="s">
        <v>0</v>
      </c>
    </row>
    <row r="2" ht="41.25" customHeight="1" spans="1:4">
      <c r="A2" s="81" t="str">
        <f>"2026"&amp;"年部门财务收支预算总表"</f>
        <v>2026年部门财务收支预算总表</v>
      </c>
    </row>
    <row r="3" ht="17.25" customHeight="1" spans="1:4">
      <c r="A3" s="84" t="str">
        <f>"单位名称："&amp;"昆明市东川区林业和草原技术推广站"</f>
        <v>单位名称：昆明市东川区林业和草原技术推广站</v>
      </c>
      <c r="B3" s="200"/>
      <c r="D3" s="174" t="s">
        <v>1</v>
      </c>
    </row>
    <row r="4" ht="23.25" customHeight="1" spans="1:4">
      <c r="A4" s="201" t="s">
        <v>2</v>
      </c>
      <c r="B4" s="202"/>
      <c r="C4" s="201" t="s">
        <v>3</v>
      </c>
      <c r="D4" s="202"/>
    </row>
    <row r="5" ht="24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7.25" customHeight="1" spans="1:4">
      <c r="A6" s="203" t="s">
        <v>7</v>
      </c>
      <c r="B6" s="120">
        <v>4000093.81</v>
      </c>
      <c r="C6" s="203" t="s">
        <v>8</v>
      </c>
      <c r="D6" s="120"/>
    </row>
    <row r="7" ht="17.25" customHeight="1" spans="1:4">
      <c r="A7" s="203" t="s">
        <v>9</v>
      </c>
      <c r="B7" s="120"/>
      <c r="C7" s="203" t="s">
        <v>10</v>
      </c>
      <c r="D7" s="120"/>
    </row>
    <row r="8" ht="17.25" customHeight="1" spans="1:4">
      <c r="A8" s="203" t="s">
        <v>11</v>
      </c>
      <c r="B8" s="120"/>
      <c r="C8" s="234" t="s">
        <v>12</v>
      </c>
      <c r="D8" s="120"/>
    </row>
    <row r="9" ht="17.25" customHeight="1" spans="1:4">
      <c r="A9" s="203" t="s">
        <v>13</v>
      </c>
      <c r="B9" s="120"/>
      <c r="C9" s="234" t="s">
        <v>14</v>
      </c>
      <c r="D9" s="120"/>
    </row>
    <row r="10" ht="17.25" customHeight="1" spans="1:4">
      <c r="A10" s="203" t="s">
        <v>15</v>
      </c>
      <c r="B10" s="120"/>
      <c r="C10" s="234" t="s">
        <v>16</v>
      </c>
      <c r="D10" s="120"/>
    </row>
    <row r="11" ht="17.25" customHeight="1" spans="1:4">
      <c r="A11" s="203" t="s">
        <v>17</v>
      </c>
      <c r="B11" s="120"/>
      <c r="C11" s="234" t="s">
        <v>18</v>
      </c>
      <c r="D11" s="120"/>
    </row>
    <row r="12" ht="17.25" customHeight="1" spans="1:4">
      <c r="A12" s="203" t="s">
        <v>19</v>
      </c>
      <c r="B12" s="120"/>
      <c r="C12" s="74" t="s">
        <v>20</v>
      </c>
      <c r="D12" s="120"/>
    </row>
    <row r="13" ht="17.25" customHeight="1" spans="1:4">
      <c r="A13" s="203" t="s">
        <v>21</v>
      </c>
      <c r="B13" s="120"/>
      <c r="C13" s="74" t="s">
        <v>22</v>
      </c>
      <c r="D13" s="120">
        <v>560027.81</v>
      </c>
    </row>
    <row r="14" ht="17.25" customHeight="1" spans="1:4">
      <c r="A14" s="203" t="s">
        <v>23</v>
      </c>
      <c r="B14" s="120"/>
      <c r="C14" s="74" t="s">
        <v>24</v>
      </c>
      <c r="D14" s="120">
        <v>350973</v>
      </c>
    </row>
    <row r="15" ht="17.25" customHeight="1" spans="1:4">
      <c r="A15" s="203" t="s">
        <v>25</v>
      </c>
      <c r="B15" s="120"/>
      <c r="C15" s="74" t="s">
        <v>26</v>
      </c>
      <c r="D15" s="120"/>
    </row>
    <row r="16" ht="17.25" customHeight="1" spans="1:4">
      <c r="A16" s="188"/>
      <c r="B16" s="120"/>
      <c r="C16" s="74" t="s">
        <v>27</v>
      </c>
      <c r="D16" s="120"/>
    </row>
    <row r="17" ht="17.25" customHeight="1" spans="1:4">
      <c r="A17" s="204"/>
      <c r="B17" s="120"/>
      <c r="C17" s="74" t="s">
        <v>28</v>
      </c>
      <c r="D17" s="120">
        <v>2782337</v>
      </c>
    </row>
    <row r="18" ht="17.25" customHeight="1" spans="1:4">
      <c r="A18" s="204"/>
      <c r="B18" s="120"/>
      <c r="C18" s="74" t="s">
        <v>29</v>
      </c>
      <c r="D18" s="120"/>
    </row>
    <row r="19" ht="17.25" customHeight="1" spans="1:4">
      <c r="A19" s="204"/>
      <c r="B19" s="120"/>
      <c r="C19" s="74" t="s">
        <v>30</v>
      </c>
      <c r="D19" s="120"/>
    </row>
    <row r="20" ht="17.25" customHeight="1" spans="1:4">
      <c r="A20" s="204"/>
      <c r="B20" s="120"/>
      <c r="C20" s="74" t="s">
        <v>31</v>
      </c>
      <c r="D20" s="120"/>
    </row>
    <row r="21" ht="17.25" customHeight="1" spans="1:4">
      <c r="A21" s="204"/>
      <c r="B21" s="120"/>
      <c r="C21" s="74" t="s">
        <v>32</v>
      </c>
      <c r="D21" s="120"/>
    </row>
    <row r="22" ht="17.25" customHeight="1" spans="1:4">
      <c r="A22" s="204"/>
      <c r="B22" s="120"/>
      <c r="C22" s="74" t="s">
        <v>33</v>
      </c>
      <c r="D22" s="120"/>
    </row>
    <row r="23" ht="17.25" customHeight="1" spans="1:4">
      <c r="A23" s="204"/>
      <c r="B23" s="120"/>
      <c r="C23" s="74" t="s">
        <v>34</v>
      </c>
      <c r="D23" s="120"/>
    </row>
    <row r="24" ht="17.25" customHeight="1" spans="1:4">
      <c r="A24" s="204"/>
      <c r="B24" s="120"/>
      <c r="C24" s="74" t="s">
        <v>35</v>
      </c>
      <c r="D24" s="120">
        <v>306756</v>
      </c>
    </row>
    <row r="25" ht="17.25" customHeight="1" spans="1:4">
      <c r="A25" s="204"/>
      <c r="B25" s="120"/>
      <c r="C25" s="74" t="s">
        <v>36</v>
      </c>
      <c r="D25" s="120"/>
    </row>
    <row r="26" ht="17.25" customHeight="1" spans="1:4">
      <c r="A26" s="204"/>
      <c r="B26" s="120"/>
      <c r="C26" s="188" t="s">
        <v>37</v>
      </c>
      <c r="D26" s="120"/>
    </row>
    <row r="27" ht="17.25" customHeight="1" spans="1:4">
      <c r="A27" s="204"/>
      <c r="B27" s="120"/>
      <c r="C27" s="74" t="s">
        <v>38</v>
      </c>
      <c r="D27" s="120"/>
    </row>
    <row r="28" ht="16.5" customHeight="1" spans="1:4">
      <c r="A28" s="204"/>
      <c r="B28" s="120"/>
      <c r="C28" s="74" t="s">
        <v>39</v>
      </c>
      <c r="D28" s="120"/>
    </row>
    <row r="29" ht="16.5" customHeight="1" spans="1:4">
      <c r="A29" s="204"/>
      <c r="B29" s="120"/>
      <c r="C29" s="188" t="s">
        <v>40</v>
      </c>
      <c r="D29" s="120"/>
    </row>
    <row r="30" ht="17.25" customHeight="1" spans="1:4">
      <c r="A30" s="204"/>
      <c r="B30" s="120"/>
      <c r="C30" s="188" t="s">
        <v>41</v>
      </c>
      <c r="D30" s="120"/>
    </row>
    <row r="31" ht="17.25" customHeight="1" spans="1:4">
      <c r="A31" s="204"/>
      <c r="B31" s="120"/>
      <c r="C31" s="74" t="s">
        <v>42</v>
      </c>
      <c r="D31" s="120"/>
    </row>
    <row r="32" ht="16.5" customHeight="1" spans="1:4">
      <c r="A32" s="204" t="s">
        <v>43</v>
      </c>
      <c r="B32" s="120">
        <v>4000093.81</v>
      </c>
      <c r="C32" s="204" t="s">
        <v>44</v>
      </c>
      <c r="D32" s="120">
        <v>4000093.81</v>
      </c>
    </row>
    <row r="33" ht="16.5" customHeight="1" spans="1:4">
      <c r="A33" s="188" t="s">
        <v>45</v>
      </c>
      <c r="B33" s="120"/>
      <c r="C33" s="188" t="s">
        <v>46</v>
      </c>
      <c r="D33" s="120"/>
    </row>
    <row r="34" ht="16.5" customHeight="1" spans="1:4">
      <c r="A34" s="74" t="s">
        <v>47</v>
      </c>
      <c r="B34" s="120"/>
      <c r="C34" s="74" t="s">
        <v>47</v>
      </c>
      <c r="D34" s="120"/>
    </row>
    <row r="35" ht="16.5" customHeight="1" spans="1:4">
      <c r="A35" s="74" t="s">
        <v>48</v>
      </c>
      <c r="B35" s="120"/>
      <c r="C35" s="74" t="s">
        <v>49</v>
      </c>
      <c r="D35" s="120"/>
    </row>
    <row r="36" ht="16.5" customHeight="1" spans="1:4">
      <c r="A36" s="205" t="s">
        <v>50</v>
      </c>
      <c r="B36" s="120">
        <v>4000093.81</v>
      </c>
      <c r="C36" s="205" t="s">
        <v>51</v>
      </c>
      <c r="D36" s="120">
        <v>4000093.81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7">
        <v>1</v>
      </c>
      <c r="B1" s="158">
        <v>0</v>
      </c>
      <c r="C1" s="157">
        <v>1</v>
      </c>
      <c r="D1" s="159"/>
      <c r="E1" s="159"/>
      <c r="F1" s="150" t="s">
        <v>306</v>
      </c>
    </row>
    <row r="2" ht="42" customHeight="1" spans="1:6">
      <c r="A2" s="160" t="str">
        <f>"2026"&amp;"年部门政府性基金预算支出预算表"</f>
        <v>2026年部门政府性基金预算支出预算表</v>
      </c>
      <c r="B2" s="160" t="s">
        <v>307</v>
      </c>
      <c r="C2" s="161"/>
      <c r="D2" s="162"/>
      <c r="E2" s="162"/>
      <c r="F2" s="162"/>
    </row>
    <row r="3" ht="13.5" customHeight="1" spans="1:6">
      <c r="A3" s="45" t="str">
        <f>"单位名称："&amp;"昆明市东川区林业和草原技术推广站"</f>
        <v>单位名称：昆明市东川区林业和草原技术推广站</v>
      </c>
      <c r="B3" s="45" t="s">
        <v>308</v>
      </c>
      <c r="C3" s="157"/>
      <c r="D3" s="159"/>
      <c r="E3" s="159"/>
      <c r="F3" s="150" t="s">
        <v>1</v>
      </c>
    </row>
    <row r="4" ht="19.5" customHeight="1" spans="1:6">
      <c r="A4" s="163" t="s">
        <v>181</v>
      </c>
      <c r="B4" s="164" t="s">
        <v>72</v>
      </c>
      <c r="C4" s="163" t="s">
        <v>73</v>
      </c>
      <c r="D4" s="51" t="s">
        <v>309</v>
      </c>
      <c r="E4" s="52"/>
      <c r="F4" s="53"/>
    </row>
    <row r="5" ht="18.75" customHeight="1" spans="1:6">
      <c r="A5" s="165"/>
      <c r="B5" s="166"/>
      <c r="C5" s="165"/>
      <c r="D5" s="56" t="s">
        <v>55</v>
      </c>
      <c r="E5" s="51" t="s">
        <v>75</v>
      </c>
      <c r="F5" s="56" t="s">
        <v>76</v>
      </c>
    </row>
    <row r="6" ht="18.75" customHeight="1" spans="1:6">
      <c r="A6" s="107">
        <v>1</v>
      </c>
      <c r="B6" s="167" t="s">
        <v>83</v>
      </c>
      <c r="C6" s="107">
        <v>3</v>
      </c>
      <c r="D6" s="168">
        <v>4</v>
      </c>
      <c r="E6" s="168">
        <v>5</v>
      </c>
      <c r="F6" s="168">
        <v>6</v>
      </c>
    </row>
    <row r="7" ht="21" customHeight="1" spans="1:6">
      <c r="A7" s="61"/>
      <c r="B7" s="61"/>
      <c r="C7" s="61"/>
      <c r="D7" s="120"/>
      <c r="E7" s="120"/>
      <c r="F7" s="120"/>
    </row>
    <row r="8" ht="21" customHeight="1" spans="1:6">
      <c r="A8" s="61"/>
      <c r="B8" s="61"/>
      <c r="C8" s="61"/>
      <c r="D8" s="120"/>
      <c r="E8" s="120"/>
      <c r="F8" s="120"/>
    </row>
    <row r="9" ht="18.75" customHeight="1" spans="1:6">
      <c r="A9" s="169" t="s">
        <v>171</v>
      </c>
      <c r="B9" s="169" t="s">
        <v>171</v>
      </c>
      <c r="C9" s="170" t="s">
        <v>171</v>
      </c>
      <c r="D9" s="120"/>
      <c r="E9" s="120"/>
      <c r="F9" s="120"/>
    </row>
    <row r="10" customHeight="1" spans="1:6">
      <c r="A10" t="s">
        <v>310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2" sqref="A12:S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21"/>
      <c r="C1" s="121"/>
      <c r="R1" s="43"/>
      <c r="S1" s="43" t="s">
        <v>311</v>
      </c>
    </row>
    <row r="2" ht="41.25" customHeight="1" spans="1:19">
      <c r="A2" s="111" t="str">
        <f>"2026"&amp;"年部门政府采购预算表"</f>
        <v>2026年部门政府采购预算表</v>
      </c>
      <c r="B2" s="105"/>
      <c r="C2" s="105"/>
      <c r="D2" s="44"/>
      <c r="E2" s="44"/>
      <c r="F2" s="44"/>
      <c r="G2" s="44"/>
      <c r="H2" s="44"/>
      <c r="I2" s="44"/>
      <c r="J2" s="44"/>
      <c r="K2" s="44"/>
      <c r="L2" s="44"/>
      <c r="M2" s="105"/>
      <c r="N2" s="44"/>
      <c r="O2" s="44"/>
      <c r="P2" s="105"/>
      <c r="Q2" s="44"/>
      <c r="R2" s="105"/>
      <c r="S2" s="105"/>
    </row>
    <row r="3" ht="18.75" customHeight="1" spans="1:19">
      <c r="A3" s="149" t="str">
        <f>"单位名称："&amp;"昆明市东川区林业和草原技术推广站"</f>
        <v>单位名称：昆明市东川区林业和草原技术推广站</v>
      </c>
      <c r="B3" s="126"/>
      <c r="C3" s="126"/>
      <c r="D3" s="47"/>
      <c r="E3" s="47"/>
      <c r="F3" s="47"/>
      <c r="G3" s="47"/>
      <c r="H3" s="47"/>
      <c r="I3" s="47"/>
      <c r="J3" s="47"/>
      <c r="K3" s="47"/>
      <c r="L3" s="47"/>
      <c r="R3" s="48"/>
      <c r="S3" s="150" t="s">
        <v>1</v>
      </c>
    </row>
    <row r="4" ht="15.75" customHeight="1" spans="1:19">
      <c r="A4" s="50" t="s">
        <v>180</v>
      </c>
      <c r="B4" s="128" t="s">
        <v>181</v>
      </c>
      <c r="C4" s="128" t="s">
        <v>312</v>
      </c>
      <c r="D4" s="129" t="s">
        <v>313</v>
      </c>
      <c r="E4" s="129" t="s">
        <v>314</v>
      </c>
      <c r="F4" s="129" t="s">
        <v>315</v>
      </c>
      <c r="G4" s="129" t="s">
        <v>316</v>
      </c>
      <c r="H4" s="129" t="s">
        <v>317</v>
      </c>
      <c r="I4" s="130" t="s">
        <v>188</v>
      </c>
      <c r="J4" s="130"/>
      <c r="K4" s="130"/>
      <c r="L4" s="130"/>
      <c r="M4" s="131"/>
      <c r="N4" s="130"/>
      <c r="O4" s="130"/>
      <c r="P4" s="132"/>
      <c r="Q4" s="130"/>
      <c r="R4" s="131"/>
      <c r="S4" s="116"/>
    </row>
    <row r="5" ht="17.25" customHeight="1" spans="1:19">
      <c r="A5" s="55"/>
      <c r="B5" s="133"/>
      <c r="C5" s="133"/>
      <c r="D5" s="134"/>
      <c r="E5" s="134"/>
      <c r="F5" s="134"/>
      <c r="G5" s="134"/>
      <c r="H5" s="134"/>
      <c r="I5" s="134" t="s">
        <v>55</v>
      </c>
      <c r="J5" s="134" t="s">
        <v>58</v>
      </c>
      <c r="K5" s="134" t="s">
        <v>318</v>
      </c>
      <c r="L5" s="134" t="s">
        <v>319</v>
      </c>
      <c r="M5" s="135" t="s">
        <v>320</v>
      </c>
      <c r="N5" s="136" t="s">
        <v>321</v>
      </c>
      <c r="O5" s="136"/>
      <c r="P5" s="137"/>
      <c r="Q5" s="136"/>
      <c r="R5" s="138"/>
      <c r="S5" s="139"/>
    </row>
    <row r="6" ht="54" customHeight="1" spans="1:19">
      <c r="A6" s="58"/>
      <c r="B6" s="139"/>
      <c r="C6" s="139"/>
      <c r="D6" s="140"/>
      <c r="E6" s="140"/>
      <c r="F6" s="140"/>
      <c r="G6" s="140"/>
      <c r="H6" s="140"/>
      <c r="I6" s="140"/>
      <c r="J6" s="140" t="s">
        <v>57</v>
      </c>
      <c r="K6" s="140"/>
      <c r="L6" s="140"/>
      <c r="M6" s="141"/>
      <c r="N6" s="140" t="s">
        <v>57</v>
      </c>
      <c r="O6" s="140" t="s">
        <v>64</v>
      </c>
      <c r="P6" s="139" t="s">
        <v>65</v>
      </c>
      <c r="Q6" s="140" t="s">
        <v>66</v>
      </c>
      <c r="R6" s="141" t="s">
        <v>67</v>
      </c>
      <c r="S6" s="139" t="s">
        <v>68</v>
      </c>
    </row>
    <row r="7" ht="18" customHeight="1" spans="1:19">
      <c r="A7" s="151">
        <v>1</v>
      </c>
      <c r="B7" s="151" t="s">
        <v>83</v>
      </c>
      <c r="C7" s="152">
        <v>3</v>
      </c>
      <c r="D7" s="152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>
        <v>15</v>
      </c>
      <c r="P7" s="151">
        <v>16</v>
      </c>
      <c r="Q7" s="151">
        <v>17</v>
      </c>
      <c r="R7" s="151">
        <v>18</v>
      </c>
      <c r="S7" s="151">
        <v>19</v>
      </c>
    </row>
    <row r="8" ht="21" customHeight="1" spans="1:19">
      <c r="A8" s="142" t="s">
        <v>199</v>
      </c>
      <c r="B8" s="143" t="s">
        <v>70</v>
      </c>
      <c r="C8" s="143" t="s">
        <v>256</v>
      </c>
      <c r="D8" s="144" t="s">
        <v>322</v>
      </c>
      <c r="E8" s="144" t="s">
        <v>323</v>
      </c>
      <c r="F8" s="144" t="s">
        <v>324</v>
      </c>
      <c r="G8" s="153">
        <v>1</v>
      </c>
      <c r="H8" s="120">
        <v>5000</v>
      </c>
      <c r="I8" s="120">
        <v>5000</v>
      </c>
      <c r="J8" s="120">
        <v>5000</v>
      </c>
      <c r="K8" s="120"/>
      <c r="L8" s="120"/>
      <c r="M8" s="120"/>
      <c r="N8" s="120"/>
      <c r="O8" s="120"/>
      <c r="P8" s="120"/>
      <c r="Q8" s="120"/>
      <c r="R8" s="120"/>
      <c r="S8" s="120"/>
    </row>
    <row r="9" ht="21" customHeight="1" spans="1:19">
      <c r="A9" s="142" t="s">
        <v>199</v>
      </c>
      <c r="B9" s="143" t="s">
        <v>70</v>
      </c>
      <c r="C9" s="143" t="s">
        <v>256</v>
      </c>
      <c r="D9" s="144" t="s">
        <v>325</v>
      </c>
      <c r="E9" s="144" t="s">
        <v>326</v>
      </c>
      <c r="F9" s="144" t="s">
        <v>324</v>
      </c>
      <c r="G9" s="153">
        <v>1</v>
      </c>
      <c r="H9" s="120">
        <v>5000</v>
      </c>
      <c r="I9" s="120">
        <v>5000</v>
      </c>
      <c r="J9" s="120">
        <v>5000</v>
      </c>
      <c r="K9" s="120"/>
      <c r="L9" s="120"/>
      <c r="M9" s="120"/>
      <c r="N9" s="120"/>
      <c r="O9" s="120"/>
      <c r="P9" s="120"/>
      <c r="Q9" s="120"/>
      <c r="R9" s="120"/>
      <c r="S9" s="120"/>
    </row>
    <row r="10" ht="21" customHeight="1" spans="1:19">
      <c r="A10" s="142" t="s">
        <v>199</v>
      </c>
      <c r="B10" s="143" t="s">
        <v>70</v>
      </c>
      <c r="C10" s="143" t="s">
        <v>256</v>
      </c>
      <c r="D10" s="144" t="s">
        <v>327</v>
      </c>
      <c r="E10" s="144" t="s">
        <v>328</v>
      </c>
      <c r="F10" s="144" t="s">
        <v>329</v>
      </c>
      <c r="G10" s="153">
        <v>1</v>
      </c>
      <c r="H10" s="120">
        <v>2000</v>
      </c>
      <c r="I10" s="120">
        <v>2000</v>
      </c>
      <c r="J10" s="120">
        <v>2000</v>
      </c>
      <c r="K10" s="120"/>
      <c r="L10" s="120"/>
      <c r="M10" s="120"/>
      <c r="N10" s="120"/>
      <c r="O10" s="120"/>
      <c r="P10" s="120"/>
      <c r="Q10" s="120"/>
      <c r="R10" s="120"/>
      <c r="S10" s="120"/>
    </row>
    <row r="11" ht="21" customHeight="1" spans="1:19">
      <c r="A11" s="145" t="s">
        <v>171</v>
      </c>
      <c r="B11" s="146"/>
      <c r="C11" s="146"/>
      <c r="D11" s="147"/>
      <c r="E11" s="147"/>
      <c r="F11" s="147"/>
      <c r="G11" s="154"/>
      <c r="H11" s="120">
        <v>12000</v>
      </c>
      <c r="I11" s="120">
        <v>12000</v>
      </c>
      <c r="J11" s="120">
        <v>12000</v>
      </c>
      <c r="K11" s="120"/>
      <c r="L11" s="120"/>
      <c r="M11" s="120"/>
      <c r="N11" s="120"/>
      <c r="O11" s="120"/>
      <c r="P11" s="120"/>
      <c r="Q11" s="120"/>
      <c r="R11" s="120"/>
      <c r="S11" s="120"/>
    </row>
    <row r="12" ht="21" customHeight="1" spans="1:19">
      <c r="A12" s="149" t="s">
        <v>330</v>
      </c>
      <c r="B12" s="45"/>
      <c r="C12" s="45"/>
      <c r="D12" s="149"/>
      <c r="E12" s="149"/>
      <c r="F12" s="149"/>
      <c r="G12" s="155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5"/>
      <c r="B1" s="121"/>
      <c r="C1" s="121"/>
      <c r="D1" s="121"/>
      <c r="E1" s="121"/>
      <c r="F1" s="121"/>
      <c r="G1" s="121"/>
      <c r="H1" s="115"/>
      <c r="I1" s="115"/>
      <c r="J1" s="115"/>
      <c r="K1" s="115"/>
      <c r="L1" s="115"/>
      <c r="M1" s="115"/>
      <c r="N1" s="122"/>
      <c r="O1" s="115"/>
      <c r="P1" s="115"/>
      <c r="Q1" s="121"/>
      <c r="R1" s="115"/>
      <c r="S1" s="123"/>
      <c r="T1" s="123" t="s">
        <v>331</v>
      </c>
    </row>
    <row r="2" ht="41.25" customHeight="1" spans="1:20">
      <c r="A2" s="111" t="str">
        <f>"2026"&amp;"年部门政府购买服务预算表"</f>
        <v>2026年部门政府购买服务预算表</v>
      </c>
      <c r="B2" s="105"/>
      <c r="C2" s="105"/>
      <c r="D2" s="105"/>
      <c r="E2" s="105"/>
      <c r="F2" s="105"/>
      <c r="G2" s="105"/>
      <c r="H2" s="124"/>
      <c r="I2" s="124"/>
      <c r="J2" s="124"/>
      <c r="K2" s="124"/>
      <c r="L2" s="124"/>
      <c r="M2" s="124"/>
      <c r="N2" s="125"/>
      <c r="O2" s="124"/>
      <c r="P2" s="124"/>
      <c r="Q2" s="105"/>
      <c r="R2" s="124"/>
      <c r="S2" s="125"/>
      <c r="T2" s="105"/>
    </row>
    <row r="3" ht="22.5" customHeight="1" spans="1:20">
      <c r="A3" s="112" t="str">
        <f>"单位名称："&amp;"昆明市东川区林业和草原技术推广站"</f>
        <v>单位名称：昆明市东川区林业和草原技术推广站</v>
      </c>
      <c r="B3" s="126"/>
      <c r="C3" s="126"/>
      <c r="D3" s="126"/>
      <c r="E3" s="126"/>
      <c r="F3" s="126"/>
      <c r="G3" s="126"/>
      <c r="H3" s="113"/>
      <c r="I3" s="113"/>
      <c r="J3" s="113"/>
      <c r="K3" s="113"/>
      <c r="L3" s="113"/>
      <c r="M3" s="113"/>
      <c r="N3" s="122"/>
      <c r="O3" s="115"/>
      <c r="P3" s="115"/>
      <c r="Q3" s="121"/>
      <c r="R3" s="115"/>
      <c r="S3" s="127"/>
      <c r="T3" s="123" t="s">
        <v>1</v>
      </c>
    </row>
    <row r="4" ht="24" customHeight="1" spans="1:20">
      <c r="A4" s="50" t="s">
        <v>180</v>
      </c>
      <c r="B4" s="128" t="s">
        <v>181</v>
      </c>
      <c r="C4" s="128" t="s">
        <v>312</v>
      </c>
      <c r="D4" s="128" t="s">
        <v>332</v>
      </c>
      <c r="E4" s="128" t="s">
        <v>333</v>
      </c>
      <c r="F4" s="128" t="s">
        <v>334</v>
      </c>
      <c r="G4" s="128" t="s">
        <v>335</v>
      </c>
      <c r="H4" s="129" t="s">
        <v>336</v>
      </c>
      <c r="I4" s="129" t="s">
        <v>337</v>
      </c>
      <c r="J4" s="130" t="s">
        <v>188</v>
      </c>
      <c r="K4" s="130"/>
      <c r="L4" s="130"/>
      <c r="M4" s="130"/>
      <c r="N4" s="131"/>
      <c r="O4" s="130"/>
      <c r="P4" s="130"/>
      <c r="Q4" s="132"/>
      <c r="R4" s="130"/>
      <c r="S4" s="131"/>
      <c r="T4" s="116"/>
    </row>
    <row r="5" ht="24" customHeight="1" spans="1:20">
      <c r="A5" s="55"/>
      <c r="B5" s="133"/>
      <c r="C5" s="133"/>
      <c r="D5" s="133"/>
      <c r="E5" s="133"/>
      <c r="F5" s="133"/>
      <c r="G5" s="133"/>
      <c r="H5" s="134"/>
      <c r="I5" s="134"/>
      <c r="J5" s="134" t="s">
        <v>55</v>
      </c>
      <c r="K5" s="134" t="s">
        <v>58</v>
      </c>
      <c r="L5" s="134" t="s">
        <v>318</v>
      </c>
      <c r="M5" s="134" t="s">
        <v>319</v>
      </c>
      <c r="N5" s="135" t="s">
        <v>320</v>
      </c>
      <c r="O5" s="136" t="s">
        <v>321</v>
      </c>
      <c r="P5" s="136"/>
      <c r="Q5" s="137"/>
      <c r="R5" s="136"/>
      <c r="S5" s="138"/>
      <c r="T5" s="139"/>
    </row>
    <row r="6" ht="54" customHeight="1" spans="1:20">
      <c r="A6" s="58"/>
      <c r="B6" s="139"/>
      <c r="C6" s="139"/>
      <c r="D6" s="139"/>
      <c r="E6" s="139"/>
      <c r="F6" s="139"/>
      <c r="G6" s="139"/>
      <c r="H6" s="140"/>
      <c r="I6" s="140"/>
      <c r="J6" s="140"/>
      <c r="K6" s="140" t="s">
        <v>57</v>
      </c>
      <c r="L6" s="140"/>
      <c r="M6" s="140"/>
      <c r="N6" s="141"/>
      <c r="O6" s="140" t="s">
        <v>57</v>
      </c>
      <c r="P6" s="140" t="s">
        <v>64</v>
      </c>
      <c r="Q6" s="139" t="s">
        <v>65</v>
      </c>
      <c r="R6" s="140" t="s">
        <v>66</v>
      </c>
      <c r="S6" s="141" t="s">
        <v>67</v>
      </c>
      <c r="T6" s="139" t="s">
        <v>68</v>
      </c>
    </row>
    <row r="7" ht="17.25" customHeight="1" spans="1:20">
      <c r="A7" s="59">
        <v>1</v>
      </c>
      <c r="B7" s="139">
        <v>2</v>
      </c>
      <c r="C7" s="59">
        <v>3</v>
      </c>
      <c r="D7" s="59">
        <v>4</v>
      </c>
      <c r="E7" s="139">
        <v>5</v>
      </c>
      <c r="F7" s="59">
        <v>6</v>
      </c>
      <c r="G7" s="59">
        <v>7</v>
      </c>
      <c r="H7" s="139">
        <v>8</v>
      </c>
      <c r="I7" s="59">
        <v>9</v>
      </c>
      <c r="J7" s="59">
        <v>10</v>
      </c>
      <c r="K7" s="139">
        <v>11</v>
      </c>
      <c r="L7" s="59">
        <v>12</v>
      </c>
      <c r="M7" s="59">
        <v>13</v>
      </c>
      <c r="N7" s="139">
        <v>14</v>
      </c>
      <c r="O7" s="59">
        <v>15</v>
      </c>
      <c r="P7" s="59">
        <v>16</v>
      </c>
      <c r="Q7" s="139">
        <v>17</v>
      </c>
      <c r="R7" s="59">
        <v>18</v>
      </c>
      <c r="S7" s="59">
        <v>19</v>
      </c>
      <c r="T7" s="59">
        <v>20</v>
      </c>
    </row>
    <row r="8" ht="21" customHeight="1" spans="1:20">
      <c r="A8" s="142"/>
      <c r="B8" s="143"/>
      <c r="C8" s="143"/>
      <c r="D8" s="143"/>
      <c r="E8" s="143"/>
      <c r="F8" s="143"/>
      <c r="G8" s="143"/>
      <c r="H8" s="144"/>
      <c r="I8" s="144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ht="21" customHeight="1" spans="1:20">
      <c r="A9" s="145" t="s">
        <v>171</v>
      </c>
      <c r="B9" s="146"/>
      <c r="C9" s="146"/>
      <c r="D9" s="146"/>
      <c r="E9" s="146"/>
      <c r="F9" s="146"/>
      <c r="G9" s="146"/>
      <c r="H9" s="147"/>
      <c r="I9" s="148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customHeight="1" spans="1:20">
      <c r="A10" t="s">
        <v>338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10"/>
      <c r="M1" s="43" t="s">
        <v>339</v>
      </c>
    </row>
    <row r="2" ht="41.25" customHeight="1" spans="1:13">
      <c r="A2" s="111" t="str">
        <f>"2026"&amp;"年对下转移支付预算表"</f>
        <v>2026年对下转移支付预算表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05"/>
    </row>
    <row r="3" ht="18" customHeight="1" spans="1:13">
      <c r="A3" s="112" t="str">
        <f>"单位名称："&amp;"昆明市东川区林业和草原技术推广站"</f>
        <v>单位名称：昆明市东川区林业和草原技术推广站</v>
      </c>
      <c r="B3" s="113"/>
      <c r="C3" s="113"/>
      <c r="D3" s="114"/>
      <c r="E3" s="115"/>
      <c r="F3" s="115"/>
      <c r="G3" s="115"/>
      <c r="H3" s="115"/>
      <c r="I3" s="115"/>
      <c r="M3" s="48" t="s">
        <v>1</v>
      </c>
    </row>
    <row r="4" ht="19.5" customHeight="1" spans="1:13">
      <c r="A4" s="68" t="s">
        <v>340</v>
      </c>
      <c r="B4" s="51" t="s">
        <v>188</v>
      </c>
      <c r="C4" s="52"/>
      <c r="D4" s="52"/>
      <c r="E4" s="51" t="s">
        <v>341</v>
      </c>
      <c r="F4" s="52"/>
      <c r="G4" s="52"/>
      <c r="H4" s="52"/>
      <c r="I4" s="52"/>
      <c r="J4" s="52"/>
      <c r="K4" s="52"/>
      <c r="L4" s="52"/>
      <c r="M4" s="116"/>
    </row>
    <row r="5" ht="40.5" customHeight="1" spans="1:13">
      <c r="A5" s="59"/>
      <c r="B5" s="69" t="s">
        <v>55</v>
      </c>
      <c r="C5" s="50" t="s">
        <v>58</v>
      </c>
      <c r="D5" s="117" t="s">
        <v>318</v>
      </c>
      <c r="E5" s="89"/>
      <c r="F5" s="89"/>
      <c r="G5" s="89"/>
      <c r="H5" s="89"/>
      <c r="I5" s="89"/>
      <c r="J5" s="89"/>
      <c r="K5" s="89"/>
      <c r="L5" s="89"/>
      <c r="M5" s="118"/>
    </row>
    <row r="6" ht="19.5" customHeight="1" spans="1:13">
      <c r="A6" s="60">
        <v>1</v>
      </c>
      <c r="B6" s="60">
        <v>2</v>
      </c>
      <c r="C6" s="60">
        <v>3</v>
      </c>
      <c r="D6" s="119">
        <v>4</v>
      </c>
      <c r="E6" s="70">
        <v>5</v>
      </c>
      <c r="F6" s="60">
        <v>6</v>
      </c>
      <c r="G6" s="60">
        <v>7</v>
      </c>
      <c r="H6" s="119">
        <v>8</v>
      </c>
      <c r="I6" s="60">
        <v>9</v>
      </c>
      <c r="J6" s="60">
        <v>10</v>
      </c>
      <c r="K6" s="60">
        <v>11</v>
      </c>
      <c r="L6" s="60">
        <v>13</v>
      </c>
      <c r="M6" s="70">
        <v>24</v>
      </c>
    </row>
    <row r="7" ht="19.5" customHeight="1" spans="1:13">
      <c r="A7" s="71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ht="19.5" customHeight="1" spans="1:13">
      <c r="A8" s="108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customHeight="1" spans="1:13">
      <c r="A9" t="s">
        <v>342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3" t="s">
        <v>343</v>
      </c>
    </row>
    <row r="2" ht="41.25" customHeight="1" spans="1:10">
      <c r="A2" s="104" t="str">
        <f>"2026"&amp;"年对下转移支付绩效目标表"</f>
        <v>2026年对下转移支付绩效目标表</v>
      </c>
      <c r="B2" s="44"/>
      <c r="C2" s="44"/>
      <c r="D2" s="44"/>
      <c r="E2" s="44"/>
      <c r="F2" s="105"/>
      <c r="G2" s="44"/>
      <c r="H2" s="105"/>
      <c r="I2" s="105"/>
      <c r="J2" s="44"/>
    </row>
    <row r="3" ht="17.25" customHeight="1" spans="1:10">
      <c r="A3" s="45" t="str">
        <f>"单位名称："&amp;"昆明市东川区林业和草原技术推广站"</f>
        <v>单位名称：昆明市东川区林业和草原技术推广站</v>
      </c>
    </row>
    <row r="4" ht="44.25" customHeight="1" spans="1:10">
      <c r="A4" s="106" t="s">
        <v>340</v>
      </c>
      <c r="B4" s="106" t="s">
        <v>274</v>
      </c>
      <c r="C4" s="106" t="s">
        <v>275</v>
      </c>
      <c r="D4" s="106" t="s">
        <v>276</v>
      </c>
      <c r="E4" s="106" t="s">
        <v>277</v>
      </c>
      <c r="F4" s="107" t="s">
        <v>278</v>
      </c>
      <c r="G4" s="106" t="s">
        <v>279</v>
      </c>
      <c r="H4" s="107" t="s">
        <v>280</v>
      </c>
      <c r="I4" s="107" t="s">
        <v>281</v>
      </c>
      <c r="J4" s="106" t="s">
        <v>282</v>
      </c>
    </row>
    <row r="5" ht="14.25" customHeight="1" spans="1:10">
      <c r="A5" s="106">
        <v>1</v>
      </c>
      <c r="B5" s="106">
        <v>2</v>
      </c>
      <c r="C5" s="106">
        <v>3</v>
      </c>
      <c r="D5" s="106">
        <v>4</v>
      </c>
      <c r="E5" s="106">
        <v>5</v>
      </c>
      <c r="F5" s="107">
        <v>6</v>
      </c>
      <c r="G5" s="106">
        <v>7</v>
      </c>
      <c r="H5" s="107">
        <v>8</v>
      </c>
      <c r="I5" s="107">
        <v>9</v>
      </c>
      <c r="J5" s="106">
        <v>10</v>
      </c>
    </row>
    <row r="6" ht="42" customHeight="1" spans="1:10">
      <c r="A6" s="71"/>
      <c r="B6" s="108"/>
      <c r="C6" s="108"/>
      <c r="D6" s="108"/>
      <c r="E6" s="95"/>
      <c r="F6" s="109"/>
      <c r="G6" s="95"/>
      <c r="H6" s="109"/>
      <c r="I6" s="109"/>
      <c r="J6" s="95"/>
    </row>
    <row r="7" ht="42" customHeight="1" spans="1:10">
      <c r="A7" s="71"/>
      <c r="B7" s="61"/>
      <c r="C7" s="61"/>
      <c r="D7" s="61"/>
      <c r="E7" s="71"/>
      <c r="F7" s="61"/>
      <c r="G7" s="71"/>
      <c r="H7" s="61"/>
      <c r="I7" s="61"/>
      <c r="J7" s="71"/>
    </row>
    <row r="8" customHeight="1" spans="1:10">
      <c r="A8" t="s">
        <v>342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8" t="s">
        <v>344</v>
      </c>
      <c r="B1" s="79"/>
      <c r="C1" s="79"/>
      <c r="D1" s="80"/>
      <c r="E1" s="80"/>
      <c r="F1" s="80"/>
      <c r="G1" s="79"/>
      <c r="H1" s="79"/>
      <c r="I1" s="80"/>
    </row>
    <row r="2" ht="41.25" customHeight="1" spans="1:9">
      <c r="A2" s="81" t="str">
        <f>"2026"&amp;"年新增资产配置预算表"</f>
        <v>2026年新增资产配置预算表</v>
      </c>
      <c r="B2" s="82"/>
      <c r="C2" s="82"/>
      <c r="D2" s="83"/>
      <c r="E2" s="83"/>
      <c r="F2" s="83"/>
      <c r="G2" s="82"/>
      <c r="H2" s="82"/>
      <c r="I2" s="83"/>
    </row>
    <row r="3" customHeight="1" spans="1:9">
      <c r="A3" s="84" t="str">
        <f>"单位名称："&amp;"昆明市东川区林业和草原技术推广站"</f>
        <v>单位名称：昆明市东川区林业和草原技术推广站</v>
      </c>
      <c r="B3" s="85"/>
      <c r="C3" s="85"/>
      <c r="D3" s="86"/>
      <c r="F3" s="83"/>
      <c r="G3" s="82"/>
      <c r="H3" s="82"/>
      <c r="I3" s="87" t="s">
        <v>1</v>
      </c>
    </row>
    <row r="4" ht="28.5" customHeight="1" spans="1:9">
      <c r="A4" s="88" t="s">
        <v>180</v>
      </c>
      <c r="B4" s="89" t="s">
        <v>181</v>
      </c>
      <c r="C4" s="90" t="s">
        <v>345</v>
      </c>
      <c r="D4" s="88" t="s">
        <v>346</v>
      </c>
      <c r="E4" s="88" t="s">
        <v>347</v>
      </c>
      <c r="F4" s="88" t="s">
        <v>348</v>
      </c>
      <c r="G4" s="89" t="s">
        <v>349</v>
      </c>
      <c r="H4" s="70"/>
      <c r="I4" s="88"/>
    </row>
    <row r="5" ht="21" customHeight="1" spans="1:9">
      <c r="A5" s="90"/>
      <c r="B5" s="91"/>
      <c r="C5" s="91"/>
      <c r="D5" s="92"/>
      <c r="E5" s="91"/>
      <c r="F5" s="91"/>
      <c r="G5" s="89" t="s">
        <v>316</v>
      </c>
      <c r="H5" s="89" t="s">
        <v>350</v>
      </c>
      <c r="I5" s="89" t="s">
        <v>351</v>
      </c>
    </row>
    <row r="6" ht="17.25" customHeight="1" spans="1:9">
      <c r="A6" s="93" t="s">
        <v>82</v>
      </c>
      <c r="B6" s="94" t="s">
        <v>83</v>
      </c>
      <c r="C6" s="93" t="s">
        <v>84</v>
      </c>
      <c r="D6" s="95" t="s">
        <v>85</v>
      </c>
      <c r="E6" s="93" t="s">
        <v>86</v>
      </c>
      <c r="F6" s="94" t="s">
        <v>87</v>
      </c>
      <c r="G6" s="96" t="s">
        <v>88</v>
      </c>
      <c r="H6" s="95" t="s">
        <v>89</v>
      </c>
      <c r="I6" s="95">
        <v>9</v>
      </c>
    </row>
    <row r="7" ht="19.5" customHeight="1" spans="1:9">
      <c r="A7" s="97"/>
      <c r="B7" s="74"/>
      <c r="C7" s="74"/>
      <c r="D7" s="71"/>
      <c r="E7" s="61"/>
      <c r="F7" s="96"/>
      <c r="G7" s="98"/>
      <c r="H7" s="99"/>
      <c r="I7" s="99"/>
    </row>
    <row r="8" ht="19.5" customHeight="1" spans="1:9">
      <c r="A8" s="100" t="s">
        <v>55</v>
      </c>
      <c r="B8" s="101"/>
      <c r="C8" s="101"/>
      <c r="D8" s="102"/>
      <c r="E8" s="103"/>
      <c r="F8" s="103"/>
      <c r="G8" s="98"/>
      <c r="H8" s="99"/>
      <c r="I8" s="99"/>
    </row>
    <row r="9" customHeight="1" spans="1:9">
      <c r="A9" t="s">
        <v>352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2"/>
      <c r="E1" s="42"/>
      <c r="F1" s="42"/>
      <c r="G1" s="42"/>
      <c r="K1" s="43" t="s">
        <v>353</v>
      </c>
    </row>
    <row r="2" ht="41.25" customHeight="1" spans="1:11">
      <c r="A2" s="44" t="str">
        <f>"2026"&amp;"年上级补助项目支出预算表"</f>
        <v>2026年上级补助项目支出预算表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3.5" customHeight="1" spans="1:11">
      <c r="A3" s="45" t="str">
        <f>"单位名称："&amp;"昆明市东川区林业和草原技术推广站"</f>
        <v>单位名称：昆明市东川区林业和草原技术推广站</v>
      </c>
      <c r="B3" s="46"/>
      <c r="C3" s="46"/>
      <c r="D3" s="46"/>
      <c r="E3" s="46"/>
      <c r="F3" s="46"/>
      <c r="G3" s="46"/>
      <c r="H3" s="47"/>
      <c r="I3" s="47"/>
      <c r="J3" s="47"/>
      <c r="K3" s="48" t="s">
        <v>1</v>
      </c>
    </row>
    <row r="4" ht="21.75" customHeight="1" spans="1:11">
      <c r="A4" s="49" t="s">
        <v>260</v>
      </c>
      <c r="B4" s="49" t="s">
        <v>183</v>
      </c>
      <c r="C4" s="49" t="s">
        <v>261</v>
      </c>
      <c r="D4" s="50" t="s">
        <v>184</v>
      </c>
      <c r="E4" s="50" t="s">
        <v>185</v>
      </c>
      <c r="F4" s="50" t="s">
        <v>262</v>
      </c>
      <c r="G4" s="50" t="s">
        <v>263</v>
      </c>
      <c r="H4" s="68" t="s">
        <v>55</v>
      </c>
      <c r="I4" s="51" t="s">
        <v>354</v>
      </c>
      <c r="J4" s="52"/>
      <c r="K4" s="53"/>
    </row>
    <row r="5" ht="21.75" customHeight="1" spans="1:11">
      <c r="A5" s="54"/>
      <c r="B5" s="54"/>
      <c r="C5" s="54"/>
      <c r="D5" s="55"/>
      <c r="E5" s="55"/>
      <c r="F5" s="55"/>
      <c r="G5" s="55"/>
      <c r="H5" s="69"/>
      <c r="I5" s="50" t="s">
        <v>58</v>
      </c>
      <c r="J5" s="50" t="s">
        <v>59</v>
      </c>
      <c r="K5" s="50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70">
        <v>10</v>
      </c>
      <c r="K7" s="70">
        <v>11</v>
      </c>
    </row>
    <row r="8" ht="18.75" customHeight="1" spans="1:11">
      <c r="A8" s="71"/>
      <c r="B8" s="61"/>
      <c r="C8" s="71"/>
      <c r="D8" s="71"/>
      <c r="E8" s="71"/>
      <c r="F8" s="71"/>
      <c r="G8" s="71"/>
      <c r="H8" s="72"/>
      <c r="I8" s="73"/>
      <c r="J8" s="73"/>
      <c r="K8" s="72"/>
    </row>
    <row r="9" ht="18.75" customHeight="1" spans="1:11">
      <c r="A9" s="74"/>
      <c r="B9" s="61"/>
      <c r="C9" s="61"/>
      <c r="D9" s="61"/>
      <c r="E9" s="61"/>
      <c r="F9" s="61"/>
      <c r="G9" s="61"/>
      <c r="H9" s="63"/>
      <c r="I9" s="63"/>
      <c r="J9" s="63"/>
      <c r="K9" s="72"/>
    </row>
    <row r="10" ht="18.75" customHeight="1" spans="1:11">
      <c r="A10" s="75" t="s">
        <v>171</v>
      </c>
      <c r="B10" s="76"/>
      <c r="C10" s="76"/>
      <c r="D10" s="76"/>
      <c r="E10" s="76"/>
      <c r="F10" s="76"/>
      <c r="G10" s="77"/>
      <c r="H10" s="63"/>
      <c r="I10" s="63"/>
      <c r="J10" s="63"/>
      <c r="K10" s="72"/>
    </row>
    <row r="11" customHeight="1" spans="1:11">
      <c r="A11" t="s">
        <v>355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2"/>
      <c r="G1" s="43" t="s">
        <v>356</v>
      </c>
    </row>
    <row r="2" ht="41.25" customHeight="1" spans="1:7">
      <c r="A2" s="44" t="str">
        <f>"2026"&amp;"年部门项目中期规划预算表"</f>
        <v>2026年部门项目中期规划预算表</v>
      </c>
      <c r="B2" s="44"/>
      <c r="C2" s="44"/>
      <c r="D2" s="44"/>
      <c r="E2" s="44"/>
      <c r="F2" s="44"/>
      <c r="G2" s="44"/>
    </row>
    <row r="3" ht="13.5" customHeight="1" spans="1:7">
      <c r="A3" s="45" t="str">
        <f>"单位名称："&amp;"昆明市东川区林业和草原技术推广站"</f>
        <v>单位名称：昆明市东川区林业和草原技术推广站</v>
      </c>
      <c r="B3" s="46"/>
      <c r="C3" s="46"/>
      <c r="D3" s="46"/>
      <c r="E3" s="47"/>
      <c r="F3" s="47"/>
      <c r="G3" s="48" t="s">
        <v>1</v>
      </c>
    </row>
    <row r="4" ht="21.75" customHeight="1" spans="1:7">
      <c r="A4" s="49" t="s">
        <v>261</v>
      </c>
      <c r="B4" s="49" t="s">
        <v>260</v>
      </c>
      <c r="C4" s="49" t="s">
        <v>183</v>
      </c>
      <c r="D4" s="50" t="s">
        <v>357</v>
      </c>
      <c r="E4" s="51" t="s">
        <v>58</v>
      </c>
      <c r="F4" s="52"/>
      <c r="G4" s="53"/>
    </row>
    <row r="5" ht="21.75" customHeight="1" spans="1:7">
      <c r="A5" s="54"/>
      <c r="B5" s="54"/>
      <c r="C5" s="54"/>
      <c r="D5" s="55"/>
      <c r="E5" s="56" t="str">
        <f>"2026"&amp;"年"</f>
        <v>2026年</v>
      </c>
      <c r="F5" s="50" t="str">
        <f>("2026"+1)&amp;"年"</f>
        <v>2027年</v>
      </c>
      <c r="G5" s="50" t="str">
        <f>("2026"+2)&amp;"年"</f>
        <v>2028年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61" t="s">
        <v>70</v>
      </c>
      <c r="B8" s="62"/>
      <c r="C8" s="62"/>
      <c r="D8" s="61"/>
      <c r="E8" s="63">
        <v>79931.81</v>
      </c>
      <c r="F8" s="63"/>
      <c r="G8" s="63"/>
    </row>
    <row r="9" ht="18.75" customHeight="1" spans="1:7">
      <c r="A9" s="61"/>
      <c r="B9" s="61" t="s">
        <v>358</v>
      </c>
      <c r="C9" s="61" t="s">
        <v>268</v>
      </c>
      <c r="D9" s="61" t="s">
        <v>359</v>
      </c>
      <c r="E9" s="63">
        <v>72108</v>
      </c>
      <c r="F9" s="63"/>
      <c r="G9" s="63"/>
    </row>
    <row r="10" ht="18.75" customHeight="1" spans="1:7">
      <c r="A10" s="64"/>
      <c r="B10" s="61" t="s">
        <v>358</v>
      </c>
      <c r="C10" s="61" t="s">
        <v>272</v>
      </c>
      <c r="D10" s="61" t="s">
        <v>359</v>
      </c>
      <c r="E10" s="63">
        <v>7823.81</v>
      </c>
      <c r="F10" s="63"/>
      <c r="G10" s="63"/>
    </row>
    <row r="11" ht="18.75" customHeight="1" spans="1:7">
      <c r="A11" s="65" t="s">
        <v>55</v>
      </c>
      <c r="B11" s="66" t="s">
        <v>360</v>
      </c>
      <c r="C11" s="66"/>
      <c r="D11" s="67"/>
      <c r="E11" s="63">
        <v>79931.81</v>
      </c>
      <c r="F11" s="63"/>
      <c r="G11" s="6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zoomScale="75" zoomScaleNormal="75" workbookViewId="0">
      <selection activeCell="B4" sqref="B4:E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34.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21.8333333333333" customWidth="1"/>
    <col min="10" max="10" width="38.33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361</v>
      </c>
    </row>
    <row r="2" ht="41.25" customHeight="1" spans="1:10">
      <c r="A2" s="3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"单位名称："&amp;"昆明市东川区林业和草原技术推广站"</f>
        <v>单位名称：昆明市东川区林业和草原技术推广站</v>
      </c>
      <c r="B3" s="5"/>
      <c r="C3" s="6"/>
      <c r="D3" s="7"/>
      <c r="E3" s="7"/>
      <c r="F3" s="7"/>
      <c r="G3" s="7"/>
      <c r="H3" s="7"/>
      <c r="I3" s="7"/>
      <c r="J3" s="235" t="s">
        <v>1</v>
      </c>
    </row>
    <row r="4" ht="30" customHeight="1" spans="1:10">
      <c r="A4" s="8" t="s">
        <v>362</v>
      </c>
      <c r="B4" s="9">
        <v>169009</v>
      </c>
      <c r="C4" s="10"/>
      <c r="D4" s="10"/>
      <c r="E4" s="11"/>
      <c r="F4" s="12" t="s">
        <v>363</v>
      </c>
      <c r="G4" s="11"/>
      <c r="H4" s="13" t="s">
        <v>70</v>
      </c>
      <c r="I4" s="10"/>
      <c r="J4" s="11"/>
    </row>
    <row r="5" ht="32.25" customHeight="1" spans="1:10">
      <c r="A5" s="14" t="s">
        <v>364</v>
      </c>
      <c r="B5" s="15"/>
      <c r="C5" s="15"/>
      <c r="D5" s="15"/>
      <c r="E5" s="15"/>
      <c r="F5" s="15"/>
      <c r="G5" s="15"/>
      <c r="H5" s="15"/>
      <c r="I5" s="16"/>
      <c r="J5" s="8" t="s">
        <v>365</v>
      </c>
    </row>
    <row r="6" ht="99.75" customHeight="1" spans="1:10">
      <c r="A6" s="17" t="s">
        <v>366</v>
      </c>
      <c r="B6" s="18" t="s">
        <v>367</v>
      </c>
      <c r="C6" s="19" t="s">
        <v>368</v>
      </c>
      <c r="D6" s="19"/>
      <c r="E6" s="19"/>
      <c r="F6" s="19"/>
      <c r="G6" s="19"/>
      <c r="H6" s="19"/>
      <c r="I6" s="19"/>
      <c r="J6" s="20" t="s">
        <v>369</v>
      </c>
    </row>
    <row r="7" ht="8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370</v>
      </c>
      <c r="D7" s="19"/>
      <c r="E7" s="19"/>
      <c r="F7" s="19"/>
      <c r="G7" s="19"/>
      <c r="H7" s="19"/>
      <c r="I7" s="19"/>
      <c r="J7" s="20" t="s">
        <v>371</v>
      </c>
    </row>
    <row r="8" ht="88" customHeight="1" spans="1:10">
      <c r="A8" s="18" t="s">
        <v>372</v>
      </c>
      <c r="B8" s="21" t="str">
        <f>"预算年度（"&amp;"2026"&amp;"年）绩效目标"</f>
        <v>预算年度（2026年）绩效目标</v>
      </c>
      <c r="C8" s="22" t="s">
        <v>373</v>
      </c>
      <c r="D8" s="22"/>
      <c r="E8" s="22"/>
      <c r="F8" s="22"/>
      <c r="G8" s="22"/>
      <c r="H8" s="22"/>
      <c r="I8" s="22"/>
      <c r="J8" s="23" t="s">
        <v>374</v>
      </c>
    </row>
    <row r="9" ht="32.25" customHeight="1" spans="1:10">
      <c r="A9" s="24" t="s">
        <v>375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376</v>
      </c>
      <c r="B10" s="18"/>
      <c r="C10" s="17" t="s">
        <v>377</v>
      </c>
      <c r="D10" s="17"/>
      <c r="E10" s="17"/>
      <c r="F10" s="17" t="s">
        <v>378</v>
      </c>
      <c r="G10" s="17"/>
      <c r="H10" s="17" t="s">
        <v>379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380</v>
      </c>
      <c r="I11" s="18" t="s">
        <v>381</v>
      </c>
      <c r="J11" s="18" t="s">
        <v>382</v>
      </c>
    </row>
    <row r="12" ht="24" customHeight="1" spans="1:10">
      <c r="A12" s="17" t="s">
        <v>55</v>
      </c>
      <c r="B12" s="25"/>
      <c r="C12" s="25"/>
      <c r="D12" s="25"/>
      <c r="E12" s="25"/>
      <c r="F12" s="25"/>
      <c r="G12" s="26"/>
      <c r="H12" s="27">
        <v>4000093.81</v>
      </c>
      <c r="I12" s="27">
        <v>4000093.81</v>
      </c>
      <c r="J12" s="27"/>
    </row>
    <row r="13" ht="32" customHeight="1" spans="1:10">
      <c r="A13" s="14" t="s">
        <v>383</v>
      </c>
      <c r="B13" s="16"/>
      <c r="C13" s="14" t="s">
        <v>384</v>
      </c>
      <c r="D13" s="15"/>
      <c r="E13" s="15"/>
      <c r="F13" s="15"/>
      <c r="G13" s="28"/>
      <c r="H13" s="27">
        <v>3868753.81</v>
      </c>
      <c r="I13" s="27">
        <v>3868753.81</v>
      </c>
      <c r="J13" s="27"/>
    </row>
    <row r="14" ht="29" customHeight="1" spans="1:10">
      <c r="A14" s="18" t="s">
        <v>383</v>
      </c>
      <c r="B14" s="29"/>
      <c r="C14" s="18" t="s">
        <v>385</v>
      </c>
      <c r="D14" s="29"/>
      <c r="E14" s="29"/>
      <c r="F14" s="29"/>
      <c r="G14" s="29"/>
      <c r="H14" s="30">
        <v>131340</v>
      </c>
      <c r="I14" s="30">
        <v>131340</v>
      </c>
      <c r="J14" s="30"/>
    </row>
    <row r="15" ht="32.25" customHeight="1" spans="1:10">
      <c r="A15" s="24" t="s">
        <v>386</v>
      </c>
      <c r="B15" s="24"/>
      <c r="C15" s="24"/>
      <c r="D15" s="24"/>
      <c r="E15" s="24"/>
      <c r="F15" s="24"/>
      <c r="G15" s="24"/>
      <c r="H15" s="24"/>
      <c r="I15" s="24"/>
      <c r="J15" s="24"/>
    </row>
    <row r="16" ht="32.25" customHeight="1" spans="1:10">
      <c r="A16" s="31" t="s">
        <v>387</v>
      </c>
      <c r="B16" s="31"/>
      <c r="C16" s="31"/>
      <c r="D16" s="31"/>
      <c r="E16" s="31"/>
      <c r="F16" s="31"/>
      <c r="G16" s="31"/>
      <c r="H16" s="18" t="s">
        <v>388</v>
      </c>
      <c r="I16" s="32" t="s">
        <v>282</v>
      </c>
      <c r="J16" s="18" t="s">
        <v>389</v>
      </c>
    </row>
    <row r="17" ht="36" customHeight="1" spans="1:10">
      <c r="A17" s="33" t="s">
        <v>275</v>
      </c>
      <c r="B17" s="33" t="s">
        <v>390</v>
      </c>
      <c r="C17" s="34" t="s">
        <v>277</v>
      </c>
      <c r="D17" s="34" t="s">
        <v>278</v>
      </c>
      <c r="E17" s="34" t="s">
        <v>279</v>
      </c>
      <c r="F17" s="34" t="s">
        <v>280</v>
      </c>
      <c r="G17" s="34" t="s">
        <v>281</v>
      </c>
      <c r="H17" s="17"/>
      <c r="I17" s="17"/>
      <c r="J17" s="17"/>
    </row>
    <row r="18" ht="40" customHeight="1" spans="1:10">
      <c r="A18" s="35" t="s">
        <v>284</v>
      </c>
      <c r="B18" s="35" t="s">
        <v>285</v>
      </c>
      <c r="C18" s="36" t="s">
        <v>391</v>
      </c>
      <c r="D18" s="37" t="s">
        <v>287</v>
      </c>
      <c r="E18" s="36" t="s">
        <v>392</v>
      </c>
      <c r="F18" s="36" t="s">
        <v>393</v>
      </c>
      <c r="G18" s="38" t="s">
        <v>290</v>
      </c>
      <c r="H18" s="36" t="s">
        <v>394</v>
      </c>
      <c r="I18" s="39"/>
      <c r="J18" s="36" t="s">
        <v>395</v>
      </c>
    </row>
    <row r="19" ht="40" customHeight="1" spans="1:10">
      <c r="A19" s="40"/>
      <c r="B19" s="40"/>
      <c r="C19" s="36" t="s">
        <v>396</v>
      </c>
      <c r="D19" s="37" t="s">
        <v>287</v>
      </c>
      <c r="E19" s="36" t="s">
        <v>397</v>
      </c>
      <c r="F19" s="36" t="s">
        <v>393</v>
      </c>
      <c r="G19" s="38" t="s">
        <v>290</v>
      </c>
      <c r="H19" s="36" t="s">
        <v>394</v>
      </c>
      <c r="I19" s="39"/>
      <c r="J19" s="36" t="s">
        <v>395</v>
      </c>
    </row>
    <row r="20" ht="40" customHeight="1" spans="1:10">
      <c r="A20" s="40"/>
      <c r="B20" s="40"/>
      <c r="C20" s="36" t="s">
        <v>398</v>
      </c>
      <c r="D20" s="37" t="s">
        <v>287</v>
      </c>
      <c r="E20" s="36" t="s">
        <v>399</v>
      </c>
      <c r="F20" s="36" t="s">
        <v>393</v>
      </c>
      <c r="G20" s="38" t="s">
        <v>290</v>
      </c>
      <c r="H20" s="36" t="s">
        <v>394</v>
      </c>
      <c r="I20" s="39"/>
      <c r="J20" s="36" t="s">
        <v>395</v>
      </c>
    </row>
    <row r="21" ht="40" customHeight="1" spans="1:10">
      <c r="A21" s="40"/>
      <c r="B21" s="40"/>
      <c r="C21" s="36" t="s">
        <v>385</v>
      </c>
      <c r="D21" s="37" t="s">
        <v>287</v>
      </c>
      <c r="E21" s="36" t="s">
        <v>400</v>
      </c>
      <c r="F21" s="36" t="s">
        <v>393</v>
      </c>
      <c r="G21" s="38" t="s">
        <v>290</v>
      </c>
      <c r="H21" s="36" t="s">
        <v>394</v>
      </c>
      <c r="I21" s="39"/>
      <c r="J21" s="36" t="s">
        <v>395</v>
      </c>
    </row>
    <row r="22" ht="40" customHeight="1" spans="1:10">
      <c r="A22" s="40"/>
      <c r="B22" s="41"/>
      <c r="C22" s="36" t="s">
        <v>128</v>
      </c>
      <c r="D22" s="37" t="s">
        <v>287</v>
      </c>
      <c r="E22" s="36" t="s">
        <v>401</v>
      </c>
      <c r="F22" s="36" t="s">
        <v>393</v>
      </c>
      <c r="G22" s="38" t="s">
        <v>290</v>
      </c>
      <c r="H22" s="36" t="s">
        <v>394</v>
      </c>
      <c r="I22" s="39"/>
      <c r="J22" s="36" t="s">
        <v>395</v>
      </c>
    </row>
    <row r="23" ht="40" customHeight="1" spans="1:10">
      <c r="A23" s="41"/>
      <c r="B23" s="39" t="s">
        <v>402</v>
      </c>
      <c r="C23" s="36" t="s">
        <v>403</v>
      </c>
      <c r="D23" s="37" t="s">
        <v>287</v>
      </c>
      <c r="E23" s="36" t="s">
        <v>82</v>
      </c>
      <c r="F23" s="36" t="s">
        <v>404</v>
      </c>
      <c r="G23" s="38" t="s">
        <v>290</v>
      </c>
      <c r="H23" s="36" t="s">
        <v>394</v>
      </c>
      <c r="I23" s="39"/>
      <c r="J23" s="36" t="s">
        <v>395</v>
      </c>
    </row>
    <row r="24" ht="67" customHeight="1" spans="1:10">
      <c r="A24" s="35" t="s">
        <v>292</v>
      </c>
      <c r="B24" s="35" t="s">
        <v>405</v>
      </c>
      <c r="C24" s="36" t="s">
        <v>406</v>
      </c>
      <c r="D24" s="36" t="s">
        <v>302</v>
      </c>
      <c r="E24" s="36" t="s">
        <v>407</v>
      </c>
      <c r="F24" s="36" t="s">
        <v>404</v>
      </c>
      <c r="G24" s="38" t="s">
        <v>297</v>
      </c>
      <c r="H24" s="36" t="s">
        <v>394</v>
      </c>
      <c r="I24" s="39"/>
      <c r="J24" s="36" t="s">
        <v>395</v>
      </c>
    </row>
    <row r="25" ht="40" customHeight="1" spans="1:10">
      <c r="A25" s="40"/>
      <c r="B25" s="40"/>
      <c r="C25" s="36" t="s">
        <v>408</v>
      </c>
      <c r="D25" s="36" t="s">
        <v>302</v>
      </c>
      <c r="E25" s="36" t="s">
        <v>407</v>
      </c>
      <c r="F25" s="36" t="s">
        <v>404</v>
      </c>
      <c r="G25" s="38" t="s">
        <v>297</v>
      </c>
      <c r="H25" s="36" t="s">
        <v>394</v>
      </c>
      <c r="I25" s="39"/>
      <c r="J25" s="36" t="s">
        <v>395</v>
      </c>
    </row>
    <row r="26" ht="57" customHeight="1" spans="1:10">
      <c r="A26" s="40"/>
      <c r="B26" s="41"/>
      <c r="C26" s="36" t="s">
        <v>409</v>
      </c>
      <c r="D26" s="36" t="s">
        <v>302</v>
      </c>
      <c r="E26" s="36" t="s">
        <v>407</v>
      </c>
      <c r="F26" s="36" t="s">
        <v>404</v>
      </c>
      <c r="G26" s="38" t="s">
        <v>297</v>
      </c>
      <c r="H26" s="36" t="s">
        <v>394</v>
      </c>
      <c r="I26" s="39"/>
      <c r="J26" s="36" t="s">
        <v>395</v>
      </c>
    </row>
    <row r="27" ht="40" customHeight="1" spans="1:10">
      <c r="A27" s="40"/>
      <c r="B27" s="35" t="s">
        <v>410</v>
      </c>
      <c r="C27" s="36" t="s">
        <v>411</v>
      </c>
      <c r="D27" s="36" t="s">
        <v>302</v>
      </c>
      <c r="E27" s="36" t="s">
        <v>407</v>
      </c>
      <c r="F27" s="36" t="s">
        <v>404</v>
      </c>
      <c r="G27" s="38" t="s">
        <v>297</v>
      </c>
      <c r="H27" s="36" t="s">
        <v>394</v>
      </c>
      <c r="I27" s="39"/>
      <c r="J27" s="36" t="s">
        <v>395</v>
      </c>
    </row>
    <row r="28" ht="40" customHeight="1" spans="1:10">
      <c r="A28" s="40"/>
      <c r="B28" s="41"/>
      <c r="C28" s="36" t="s">
        <v>412</v>
      </c>
      <c r="D28" s="36" t="s">
        <v>302</v>
      </c>
      <c r="E28" s="36" t="s">
        <v>407</v>
      </c>
      <c r="F28" s="36" t="s">
        <v>404</v>
      </c>
      <c r="G28" s="38" t="s">
        <v>297</v>
      </c>
      <c r="H28" s="36" t="s">
        <v>394</v>
      </c>
      <c r="I28" s="39"/>
      <c r="J28" s="36" t="s">
        <v>395</v>
      </c>
    </row>
    <row r="29" ht="40" customHeight="1" spans="1:10">
      <c r="A29" s="40"/>
      <c r="B29" s="35" t="s">
        <v>413</v>
      </c>
      <c r="C29" s="36" t="s">
        <v>414</v>
      </c>
      <c r="D29" s="36" t="s">
        <v>302</v>
      </c>
      <c r="E29" s="36" t="s">
        <v>407</v>
      </c>
      <c r="F29" s="36" t="s">
        <v>404</v>
      </c>
      <c r="G29" s="38" t="s">
        <v>297</v>
      </c>
      <c r="H29" s="36" t="s">
        <v>394</v>
      </c>
      <c r="I29" s="39"/>
      <c r="J29" s="36" t="s">
        <v>395</v>
      </c>
    </row>
    <row r="30" ht="40" customHeight="1" spans="1:10">
      <c r="A30" s="41"/>
      <c r="B30" s="41"/>
      <c r="C30" s="36" t="s">
        <v>415</v>
      </c>
      <c r="D30" s="36" t="s">
        <v>302</v>
      </c>
      <c r="E30" s="36" t="s">
        <v>407</v>
      </c>
      <c r="F30" s="36" t="s">
        <v>404</v>
      </c>
      <c r="G30" s="38" t="s">
        <v>297</v>
      </c>
      <c r="H30" s="36" t="s">
        <v>394</v>
      </c>
      <c r="I30" s="39"/>
      <c r="J30" s="36" t="s">
        <v>395</v>
      </c>
    </row>
  </sheetData>
  <mergeCells count="30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J15"/>
    <mergeCell ref="A16:G16"/>
    <mergeCell ref="A6:A7"/>
    <mergeCell ref="A18:A23"/>
    <mergeCell ref="A24:A30"/>
    <mergeCell ref="B18:B22"/>
    <mergeCell ref="B24:B26"/>
    <mergeCell ref="B27:B28"/>
    <mergeCell ref="B29:B30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7" t="s">
        <v>52</v>
      </c>
    </row>
    <row r="2" ht="41.25" customHeight="1" spans="1:19">
      <c r="A2" s="81" t="str">
        <f>"2026"&amp;"年部门收入预算表"</f>
        <v>2026年部门收入预算表</v>
      </c>
    </row>
    <row r="3" ht="17.25" customHeight="1" spans="1:19">
      <c r="A3" s="84" t="str">
        <f>"单位名称："&amp;"昆明市东川区林业和草原技术推广站"</f>
        <v>单位名称：昆明市东川区林业和草原技术推广站</v>
      </c>
      <c r="S3" s="86" t="s">
        <v>1</v>
      </c>
    </row>
    <row r="4" ht="21.75" customHeight="1" spans="1:19">
      <c r="A4" s="221" t="s">
        <v>53</v>
      </c>
      <c r="B4" s="222" t="s">
        <v>54</v>
      </c>
      <c r="C4" s="222" t="s">
        <v>55</v>
      </c>
      <c r="D4" s="223" t="s">
        <v>56</v>
      </c>
      <c r="E4" s="223"/>
      <c r="F4" s="223"/>
      <c r="G4" s="223"/>
      <c r="H4" s="223"/>
      <c r="I4" s="169"/>
      <c r="J4" s="223"/>
      <c r="K4" s="223"/>
      <c r="L4" s="223"/>
      <c r="M4" s="223"/>
      <c r="N4" s="224"/>
      <c r="O4" s="223" t="s">
        <v>45</v>
      </c>
      <c r="P4" s="223"/>
      <c r="Q4" s="223"/>
      <c r="R4" s="223"/>
      <c r="S4" s="224"/>
    </row>
    <row r="5" ht="27" customHeight="1" spans="1:19">
      <c r="A5" s="225"/>
      <c r="B5" s="226"/>
      <c r="C5" s="226"/>
      <c r="D5" s="226" t="s">
        <v>57</v>
      </c>
      <c r="E5" s="226" t="s">
        <v>58</v>
      </c>
      <c r="F5" s="226" t="s">
        <v>59</v>
      </c>
      <c r="G5" s="226" t="s">
        <v>60</v>
      </c>
      <c r="H5" s="226" t="s">
        <v>61</v>
      </c>
      <c r="I5" s="227" t="s">
        <v>62</v>
      </c>
      <c r="J5" s="228"/>
      <c r="K5" s="228"/>
      <c r="L5" s="228"/>
      <c r="M5" s="228"/>
      <c r="N5" s="229"/>
      <c r="O5" s="226" t="s">
        <v>57</v>
      </c>
      <c r="P5" s="226" t="s">
        <v>58</v>
      </c>
      <c r="Q5" s="226" t="s">
        <v>59</v>
      </c>
      <c r="R5" s="226" t="s">
        <v>60</v>
      </c>
      <c r="S5" s="226" t="s">
        <v>63</v>
      </c>
    </row>
    <row r="6" ht="30" customHeight="1" spans="1:19">
      <c r="A6" s="230"/>
      <c r="B6" s="148"/>
      <c r="C6" s="154"/>
      <c r="D6" s="154"/>
      <c r="E6" s="154"/>
      <c r="F6" s="154"/>
      <c r="G6" s="154"/>
      <c r="H6" s="154"/>
      <c r="I6" s="109" t="s">
        <v>57</v>
      </c>
      <c r="J6" s="229" t="s">
        <v>64</v>
      </c>
      <c r="K6" s="229" t="s">
        <v>65</v>
      </c>
      <c r="L6" s="229" t="s">
        <v>66</v>
      </c>
      <c r="M6" s="229" t="s">
        <v>67</v>
      </c>
      <c r="N6" s="229" t="s">
        <v>68</v>
      </c>
      <c r="O6" s="231"/>
      <c r="P6" s="231"/>
      <c r="Q6" s="231"/>
      <c r="R6" s="231"/>
      <c r="S6" s="154"/>
    </row>
    <row r="7" ht="15" customHeight="1" spans="1:19">
      <c r="A7" s="232">
        <v>1</v>
      </c>
      <c r="B7" s="232">
        <v>2</v>
      </c>
      <c r="C7" s="232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109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</row>
    <row r="8" ht="18" customHeight="1" spans="1:19">
      <c r="A8" s="61" t="s">
        <v>69</v>
      </c>
      <c r="B8" s="61" t="s">
        <v>70</v>
      </c>
      <c r="C8" s="120">
        <v>4000093.81</v>
      </c>
      <c r="D8" s="120">
        <v>4000093.81</v>
      </c>
      <c r="E8" s="120">
        <v>4000093.81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ht="18" customHeight="1" spans="1:19">
      <c r="A9" s="90" t="s">
        <v>55</v>
      </c>
      <c r="B9" s="233"/>
      <c r="C9" s="120">
        <v>4000093.81</v>
      </c>
      <c r="D9" s="120">
        <v>4000093.81</v>
      </c>
      <c r="E9" s="120">
        <v>4000093.81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2" sqref="$A12:$XFD1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6" t="s">
        <v>71</v>
      </c>
    </row>
    <row r="2" ht="41.25" customHeight="1" spans="1:15">
      <c r="A2" s="81" t="str">
        <f>"2026"&amp;"年部门支出预算表"</f>
        <v>2026年部门支出预算表</v>
      </c>
    </row>
    <row r="3" ht="17.25" customHeight="1" spans="1:15">
      <c r="A3" s="84" t="str">
        <f>"单位名称："&amp;"昆明市东川区林业和草原技术推广站"</f>
        <v>单位名称：昆明市东川区林业和草原技术推广站</v>
      </c>
      <c r="O3" s="86" t="s">
        <v>1</v>
      </c>
    </row>
    <row r="4" ht="27" customHeight="1" spans="1:15">
      <c r="A4" s="207" t="s">
        <v>72</v>
      </c>
      <c r="B4" s="207" t="s">
        <v>73</v>
      </c>
      <c r="C4" s="207" t="s">
        <v>55</v>
      </c>
      <c r="D4" s="208" t="s">
        <v>58</v>
      </c>
      <c r="E4" s="209"/>
      <c r="F4" s="210"/>
      <c r="G4" s="211" t="s">
        <v>59</v>
      </c>
      <c r="H4" s="211" t="s">
        <v>60</v>
      </c>
      <c r="I4" s="211" t="s">
        <v>74</v>
      </c>
      <c r="J4" s="208" t="s">
        <v>62</v>
      </c>
      <c r="K4" s="209"/>
      <c r="L4" s="209"/>
      <c r="M4" s="209"/>
      <c r="N4" s="212"/>
      <c r="O4" s="213"/>
    </row>
    <row r="5" ht="42" customHeight="1" spans="1:15">
      <c r="A5" s="214"/>
      <c r="B5" s="214"/>
      <c r="C5" s="215"/>
      <c r="D5" s="216" t="s">
        <v>57</v>
      </c>
      <c r="E5" s="216" t="s">
        <v>75</v>
      </c>
      <c r="F5" s="216" t="s">
        <v>76</v>
      </c>
      <c r="G5" s="215"/>
      <c r="H5" s="215"/>
      <c r="I5" s="217"/>
      <c r="J5" s="216" t="s">
        <v>57</v>
      </c>
      <c r="K5" s="201" t="s">
        <v>77</v>
      </c>
      <c r="L5" s="201" t="s">
        <v>78</v>
      </c>
      <c r="M5" s="201" t="s">
        <v>79</v>
      </c>
      <c r="N5" s="201" t="s">
        <v>80</v>
      </c>
      <c r="O5" s="201" t="s">
        <v>81</v>
      </c>
    </row>
    <row r="6" ht="18" customHeight="1" spans="1:15">
      <c r="A6" s="93" t="s">
        <v>82</v>
      </c>
      <c r="B6" s="93" t="s">
        <v>83</v>
      </c>
      <c r="C6" s="93" t="s">
        <v>84</v>
      </c>
      <c r="D6" s="96" t="s">
        <v>85</v>
      </c>
      <c r="E6" s="96" t="s">
        <v>86</v>
      </c>
      <c r="F6" s="96" t="s">
        <v>87</v>
      </c>
      <c r="G6" s="96" t="s">
        <v>88</v>
      </c>
      <c r="H6" s="96" t="s">
        <v>89</v>
      </c>
      <c r="I6" s="96" t="s">
        <v>90</v>
      </c>
      <c r="J6" s="96" t="s">
        <v>91</v>
      </c>
      <c r="K6" s="96" t="s">
        <v>92</v>
      </c>
      <c r="L6" s="96" t="s">
        <v>93</v>
      </c>
      <c r="M6" s="96" t="s">
        <v>94</v>
      </c>
      <c r="N6" s="93" t="s">
        <v>95</v>
      </c>
      <c r="O6" s="96" t="s">
        <v>96</v>
      </c>
    </row>
    <row r="7" ht="21" customHeight="1" spans="1:15">
      <c r="A7" s="97" t="s">
        <v>97</v>
      </c>
      <c r="B7" s="97" t="s">
        <v>98</v>
      </c>
      <c r="C7" s="120">
        <v>560027.81</v>
      </c>
      <c r="D7" s="120">
        <v>560027.81</v>
      </c>
      <c r="E7" s="120">
        <v>480096</v>
      </c>
      <c r="F7" s="120">
        <v>79931.81</v>
      </c>
      <c r="G7" s="120"/>
      <c r="H7" s="120"/>
      <c r="I7" s="120"/>
      <c r="J7" s="120"/>
      <c r="K7" s="120"/>
      <c r="L7" s="120"/>
      <c r="M7" s="120"/>
      <c r="N7" s="120"/>
      <c r="O7" s="120"/>
    </row>
    <row r="8" ht="21" customHeight="1" spans="1:15">
      <c r="A8" s="218" t="s">
        <v>99</v>
      </c>
      <c r="B8" s="218" t="s">
        <v>100</v>
      </c>
      <c r="C8" s="120">
        <v>480096</v>
      </c>
      <c r="D8" s="120">
        <v>480096</v>
      </c>
      <c r="E8" s="120">
        <v>480096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ht="21" customHeight="1" spans="1:15">
      <c r="A9" s="219" t="s">
        <v>101</v>
      </c>
      <c r="B9" s="219" t="s">
        <v>102</v>
      </c>
      <c r="C9" s="120">
        <v>90000</v>
      </c>
      <c r="D9" s="120">
        <v>90000</v>
      </c>
      <c r="E9" s="120">
        <v>90000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</row>
    <row r="10" ht="21" customHeight="1" spans="1:15">
      <c r="A10" s="219" t="s">
        <v>103</v>
      </c>
      <c r="B10" s="219" t="s">
        <v>104</v>
      </c>
      <c r="C10" s="120">
        <v>390096</v>
      </c>
      <c r="D10" s="120">
        <v>390096</v>
      </c>
      <c r="E10" s="120">
        <v>390096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ht="21" customHeight="1" spans="1:15">
      <c r="A11" s="218" t="s">
        <v>105</v>
      </c>
      <c r="B11" s="218" t="s">
        <v>106</v>
      </c>
      <c r="C11" s="120">
        <v>79931.81</v>
      </c>
      <c r="D11" s="120">
        <v>79931.81</v>
      </c>
      <c r="E11" s="120"/>
      <c r="F11" s="120">
        <v>79931.81</v>
      </c>
      <c r="G11" s="120"/>
      <c r="H11" s="120"/>
      <c r="I11" s="120"/>
      <c r="J11" s="120"/>
      <c r="K11" s="120"/>
      <c r="L11" s="120"/>
      <c r="M11" s="120"/>
      <c r="N11" s="120"/>
      <c r="O11" s="120"/>
    </row>
    <row r="12" ht="21" customHeight="1" spans="1:15">
      <c r="A12" s="219" t="s">
        <v>107</v>
      </c>
      <c r="B12" s="219" t="s">
        <v>108</v>
      </c>
      <c r="C12" s="120">
        <v>7823.81</v>
      </c>
      <c r="D12" s="120">
        <v>7823.81</v>
      </c>
      <c r="E12" s="120"/>
      <c r="F12" s="120">
        <v>7823.81</v>
      </c>
      <c r="G12" s="120"/>
      <c r="H12" s="120"/>
      <c r="I12" s="120"/>
      <c r="J12" s="120"/>
      <c r="K12" s="120"/>
      <c r="L12" s="120"/>
      <c r="M12" s="120"/>
      <c r="N12" s="120"/>
      <c r="O12" s="120"/>
    </row>
    <row r="13" ht="21" customHeight="1" spans="1:15">
      <c r="A13" s="219" t="s">
        <v>109</v>
      </c>
      <c r="B13" s="219" t="s">
        <v>110</v>
      </c>
      <c r="C13" s="120">
        <v>72108</v>
      </c>
      <c r="D13" s="120">
        <v>72108</v>
      </c>
      <c r="E13" s="120"/>
      <c r="F13" s="120">
        <v>72108</v>
      </c>
      <c r="G13" s="120"/>
      <c r="H13" s="120"/>
      <c r="I13" s="120"/>
      <c r="J13" s="120"/>
      <c r="K13" s="120"/>
      <c r="L13" s="120"/>
      <c r="M13" s="120"/>
      <c r="N13" s="120"/>
      <c r="O13" s="120"/>
    </row>
    <row r="14" ht="21" customHeight="1" spans="1:15">
      <c r="A14" s="97" t="s">
        <v>111</v>
      </c>
      <c r="B14" s="97" t="s">
        <v>112</v>
      </c>
      <c r="C14" s="120">
        <v>350973</v>
      </c>
      <c r="D14" s="120">
        <v>350973</v>
      </c>
      <c r="E14" s="120">
        <v>350973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</row>
    <row r="15" ht="21" customHeight="1" spans="1:15">
      <c r="A15" s="218" t="s">
        <v>113</v>
      </c>
      <c r="B15" s="218" t="s">
        <v>114</v>
      </c>
      <c r="C15" s="120">
        <v>350973</v>
      </c>
      <c r="D15" s="120">
        <v>350973</v>
      </c>
      <c r="E15" s="120">
        <v>350973</v>
      </c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ht="21" customHeight="1" spans="1:15">
      <c r="A16" s="219" t="s">
        <v>115</v>
      </c>
      <c r="B16" s="219" t="s">
        <v>116</v>
      </c>
      <c r="C16" s="120">
        <v>200904</v>
      </c>
      <c r="D16" s="120">
        <v>200904</v>
      </c>
      <c r="E16" s="120">
        <v>200904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ht="21" customHeight="1" spans="1:15">
      <c r="A17" s="219" t="s">
        <v>117</v>
      </c>
      <c r="B17" s="219" t="s">
        <v>118</v>
      </c>
      <c r="C17" s="120">
        <v>145488</v>
      </c>
      <c r="D17" s="120">
        <v>145488</v>
      </c>
      <c r="E17" s="120">
        <v>145488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ht="21" customHeight="1" spans="1:15">
      <c r="A18" s="219" t="s">
        <v>119</v>
      </c>
      <c r="B18" s="219" t="s">
        <v>120</v>
      </c>
      <c r="C18" s="120">
        <v>4581</v>
      </c>
      <c r="D18" s="120">
        <v>4581</v>
      </c>
      <c r="E18" s="120">
        <v>4581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ht="21" customHeight="1" spans="1:15">
      <c r="A19" s="97" t="s">
        <v>121</v>
      </c>
      <c r="B19" s="97" t="s">
        <v>122</v>
      </c>
      <c r="C19" s="120">
        <v>2782337</v>
      </c>
      <c r="D19" s="120">
        <v>2782337</v>
      </c>
      <c r="E19" s="120">
        <v>2782337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ht="21" customHeight="1" spans="1:15">
      <c r="A20" s="218" t="s">
        <v>123</v>
      </c>
      <c r="B20" s="218" t="s">
        <v>124</v>
      </c>
      <c r="C20" s="120">
        <v>2782337</v>
      </c>
      <c r="D20" s="120">
        <v>2782337</v>
      </c>
      <c r="E20" s="120">
        <v>2782337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ht="21" customHeight="1" spans="1:15">
      <c r="A21" s="219" t="s">
        <v>125</v>
      </c>
      <c r="B21" s="219" t="s">
        <v>126</v>
      </c>
      <c r="C21" s="120">
        <v>2782337</v>
      </c>
      <c r="D21" s="120">
        <v>2782337</v>
      </c>
      <c r="E21" s="120">
        <v>2782337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ht="21" customHeight="1" spans="1:15">
      <c r="A22" s="97" t="s">
        <v>127</v>
      </c>
      <c r="B22" s="97" t="s">
        <v>128</v>
      </c>
      <c r="C22" s="120">
        <v>306756</v>
      </c>
      <c r="D22" s="120">
        <v>306756</v>
      </c>
      <c r="E22" s="120">
        <v>306756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  <row r="23" ht="21" customHeight="1" spans="1:15">
      <c r="A23" s="218" t="s">
        <v>129</v>
      </c>
      <c r="B23" s="218" t="s">
        <v>130</v>
      </c>
      <c r="C23" s="120">
        <v>306756</v>
      </c>
      <c r="D23" s="120">
        <v>306756</v>
      </c>
      <c r="E23" s="120">
        <v>306756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ht="21" customHeight="1" spans="1:15">
      <c r="A24" s="219" t="s">
        <v>131</v>
      </c>
      <c r="B24" s="219" t="s">
        <v>132</v>
      </c>
      <c r="C24" s="120">
        <v>306756</v>
      </c>
      <c r="D24" s="120">
        <v>306756</v>
      </c>
      <c r="E24" s="120">
        <v>306756</v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ht="21" customHeight="1" spans="1:15">
      <c r="A25" s="220" t="s">
        <v>55</v>
      </c>
      <c r="B25" s="77"/>
      <c r="C25" s="120">
        <v>4000093.81</v>
      </c>
      <c r="D25" s="120">
        <v>4000093.81</v>
      </c>
      <c r="E25" s="120">
        <v>3920162</v>
      </c>
      <c r="F25" s="120">
        <v>79931.81</v>
      </c>
      <c r="G25" s="120"/>
      <c r="H25" s="120"/>
      <c r="I25" s="120"/>
      <c r="J25" s="120"/>
      <c r="K25" s="120"/>
      <c r="L25" s="120"/>
      <c r="M25" s="120"/>
      <c r="N25" s="120"/>
      <c r="O25" s="120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2"/>
      <c r="B1" s="86"/>
      <c r="C1" s="86"/>
      <c r="D1" s="86" t="s">
        <v>133</v>
      </c>
    </row>
    <row r="2" ht="41.25" customHeight="1" spans="1:4">
      <c r="A2" s="81" t="str">
        <f>"2026"&amp;"年部门财政拨款收支预算总表"</f>
        <v>2026年部门财政拨款收支预算总表</v>
      </c>
    </row>
    <row r="3" ht="17.25" customHeight="1" spans="1:4">
      <c r="A3" s="84" t="str">
        <f>"单位名称："&amp;"昆明市东川区林业和草原技术推广站"</f>
        <v>单位名称：昆明市东川区林业和草原技术推广站</v>
      </c>
      <c r="B3" s="200"/>
      <c r="D3" s="86" t="s">
        <v>1</v>
      </c>
    </row>
    <row r="4" ht="17.25" customHeight="1" spans="1:4">
      <c r="A4" s="201" t="s">
        <v>2</v>
      </c>
      <c r="B4" s="202"/>
      <c r="C4" s="201" t="s">
        <v>3</v>
      </c>
      <c r="D4" s="202"/>
    </row>
    <row r="5" ht="18.75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6.5" customHeight="1" spans="1:4">
      <c r="A6" s="203" t="s">
        <v>134</v>
      </c>
      <c r="B6" s="120">
        <v>4000093.81</v>
      </c>
      <c r="C6" s="203" t="s">
        <v>135</v>
      </c>
      <c r="D6" s="120">
        <v>4000093.81</v>
      </c>
    </row>
    <row r="7" ht="16.5" customHeight="1" spans="1:4">
      <c r="A7" s="203" t="s">
        <v>136</v>
      </c>
      <c r="B7" s="120">
        <v>4000093.81</v>
      </c>
      <c r="C7" s="203" t="s">
        <v>137</v>
      </c>
      <c r="D7" s="120"/>
    </row>
    <row r="8" ht="16.5" customHeight="1" spans="1:4">
      <c r="A8" s="203" t="s">
        <v>138</v>
      </c>
      <c r="B8" s="120"/>
      <c r="C8" s="203" t="s">
        <v>139</v>
      </c>
      <c r="D8" s="120"/>
    </row>
    <row r="9" ht="16.5" customHeight="1" spans="1:4">
      <c r="A9" s="203" t="s">
        <v>140</v>
      </c>
      <c r="B9" s="120"/>
      <c r="C9" s="203" t="s">
        <v>141</v>
      </c>
      <c r="D9" s="120"/>
    </row>
    <row r="10" ht="16.5" customHeight="1" spans="1:4">
      <c r="A10" s="203" t="s">
        <v>142</v>
      </c>
      <c r="B10" s="120"/>
      <c r="C10" s="203" t="s">
        <v>143</v>
      </c>
      <c r="D10" s="120"/>
    </row>
    <row r="11" ht="16.5" customHeight="1" spans="1:4">
      <c r="A11" s="203" t="s">
        <v>136</v>
      </c>
      <c r="B11" s="120"/>
      <c r="C11" s="203" t="s">
        <v>144</v>
      </c>
      <c r="D11" s="120"/>
    </row>
    <row r="12" ht="16.5" customHeight="1" spans="1:4">
      <c r="A12" s="188" t="s">
        <v>138</v>
      </c>
      <c r="B12" s="120"/>
      <c r="C12" s="108" t="s">
        <v>145</v>
      </c>
      <c r="D12" s="120"/>
    </row>
    <row r="13" ht="16.5" customHeight="1" spans="1:4">
      <c r="A13" s="188" t="s">
        <v>140</v>
      </c>
      <c r="B13" s="120"/>
      <c r="C13" s="108" t="s">
        <v>146</v>
      </c>
      <c r="D13" s="120"/>
    </row>
    <row r="14" ht="16.5" customHeight="1" spans="1:4">
      <c r="A14" s="204"/>
      <c r="B14" s="120"/>
      <c r="C14" s="108" t="s">
        <v>147</v>
      </c>
      <c r="D14" s="120">
        <v>560027.81</v>
      </c>
    </row>
    <row r="15" ht="16.5" customHeight="1" spans="1:4">
      <c r="A15" s="204"/>
      <c r="B15" s="120"/>
      <c r="C15" s="108" t="s">
        <v>148</v>
      </c>
      <c r="D15" s="120">
        <v>350973</v>
      </c>
    </row>
    <row r="16" ht="16.5" customHeight="1" spans="1:4">
      <c r="A16" s="204"/>
      <c r="B16" s="120"/>
      <c r="C16" s="108" t="s">
        <v>149</v>
      </c>
      <c r="D16" s="120"/>
    </row>
    <row r="17" ht="16.5" customHeight="1" spans="1:4">
      <c r="A17" s="204"/>
      <c r="B17" s="120"/>
      <c r="C17" s="108" t="s">
        <v>150</v>
      </c>
      <c r="D17" s="120"/>
    </row>
    <row r="18" ht="16.5" customHeight="1" spans="1:4">
      <c r="A18" s="204"/>
      <c r="B18" s="120"/>
      <c r="C18" s="108" t="s">
        <v>151</v>
      </c>
      <c r="D18" s="120">
        <v>2782337</v>
      </c>
    </row>
    <row r="19" ht="16.5" customHeight="1" spans="1:4">
      <c r="A19" s="204"/>
      <c r="B19" s="120"/>
      <c r="C19" s="108" t="s">
        <v>152</v>
      </c>
      <c r="D19" s="120"/>
    </row>
    <row r="20" ht="16.5" customHeight="1" spans="1:4">
      <c r="A20" s="204"/>
      <c r="B20" s="120"/>
      <c r="C20" s="108" t="s">
        <v>153</v>
      </c>
      <c r="D20" s="120"/>
    </row>
    <row r="21" ht="16.5" customHeight="1" spans="1:4">
      <c r="A21" s="204"/>
      <c r="B21" s="120"/>
      <c r="C21" s="108" t="s">
        <v>154</v>
      </c>
      <c r="D21" s="120"/>
    </row>
    <row r="22" ht="16.5" customHeight="1" spans="1:4">
      <c r="A22" s="204"/>
      <c r="B22" s="120"/>
      <c r="C22" s="108" t="s">
        <v>155</v>
      </c>
      <c r="D22" s="120"/>
    </row>
    <row r="23" ht="16.5" customHeight="1" spans="1:4">
      <c r="A23" s="204"/>
      <c r="B23" s="120"/>
      <c r="C23" s="108" t="s">
        <v>156</v>
      </c>
      <c r="D23" s="120"/>
    </row>
    <row r="24" ht="16.5" customHeight="1" spans="1:4">
      <c r="A24" s="204"/>
      <c r="B24" s="120"/>
      <c r="C24" s="108" t="s">
        <v>157</v>
      </c>
      <c r="D24" s="120"/>
    </row>
    <row r="25" ht="16.5" customHeight="1" spans="1:4">
      <c r="A25" s="204"/>
      <c r="B25" s="120"/>
      <c r="C25" s="108" t="s">
        <v>158</v>
      </c>
      <c r="D25" s="120">
        <v>306756</v>
      </c>
    </row>
    <row r="26" ht="16.5" customHeight="1" spans="1:4">
      <c r="A26" s="204"/>
      <c r="B26" s="120"/>
      <c r="C26" s="108" t="s">
        <v>159</v>
      </c>
      <c r="D26" s="120"/>
    </row>
    <row r="27" ht="16.5" customHeight="1" spans="1:4">
      <c r="A27" s="204"/>
      <c r="B27" s="120"/>
      <c r="C27" s="108" t="s">
        <v>160</v>
      </c>
      <c r="D27" s="120"/>
    </row>
    <row r="28" ht="16.5" customHeight="1" spans="1:4">
      <c r="A28" s="204"/>
      <c r="B28" s="120"/>
      <c r="C28" s="108" t="s">
        <v>161</v>
      </c>
      <c r="D28" s="120"/>
    </row>
    <row r="29" ht="16.5" customHeight="1" spans="1:4">
      <c r="A29" s="204"/>
      <c r="B29" s="120"/>
      <c r="C29" s="108" t="s">
        <v>162</v>
      </c>
      <c r="D29" s="120"/>
    </row>
    <row r="30" ht="16.5" customHeight="1" spans="1:4">
      <c r="A30" s="204"/>
      <c r="B30" s="120"/>
      <c r="C30" s="108" t="s">
        <v>163</v>
      </c>
      <c r="D30" s="120"/>
    </row>
    <row r="31" ht="16.5" customHeight="1" spans="1:4">
      <c r="A31" s="204"/>
      <c r="B31" s="120"/>
      <c r="C31" s="188" t="s">
        <v>164</v>
      </c>
      <c r="D31" s="120"/>
    </row>
    <row r="32" ht="16.5" customHeight="1" spans="1:4">
      <c r="A32" s="204"/>
      <c r="B32" s="120"/>
      <c r="C32" s="188" t="s">
        <v>165</v>
      </c>
      <c r="D32" s="120"/>
    </row>
    <row r="33" ht="16.5" customHeight="1" spans="1:4">
      <c r="A33" s="204"/>
      <c r="B33" s="120"/>
      <c r="C33" s="71" t="s">
        <v>166</v>
      </c>
      <c r="D33" s="120"/>
    </row>
    <row r="34" ht="15" customHeight="1" spans="1:4">
      <c r="A34" s="205" t="s">
        <v>50</v>
      </c>
      <c r="B34" s="206">
        <v>4000093.81</v>
      </c>
      <c r="C34" s="205" t="s">
        <v>51</v>
      </c>
      <c r="D34" s="206">
        <v>4000093.81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3"/>
      <c r="F1" s="110"/>
      <c r="G1" s="174" t="s">
        <v>167</v>
      </c>
    </row>
    <row r="2" ht="41.25" customHeight="1" spans="1:7">
      <c r="A2" s="162" t="str">
        <f>"2026"&amp;"年一般公共预算支出预算表（按功能科目分类）"</f>
        <v>2026年一般公共预算支出预算表（按功能科目分类）</v>
      </c>
      <c r="B2" s="162"/>
      <c r="C2" s="162"/>
      <c r="D2" s="162"/>
      <c r="E2" s="162"/>
      <c r="F2" s="162"/>
      <c r="G2" s="162"/>
    </row>
    <row r="3" ht="18" customHeight="1" spans="1:7">
      <c r="A3" s="45" t="str">
        <f>"单位名称："&amp;"昆明市东川区林业和草原技术推广站"</f>
        <v>单位名称：昆明市东川区林业和草原技术推广站</v>
      </c>
      <c r="F3" s="159"/>
      <c r="G3" s="174" t="s">
        <v>1</v>
      </c>
    </row>
    <row r="4" ht="20.25" customHeight="1" spans="1:7">
      <c r="A4" s="195" t="s">
        <v>168</v>
      </c>
      <c r="B4" s="196"/>
      <c r="C4" s="163" t="s">
        <v>55</v>
      </c>
      <c r="D4" s="182" t="s">
        <v>75</v>
      </c>
      <c r="E4" s="52"/>
      <c r="F4" s="53"/>
      <c r="G4" s="176" t="s">
        <v>76</v>
      </c>
    </row>
    <row r="5" ht="20.25" customHeight="1" spans="1:7">
      <c r="A5" s="197" t="s">
        <v>72</v>
      </c>
      <c r="B5" s="197" t="s">
        <v>73</v>
      </c>
      <c r="C5" s="59"/>
      <c r="D5" s="168" t="s">
        <v>57</v>
      </c>
      <c r="E5" s="168" t="s">
        <v>169</v>
      </c>
      <c r="F5" s="168" t="s">
        <v>170</v>
      </c>
      <c r="G5" s="178"/>
    </row>
    <row r="6" ht="15" customHeight="1" spans="1:7">
      <c r="A6" s="100" t="s">
        <v>82</v>
      </c>
      <c r="B6" s="100" t="s">
        <v>83</v>
      </c>
      <c r="C6" s="100" t="s">
        <v>84</v>
      </c>
      <c r="D6" s="100" t="s">
        <v>85</v>
      </c>
      <c r="E6" s="100" t="s">
        <v>86</v>
      </c>
      <c r="F6" s="100" t="s">
        <v>87</v>
      </c>
      <c r="G6" s="100" t="s">
        <v>88</v>
      </c>
    </row>
    <row r="7" ht="18" customHeight="1" spans="1:7">
      <c r="A7" s="71" t="s">
        <v>97</v>
      </c>
      <c r="B7" s="71" t="s">
        <v>98</v>
      </c>
      <c r="C7" s="120">
        <v>560027.81</v>
      </c>
      <c r="D7" s="120">
        <v>480096</v>
      </c>
      <c r="E7" s="120">
        <v>476496</v>
      </c>
      <c r="F7" s="120">
        <v>3600</v>
      </c>
      <c r="G7" s="120">
        <v>79931.81</v>
      </c>
    </row>
    <row r="8" ht="18" customHeight="1" spans="1:7">
      <c r="A8" s="172" t="s">
        <v>99</v>
      </c>
      <c r="B8" s="172" t="s">
        <v>100</v>
      </c>
      <c r="C8" s="120">
        <v>480096</v>
      </c>
      <c r="D8" s="120">
        <v>480096</v>
      </c>
      <c r="E8" s="120">
        <v>476496</v>
      </c>
      <c r="F8" s="120">
        <v>3600</v>
      </c>
      <c r="G8" s="120"/>
    </row>
    <row r="9" ht="18" customHeight="1" spans="1:7">
      <c r="A9" s="198" t="s">
        <v>101</v>
      </c>
      <c r="B9" s="198" t="s">
        <v>102</v>
      </c>
      <c r="C9" s="120">
        <v>90000</v>
      </c>
      <c r="D9" s="120">
        <v>90000</v>
      </c>
      <c r="E9" s="120">
        <v>86400</v>
      </c>
      <c r="F9" s="120">
        <v>3600</v>
      </c>
      <c r="G9" s="120"/>
    </row>
    <row r="10" ht="18" customHeight="1" spans="1:7">
      <c r="A10" s="198" t="s">
        <v>103</v>
      </c>
      <c r="B10" s="198" t="s">
        <v>104</v>
      </c>
      <c r="C10" s="120">
        <v>390096</v>
      </c>
      <c r="D10" s="120">
        <v>390096</v>
      </c>
      <c r="E10" s="120">
        <v>390096</v>
      </c>
      <c r="F10" s="120"/>
      <c r="G10" s="120"/>
    </row>
    <row r="11" ht="18" customHeight="1" spans="1:7">
      <c r="A11" s="172" t="s">
        <v>105</v>
      </c>
      <c r="B11" s="172" t="s">
        <v>106</v>
      </c>
      <c r="C11" s="120">
        <v>79931.81</v>
      </c>
      <c r="D11" s="120"/>
      <c r="E11" s="120"/>
      <c r="F11" s="120"/>
      <c r="G11" s="120">
        <v>79931.81</v>
      </c>
    </row>
    <row r="12" ht="18" customHeight="1" spans="1:7">
      <c r="A12" s="198" t="s">
        <v>107</v>
      </c>
      <c r="B12" s="198" t="s">
        <v>108</v>
      </c>
      <c r="C12" s="120">
        <v>7823.81</v>
      </c>
      <c r="D12" s="120"/>
      <c r="E12" s="120"/>
      <c r="F12" s="120"/>
      <c r="G12" s="120">
        <v>7823.81</v>
      </c>
    </row>
    <row r="13" ht="18" customHeight="1" spans="1:7">
      <c r="A13" s="198" t="s">
        <v>109</v>
      </c>
      <c r="B13" s="198" t="s">
        <v>110</v>
      </c>
      <c r="C13" s="120">
        <v>72108</v>
      </c>
      <c r="D13" s="120"/>
      <c r="E13" s="120"/>
      <c r="F13" s="120"/>
      <c r="G13" s="120">
        <v>72108</v>
      </c>
    </row>
    <row r="14" ht="18" customHeight="1" spans="1:7">
      <c r="A14" s="71" t="s">
        <v>111</v>
      </c>
      <c r="B14" s="71" t="s">
        <v>112</v>
      </c>
      <c r="C14" s="120">
        <v>350973</v>
      </c>
      <c r="D14" s="120">
        <v>350973</v>
      </c>
      <c r="E14" s="120">
        <v>350973</v>
      </c>
      <c r="F14" s="120"/>
      <c r="G14" s="120"/>
    </row>
    <row r="15" ht="18" customHeight="1" spans="1:7">
      <c r="A15" s="172" t="s">
        <v>113</v>
      </c>
      <c r="B15" s="172" t="s">
        <v>114</v>
      </c>
      <c r="C15" s="120">
        <v>350973</v>
      </c>
      <c r="D15" s="120">
        <v>350973</v>
      </c>
      <c r="E15" s="120">
        <v>350973</v>
      </c>
      <c r="F15" s="120"/>
      <c r="G15" s="120"/>
    </row>
    <row r="16" ht="18" customHeight="1" spans="1:7">
      <c r="A16" s="198" t="s">
        <v>115</v>
      </c>
      <c r="B16" s="198" t="s">
        <v>116</v>
      </c>
      <c r="C16" s="120">
        <v>200904</v>
      </c>
      <c r="D16" s="120">
        <v>200904</v>
      </c>
      <c r="E16" s="120">
        <v>200904</v>
      </c>
      <c r="F16" s="120"/>
      <c r="G16" s="120"/>
    </row>
    <row r="17" ht="18" customHeight="1" spans="1:7">
      <c r="A17" s="198" t="s">
        <v>117</v>
      </c>
      <c r="B17" s="198" t="s">
        <v>118</v>
      </c>
      <c r="C17" s="120">
        <v>145488</v>
      </c>
      <c r="D17" s="120">
        <v>145488</v>
      </c>
      <c r="E17" s="120">
        <v>145488</v>
      </c>
      <c r="F17" s="120"/>
      <c r="G17" s="120"/>
    </row>
    <row r="18" ht="18" customHeight="1" spans="1:7">
      <c r="A18" s="198" t="s">
        <v>119</v>
      </c>
      <c r="B18" s="198" t="s">
        <v>120</v>
      </c>
      <c r="C18" s="120">
        <v>4581</v>
      </c>
      <c r="D18" s="120">
        <v>4581</v>
      </c>
      <c r="E18" s="120">
        <v>4581</v>
      </c>
      <c r="F18" s="120"/>
      <c r="G18" s="120"/>
    </row>
    <row r="19" ht="18" customHeight="1" spans="1:7">
      <c r="A19" s="71" t="s">
        <v>121</v>
      </c>
      <c r="B19" s="71" t="s">
        <v>122</v>
      </c>
      <c r="C19" s="120">
        <v>2782337</v>
      </c>
      <c r="D19" s="120">
        <v>2782337</v>
      </c>
      <c r="E19" s="120">
        <v>2654597</v>
      </c>
      <c r="F19" s="120">
        <v>127740</v>
      </c>
      <c r="G19" s="120"/>
    </row>
    <row r="20" ht="18" customHeight="1" spans="1:7">
      <c r="A20" s="172" t="s">
        <v>123</v>
      </c>
      <c r="B20" s="172" t="s">
        <v>124</v>
      </c>
      <c r="C20" s="120">
        <v>2782337</v>
      </c>
      <c r="D20" s="120">
        <v>2782337</v>
      </c>
      <c r="E20" s="120">
        <v>2654597</v>
      </c>
      <c r="F20" s="120">
        <v>127740</v>
      </c>
      <c r="G20" s="120"/>
    </row>
    <row r="21" ht="18" customHeight="1" spans="1:7">
      <c r="A21" s="198" t="s">
        <v>125</v>
      </c>
      <c r="B21" s="198" t="s">
        <v>126</v>
      </c>
      <c r="C21" s="120">
        <v>2782337</v>
      </c>
      <c r="D21" s="120">
        <v>2782337</v>
      </c>
      <c r="E21" s="120">
        <v>2654597</v>
      </c>
      <c r="F21" s="120">
        <v>127740</v>
      </c>
      <c r="G21" s="120"/>
    </row>
    <row r="22" ht="18" customHeight="1" spans="1:7">
      <c r="A22" s="71" t="s">
        <v>127</v>
      </c>
      <c r="B22" s="71" t="s">
        <v>128</v>
      </c>
      <c r="C22" s="120">
        <v>306756</v>
      </c>
      <c r="D22" s="120">
        <v>306756</v>
      </c>
      <c r="E22" s="120">
        <v>306756</v>
      </c>
      <c r="F22" s="120"/>
      <c r="G22" s="120"/>
    </row>
    <row r="23" ht="18" customHeight="1" spans="1:7">
      <c r="A23" s="172" t="s">
        <v>129</v>
      </c>
      <c r="B23" s="172" t="s">
        <v>130</v>
      </c>
      <c r="C23" s="120">
        <v>306756</v>
      </c>
      <c r="D23" s="120">
        <v>306756</v>
      </c>
      <c r="E23" s="120">
        <v>306756</v>
      </c>
      <c r="F23" s="120"/>
      <c r="G23" s="120"/>
    </row>
    <row r="24" ht="18" customHeight="1" spans="1:7">
      <c r="A24" s="198" t="s">
        <v>131</v>
      </c>
      <c r="B24" s="198" t="s">
        <v>132</v>
      </c>
      <c r="C24" s="120">
        <v>306756</v>
      </c>
      <c r="D24" s="120">
        <v>306756</v>
      </c>
      <c r="E24" s="120">
        <v>306756</v>
      </c>
      <c r="F24" s="120"/>
      <c r="G24" s="120"/>
    </row>
    <row r="25" ht="18" customHeight="1" spans="1:7">
      <c r="A25" s="119" t="s">
        <v>171</v>
      </c>
      <c r="B25" s="199" t="s">
        <v>171</v>
      </c>
      <c r="C25" s="120">
        <v>4000093.81</v>
      </c>
      <c r="D25" s="120">
        <v>3920162</v>
      </c>
      <c r="E25" s="120">
        <v>3788822</v>
      </c>
      <c r="F25" s="120">
        <v>131340</v>
      </c>
      <c r="G25" s="120">
        <v>79931.81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3"/>
      <c r="B1" s="83"/>
      <c r="C1" s="83"/>
      <c r="D1" s="83"/>
      <c r="E1" s="82"/>
      <c r="F1" s="191" t="s">
        <v>172</v>
      </c>
    </row>
    <row r="2" ht="41.25" customHeight="1" spans="1:6">
      <c r="A2" s="192" t="str">
        <f>"2026"&amp;"年一般公共预算“三公”经费支出预算表"</f>
        <v>2026年一般公共预算“三公”经费支出预算表</v>
      </c>
      <c r="B2" s="83"/>
      <c r="C2" s="83"/>
      <c r="D2" s="83"/>
      <c r="E2" s="82"/>
      <c r="F2" s="83"/>
    </row>
    <row r="3" customHeight="1" spans="1:6">
      <c r="A3" s="149" t="str">
        <f>"单位名称："&amp;"昆明市东川区林业和草原技术推广站"</f>
        <v>单位名称：昆明市东川区林业和草原技术推广站</v>
      </c>
      <c r="B3" s="193"/>
      <c r="D3" s="83"/>
      <c r="E3" s="82"/>
      <c r="F3" s="87" t="s">
        <v>1</v>
      </c>
    </row>
    <row r="4" ht="27" customHeight="1" spans="1:6">
      <c r="A4" s="88" t="s">
        <v>173</v>
      </c>
      <c r="B4" s="88" t="s">
        <v>174</v>
      </c>
      <c r="C4" s="90" t="s">
        <v>175</v>
      </c>
      <c r="D4" s="88"/>
      <c r="E4" s="89"/>
      <c r="F4" s="88" t="s">
        <v>176</v>
      </c>
    </row>
    <row r="5" ht="28.5" customHeight="1" spans="1:6">
      <c r="A5" s="194"/>
      <c r="B5" s="92"/>
      <c r="C5" s="89" t="s">
        <v>57</v>
      </c>
      <c r="D5" s="89" t="s">
        <v>177</v>
      </c>
      <c r="E5" s="89" t="s">
        <v>178</v>
      </c>
      <c r="F5" s="91"/>
    </row>
    <row r="6" ht="17.25" customHeight="1" spans="1:6">
      <c r="A6" s="96" t="s">
        <v>82</v>
      </c>
      <c r="B6" s="96" t="s">
        <v>83</v>
      </c>
      <c r="C6" s="96" t="s">
        <v>84</v>
      </c>
      <c r="D6" s="96" t="s">
        <v>85</v>
      </c>
      <c r="E6" s="96" t="s">
        <v>86</v>
      </c>
      <c r="F6" s="96" t="s">
        <v>87</v>
      </c>
    </row>
    <row r="7" ht="17.25" customHeight="1" spans="1:6">
      <c r="A7" s="120">
        <v>15600</v>
      </c>
      <c r="B7" s="120"/>
      <c r="C7" s="120">
        <v>12000</v>
      </c>
      <c r="D7" s="120"/>
      <c r="E7" s="120">
        <v>12000</v>
      </c>
      <c r="F7" s="120">
        <v>3600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A9" workbookViewId="0">
      <selection activeCell="J22" sqref="J22"/>
    </sheetView>
  </sheetViews>
  <sheetFormatPr defaultColWidth="9.14166666666667" defaultRowHeight="14.25" customHeight="1"/>
  <cols>
    <col min="1" max="1" width="25.125" customWidth="1"/>
    <col min="2" max="2" width="32.85" customWidth="1"/>
    <col min="3" max="3" width="20.7083333333333" customWidth="1"/>
    <col min="4" max="4" width="18.875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3"/>
      <c r="C1" s="179"/>
      <c r="E1" s="180"/>
      <c r="F1" s="180"/>
      <c r="G1" s="180"/>
      <c r="H1" s="180"/>
      <c r="I1" s="121"/>
      <c r="J1" s="121"/>
      <c r="K1" s="121"/>
      <c r="L1" s="121"/>
      <c r="M1" s="121"/>
      <c r="N1" s="121"/>
      <c r="O1" s="121"/>
      <c r="S1" s="121"/>
      <c r="W1" s="179"/>
      <c r="Y1" s="43" t="s">
        <v>179</v>
      </c>
    </row>
    <row r="2" ht="45.75" customHeight="1" spans="1:25">
      <c r="A2" s="105" t="str">
        <f>"2026"&amp;"年部门基本支出预算表"</f>
        <v>2026年部门基本支出预算表</v>
      </c>
      <c r="B2" s="4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4"/>
      <c r="Q2" s="44"/>
      <c r="R2" s="44"/>
      <c r="S2" s="105"/>
      <c r="T2" s="105"/>
      <c r="U2" s="105"/>
      <c r="V2" s="105"/>
      <c r="W2" s="105"/>
      <c r="X2" s="105"/>
      <c r="Y2" s="105"/>
    </row>
    <row r="3" ht="18.75" customHeight="1" spans="1:25">
      <c r="A3" s="45" t="str">
        <f>"单位名称："&amp;"昆明市东川区林业和草原技术推广站"</f>
        <v>单位名称：昆明市东川区林业和草原技术推广站</v>
      </c>
      <c r="B3" s="46"/>
      <c r="C3" s="181"/>
      <c r="D3" s="181"/>
      <c r="E3" s="181"/>
      <c r="F3" s="181"/>
      <c r="G3" s="181"/>
      <c r="H3" s="181"/>
      <c r="I3" s="126"/>
      <c r="J3" s="126"/>
      <c r="K3" s="126"/>
      <c r="L3" s="126"/>
      <c r="M3" s="126"/>
      <c r="N3" s="126"/>
      <c r="O3" s="126"/>
      <c r="P3" s="47"/>
      <c r="Q3" s="47"/>
      <c r="R3" s="47"/>
      <c r="S3" s="126"/>
      <c r="W3" s="179"/>
      <c r="Y3" s="43" t="s">
        <v>1</v>
      </c>
    </row>
    <row r="4" ht="18" customHeight="1" spans="1:25">
      <c r="A4" s="49" t="s">
        <v>180</v>
      </c>
      <c r="B4" s="49" t="s">
        <v>181</v>
      </c>
      <c r="C4" s="49" t="s">
        <v>182</v>
      </c>
      <c r="D4" s="49" t="s">
        <v>183</v>
      </c>
      <c r="E4" s="49" t="s">
        <v>184</v>
      </c>
      <c r="F4" s="49" t="s">
        <v>185</v>
      </c>
      <c r="G4" s="49" t="s">
        <v>186</v>
      </c>
      <c r="H4" s="49" t="s">
        <v>187</v>
      </c>
      <c r="I4" s="182" t="s">
        <v>188</v>
      </c>
      <c r="J4" s="132" t="s">
        <v>188</v>
      </c>
      <c r="K4" s="132"/>
      <c r="L4" s="132"/>
      <c r="M4" s="132"/>
      <c r="N4" s="132"/>
      <c r="O4" s="132"/>
      <c r="P4" s="52"/>
      <c r="Q4" s="52"/>
      <c r="R4" s="52"/>
      <c r="S4" s="131" t="s">
        <v>61</v>
      </c>
      <c r="T4" s="132" t="s">
        <v>62</v>
      </c>
      <c r="U4" s="132"/>
      <c r="V4" s="132"/>
      <c r="W4" s="132"/>
      <c r="X4" s="132"/>
      <c r="Y4" s="116"/>
    </row>
    <row r="5" ht="18" customHeight="1" spans="1:25">
      <c r="A5" s="54"/>
      <c r="B5" s="69"/>
      <c r="C5" s="165"/>
      <c r="D5" s="54"/>
      <c r="E5" s="54"/>
      <c r="F5" s="54"/>
      <c r="G5" s="54"/>
      <c r="H5" s="54"/>
      <c r="I5" s="163" t="s">
        <v>189</v>
      </c>
      <c r="J5" s="182" t="s">
        <v>58</v>
      </c>
      <c r="K5" s="132"/>
      <c r="L5" s="132"/>
      <c r="M5" s="132"/>
      <c r="N5" s="132"/>
      <c r="O5" s="116"/>
      <c r="P5" s="51" t="s">
        <v>190</v>
      </c>
      <c r="Q5" s="52"/>
      <c r="R5" s="53"/>
      <c r="S5" s="49" t="s">
        <v>61</v>
      </c>
      <c r="T5" s="182" t="s">
        <v>62</v>
      </c>
      <c r="U5" s="131" t="s">
        <v>64</v>
      </c>
      <c r="V5" s="132" t="s">
        <v>62</v>
      </c>
      <c r="W5" s="131" t="s">
        <v>66</v>
      </c>
      <c r="X5" s="131" t="s">
        <v>67</v>
      </c>
      <c r="Y5" s="183" t="s">
        <v>68</v>
      </c>
    </row>
    <row r="6" ht="19.5" customHeight="1" spans="1:25">
      <c r="A6" s="69"/>
      <c r="B6" s="69"/>
      <c r="C6" s="69"/>
      <c r="D6" s="69"/>
      <c r="E6" s="69"/>
      <c r="F6" s="69"/>
      <c r="G6" s="69"/>
      <c r="H6" s="69"/>
      <c r="I6" s="69"/>
      <c r="J6" s="184" t="s">
        <v>191</v>
      </c>
      <c r="K6" s="49"/>
      <c r="L6" s="49" t="s">
        <v>192</v>
      </c>
      <c r="M6" s="49" t="s">
        <v>193</v>
      </c>
      <c r="N6" s="49" t="s">
        <v>194</v>
      </c>
      <c r="O6" s="49" t="s">
        <v>195</v>
      </c>
      <c r="P6" s="49" t="s">
        <v>58</v>
      </c>
      <c r="Q6" s="49" t="s">
        <v>59</v>
      </c>
      <c r="R6" s="49" t="s">
        <v>60</v>
      </c>
      <c r="S6" s="69"/>
      <c r="T6" s="49" t="s">
        <v>57</v>
      </c>
      <c r="U6" s="49" t="s">
        <v>64</v>
      </c>
      <c r="V6" s="49" t="s">
        <v>196</v>
      </c>
      <c r="W6" s="49" t="s">
        <v>66</v>
      </c>
      <c r="X6" s="49" t="s">
        <v>67</v>
      </c>
      <c r="Y6" s="49" t="s">
        <v>68</v>
      </c>
    </row>
    <row r="7" ht="37.5" customHeight="1" spans="1:25">
      <c r="A7" s="185"/>
      <c r="B7" s="59"/>
      <c r="C7" s="185"/>
      <c r="D7" s="185"/>
      <c r="E7" s="185"/>
      <c r="F7" s="185"/>
      <c r="G7" s="185"/>
      <c r="H7" s="185"/>
      <c r="I7" s="185"/>
      <c r="J7" s="186" t="s">
        <v>57</v>
      </c>
      <c r="K7" s="187" t="s">
        <v>197</v>
      </c>
      <c r="L7" s="57" t="s">
        <v>198</v>
      </c>
      <c r="M7" s="57" t="s">
        <v>193</v>
      </c>
      <c r="N7" s="57" t="s">
        <v>194</v>
      </c>
      <c r="O7" s="57" t="s">
        <v>195</v>
      </c>
      <c r="P7" s="57" t="s">
        <v>193</v>
      </c>
      <c r="Q7" s="57" t="s">
        <v>194</v>
      </c>
      <c r="R7" s="57" t="s">
        <v>195</v>
      </c>
      <c r="S7" s="57" t="s">
        <v>61</v>
      </c>
      <c r="T7" s="57" t="s">
        <v>57</v>
      </c>
      <c r="U7" s="57" t="s">
        <v>64</v>
      </c>
      <c r="V7" s="57" t="s">
        <v>196</v>
      </c>
      <c r="W7" s="57" t="s">
        <v>66</v>
      </c>
      <c r="X7" s="57" t="s">
        <v>67</v>
      </c>
      <c r="Y7" s="57" t="s">
        <v>68</v>
      </c>
    </row>
    <row r="8" customHeight="1" spans="1:25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70">
        <v>21</v>
      </c>
      <c r="V8" s="70">
        <v>22</v>
      </c>
      <c r="W8" s="70">
        <v>23</v>
      </c>
      <c r="X8" s="70">
        <v>24</v>
      </c>
      <c r="Y8" s="70">
        <v>25</v>
      </c>
    </row>
    <row r="9" ht="20.25" customHeight="1" spans="1:25">
      <c r="A9" s="188" t="s">
        <v>199</v>
      </c>
      <c r="B9" s="188" t="s">
        <v>70</v>
      </c>
      <c r="C9" s="188" t="s">
        <v>200</v>
      </c>
      <c r="D9" s="188" t="s">
        <v>201</v>
      </c>
      <c r="E9" s="188" t="s">
        <v>125</v>
      </c>
      <c r="F9" s="188" t="s">
        <v>126</v>
      </c>
      <c r="G9" s="188" t="s">
        <v>202</v>
      </c>
      <c r="H9" s="188" t="s">
        <v>203</v>
      </c>
      <c r="I9" s="120">
        <v>1265928</v>
      </c>
      <c r="J9" s="120">
        <v>1265928</v>
      </c>
      <c r="K9" s="120"/>
      <c r="L9" s="120"/>
      <c r="M9" s="120"/>
      <c r="N9" s="120">
        <v>1265928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ht="20.25" customHeight="1" spans="1:25">
      <c r="A10" s="188" t="s">
        <v>199</v>
      </c>
      <c r="B10" s="188" t="s">
        <v>70</v>
      </c>
      <c r="C10" s="188" t="s">
        <v>200</v>
      </c>
      <c r="D10" s="188" t="s">
        <v>201</v>
      </c>
      <c r="E10" s="188" t="s">
        <v>125</v>
      </c>
      <c r="F10" s="188" t="s">
        <v>126</v>
      </c>
      <c r="G10" s="188" t="s">
        <v>204</v>
      </c>
      <c r="H10" s="188" t="s">
        <v>205</v>
      </c>
      <c r="I10" s="120">
        <v>163896</v>
      </c>
      <c r="J10" s="120">
        <v>163896</v>
      </c>
      <c r="K10" s="64"/>
      <c r="L10" s="64"/>
      <c r="M10" s="64"/>
      <c r="N10" s="120">
        <v>163896</v>
      </c>
      <c r="O10" s="64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ht="20.25" customHeight="1" spans="1:25">
      <c r="A11" s="188" t="s">
        <v>199</v>
      </c>
      <c r="B11" s="188" t="s">
        <v>70</v>
      </c>
      <c r="C11" s="188" t="s">
        <v>200</v>
      </c>
      <c r="D11" s="188" t="s">
        <v>201</v>
      </c>
      <c r="E11" s="188" t="s">
        <v>125</v>
      </c>
      <c r="F11" s="188" t="s">
        <v>126</v>
      </c>
      <c r="G11" s="188" t="s">
        <v>206</v>
      </c>
      <c r="H11" s="188" t="s">
        <v>207</v>
      </c>
      <c r="I11" s="120">
        <v>105494</v>
      </c>
      <c r="J11" s="120">
        <v>105494</v>
      </c>
      <c r="K11" s="64"/>
      <c r="L11" s="64"/>
      <c r="M11" s="64"/>
      <c r="N11" s="120">
        <v>105494</v>
      </c>
      <c r="O11" s="64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ht="20.25" customHeight="1" spans="1:25">
      <c r="A12" s="188" t="s">
        <v>199</v>
      </c>
      <c r="B12" s="188" t="s">
        <v>70</v>
      </c>
      <c r="C12" s="188" t="s">
        <v>200</v>
      </c>
      <c r="D12" s="188" t="s">
        <v>201</v>
      </c>
      <c r="E12" s="188" t="s">
        <v>125</v>
      </c>
      <c r="F12" s="188" t="s">
        <v>126</v>
      </c>
      <c r="G12" s="188" t="s">
        <v>208</v>
      </c>
      <c r="H12" s="188" t="s">
        <v>209</v>
      </c>
      <c r="I12" s="120">
        <v>392556</v>
      </c>
      <c r="J12" s="120">
        <v>392556</v>
      </c>
      <c r="K12" s="64"/>
      <c r="L12" s="64"/>
      <c r="M12" s="64"/>
      <c r="N12" s="120">
        <v>392556</v>
      </c>
      <c r="O12" s="64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ht="20.25" customHeight="1" spans="1:25">
      <c r="A13" s="188" t="s">
        <v>199</v>
      </c>
      <c r="B13" s="188" t="s">
        <v>70</v>
      </c>
      <c r="C13" s="188" t="s">
        <v>200</v>
      </c>
      <c r="D13" s="188" t="s">
        <v>201</v>
      </c>
      <c r="E13" s="188" t="s">
        <v>125</v>
      </c>
      <c r="F13" s="188" t="s">
        <v>126</v>
      </c>
      <c r="G13" s="188" t="s">
        <v>208</v>
      </c>
      <c r="H13" s="188" t="s">
        <v>209</v>
      </c>
      <c r="I13" s="120">
        <v>202212</v>
      </c>
      <c r="J13" s="120">
        <v>202212</v>
      </c>
      <c r="K13" s="64"/>
      <c r="L13" s="64"/>
      <c r="M13" s="64"/>
      <c r="N13" s="120">
        <v>202212</v>
      </c>
      <c r="O13" s="64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ht="20.25" customHeight="1" spans="1:25">
      <c r="A14" s="188" t="s">
        <v>199</v>
      </c>
      <c r="B14" s="188" t="s">
        <v>70</v>
      </c>
      <c r="C14" s="188" t="s">
        <v>200</v>
      </c>
      <c r="D14" s="188" t="s">
        <v>201</v>
      </c>
      <c r="E14" s="188" t="s">
        <v>125</v>
      </c>
      <c r="F14" s="188" t="s">
        <v>126</v>
      </c>
      <c r="G14" s="188" t="s">
        <v>208</v>
      </c>
      <c r="H14" s="188" t="s">
        <v>209</v>
      </c>
      <c r="I14" s="120">
        <v>357300</v>
      </c>
      <c r="J14" s="120">
        <v>357300</v>
      </c>
      <c r="K14" s="64"/>
      <c r="L14" s="64"/>
      <c r="M14" s="64"/>
      <c r="N14" s="120">
        <v>357300</v>
      </c>
      <c r="O14" s="64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ht="20.25" customHeight="1" spans="1:25">
      <c r="A15" s="188" t="s">
        <v>199</v>
      </c>
      <c r="B15" s="188" t="s">
        <v>70</v>
      </c>
      <c r="C15" s="188" t="s">
        <v>210</v>
      </c>
      <c r="D15" s="188" t="s">
        <v>211</v>
      </c>
      <c r="E15" s="188" t="s">
        <v>103</v>
      </c>
      <c r="F15" s="188" t="s">
        <v>104</v>
      </c>
      <c r="G15" s="188" t="s">
        <v>212</v>
      </c>
      <c r="H15" s="188" t="s">
        <v>213</v>
      </c>
      <c r="I15" s="120">
        <v>390096</v>
      </c>
      <c r="J15" s="120">
        <v>390096</v>
      </c>
      <c r="K15" s="64"/>
      <c r="L15" s="64"/>
      <c r="M15" s="64"/>
      <c r="N15" s="120">
        <v>390096</v>
      </c>
      <c r="O15" s="64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ht="20.25" customHeight="1" spans="1:25">
      <c r="A16" s="188" t="s">
        <v>199</v>
      </c>
      <c r="B16" s="188" t="s">
        <v>70</v>
      </c>
      <c r="C16" s="188" t="s">
        <v>210</v>
      </c>
      <c r="D16" s="188" t="s">
        <v>211</v>
      </c>
      <c r="E16" s="188" t="s">
        <v>115</v>
      </c>
      <c r="F16" s="188" t="s">
        <v>116</v>
      </c>
      <c r="G16" s="188" t="s">
        <v>214</v>
      </c>
      <c r="H16" s="188" t="s">
        <v>215</v>
      </c>
      <c r="I16" s="120">
        <v>3138</v>
      </c>
      <c r="J16" s="120">
        <v>3138</v>
      </c>
      <c r="K16" s="64"/>
      <c r="L16" s="64"/>
      <c r="M16" s="64"/>
      <c r="N16" s="120">
        <v>3138</v>
      </c>
      <c r="O16" s="64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ht="20.25" customHeight="1" spans="1:25">
      <c r="A17" s="188" t="s">
        <v>199</v>
      </c>
      <c r="B17" s="188" t="s">
        <v>70</v>
      </c>
      <c r="C17" s="188" t="s">
        <v>210</v>
      </c>
      <c r="D17" s="188" t="s">
        <v>211</v>
      </c>
      <c r="E17" s="188" t="s">
        <v>115</v>
      </c>
      <c r="F17" s="188" t="s">
        <v>116</v>
      </c>
      <c r="G17" s="188" t="s">
        <v>214</v>
      </c>
      <c r="H17" s="188" t="s">
        <v>215</v>
      </c>
      <c r="I17" s="120">
        <v>197766</v>
      </c>
      <c r="J17" s="120">
        <v>197766</v>
      </c>
      <c r="K17" s="64"/>
      <c r="L17" s="64"/>
      <c r="M17" s="64"/>
      <c r="N17" s="120">
        <v>197766</v>
      </c>
      <c r="O17" s="64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18" ht="20.25" customHeight="1" spans="1:25">
      <c r="A18" s="188" t="s">
        <v>199</v>
      </c>
      <c r="B18" s="188" t="s">
        <v>70</v>
      </c>
      <c r="C18" s="188" t="s">
        <v>210</v>
      </c>
      <c r="D18" s="188" t="s">
        <v>211</v>
      </c>
      <c r="E18" s="188" t="s">
        <v>117</v>
      </c>
      <c r="F18" s="188" t="s">
        <v>118</v>
      </c>
      <c r="G18" s="188" t="s">
        <v>216</v>
      </c>
      <c r="H18" s="188" t="s">
        <v>217</v>
      </c>
      <c r="I18" s="120">
        <v>26274</v>
      </c>
      <c r="J18" s="120">
        <v>26274</v>
      </c>
      <c r="K18" s="64"/>
      <c r="L18" s="64"/>
      <c r="M18" s="64"/>
      <c r="N18" s="120">
        <v>26274</v>
      </c>
      <c r="O18" s="64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ht="20.25" customHeight="1" spans="1:25">
      <c r="A19" s="188" t="s">
        <v>199</v>
      </c>
      <c r="B19" s="188" t="s">
        <v>70</v>
      </c>
      <c r="C19" s="188" t="s">
        <v>210</v>
      </c>
      <c r="D19" s="188" t="s">
        <v>211</v>
      </c>
      <c r="E19" s="188" t="s">
        <v>117</v>
      </c>
      <c r="F19" s="188" t="s">
        <v>118</v>
      </c>
      <c r="G19" s="188" t="s">
        <v>216</v>
      </c>
      <c r="H19" s="188" t="s">
        <v>217</v>
      </c>
      <c r="I19" s="120">
        <v>119214</v>
      </c>
      <c r="J19" s="120">
        <v>119214</v>
      </c>
      <c r="K19" s="64"/>
      <c r="L19" s="64"/>
      <c r="M19" s="64"/>
      <c r="N19" s="120">
        <v>119214</v>
      </c>
      <c r="O19" s="64"/>
      <c r="P19" s="120"/>
      <c r="Q19" s="120"/>
      <c r="R19" s="120"/>
      <c r="S19" s="120"/>
      <c r="T19" s="120"/>
      <c r="U19" s="120"/>
      <c r="V19" s="120"/>
      <c r="W19" s="120"/>
      <c r="X19" s="120"/>
      <c r="Y19" s="120"/>
    </row>
    <row r="20" ht="20.25" customHeight="1" spans="1:25">
      <c r="A20" s="188" t="s">
        <v>199</v>
      </c>
      <c r="B20" s="188" t="s">
        <v>70</v>
      </c>
      <c r="C20" s="188" t="s">
        <v>210</v>
      </c>
      <c r="D20" s="188" t="s">
        <v>211</v>
      </c>
      <c r="E20" s="188" t="s">
        <v>119</v>
      </c>
      <c r="F20" s="188" t="s">
        <v>120</v>
      </c>
      <c r="G20" s="188" t="s">
        <v>218</v>
      </c>
      <c r="H20" s="188" t="s">
        <v>219</v>
      </c>
      <c r="I20" s="120">
        <v>4581</v>
      </c>
      <c r="J20" s="120">
        <v>4581</v>
      </c>
      <c r="K20" s="64"/>
      <c r="L20" s="64"/>
      <c r="M20" s="64"/>
      <c r="N20" s="120">
        <v>4581</v>
      </c>
      <c r="O20" s="64"/>
      <c r="P20" s="120"/>
      <c r="Q20" s="120"/>
      <c r="R20" s="120"/>
      <c r="S20" s="120"/>
      <c r="T20" s="120"/>
      <c r="U20" s="120"/>
      <c r="V20" s="120"/>
      <c r="W20" s="120"/>
      <c r="X20" s="120"/>
      <c r="Y20" s="120"/>
    </row>
    <row r="21" ht="20.25" customHeight="1" spans="1:25">
      <c r="A21" s="188" t="s">
        <v>199</v>
      </c>
      <c r="B21" s="188" t="s">
        <v>70</v>
      </c>
      <c r="C21" s="188" t="s">
        <v>210</v>
      </c>
      <c r="D21" s="188" t="s">
        <v>211</v>
      </c>
      <c r="E21" s="188" t="s">
        <v>125</v>
      </c>
      <c r="F21" s="188" t="s">
        <v>126</v>
      </c>
      <c r="G21" s="188" t="s">
        <v>218</v>
      </c>
      <c r="H21" s="188" t="s">
        <v>219</v>
      </c>
      <c r="I21" s="120">
        <v>16011</v>
      </c>
      <c r="J21" s="120">
        <v>16011</v>
      </c>
      <c r="K21" s="64"/>
      <c r="L21" s="64"/>
      <c r="M21" s="64"/>
      <c r="N21" s="120">
        <v>16011</v>
      </c>
      <c r="O21" s="64"/>
      <c r="P21" s="120"/>
      <c r="Q21" s="120"/>
      <c r="R21" s="120"/>
      <c r="S21" s="120"/>
      <c r="T21" s="120"/>
      <c r="U21" s="120"/>
      <c r="V21" s="120"/>
      <c r="W21" s="120"/>
      <c r="X21" s="120"/>
      <c r="Y21" s="120"/>
    </row>
    <row r="22" ht="20.25" customHeight="1" spans="1:25">
      <c r="A22" s="188" t="s">
        <v>199</v>
      </c>
      <c r="B22" s="188" t="s">
        <v>70</v>
      </c>
      <c r="C22" s="188" t="s">
        <v>220</v>
      </c>
      <c r="D22" s="188" t="s">
        <v>132</v>
      </c>
      <c r="E22" s="188" t="s">
        <v>131</v>
      </c>
      <c r="F22" s="188" t="s">
        <v>132</v>
      </c>
      <c r="G22" s="188" t="s">
        <v>221</v>
      </c>
      <c r="H22" s="188" t="s">
        <v>132</v>
      </c>
      <c r="I22" s="120">
        <v>306756</v>
      </c>
      <c r="J22" s="120">
        <v>306756</v>
      </c>
      <c r="K22" s="64"/>
      <c r="L22" s="64"/>
      <c r="M22" s="64"/>
      <c r="N22" s="120">
        <v>306756</v>
      </c>
      <c r="O22" s="64"/>
      <c r="P22" s="120"/>
      <c r="Q22" s="120"/>
      <c r="R22" s="120"/>
      <c r="S22" s="120"/>
      <c r="T22" s="120"/>
      <c r="U22" s="120"/>
      <c r="V22" s="120"/>
      <c r="W22" s="120"/>
      <c r="X22" s="120"/>
      <c r="Y22" s="120"/>
    </row>
    <row r="23" ht="20.25" customHeight="1" spans="1:25">
      <c r="A23" s="188" t="s">
        <v>199</v>
      </c>
      <c r="B23" s="188" t="s">
        <v>70</v>
      </c>
      <c r="C23" s="188" t="s">
        <v>222</v>
      </c>
      <c r="D23" s="188" t="s">
        <v>176</v>
      </c>
      <c r="E23" s="188" t="s">
        <v>125</v>
      </c>
      <c r="F23" s="188" t="s">
        <v>126</v>
      </c>
      <c r="G23" s="188" t="s">
        <v>223</v>
      </c>
      <c r="H23" s="188" t="s">
        <v>176</v>
      </c>
      <c r="I23" s="120">
        <v>3600</v>
      </c>
      <c r="J23" s="120">
        <v>3600</v>
      </c>
      <c r="K23" s="64"/>
      <c r="L23" s="64"/>
      <c r="M23" s="64"/>
      <c r="N23" s="120">
        <v>3600</v>
      </c>
      <c r="O23" s="64"/>
      <c r="P23" s="120"/>
      <c r="Q23" s="120"/>
      <c r="R23" s="120"/>
      <c r="S23" s="120"/>
      <c r="T23" s="120"/>
      <c r="U23" s="120"/>
      <c r="V23" s="120"/>
      <c r="W23" s="120"/>
      <c r="X23" s="120"/>
      <c r="Y23" s="120"/>
    </row>
    <row r="24" ht="20.25" customHeight="1" spans="1:25">
      <c r="A24" s="188" t="s">
        <v>199</v>
      </c>
      <c r="B24" s="188" t="s">
        <v>70</v>
      </c>
      <c r="C24" s="188" t="s">
        <v>224</v>
      </c>
      <c r="D24" s="188" t="s">
        <v>225</v>
      </c>
      <c r="E24" s="188" t="s">
        <v>125</v>
      </c>
      <c r="F24" s="188" t="s">
        <v>126</v>
      </c>
      <c r="G24" s="188" t="s">
        <v>226</v>
      </c>
      <c r="H24" s="188" t="s">
        <v>225</v>
      </c>
      <c r="I24" s="120">
        <v>48600</v>
      </c>
      <c r="J24" s="120">
        <v>48600</v>
      </c>
      <c r="K24" s="64"/>
      <c r="L24" s="64"/>
      <c r="M24" s="64"/>
      <c r="N24" s="120">
        <v>48600</v>
      </c>
      <c r="O24" s="64"/>
      <c r="P24" s="120"/>
      <c r="Q24" s="120"/>
      <c r="R24" s="120"/>
      <c r="S24" s="120"/>
      <c r="T24" s="120"/>
      <c r="U24" s="120"/>
      <c r="V24" s="120"/>
      <c r="W24" s="120"/>
      <c r="X24" s="120"/>
      <c r="Y24" s="120"/>
    </row>
    <row r="25" ht="20.25" customHeight="1" spans="1:25">
      <c r="A25" s="188" t="s">
        <v>199</v>
      </c>
      <c r="B25" s="188" t="s">
        <v>70</v>
      </c>
      <c r="C25" s="188" t="s">
        <v>227</v>
      </c>
      <c r="D25" s="188" t="s">
        <v>228</v>
      </c>
      <c r="E25" s="188" t="s">
        <v>101</v>
      </c>
      <c r="F25" s="188" t="s">
        <v>102</v>
      </c>
      <c r="G25" s="188" t="s">
        <v>229</v>
      </c>
      <c r="H25" s="188" t="s">
        <v>230</v>
      </c>
      <c r="I25" s="120">
        <v>3600</v>
      </c>
      <c r="J25" s="120">
        <v>3600</v>
      </c>
      <c r="K25" s="64"/>
      <c r="L25" s="64"/>
      <c r="M25" s="64"/>
      <c r="N25" s="120">
        <v>3600</v>
      </c>
      <c r="O25" s="64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  <row r="26" ht="20.25" customHeight="1" spans="1:25">
      <c r="A26" s="188" t="s">
        <v>199</v>
      </c>
      <c r="B26" s="188" t="s">
        <v>70</v>
      </c>
      <c r="C26" s="188" t="s">
        <v>231</v>
      </c>
      <c r="D26" s="188" t="s">
        <v>232</v>
      </c>
      <c r="E26" s="188" t="s">
        <v>125</v>
      </c>
      <c r="F26" s="188" t="s">
        <v>126</v>
      </c>
      <c r="G26" s="188" t="s">
        <v>233</v>
      </c>
      <c r="H26" s="188" t="s">
        <v>234</v>
      </c>
      <c r="I26" s="120">
        <v>16200</v>
      </c>
      <c r="J26" s="120">
        <v>16200</v>
      </c>
      <c r="K26" s="64"/>
      <c r="L26" s="64"/>
      <c r="M26" s="64"/>
      <c r="N26" s="120">
        <v>16200</v>
      </c>
      <c r="O26" s="64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ht="20.25" customHeight="1" spans="1:25">
      <c r="A27" s="188" t="s">
        <v>199</v>
      </c>
      <c r="B27" s="188" t="s">
        <v>70</v>
      </c>
      <c r="C27" s="188" t="s">
        <v>231</v>
      </c>
      <c r="D27" s="188" t="s">
        <v>232</v>
      </c>
      <c r="E27" s="188" t="s">
        <v>125</v>
      </c>
      <c r="F27" s="188" t="s">
        <v>126</v>
      </c>
      <c r="G27" s="188" t="s">
        <v>235</v>
      </c>
      <c r="H27" s="188" t="s">
        <v>236</v>
      </c>
      <c r="I27" s="120">
        <v>3600</v>
      </c>
      <c r="J27" s="120">
        <v>3600</v>
      </c>
      <c r="K27" s="64"/>
      <c r="L27" s="64"/>
      <c r="M27" s="64"/>
      <c r="N27" s="120">
        <v>3600</v>
      </c>
      <c r="O27" s="64"/>
      <c r="P27" s="120"/>
      <c r="Q27" s="120"/>
      <c r="R27" s="120"/>
      <c r="S27" s="120"/>
      <c r="T27" s="120"/>
      <c r="U27" s="120"/>
      <c r="V27" s="120"/>
      <c r="W27" s="120"/>
      <c r="X27" s="120"/>
      <c r="Y27" s="120"/>
    </row>
    <row r="28" ht="20.25" customHeight="1" spans="1:25">
      <c r="A28" s="188" t="s">
        <v>199</v>
      </c>
      <c r="B28" s="188" t="s">
        <v>70</v>
      </c>
      <c r="C28" s="188" t="s">
        <v>231</v>
      </c>
      <c r="D28" s="188" t="s">
        <v>232</v>
      </c>
      <c r="E28" s="188" t="s">
        <v>125</v>
      </c>
      <c r="F28" s="188" t="s">
        <v>126</v>
      </c>
      <c r="G28" s="188" t="s">
        <v>237</v>
      </c>
      <c r="H28" s="188" t="s">
        <v>238</v>
      </c>
      <c r="I28" s="120">
        <v>3600</v>
      </c>
      <c r="J28" s="120">
        <v>3600</v>
      </c>
      <c r="K28" s="64"/>
      <c r="L28" s="64"/>
      <c r="M28" s="64"/>
      <c r="N28" s="120">
        <v>3600</v>
      </c>
      <c r="O28" s="64"/>
      <c r="P28" s="120"/>
      <c r="Q28" s="120"/>
      <c r="R28" s="120"/>
      <c r="S28" s="120"/>
      <c r="T28" s="120"/>
      <c r="U28" s="120"/>
      <c r="V28" s="120"/>
      <c r="W28" s="120"/>
      <c r="X28" s="120"/>
      <c r="Y28" s="120"/>
    </row>
    <row r="29" ht="20.25" customHeight="1" spans="1:25">
      <c r="A29" s="188" t="s">
        <v>199</v>
      </c>
      <c r="B29" s="188" t="s">
        <v>70</v>
      </c>
      <c r="C29" s="188" t="s">
        <v>231</v>
      </c>
      <c r="D29" s="188" t="s">
        <v>232</v>
      </c>
      <c r="E29" s="188" t="s">
        <v>125</v>
      </c>
      <c r="F29" s="188" t="s">
        <v>126</v>
      </c>
      <c r="G29" s="188" t="s">
        <v>239</v>
      </c>
      <c r="H29" s="188" t="s">
        <v>240</v>
      </c>
      <c r="I29" s="120">
        <v>12600</v>
      </c>
      <c r="J29" s="120">
        <v>12600</v>
      </c>
      <c r="K29" s="64"/>
      <c r="L29" s="64"/>
      <c r="M29" s="64"/>
      <c r="N29" s="120">
        <v>12600</v>
      </c>
      <c r="O29" s="64"/>
      <c r="P29" s="120"/>
      <c r="Q29" s="120"/>
      <c r="R29" s="120"/>
      <c r="S29" s="120"/>
      <c r="T29" s="120"/>
      <c r="U29" s="120"/>
      <c r="V29" s="120"/>
      <c r="W29" s="120"/>
      <c r="X29" s="120"/>
      <c r="Y29" s="120"/>
    </row>
    <row r="30" ht="20.25" customHeight="1" spans="1:25">
      <c r="A30" s="188" t="s">
        <v>199</v>
      </c>
      <c r="B30" s="188" t="s">
        <v>70</v>
      </c>
      <c r="C30" s="188" t="s">
        <v>231</v>
      </c>
      <c r="D30" s="188" t="s">
        <v>232</v>
      </c>
      <c r="E30" s="188" t="s">
        <v>125</v>
      </c>
      <c r="F30" s="188" t="s">
        <v>126</v>
      </c>
      <c r="G30" s="188" t="s">
        <v>241</v>
      </c>
      <c r="H30" s="188" t="s">
        <v>242</v>
      </c>
      <c r="I30" s="120">
        <v>23040</v>
      </c>
      <c r="J30" s="120">
        <v>23040</v>
      </c>
      <c r="K30" s="64"/>
      <c r="L30" s="64"/>
      <c r="M30" s="64"/>
      <c r="N30" s="120">
        <v>23040</v>
      </c>
      <c r="O30" s="64"/>
      <c r="P30" s="120"/>
      <c r="Q30" s="120"/>
      <c r="R30" s="120"/>
      <c r="S30" s="120"/>
      <c r="T30" s="120"/>
      <c r="U30" s="120"/>
      <c r="V30" s="120"/>
      <c r="W30" s="120"/>
      <c r="X30" s="120"/>
      <c r="Y30" s="120"/>
    </row>
    <row r="31" ht="20.25" customHeight="1" spans="1:25">
      <c r="A31" s="188" t="s">
        <v>199</v>
      </c>
      <c r="B31" s="188" t="s">
        <v>70</v>
      </c>
      <c r="C31" s="188" t="s">
        <v>231</v>
      </c>
      <c r="D31" s="188" t="s">
        <v>232</v>
      </c>
      <c r="E31" s="188" t="s">
        <v>125</v>
      </c>
      <c r="F31" s="188" t="s">
        <v>126</v>
      </c>
      <c r="G31" s="188" t="s">
        <v>243</v>
      </c>
      <c r="H31" s="188" t="s">
        <v>244</v>
      </c>
      <c r="I31" s="120">
        <v>2700</v>
      </c>
      <c r="J31" s="120">
        <v>2700</v>
      </c>
      <c r="K31" s="64"/>
      <c r="L31" s="64"/>
      <c r="M31" s="64"/>
      <c r="N31" s="120">
        <v>2700</v>
      </c>
      <c r="O31" s="64"/>
      <c r="P31" s="120"/>
      <c r="Q31" s="120"/>
      <c r="R31" s="120"/>
      <c r="S31" s="120"/>
      <c r="T31" s="120"/>
      <c r="U31" s="120"/>
      <c r="V31" s="120"/>
      <c r="W31" s="120"/>
      <c r="X31" s="120"/>
      <c r="Y31" s="120"/>
    </row>
    <row r="32" ht="20.25" customHeight="1" spans="1:25">
      <c r="A32" s="188" t="s">
        <v>199</v>
      </c>
      <c r="B32" s="188" t="s">
        <v>70</v>
      </c>
      <c r="C32" s="188" t="s">
        <v>231</v>
      </c>
      <c r="D32" s="188" t="s">
        <v>232</v>
      </c>
      <c r="E32" s="188" t="s">
        <v>125</v>
      </c>
      <c r="F32" s="188" t="s">
        <v>126</v>
      </c>
      <c r="G32" s="188" t="s">
        <v>245</v>
      </c>
      <c r="H32" s="188" t="s">
        <v>246</v>
      </c>
      <c r="I32" s="120">
        <v>900</v>
      </c>
      <c r="J32" s="120">
        <v>900</v>
      </c>
      <c r="K32" s="64"/>
      <c r="L32" s="64"/>
      <c r="M32" s="64"/>
      <c r="N32" s="120">
        <v>900</v>
      </c>
      <c r="O32" s="64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ht="20.25" customHeight="1" spans="1:25">
      <c r="A33" s="188" t="s">
        <v>199</v>
      </c>
      <c r="B33" s="188" t="s">
        <v>70</v>
      </c>
      <c r="C33" s="188" t="s">
        <v>231</v>
      </c>
      <c r="D33" s="188" t="s">
        <v>232</v>
      </c>
      <c r="E33" s="188" t="s">
        <v>125</v>
      </c>
      <c r="F33" s="188" t="s">
        <v>126</v>
      </c>
      <c r="G33" s="188" t="s">
        <v>247</v>
      </c>
      <c r="H33" s="188" t="s">
        <v>248</v>
      </c>
      <c r="I33" s="120">
        <v>900</v>
      </c>
      <c r="J33" s="120">
        <v>900</v>
      </c>
      <c r="K33" s="64"/>
      <c r="L33" s="64"/>
      <c r="M33" s="64"/>
      <c r="N33" s="120">
        <v>900</v>
      </c>
      <c r="O33" s="64"/>
      <c r="P33" s="120"/>
      <c r="Q33" s="120"/>
      <c r="R33" s="120"/>
      <c r="S33" s="120"/>
      <c r="T33" s="120"/>
      <c r="U33" s="120"/>
      <c r="V33" s="120"/>
      <c r="W33" s="120"/>
      <c r="X33" s="120"/>
      <c r="Y33" s="120"/>
    </row>
    <row r="34" ht="20.25" customHeight="1" spans="1:25">
      <c r="A34" s="188" t="s">
        <v>199</v>
      </c>
      <c r="B34" s="188" t="s">
        <v>70</v>
      </c>
      <c r="C34" s="188" t="s">
        <v>249</v>
      </c>
      <c r="D34" s="188" t="s">
        <v>250</v>
      </c>
      <c r="E34" s="188" t="s">
        <v>101</v>
      </c>
      <c r="F34" s="188" t="s">
        <v>102</v>
      </c>
      <c r="G34" s="188" t="s">
        <v>251</v>
      </c>
      <c r="H34" s="188" t="s">
        <v>252</v>
      </c>
      <c r="I34" s="120">
        <v>86400</v>
      </c>
      <c r="J34" s="120">
        <v>86400</v>
      </c>
      <c r="K34" s="64"/>
      <c r="L34" s="64"/>
      <c r="M34" s="64"/>
      <c r="N34" s="120">
        <v>86400</v>
      </c>
      <c r="O34" s="64"/>
      <c r="P34" s="120"/>
      <c r="Q34" s="120"/>
      <c r="R34" s="120"/>
      <c r="S34" s="120"/>
      <c r="T34" s="120"/>
      <c r="U34" s="120"/>
      <c r="V34" s="120"/>
      <c r="W34" s="120"/>
      <c r="X34" s="120"/>
      <c r="Y34" s="120"/>
    </row>
    <row r="35" ht="20.25" customHeight="1" spans="1:25">
      <c r="A35" s="188" t="s">
        <v>199</v>
      </c>
      <c r="B35" s="188" t="s">
        <v>70</v>
      </c>
      <c r="C35" s="188" t="s">
        <v>253</v>
      </c>
      <c r="D35" s="188" t="s">
        <v>254</v>
      </c>
      <c r="E35" s="188" t="s">
        <v>125</v>
      </c>
      <c r="F35" s="188" t="s">
        <v>126</v>
      </c>
      <c r="G35" s="188" t="s">
        <v>208</v>
      </c>
      <c r="H35" s="188" t="s">
        <v>209</v>
      </c>
      <c r="I35" s="120">
        <v>151200</v>
      </c>
      <c r="J35" s="120">
        <v>151200</v>
      </c>
      <c r="K35" s="64"/>
      <c r="L35" s="64"/>
      <c r="M35" s="64"/>
      <c r="N35" s="120">
        <v>151200</v>
      </c>
      <c r="O35" s="64"/>
      <c r="P35" s="120"/>
      <c r="Q35" s="120"/>
      <c r="R35" s="120"/>
      <c r="S35" s="120"/>
      <c r="T35" s="120"/>
      <c r="U35" s="120"/>
      <c r="V35" s="120"/>
      <c r="W35" s="120"/>
      <c r="X35" s="120"/>
      <c r="Y35" s="120"/>
    </row>
    <row r="36" ht="20.25" customHeight="1" spans="1:25">
      <c r="A36" s="188" t="s">
        <v>199</v>
      </c>
      <c r="B36" s="188" t="s">
        <v>70</v>
      </c>
      <c r="C36" s="188" t="s">
        <v>255</v>
      </c>
      <c r="D36" s="188" t="s">
        <v>256</v>
      </c>
      <c r="E36" s="188" t="s">
        <v>125</v>
      </c>
      <c r="F36" s="188" t="s">
        <v>126</v>
      </c>
      <c r="G36" s="188" t="s">
        <v>257</v>
      </c>
      <c r="H36" s="188" t="s">
        <v>258</v>
      </c>
      <c r="I36" s="120">
        <v>12000</v>
      </c>
      <c r="J36" s="120">
        <v>12000</v>
      </c>
      <c r="K36" s="64"/>
      <c r="L36" s="64"/>
      <c r="M36" s="64"/>
      <c r="N36" s="120">
        <v>12000</v>
      </c>
      <c r="O36" s="64"/>
      <c r="P36" s="120"/>
      <c r="Q36" s="120"/>
      <c r="R36" s="120"/>
      <c r="S36" s="120"/>
      <c r="T36" s="120"/>
      <c r="U36" s="120"/>
      <c r="V36" s="120"/>
      <c r="W36" s="120"/>
      <c r="X36" s="120"/>
      <c r="Y36" s="120"/>
    </row>
    <row r="37" ht="17.25" customHeight="1" spans="1:25">
      <c r="A37" s="75" t="s">
        <v>171</v>
      </c>
      <c r="B37" s="76"/>
      <c r="C37" s="189"/>
      <c r="D37" s="189"/>
      <c r="E37" s="189"/>
      <c r="F37" s="189"/>
      <c r="G37" s="189"/>
      <c r="H37" s="190"/>
      <c r="I37" s="120">
        <v>3920162</v>
      </c>
      <c r="J37" s="120">
        <v>3920162</v>
      </c>
      <c r="K37" s="120"/>
      <c r="L37" s="120"/>
      <c r="M37" s="120"/>
      <c r="N37" s="120">
        <v>3920162</v>
      </c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abSelected="1" workbookViewId="0">
      <selection activeCell="I11" sqref="I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3"/>
      <c r="E1" s="42"/>
      <c r="F1" s="42"/>
      <c r="G1" s="42"/>
      <c r="H1" s="42"/>
      <c r="U1" s="173"/>
      <c r="W1" s="174" t="s">
        <v>259</v>
      </c>
    </row>
    <row r="2" ht="46.5" customHeight="1" spans="1:23">
      <c r="A2" s="44" t="str">
        <f>"2026"&amp;"年部门项目支出预算表"</f>
        <v>2026年部门项目支出预算表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ht="13.5" customHeight="1" spans="1:23">
      <c r="A3" s="45" t="str">
        <f>"单位名称："&amp;"昆明市东川区林业和草原技术推广站"</f>
        <v>单位名称：昆明市东川区林业和草原技术推广站</v>
      </c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  <c r="O3" s="47"/>
      <c r="P3" s="47"/>
      <c r="Q3" s="47"/>
      <c r="U3" s="173"/>
      <c r="W3" s="150" t="s">
        <v>1</v>
      </c>
    </row>
    <row r="4" ht="21.75" customHeight="1" spans="1:23">
      <c r="A4" s="49" t="s">
        <v>260</v>
      </c>
      <c r="B4" s="50" t="s">
        <v>182</v>
      </c>
      <c r="C4" s="49" t="s">
        <v>183</v>
      </c>
      <c r="D4" s="49" t="s">
        <v>261</v>
      </c>
      <c r="E4" s="50" t="s">
        <v>184</v>
      </c>
      <c r="F4" s="50" t="s">
        <v>185</v>
      </c>
      <c r="G4" s="50" t="s">
        <v>262</v>
      </c>
      <c r="H4" s="50" t="s">
        <v>263</v>
      </c>
      <c r="I4" s="68" t="s">
        <v>55</v>
      </c>
      <c r="J4" s="51" t="s">
        <v>264</v>
      </c>
      <c r="K4" s="52"/>
      <c r="L4" s="52"/>
      <c r="M4" s="53"/>
      <c r="N4" s="51" t="s">
        <v>190</v>
      </c>
      <c r="O4" s="52"/>
      <c r="P4" s="53"/>
      <c r="Q4" s="50" t="s">
        <v>61</v>
      </c>
      <c r="R4" s="51" t="s">
        <v>62</v>
      </c>
      <c r="S4" s="52"/>
      <c r="T4" s="52"/>
      <c r="U4" s="52"/>
      <c r="V4" s="52"/>
      <c r="W4" s="53"/>
    </row>
    <row r="5" ht="21.75" customHeight="1" spans="1:23">
      <c r="A5" s="54"/>
      <c r="B5" s="69"/>
      <c r="C5" s="54"/>
      <c r="D5" s="54"/>
      <c r="E5" s="55"/>
      <c r="F5" s="55"/>
      <c r="G5" s="55"/>
      <c r="H5" s="55"/>
      <c r="I5" s="69"/>
      <c r="J5" s="175" t="s">
        <v>58</v>
      </c>
      <c r="K5" s="176"/>
      <c r="L5" s="50" t="s">
        <v>59</v>
      </c>
      <c r="M5" s="50" t="s">
        <v>60</v>
      </c>
      <c r="N5" s="50" t="s">
        <v>58</v>
      </c>
      <c r="O5" s="50" t="s">
        <v>59</v>
      </c>
      <c r="P5" s="50" t="s">
        <v>60</v>
      </c>
      <c r="Q5" s="55"/>
      <c r="R5" s="50" t="s">
        <v>57</v>
      </c>
      <c r="S5" s="50" t="s">
        <v>64</v>
      </c>
      <c r="T5" s="50" t="s">
        <v>196</v>
      </c>
      <c r="U5" s="50" t="s">
        <v>66</v>
      </c>
      <c r="V5" s="50" t="s">
        <v>67</v>
      </c>
      <c r="W5" s="50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7" t="s">
        <v>57</v>
      </c>
      <c r="K6" s="178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106" t="s">
        <v>57</v>
      </c>
      <c r="K7" s="106" t="s">
        <v>265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60">
        <v>21</v>
      </c>
      <c r="V8" s="70">
        <v>22</v>
      </c>
      <c r="W8" s="60">
        <v>23</v>
      </c>
    </row>
    <row r="9" ht="21.75" customHeight="1" spans="1:23">
      <c r="A9" s="108" t="s">
        <v>266</v>
      </c>
      <c r="B9" s="108" t="s">
        <v>267</v>
      </c>
      <c r="C9" s="108" t="s">
        <v>268</v>
      </c>
      <c r="D9" s="108" t="s">
        <v>70</v>
      </c>
      <c r="E9" s="108" t="s">
        <v>109</v>
      </c>
      <c r="F9" s="108" t="s">
        <v>110</v>
      </c>
      <c r="G9" s="108" t="s">
        <v>269</v>
      </c>
      <c r="H9" s="108" t="s">
        <v>270</v>
      </c>
      <c r="I9" s="120">
        <v>72108</v>
      </c>
      <c r="J9" s="120">
        <v>72108</v>
      </c>
      <c r="K9" s="120">
        <v>72108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ht="21.75" customHeight="1" spans="1:23">
      <c r="A10" s="108" t="s">
        <v>266</v>
      </c>
      <c r="B10" s="108" t="s">
        <v>271</v>
      </c>
      <c r="C10" s="108" t="s">
        <v>272</v>
      </c>
      <c r="D10" s="108" t="s">
        <v>70</v>
      </c>
      <c r="E10" s="108" t="s">
        <v>107</v>
      </c>
      <c r="F10" s="108" t="s">
        <v>108</v>
      </c>
      <c r="G10" s="108" t="s">
        <v>251</v>
      </c>
      <c r="H10" s="108" t="s">
        <v>252</v>
      </c>
      <c r="I10" s="120">
        <v>7823.81</v>
      </c>
      <c r="J10" s="120">
        <v>7823.81</v>
      </c>
      <c r="K10" s="120">
        <v>7823.81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ht="18.75" customHeight="1" spans="1:23">
      <c r="A11" s="75" t="s">
        <v>171</v>
      </c>
      <c r="B11" s="76"/>
      <c r="C11" s="76"/>
      <c r="D11" s="76"/>
      <c r="E11" s="76"/>
      <c r="F11" s="76"/>
      <c r="G11" s="76"/>
      <c r="H11" s="77"/>
      <c r="I11" s="120">
        <v>79931.81</v>
      </c>
      <c r="J11" s="120">
        <v>79931.81</v>
      </c>
      <c r="K11" s="120">
        <v>79931.81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G12" sqref="G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3" t="s">
        <v>273</v>
      </c>
    </row>
    <row r="2" ht="39.75" customHeight="1" spans="1:10">
      <c r="A2" s="104" t="str">
        <f>"2026"&amp;"年部门项目支出绩效目标表"</f>
        <v>2026年部门项目支出绩效目标表</v>
      </c>
      <c r="B2" s="44"/>
      <c r="C2" s="44"/>
      <c r="D2" s="44"/>
      <c r="E2" s="44"/>
      <c r="F2" s="105"/>
      <c r="G2" s="44"/>
      <c r="H2" s="105"/>
      <c r="I2" s="105"/>
      <c r="J2" s="44"/>
    </row>
    <row r="3" ht="17.25" customHeight="1" spans="1:10">
      <c r="A3" s="45" t="str">
        <f>"单位名称："&amp;"昆明市东川区林业和草原技术推广站"</f>
        <v>单位名称：昆明市东川区林业和草原技术推广站</v>
      </c>
    </row>
    <row r="4" ht="44.25" customHeight="1" spans="1:10">
      <c r="A4" s="106" t="s">
        <v>183</v>
      </c>
      <c r="B4" s="106" t="s">
        <v>274</v>
      </c>
      <c r="C4" s="106" t="s">
        <v>275</v>
      </c>
      <c r="D4" s="106" t="s">
        <v>276</v>
      </c>
      <c r="E4" s="106" t="s">
        <v>277</v>
      </c>
      <c r="F4" s="107" t="s">
        <v>278</v>
      </c>
      <c r="G4" s="106" t="s">
        <v>279</v>
      </c>
      <c r="H4" s="107" t="s">
        <v>280</v>
      </c>
      <c r="I4" s="107" t="s">
        <v>281</v>
      </c>
      <c r="J4" s="106" t="s">
        <v>282</v>
      </c>
    </row>
    <row r="5" ht="18.75" customHeight="1" spans="1:10">
      <c r="A5" s="171">
        <v>1</v>
      </c>
      <c r="B5" s="171">
        <v>2</v>
      </c>
      <c r="C5" s="171">
        <v>3</v>
      </c>
      <c r="D5" s="171">
        <v>4</v>
      </c>
      <c r="E5" s="171">
        <v>5</v>
      </c>
      <c r="F5" s="70">
        <v>6</v>
      </c>
      <c r="G5" s="171">
        <v>7</v>
      </c>
      <c r="H5" s="70">
        <v>8</v>
      </c>
      <c r="I5" s="70">
        <v>9</v>
      </c>
      <c r="J5" s="171">
        <v>10</v>
      </c>
    </row>
    <row r="6" ht="42" customHeight="1" spans="1:10">
      <c r="A6" s="71" t="s">
        <v>70</v>
      </c>
      <c r="B6" s="108"/>
      <c r="C6" s="108"/>
      <c r="D6" s="108"/>
      <c r="E6" s="95"/>
      <c r="F6" s="109"/>
      <c r="G6" s="95"/>
      <c r="H6" s="109"/>
      <c r="I6" s="109"/>
      <c r="J6" s="95"/>
    </row>
    <row r="7" ht="42" customHeight="1" spans="1:10">
      <c r="A7" s="172" t="s">
        <v>272</v>
      </c>
      <c r="B7" s="61" t="s">
        <v>283</v>
      </c>
      <c r="C7" s="61" t="s">
        <v>284</v>
      </c>
      <c r="D7" s="61" t="s">
        <v>285</v>
      </c>
      <c r="E7" s="71" t="s">
        <v>286</v>
      </c>
      <c r="F7" s="61" t="s">
        <v>287</v>
      </c>
      <c r="G7" s="71" t="s">
        <v>288</v>
      </c>
      <c r="H7" s="61" t="s">
        <v>289</v>
      </c>
      <c r="I7" s="61" t="s">
        <v>290</v>
      </c>
      <c r="J7" s="71" t="s">
        <v>291</v>
      </c>
    </row>
    <row r="8" ht="42" customHeight="1" spans="1:10">
      <c r="A8" s="172" t="s">
        <v>272</v>
      </c>
      <c r="B8" s="61" t="s">
        <v>283</v>
      </c>
      <c r="C8" s="61" t="s">
        <v>292</v>
      </c>
      <c r="D8" s="61" t="s">
        <v>293</v>
      </c>
      <c r="E8" s="71" t="s">
        <v>294</v>
      </c>
      <c r="F8" s="61" t="s">
        <v>287</v>
      </c>
      <c r="G8" s="71" t="s">
        <v>295</v>
      </c>
      <c r="H8" s="61" t="s">
        <v>296</v>
      </c>
      <c r="I8" s="61" t="s">
        <v>297</v>
      </c>
      <c r="J8" s="71" t="s">
        <v>298</v>
      </c>
    </row>
    <row r="9" ht="42" customHeight="1" spans="1:10">
      <c r="A9" s="172" t="s">
        <v>272</v>
      </c>
      <c r="B9" s="61" t="s">
        <v>283</v>
      </c>
      <c r="C9" s="61" t="s">
        <v>299</v>
      </c>
      <c r="D9" s="61" t="s">
        <v>300</v>
      </c>
      <c r="E9" s="71" t="s">
        <v>301</v>
      </c>
      <c r="F9" s="61" t="s">
        <v>302</v>
      </c>
      <c r="G9" s="71">
        <v>98</v>
      </c>
      <c r="H9" s="61" t="s">
        <v>296</v>
      </c>
      <c r="I9" s="61" t="s">
        <v>290</v>
      </c>
      <c r="J9" s="71" t="s">
        <v>303</v>
      </c>
    </row>
    <row r="10" ht="42" customHeight="1" spans="1:10">
      <c r="A10" s="172" t="s">
        <v>268</v>
      </c>
      <c r="B10" s="61" t="s">
        <v>283</v>
      </c>
      <c r="C10" s="61" t="s">
        <v>284</v>
      </c>
      <c r="D10" s="61" t="s">
        <v>285</v>
      </c>
      <c r="E10" s="71" t="s">
        <v>304</v>
      </c>
      <c r="F10" s="61" t="s">
        <v>287</v>
      </c>
      <c r="G10" s="71" t="s">
        <v>84</v>
      </c>
      <c r="H10" s="61" t="s">
        <v>289</v>
      </c>
      <c r="I10" s="61" t="s">
        <v>290</v>
      </c>
      <c r="J10" s="71" t="s">
        <v>291</v>
      </c>
    </row>
    <row r="11" ht="42" customHeight="1" spans="1:10">
      <c r="A11" s="172" t="s">
        <v>268</v>
      </c>
      <c r="B11" s="61" t="s">
        <v>283</v>
      </c>
      <c r="C11" s="61" t="s">
        <v>292</v>
      </c>
      <c r="D11" s="61" t="s">
        <v>305</v>
      </c>
      <c r="E11" s="71" t="s">
        <v>294</v>
      </c>
      <c r="F11" s="61" t="s">
        <v>287</v>
      </c>
      <c r="G11" s="71" t="s">
        <v>295</v>
      </c>
      <c r="H11" s="61" t="s">
        <v>296</v>
      </c>
      <c r="I11" s="61" t="s">
        <v>297</v>
      </c>
      <c r="J11" s="71" t="s">
        <v>298</v>
      </c>
    </row>
    <row r="12" ht="42" customHeight="1" spans="1:10">
      <c r="A12" s="172" t="s">
        <v>268</v>
      </c>
      <c r="B12" s="61" t="s">
        <v>283</v>
      </c>
      <c r="C12" s="61" t="s">
        <v>299</v>
      </c>
      <c r="D12" s="61" t="s">
        <v>300</v>
      </c>
      <c r="E12" s="71" t="s">
        <v>301</v>
      </c>
      <c r="F12" s="61" t="s">
        <v>302</v>
      </c>
      <c r="G12" s="71">
        <v>98</v>
      </c>
      <c r="H12" s="61" t="s">
        <v>296</v>
      </c>
      <c r="I12" s="61" t="s">
        <v>290</v>
      </c>
      <c r="J12" s="71" t="s">
        <v>303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2026-03-11T08:33:00Z</dcterms:created>
  <dcterms:modified xsi:type="dcterms:W3CDTF">2026-03-16T02:30:26Z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6225BCD353804B34B97F75DB79AFC6A3_13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