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预算、决算\2026年预算\预算公开\"/>
    </mc:Choice>
  </mc:AlternateContent>
  <xr:revisionPtr revIDLastSave="0" documentId="13_ncr:1_{70DB61C2-6D29-4BE8-B3B5-245A4C4EB5D6}" xr6:coauthVersionLast="47" xr6:coauthVersionMax="47" xr10:uidLastSave="{00000000-0000-0000-0000-000000000000}"/>
  <bookViews>
    <workbookView xWindow="-120" yWindow="-120" windowWidth="29040" windowHeight="15840" firstSheet="13" activeTab="17"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6" l="1"/>
  <c r="A2" i="15"/>
  <c r="A2" i="13"/>
  <c r="A3" i="13"/>
  <c r="A2" i="12"/>
  <c r="A3" i="12"/>
  <c r="A3" i="10"/>
  <c r="G5" i="17"/>
  <c r="F5" i="17"/>
  <c r="E5" i="17"/>
  <c r="A3" i="17"/>
  <c r="A2" i="17"/>
  <c r="A3" i="16"/>
  <c r="A3" i="15"/>
  <c r="A3" i="14"/>
  <c r="A2" i="14"/>
  <c r="A3" i="11"/>
  <c r="A2" i="11"/>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<sst xmlns="http://schemas.openxmlformats.org/spreadsheetml/2006/main" count="1171" uniqueCount="466">
  <si>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</si>
  <si>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</si>
  <si>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</si>
  <si>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</si>
  <si>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</si>
  <si>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</si>
  <si>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</si>
  <si>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</si>
  <si>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</si>
  <si>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</si>
  <si>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</si>
  <si>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</si>
  <si>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</si>
  <si>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</si>
  <si>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</si>
  <si>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</si>
  <si>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</si>
  <si>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</si>
  <si>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</si>
  <si>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</si>
  <si>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</si>
  <si>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</si>
  <si>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</si>
  <si>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</si>
  <si>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</si>
  <si>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</si>
  <si>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</si>
  <si>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</si>
  <si>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</si>
  <si>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</si>
  <si>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</si>
  <si>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</si>
  <si>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</si>
  <si>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</si>
  <si>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</si>
  <si>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</si>
  <si>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</si>
  <si>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</si>
  <si>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</si>
  <si>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</si>
  <si>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</si>
  <si>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</si>
  <si>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</si>
  <si>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</si>
  <si>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</si>
  <si>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</si>
  <si>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</si>
  <si>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</si>
  <si>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</si>
  <si>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</si>
  <si>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</si>
  <si>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</si>
  <si>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</si>
  <si>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</si>
  <si>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</si>
  <si>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</si>
  <si>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</si>
  <si>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</si>
  <si>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</si>
  <si>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</si>
  <si>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</si>
  <si>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</si>
  <si>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</si>
  <si>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</si>
  <si>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</si>
  <si>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</si>
  <si>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</si>
  <si>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</si>
  <si>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</si>
  <si>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125006</t>
  </si>
  <si>
    <t>昆明市东川区农业技术推广中心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</si>
  <si>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</si>
  <si>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</si>
  <si>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</si>
  <si>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</si>
  <si>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</si>
  <si>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</si>
  <si>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</si>
  <si>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</si>
  <si>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</si>
  <si>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</si>
  <si>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</si>
  <si>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</si>
  <si>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</si>
  <si>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</si>
  <si>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</si>
  <si>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</si>
  <si>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</si>
  <si>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</si>
  <si>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</si>
  <si>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</si>
  <si>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</si>
  <si>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</si>
  <si>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</si>
  <si>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</si>
  <si>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</si>
  <si>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</si>
  <si>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</si>
  <si>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</si>
  <si>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</si>
  <si>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</si>
  <si>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</si>
  <si>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</si>
  <si>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</si>
  <si>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</si>
  <si>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</si>
  <si>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</si>
  <si>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</si>
  <si>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</si>
  <si>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</si>
  <si>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</si>
  <si>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</si>
  <si>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</si>
  <si>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</si>
  <si>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</si>
  <si>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</si>
  <si>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</si>
  <si>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</si>
  <si>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</si>
  <si>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</si>
  <si>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</si>
  <si>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</si>
  <si>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</si>
  <si>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</si>
  <si>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</si>
  <si>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</si>
  <si>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</si>
  <si>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</si>
  <si>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</si>
  <si>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</si>
  <si>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</si>
  <si>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</si>
  <si>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</si>
  <si>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</si>
  <si>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</si>
  <si>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</si>
  <si>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</si>
  <si>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</si>
  <si>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</si>
  <si>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</si>
  <si>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</si>
  <si>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</si>
  <si>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</si>
  <si>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</si>
  <si>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</si>
  <si>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</si>
  <si>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</si>
  <si>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</si>
  <si>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</si>
  <si>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</si>
  <si>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</si>
  <si>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</si>
  <si>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</si>
  <si>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</si>
  <si>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</si>
  <si>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</si>
  <si>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</si>
  <si>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</si>
  <si>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</si>
  <si>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</si>
  <si>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</si>
  <si>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</si>
  <si>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</si>
  <si>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</si>
  <si>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</si>
  <si>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</si>
  <si>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</si>
  <si>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</si>
  <si>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</si>
  <si>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</si>
  <si>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</si>
  <si>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</si>
  <si>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</si>
  <si>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</si>
  <si>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</si>
  <si>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</si>
  <si>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</si>
  <si>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</si>
  <si>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</si>
  <si>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</si>
  <si>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</si>
  <si>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</si>
  <si>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</si>
  <si>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</si>
  <si>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</si>
  <si>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</si>
  <si>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</si>
  <si>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</si>
  <si>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</si>
  <si>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</si>
  <si>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</si>
  <si>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</si>
  <si>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</si>
  <si>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</si>
  <si>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</si>
  <si>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</si>
  <si>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</si>
  <si>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</si>
  <si>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</si>
  <si>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</si>
  <si>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</si>
  <si>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</si>
  <si>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</si>
  <si>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</si>
  <si>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昆明市东川区农业农村局</t>
  </si>
  <si>
    <t>530113210000000004780</t>
  </si>
  <si>
    <t>事业人员工资支出</t>
  </si>
  <si>
    <t>30101</t>
  </si>
  <si>
    <t>基本工资</t>
  </si>
  <si>
    <t>30102</t>
  </si>
  <si>
    <t>津贴补贴</t>
  </si>
  <si>
    <t>30103</t>
  </si>
  <si>
    <t>奖金</t>
  </si>
  <si>
    <t>30107</t>
  </si>
  <si>
    <t>绩效工资</t>
  </si>
  <si>
    <t>530113210000000004781</t>
  </si>
  <si>
    <t>社会保障缴费</t>
  </si>
  <si>
    <t>30108</t>
  </si>
  <si>
    <t>机关事业单位基本养老保险缴费</t>
  </si>
  <si>
    <t>30110</t>
  </si>
  <si>
    <t>职工基本医疗保险缴费</t>
  </si>
  <si>
    <t>30111</t>
  </si>
  <si>
    <t>公务员医疗补助缴费</t>
  </si>
  <si>
    <t>30112</t>
  </si>
  <si>
    <t>其他社会保障缴费</t>
  </si>
  <si>
    <t>530113210000000004782</t>
  </si>
  <si>
    <t>30113</t>
  </si>
  <si>
    <t>530113210000000004787</t>
  </si>
  <si>
    <t>30217</t>
  </si>
  <si>
    <t>530113210000000004789</t>
  </si>
  <si>
    <t>工会经费</t>
  </si>
  <si>
    <t>30228</t>
  </si>
  <si>
    <t>530113210000000004790</t>
  </si>
  <si>
    <t>离退休公用经费</t>
  </si>
  <si>
    <t>30299</t>
  </si>
  <si>
    <t>其他商品和服务支出</t>
  </si>
  <si>
    <t>530113210000000004792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</si>
  <si>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</si>
  <si>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</si>
  <si>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</si>
  <si>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</si>
  <si>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</si>
  <si>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</si>
  <si>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</si>
  <si>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</si>
  <si>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</si>
  <si>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</si>
  <si>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</si>
  <si>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</si>
  <si>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</si>
  <si>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</si>
  <si>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</si>
  <si>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</si>
  <si>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</si>
  <si>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530113221100000297911</t>
  </si>
  <si>
    <t>离退休生活补助</t>
  </si>
  <si>
    <t>30305</t>
  </si>
  <si>
    <t>生活补助</t>
  </si>
  <si>
    <t>530113231100001340352</t>
  </si>
  <si>
    <t>公车购置及运维费</t>
  </si>
  <si>
    <t>30231</t>
  </si>
  <si>
    <t>公务用车运行维护费</t>
  </si>
  <si>
    <t>530113231100001498280</t>
  </si>
  <si>
    <t>事业人员绩效奖励</t>
  </si>
  <si>
    <t>预算05-1表</t>
  </si>
  <si>
    <t>项目分类</t>
  </si>
  <si>
    <t>项目单位</t>
  </si>
  <si>
    <t>经济科目编码</t>
  </si>
  <si>
    <t>经济科目名称</t>
  </si>
  <si>
    <t>本年拨款</t>
  </si>
  <si>
    <t>其中：本次下达</t>
  </si>
  <si>
    <t>对个人和家庭的补助</t>
  </si>
  <si>
    <t>530113261100004950021</t>
  </si>
  <si>
    <t>2026年伤残抚恤金</t>
  </si>
  <si>
    <t>30304</t>
  </si>
  <si>
    <t>抚恤金</t>
  </si>
  <si>
    <t>530113261100004990324</t>
  </si>
  <si>
    <t>遗属补助经费</t>
  </si>
  <si>
    <t>事业发展类</t>
  </si>
  <si>
    <t>530113261100004920023</t>
  </si>
  <si>
    <t>单位资金收支专户利息收入资金</t>
  </si>
  <si>
    <t>39999</t>
  </si>
  <si>
    <t>预算05-2表</t>
  </si>
  <si>
    <t>项目年度绩效目标</t>
  </si>
  <si>
    <t>一级指标</t>
  </si>
  <si>
    <t>二级指标</t>
  </si>
  <si>
    <t>三级指标</t>
  </si>
  <si>
    <t>指标性质</t>
  </si>
  <si>
    <t>指标值</t>
  </si>
  <si>
    <t>度量单位</t>
  </si>
  <si>
    <t>指标属性</t>
  </si>
  <si>
    <t>指标内容</t>
  </si>
  <si>
    <t>李正学、张燕林2人伤残八级，每人21960元/年，共计43920元/年。</t>
  </si>
  <si>
    <t>产出指标</t>
  </si>
  <si>
    <t>数量指标</t>
  </si>
  <si>
    <t>=</t>
  </si>
  <si>
    <t>43920</t>
  </si>
  <si>
    <t>次</t>
  </si>
  <si>
    <t>定量指标</t>
  </si>
  <si>
    <t>质量指标</t>
  </si>
  <si>
    <t>发放完成率</t>
  </si>
  <si>
    <t>100</t>
  </si>
  <si>
    <t>%</t>
  </si>
  <si>
    <t>效益指标</t>
  </si>
  <si>
    <t>社会效益</t>
  </si>
  <si>
    <t>元</t>
  </si>
  <si>
    <t>2026年伤残抚恤金发放金额。</t>
  </si>
  <si>
    <t>满意度指标</t>
  </si>
  <si>
    <t>服务对象满意度</t>
  </si>
  <si>
    <t>&gt;=</t>
  </si>
  <si>
    <t>95</t>
  </si>
  <si>
    <t>单位资金收支专户利息收入资金140元，预计至2025年150.00元，用于上缴国库。</t>
  </si>
  <si>
    <t>资金收支专户利息收入金额</t>
  </si>
  <si>
    <t>150</t>
  </si>
  <si>
    <t>反映资金收支专户利息收入金额</t>
  </si>
  <si>
    <t>利息上缴比率</t>
  </si>
  <si>
    <t>单位收支专户利息全额上缴。</t>
  </si>
  <si>
    <t>经济效益</t>
  </si>
  <si>
    <t>资金收支专户利息上缴金额</t>
  </si>
  <si>
    <t>反映资金收支专户利息上缴国库金额</t>
  </si>
  <si>
    <t>满意度</t>
  </si>
  <si>
    <t>2026年遗属补助人员数</t>
  </si>
  <si>
    <t>01</t>
  </si>
  <si>
    <t>人</t>
  </si>
  <si>
    <t>部门运转</t>
  </si>
  <si>
    <t>正常</t>
  </si>
  <si>
    <t>年</t>
  </si>
  <si>
    <t>定性指标</t>
  </si>
  <si>
    <t>反映部门（单位）运转情况。</t>
  </si>
  <si>
    <t>单位人员满意度</t>
  </si>
  <si>
    <t>90</t>
  </si>
  <si>
    <t>反映部门（单位）人员对工资福利发放的满意程度。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</si>
  <si>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</si>
  <si>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</si>
  <si>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</si>
  <si>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</si>
  <si>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</si>
  <si>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</si>
  <si>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</si>
  <si>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</si>
  <si>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</si>
  <si>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</si>
  <si>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</si>
  <si>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</si>
  <si>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</si>
  <si>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</si>
  <si>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</si>
  <si>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</si>
  <si>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</si>
  <si>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车辆保险费</t>
  </si>
  <si>
    <t>机动车保险服务</t>
  </si>
  <si>
    <t>车辆维修及油费</t>
  </si>
  <si>
    <t>维修和保养服务</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</si>
  <si>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</si>
  <si>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</si>
  <si>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</si>
  <si>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</si>
  <si>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</si>
  <si>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</si>
  <si>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</si>
  <si>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</si>
  <si>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</si>
  <si>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</si>
  <si>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</si>
  <si>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</si>
  <si>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</si>
  <si>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</si>
  <si>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</si>
  <si>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</si>
  <si>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</si>
  <si>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</si>
  <si>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</si>
  <si>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</si>
  <si>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</si>
  <si>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</si>
  <si>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</si>
  <si>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</si>
  <si>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</si>
  <si>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</si>
  <si>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</si>
  <si>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
  </si>
  <si>
    <t>部门编码</t>
  </si>
  <si>
    <t>部门名称</t>
  </si>
  <si>
    <t>内容</t>
  </si>
  <si>
    <t>说明</t>
  </si>
  <si>
    <t>部门总体目标</t>
  </si>
  <si>
    <t>部门职责</t>
  </si>
  <si>
    <t>部门年度目标</t>
  </si>
  <si>
    <t>二、部门年度重点工作任务</t>
  </si>
  <si>
    <t>主要内容</t>
  </si>
  <si>
    <t>对应项目</t>
  </si>
  <si>
    <t>总额</t>
  </si>
  <si>
    <t>财政拨款</t>
  </si>
  <si>
    <t>其他资金</t>
  </si>
  <si>
    <t>三、部门整体支出绩效指标</t>
  </si>
  <si>
    <t>绩效指标</t>
  </si>
  <si>
    <t>评（扣）分标准</t>
  </si>
  <si>
    <t>绩效指标设定依据及指标值数据来源</t>
  </si>
  <si>
    <t xml:space="preserve">二级指标 </t>
  </si>
  <si>
    <t>备注：昆明市东川区农业技术推广中心无2026年政府性基金预算支出，此表为空表。</t>
    <phoneticPr fontId="16" type="noConversion"/>
  </si>
  <si>
    <t>备注：昆明市东川区农业技术推广中心2026年无下转移支付预算，此表为空表。</t>
    <phoneticPr fontId="16" type="noConversion"/>
  </si>
  <si>
    <t>备注：昆明市东川区农业技术推广中心2026年无新增资产配置预算，此表为空表。</t>
    <phoneticPr fontId="16" type="noConversion"/>
  </si>
  <si>
    <t>备注：昆明市东川区农业技术推广中心2026年无上级补助项目支出预算，此表为空表。</t>
    <phoneticPr fontId="16" type="noConversion"/>
  </si>
  <si>
    <t>2026年部门整体支出绩效目标表</t>
  </si>
  <si>
    <t>单位：昆明市东川区农业技术推广中心</t>
  </si>
  <si>
    <t>昆明市东川区农业技术推广中心</t>
    <phoneticPr fontId="22" type="noConversion"/>
  </si>
  <si>
    <t>贯彻执行中央、省、市、区有关农业和农村工作的路线、方针、政策、法律和法规；制定农业技术推广计划（项目）并组织实施；组织农业技术的专业培训；提供农业技术、信息服务；负责农业技术的试验、示范和推广应用 ；实施粮食生产科技措施，通过农业科技培训，进一步引进和推广优良品种，引导农户有效合理使用化肥、农药；依靠科技，集成绿色高质高效配套栽培技术，主攻单产，提高单位面积产量，提高农户种粮水平；通过树立典型，示范展示，辐射带动，推进粮食作物规模化种植和产业化经营，提高科技覆盖率，实现农业增产、农民增收，促进农业可持续发展。</t>
    <phoneticPr fontId="22" type="noConversion"/>
  </si>
  <si>
    <t>根据三定方案归纳</t>
    <phoneticPr fontId="24" type="noConversion"/>
  </si>
  <si>
    <t>总体绩效目标（2026-2028年期间）</t>
    <phoneticPr fontId="24" type="noConversion"/>
  </si>
  <si>
    <t>完成各年市级下达东川区粮食生产底线指标为全年粮食作物播种面积及总产任务；加大农技推广力度，推进粮食作物规模化种植和产业化经营，提高科技覆盖率，实现增产增收、减药减肥，促进农业可持续发展，全面提升粮食作物综合生产能力和市场竞争力，确保粮食供给和粮食安全。</t>
    <phoneticPr fontId="22" type="noConversion"/>
  </si>
  <si>
    <t>根据部门职责，中长期规划，各级党委，各级政府要求归纳</t>
    <phoneticPr fontId="24" type="noConversion"/>
  </si>
  <si>
    <t>预算年度（2026年）绩效目标</t>
    <phoneticPr fontId="24" type="noConversion"/>
  </si>
  <si>
    <t>部门年度重点工作任务对应的目标或措施预计的产出和效果，每项工作任务都有明确的一项或几项目标。</t>
    <phoneticPr fontId="24" type="noConversion"/>
  </si>
  <si>
    <t>一级项目管理</t>
  </si>
  <si>
    <t>预算申报金额（元））</t>
  </si>
  <si>
    <t>开展日常单位基本工作，保障机构正常运转</t>
  </si>
  <si>
    <t>机构正常运转基本支出经费</t>
  </si>
  <si>
    <t>2026年一般公共预算支出</t>
    <phoneticPr fontId="24" type="noConversion"/>
  </si>
  <si>
    <t>完成东川马铃薯产业提质增效关键技术集成与示范项目</t>
  </si>
  <si>
    <t>完成李子沟村基地核心样板种植开花洋芋850亩</t>
  </si>
  <si>
    <t>东川马铃薯产业提质增效关键技术集成与示范项目</t>
  </si>
  <si>
    <t>东川区马铃薯良种繁育基地建设项目种植面积</t>
    <phoneticPr fontId="24" type="noConversion"/>
  </si>
  <si>
    <t>&gt;=</t>
    <phoneticPr fontId="24" type="noConversion"/>
  </si>
  <si>
    <t>亩</t>
  </si>
  <si>
    <t>10分，全部完成得10分，未完成按权重扣分</t>
    <phoneticPr fontId="24" type="noConversion"/>
  </si>
  <si>
    <t>东川区马铃薯良种繁育基地推广面积</t>
    <phoneticPr fontId="24" type="noConversion"/>
  </si>
  <si>
    <t>项目实施方案</t>
  </si>
  <si>
    <t>万亩马铃薯建设项目</t>
    <phoneticPr fontId="24" type="noConversion"/>
  </si>
  <si>
    <t>亩</t>
    <phoneticPr fontId="24" type="noConversion"/>
  </si>
  <si>
    <t>定量指标</t>
    <phoneticPr fontId="24" type="noConversion"/>
  </si>
  <si>
    <t>万亩马铃薯建设项目推广面积</t>
    <phoneticPr fontId="24" type="noConversion"/>
  </si>
  <si>
    <t>东川区优质水稻绿色高质高效项目</t>
    <phoneticPr fontId="24" type="noConversion"/>
  </si>
  <si>
    <t>10分，全部完成得10分，未完成按权重扣分</t>
  </si>
  <si>
    <t>东川区优质水稻绿色高质高效项目推广面积</t>
    <phoneticPr fontId="24" type="noConversion"/>
  </si>
  <si>
    <t>生物育种产业化应用项目（玉米）</t>
    <phoneticPr fontId="24" type="noConversion"/>
  </si>
  <si>
    <t>全年申报基本支出的在职及离退休人数</t>
  </si>
  <si>
    <t>5分，全部完成得5分，未完成按权重扣分</t>
  </si>
  <si>
    <t>单位在职及退休人员54人基本支出</t>
  </si>
  <si>
    <t>录入预算在职和退休人员数</t>
  </si>
  <si>
    <t>各项工作完成率</t>
  </si>
  <si>
    <t>按要求完成各项工作</t>
  </si>
  <si>
    <t>重点工作目标督查分解考核任务</t>
  </si>
  <si>
    <t>时效指标</t>
  </si>
  <si>
    <t>各项工作完成时间</t>
  </si>
  <si>
    <t>&lt;=</t>
  </si>
  <si>
    <t>2025年度内完成各项年度工作时效指标</t>
  </si>
  <si>
    <t>成本指标</t>
  </si>
  <si>
    <t>社会成本指标</t>
  </si>
  <si>
    <t>全年一般公共预算支出预算、项目支出预算。</t>
  </si>
  <si>
    <t>完成项目增加收益</t>
  </si>
  <si>
    <t>根据年度完成重点工作实现经效益</t>
  </si>
  <si>
    <t>农业技术培训</t>
  </si>
  <si>
    <t>人次</t>
  </si>
  <si>
    <t>农业技术培训人次</t>
  </si>
  <si>
    <t>年度农技培训数量</t>
  </si>
  <si>
    <t>生态效益指标</t>
  </si>
  <si>
    <t>减药减肥率</t>
  </si>
  <si>
    <t>减少农药和化肥使用率</t>
  </si>
  <si>
    <t>培训种植户人次问卷调查情况</t>
  </si>
  <si>
    <t>问卷调查参照财政部部门整体支出绩效评价共性指标体系框架</t>
  </si>
  <si>
    <t>预算13表</t>
    <phoneticPr fontId="16" type="noConversion"/>
  </si>
  <si>
    <t>万元</t>
    <phoneticPr fontId="16" type="noConversion"/>
  </si>
  <si>
    <t>备注：昆明市东川区农业技术推广中心2026年无部门政府购买服务预算，此表为空表。</t>
    <phoneticPr fontId="16" type="noConversion"/>
  </si>
  <si>
    <t>备注：昆明市东川区农业技术推广中心2026年无下转移支付绩效，此表为空表。</t>
    <phoneticPr fontId="16" type="noConversion"/>
  </si>
  <si>
    <t>元</t>
    <phoneticPr fontId="16" type="noConversion"/>
  </si>
  <si>
    <t xml:space="preserve">  2026年东川粮油底线目标任务22.91万亩,产量6.25万吨,单产高于271公斤。小春4.33万亩,大春18.58万亩(玉米10.67、水稻1.35 、薯类 5.13马铃薯3.06 、豆类1.01、杂粮0.42）。 </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</si>
</sst>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
    <numFmt numFmtId="177" formatCode="hh:mm:ss"/>
    <numFmt numFmtId="178" formatCode="yyyy\-mm\-dd"/>
    <numFmt numFmtId="179" formatCode="yyyy\-mm\-dd\ hh:mm:ss"/>
    <numFmt numFmtId="180" formatCode="#,##0;\-#,##0;;@"/>
    <numFmt numFmtId="181" formatCode="0.00_ "/>
    <numFmt numFmtId="182" formatCode="#,##0.00_ "/>
  </numFmts>
  <fonts count="29">
    <font>
      <sz val="11"/>
      <color theme="1"/>
      <name val="宋体"/>
      <charset val="134"/>
      <scheme val="minor"/>
    </font>
    <font>
      <sz val="9"/>
      <color rgb="FF000000"/>
      <name val="宋体"/>
      <charset val="134"/>
    </font>
    <font>
      <sz val="10"/>
      <color rgb="FF000000"/>
      <name val="宋体"/>
      <charset val="134"/>
    </font>
    <font>
      <sz val="11"/>
      <color rgb="FF000000"/>
      <name val="宋体"/>
      <charset val="134"/>
    </font>
    <font>
      <b/>
      <sz val="23"/>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9"/>
      <name val="宋体"/>
      <charset val="134"/>
      <scheme val="minor"/>
    </font>
    <font>
      <sz val="11"/>
      <color theme="1"/>
      <name val="宋体"/>
      <family val="3"/>
      <charset val="134"/>
      <scheme val="minor"/>
    </font>
    <font>
      <b/>
      <sz val="24"/>
      <color rgb="FF000000"/>
      <name val="宋体"/>
      <family val="3"/>
      <charset val="134"/>
    </font>
    <font>
      <sz val="9"/>
      <color rgb="FF000000"/>
      <name val="宋体"/>
      <family val="3"/>
      <charset val="134"/>
    </font>
    <font>
      <sz val="10"/>
      <color rgb="FF000000"/>
      <name val="宋体"/>
      <family val="3"/>
      <charset val="134"/>
    </font>
    <font>
      <b/>
      <sz val="10"/>
      <color rgb="FF000000"/>
      <name val="宋体"/>
      <family val="3"/>
      <charset val="134"/>
    </font>
    <font>
      <sz val="9"/>
      <name val="宋体"/>
      <family val="2"/>
      <charset val="134"/>
      <scheme val="minor"/>
    </font>
    <font>
      <sz val="11"/>
      <color rgb="FF000000"/>
      <name val="宋体"/>
      <family val="3"/>
      <charset val="134"/>
    </font>
    <font>
      <sz val="9"/>
      <name val="宋体"/>
      <family val="3"/>
      <charset val="134"/>
      <scheme val="minor"/>
    </font>
    <font>
      <b/>
      <sz val="11"/>
      <color rgb="FF000000"/>
      <name val="宋体"/>
      <family val="3"/>
      <charset val="134"/>
    </font>
    <font>
      <sz val="12"/>
      <color rgb="FF000000"/>
      <name val="宋体"/>
      <family val="3"/>
      <charset val="134"/>
    </font>
    <font>
      <sz val="9"/>
      <name val="宋体"/>
      <family val="3"/>
      <charset val="134"/>
    </font>
    <font>
      <sz val="8"/>
      <color rgb="FF000000"/>
      <name val="宋体"/>
      <family val="3"/>
      <charset val="134"/>
    </font>
  </fonts>
  <fills count="6">
    <fill>
      <patternFill patternType="none"/>
    </fill>
    <fill>
      <patternFill patternType="gray125"/>
    </fill>
    <fill>
      <patternFill patternType="solid">
        <fgColor rgb="FFFFFFFF"/>
        <bgColor indexed="64"/>
      </patternFill>
    </fill>
    <fill>
      <patternFill patternType="solid">
        <fgColor rgb="FFFFFFFF"/>
      </patternFill>
    </fill>
    <fill>
      <patternFill patternType="solid">
        <fgColor rgb="FFDBEEF4"/>
      </patternFill>
    </fill>
    <fill>
      <patternFill patternType="solid">
        <fgColor rgb="FFFFFFFF"/>
        <bgColor rgb="FF0000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s>
  <cellStyleXfs count="11">
    <xf numFmtId="0" fontId="0" fillId="0" borderId="0"/>
    <xf numFmtId="176" fontId="15" fillId="0" borderId="1">
      <alignment horizontal="right" vertical="center"/>
    </xf>
    <xf numFmtId="49" fontId="15" fillId="0" borderId="1">
      <alignment horizontal="left" vertical="center" wrapText="1"/>
    </xf>
    <xf numFmtId="176" fontId="15" fillId="0" borderId="1">
      <alignment horizontal="right" vertical="center"/>
    </xf>
    <xf numFmtId="177" fontId="15" fillId="0" borderId="1">
      <alignment horizontal="right" vertical="center"/>
    </xf>
    <xf numFmtId="178" fontId="15" fillId="0" borderId="1">
      <alignment horizontal="right" vertical="center"/>
    </xf>
    <xf numFmtId="179" fontId="15" fillId="0" borderId="1">
      <alignment horizontal="right" vertical="center"/>
    </xf>
    <xf numFmtId="10" fontId="15" fillId="0" borderId="1">
      <alignment horizontal="right" vertical="center"/>
    </xf>
    <xf numFmtId="180" fontId="15" fillId="0" borderId="1">
      <alignment horizontal="right" vertical="center"/>
    </xf>
    <xf numFmtId="0" fontId="17" fillId="0" borderId="0"/>
    <xf numFmtId="0" fontId="27" fillId="0" borderId="0">
      <alignment vertical="top"/>
      <protection locked="0"/>
    </xf>
  </cellStyleXfs>
  <cellXfs count="289">
    <xf numFmtId="0" fontId="0" fillId="0" borderId="0"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49" fontId="2" fillId="0" borderId="0" xfId="0" applyNumberFormat="1" applyFont="1" applyBorder="1"/>
    <xf numFmtId="0" fontId="1" fillId="0" borderId="0" xfId="0" applyFont="1" applyBorder="1" applyAlignment="1" applyProtection="1">
      <alignment horizontal="right" vertical="center"/>
      <protection locked="0"/>
    </xf>
    <xf numFmtId="0" fontId="1" fillId="0" borderId="0" xfId="0" applyFont="1" applyBorder="1" applyAlignment="1" applyProtection="1">
      <alignment horizontal="left" vertical="center"/>
      <protection locked="0"/>
    </xf>
    <xf numFmtId="0" fontId="3" fillId="0" borderId="0" xfId="0" applyFont="1" applyBorder="1"/>
    <xf numFmtId="0" fontId="1" fillId="0" borderId="0" xfId="0" applyFont="1" applyBorder="1" applyAlignment="1" applyProtection="1">
      <alignment horizontal="right"/>
      <protection locked="0"/>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pplyProtection="1">
      <alignment horizontal="left" vertical="center"/>
      <protection locked="0"/>
    </xf>
    <xf numFmtId="4" fontId="1" fillId="0" borderId="1" xfId="0" applyNumberFormat="1" applyFont="1" applyBorder="1" applyAlignment="1" applyProtection="1">
      <alignment horizontal="right" vertical="center" wrapText="1"/>
      <protection locked="0"/>
    </xf>
    <xf numFmtId="49" fontId="5" fillId="0" borderId="1" xfId="2" applyNumberFormat="1" applyFont="1" applyBorder="1">
      <alignment horizontal="left" vertical="center" wrapText="1"/>
    </xf>
    <xf numFmtId="0" fontId="3"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4" fontId="1" fillId="0" borderId="1" xfId="0" applyNumberFormat="1" applyFont="1" applyBorder="1" applyAlignment="1">
      <alignment horizontal="right" vertical="center" wrapText="1"/>
    </xf>
    <xf numFmtId="4" fontId="5" fillId="0" borderId="1" xfId="3" applyNumberFormat="1" applyFont="1" applyBorder="1">
      <alignment horizontal="right" vertical="center"/>
    </xf>
    <xf numFmtId="0" fontId="1" fillId="0" borderId="1" xfId="0" applyFont="1" applyBorder="1" applyAlignment="1" applyProtection="1">
      <alignment horizontal="left"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right" vertical="center" wrapText="1"/>
      <protection locked="0"/>
    </xf>
    <xf numFmtId="0" fontId="1" fillId="2" borderId="0" xfId="0" applyFont="1" applyFill="1" applyBorder="1" applyAlignment="1" applyProtection="1">
      <alignment horizontal="right" vertical="center" wrapText="1"/>
      <protection locked="0"/>
    </xf>
    <xf numFmtId="0" fontId="2"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left" vertical="center" wrapText="1"/>
    </xf>
    <xf numFmtId="3" fontId="1" fillId="2" borderId="1" xfId="0" applyNumberFormat="1" applyFont="1" applyFill="1" applyBorder="1" applyAlignment="1" applyProtection="1">
      <alignment horizontal="right" vertical="center"/>
      <protection locked="0"/>
    </xf>
    <xf numFmtId="4" fontId="1"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1" fillId="0" borderId="1" xfId="0" applyFont="1" applyBorder="1" applyAlignment="1">
      <alignment vertical="center" wrapText="1"/>
    </xf>
    <xf numFmtId="0" fontId="1" fillId="2" borderId="1" xfId="0" applyFont="1" applyFill="1" applyBorder="1" applyAlignment="1" applyProtection="1">
      <alignment horizontal="center" vertical="center"/>
      <protection locked="0"/>
    </xf>
    <xf numFmtId="0" fontId="2" fillId="0" borderId="0" xfId="0" applyFont="1" applyBorder="1" applyAlignment="1">
      <alignment horizontal="right" vertical="center"/>
    </xf>
    <xf numFmtId="0" fontId="3" fillId="0" borderId="0" xfId="0" applyFont="1" applyBorder="1" applyAlignment="1">
      <alignment wrapText="1"/>
    </xf>
    <xf numFmtId="0" fontId="2" fillId="0" borderId="0" xfId="0" applyFont="1" applyBorder="1" applyAlignment="1">
      <alignment wrapText="1"/>
    </xf>
    <xf numFmtId="0" fontId="2" fillId="0" borderId="7" xfId="0" applyFont="1" applyBorder="1" applyAlignment="1" applyProtection="1">
      <alignment horizontal="center" vertical="center"/>
      <protection locked="0"/>
    </xf>
    <xf numFmtId="0" fontId="2" fillId="0" borderId="2" xfId="0" applyFont="1" applyBorder="1" applyAlignment="1">
      <alignment horizontal="center" vertical="center"/>
    </xf>
    <xf numFmtId="176" fontId="5" fillId="0" borderId="1" xfId="0" applyNumberFormat="1" applyFont="1" applyBorder="1" applyAlignment="1">
      <alignment horizontal="right" vertical="center"/>
    </xf>
    <xf numFmtId="0" fontId="2" fillId="0" borderId="0" xfId="0" applyFont="1" applyBorder="1" applyProtection="1">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horizontal="right" vertical="center" wrapText="1"/>
      <protection locked="0"/>
    </xf>
    <xf numFmtId="0" fontId="3" fillId="0" borderId="0" xfId="0" applyFont="1" applyBorder="1" applyProtection="1">
      <protection locked="0"/>
    </xf>
    <xf numFmtId="0" fontId="1" fillId="0" borderId="0" xfId="0" applyFont="1" applyBorder="1" applyAlignment="1" applyProtection="1">
      <alignment horizontal="right"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1" fillId="0" borderId="7" xfId="0" applyFont="1" applyBorder="1" applyAlignment="1">
      <alignment horizontal="left" vertical="center" wrapText="1"/>
    </xf>
    <xf numFmtId="0" fontId="1" fillId="0" borderId="12" xfId="0" applyFont="1" applyBorder="1" applyAlignment="1" applyProtection="1">
      <alignment horizontal="left" vertical="center"/>
      <protection locked="0"/>
    </xf>
    <xf numFmtId="0" fontId="1" fillId="0" borderId="12" xfId="0" applyFont="1" applyBorder="1" applyAlignment="1">
      <alignment horizontal="left" vertical="center" wrapText="1"/>
    </xf>
    <xf numFmtId="0" fontId="1" fillId="0" borderId="0" xfId="0" applyFont="1" applyBorder="1" applyAlignment="1">
      <alignment horizontal="right"/>
    </xf>
    <xf numFmtId="180" fontId="5" fillId="0" borderId="1" xfId="8" applyNumberFormat="1" applyFont="1" applyBorder="1" applyAlignment="1">
      <alignment horizontal="center" vertical="center"/>
    </xf>
    <xf numFmtId="180" fontId="5" fillId="0" borderId="1" xfId="0" applyNumberFormat="1" applyFont="1" applyBorder="1" applyAlignment="1">
      <alignment horizontal="center" vertical="center"/>
    </xf>
    <xf numFmtId="3" fontId="1" fillId="0" borderId="12" xfId="0" applyNumberFormat="1" applyFont="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2" fillId="0" borderId="0" xfId="0" applyFont="1" applyBorder="1" applyAlignment="1">
      <alignment horizontal="right"/>
    </xf>
    <xf numFmtId="49" fontId="3"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2" fillId="0" borderId="0" xfId="0" applyFont="1" applyBorder="1" applyAlignment="1">
      <alignment vertical="top"/>
    </xf>
    <xf numFmtId="0" fontId="1" fillId="0" borderId="0" xfId="0" applyFont="1" applyBorder="1" applyAlignment="1">
      <alignment horizontal="right" vertical="center"/>
    </xf>
    <xf numFmtId="0" fontId="2" fillId="0" borderId="0" xfId="0" applyFont="1" applyBorder="1" applyAlignment="1" applyProtection="1">
      <alignment vertical="top"/>
      <protection locked="0"/>
    </xf>
    <xf numFmtId="49" fontId="2" fillId="0" borderId="0" xfId="0" applyNumberFormat="1" applyFont="1" applyBorder="1" applyProtection="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 fillId="0" borderId="0" xfId="0" applyFont="1" applyBorder="1" applyAlignment="1">
      <alignment horizontal="right" vertical="center" wrapText="1"/>
    </xf>
    <xf numFmtId="49" fontId="3" fillId="0" borderId="1" xfId="0" applyNumberFormat="1" applyFont="1" applyBorder="1" applyAlignment="1">
      <alignment horizontal="center" vertical="center"/>
    </xf>
    <xf numFmtId="0" fontId="1" fillId="0" borderId="1" xfId="0" applyFont="1" applyBorder="1" applyAlignment="1">
      <alignment horizontal="left" vertical="center" wrapText="1" indent="2"/>
    </xf>
    <xf numFmtId="0" fontId="12"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3" fillId="0" borderId="1" xfId="0" applyFont="1" applyBorder="1" applyAlignment="1">
      <alignment horizontal="center" vertical="center"/>
    </xf>
    <xf numFmtId="0" fontId="13" fillId="0" borderId="1" xfId="0" applyFont="1" applyBorder="1" applyAlignment="1" applyProtection="1">
      <alignment horizontal="center" vertical="center" wrapText="1"/>
      <protection locked="0"/>
    </xf>
    <xf numFmtId="176" fontId="14" fillId="0" borderId="1" xfId="0" applyNumberFormat="1" applyFont="1" applyBorder="1" applyAlignment="1">
      <alignment horizontal="right" vertical="center"/>
    </xf>
    <xf numFmtId="0" fontId="12" fillId="0" borderId="1" xfId="0" applyFont="1" applyBorder="1" applyAlignment="1" applyProtection="1">
      <alignment horizontal="center" vertical="center"/>
      <protection locked="0"/>
    </xf>
    <xf numFmtId="0" fontId="1" fillId="2"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2"/>
    </xf>
    <xf numFmtId="0" fontId="2" fillId="0" borderId="12" xfId="0" applyFont="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locked="0"/>
    </xf>
    <xf numFmtId="0" fontId="2" fillId="0" borderId="12"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17" fillId="0" borderId="0" xfId="0" applyFont="1" applyBorder="1"/>
    <xf numFmtId="0" fontId="18" fillId="3" borderId="0" xfId="0" applyFont="1" applyFill="1" applyAlignment="1">
      <alignment horizontal="center" vertical="center"/>
    </xf>
    <xf numFmtId="0" fontId="19" fillId="3" borderId="0" xfId="0" applyFont="1" applyFill="1" applyAlignment="1">
      <alignment horizontal="right" vertical="center" wrapText="1"/>
    </xf>
    <xf numFmtId="0" fontId="0" fillId="0" borderId="0" xfId="0" applyAlignment="1">
      <alignment vertical="center"/>
    </xf>
    <xf numFmtId="0" fontId="18" fillId="2" borderId="0" xfId="9" applyFont="1" applyFill="1" applyAlignment="1">
      <alignment horizontal="left" vertical="center"/>
    </xf>
    <xf numFmtId="0" fontId="19" fillId="2" borderId="0" xfId="9" quotePrefix="1" applyFont="1" applyFill="1" applyAlignment="1">
      <alignment horizontal="right" vertical="center" wrapText="1"/>
    </xf>
    <xf numFmtId="0" fontId="17" fillId="0" borderId="0" xfId="9" applyAlignment="1">
      <alignment vertical="center"/>
    </xf>
    <xf numFmtId="0" fontId="20" fillId="2" borderId="1" xfId="9" applyFont="1" applyFill="1" applyBorder="1" applyAlignment="1">
      <alignment horizontal="center" vertical="center"/>
    </xf>
    <xf numFmtId="0" fontId="23" fillId="2" borderId="1" xfId="9" applyFont="1" applyFill="1" applyBorder="1" applyAlignment="1">
      <alignment horizontal="center" vertical="center"/>
    </xf>
    <xf numFmtId="49" fontId="23" fillId="0" borderId="1" xfId="9" applyNumberFormat="1" applyFont="1" applyBorder="1" applyAlignment="1">
      <alignment horizontal="center" vertical="center" wrapText="1"/>
    </xf>
    <xf numFmtId="49" fontId="23" fillId="0" borderId="1" xfId="9" applyNumberFormat="1" applyFont="1" applyBorder="1" applyAlignment="1">
      <alignment vertical="center" wrapText="1"/>
    </xf>
    <xf numFmtId="0" fontId="23" fillId="0" borderId="1" xfId="9" applyFont="1" applyBorder="1" applyAlignment="1">
      <alignment horizontal="center" vertical="center" wrapText="1"/>
    </xf>
    <xf numFmtId="0" fontId="23" fillId="0" borderId="1" xfId="9" applyFont="1" applyBorder="1" applyAlignment="1">
      <alignment vertical="center" wrapText="1"/>
    </xf>
    <xf numFmtId="4" fontId="19" fillId="2" borderId="1" xfId="9" applyNumberFormat="1" applyFont="1" applyFill="1" applyBorder="1" applyAlignment="1" applyProtection="1">
      <alignment horizontal="right" vertical="center"/>
      <protection locked="0"/>
    </xf>
    <xf numFmtId="4" fontId="19" fillId="0" borderId="1" xfId="9" applyNumberFormat="1" applyFont="1" applyBorder="1" applyAlignment="1">
      <alignment horizontal="right" vertical="center"/>
    </xf>
    <xf numFmtId="181" fontId="17" fillId="0" borderId="0" xfId="9" applyNumberFormat="1" applyAlignment="1">
      <alignment vertical="center"/>
    </xf>
    <xf numFmtId="49" fontId="26" fillId="0" borderId="1" xfId="9" applyNumberFormat="1" applyFont="1" applyBorder="1" applyAlignment="1" applyProtection="1">
      <alignment horizontal="center" vertical="center"/>
      <protection locked="0"/>
    </xf>
    <xf numFmtId="49" fontId="26" fillId="0" borderId="1" xfId="9" applyNumberFormat="1" applyFont="1" applyBorder="1" applyAlignment="1" applyProtection="1">
      <alignment horizontal="center" vertical="center" wrapText="1"/>
      <protection locked="0"/>
    </xf>
    <xf numFmtId="0" fontId="19" fillId="0" borderId="1" xfId="10" applyFont="1" applyBorder="1" applyAlignment="1">
      <alignment horizontal="center" vertical="center" wrapText="1"/>
      <protection locked="0"/>
    </xf>
    <xf numFmtId="0" fontId="19" fillId="5" borderId="1" xfId="10" applyFont="1" applyFill="1" applyBorder="1" applyAlignment="1">
      <alignment horizontal="left" vertical="center" wrapText="1"/>
      <protection locked="0"/>
    </xf>
    <xf numFmtId="0" fontId="19" fillId="0" borderId="7" xfId="10" applyFont="1" applyBorder="1" applyAlignment="1" applyProtection="1">
      <alignment horizontal="center" vertical="center" wrapText="1"/>
    </xf>
    <xf numFmtId="0" fontId="19" fillId="0" borderId="7" xfId="10" applyFont="1" applyBorder="1" applyAlignment="1" applyProtection="1">
      <alignment horizontal="left" vertical="center" wrapText="1"/>
    </xf>
    <xf numFmtId="182" fontId="19" fillId="0" borderId="1" xfId="10" applyNumberFormat="1" applyFont="1" applyBorder="1" applyAlignment="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0" fillId="0" borderId="0" xfId="0" applyFont="1" applyBorder="1"/>
    <xf numFmtId="0" fontId="1"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vertical="top" wrapText="1"/>
      <protection locked="0"/>
    </xf>
    <xf numFmtId="0" fontId="2" fillId="0" borderId="10" xfId="0" applyFont="1" applyBorder="1" applyAlignment="1" applyProtection="1">
      <alignment horizontal="center" vertical="center" wrapText="1"/>
      <protection locked="0"/>
    </xf>
    <xf numFmtId="0" fontId="1" fillId="2" borderId="12" xfId="0" applyFont="1" applyFill="1" applyBorder="1" applyAlignment="1" applyProtection="1">
      <alignment horizontal="right" vertical="center"/>
      <protection locked="0"/>
    </xf>
    <xf numFmtId="0" fontId="1" fillId="2" borderId="12" xfId="0" applyFont="1" applyFill="1" applyBorder="1" applyAlignment="1">
      <alignment horizontal="right" vertical="center"/>
    </xf>
    <xf numFmtId="0" fontId="2"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2" borderId="7" xfId="0" applyFont="1" applyFill="1" applyBorder="1" applyAlignment="1">
      <alignment horizontal="left" vertical="center"/>
    </xf>
    <xf numFmtId="0" fontId="2" fillId="0" borderId="9" xfId="0" applyFont="1" applyBorder="1" applyAlignment="1" applyProtection="1">
      <alignment horizontal="center" vertical="center" wrapText="1"/>
      <protection locked="0"/>
    </xf>
    <xf numFmtId="0" fontId="1" fillId="2" borderId="12" xfId="0" applyFont="1" applyFill="1" applyBorder="1" applyAlignment="1">
      <alignment horizontal="left" vertical="center"/>
    </xf>
    <xf numFmtId="0" fontId="1" fillId="2" borderId="0" xfId="0" applyFont="1" applyFill="1" applyBorder="1" applyAlignment="1" applyProtection="1">
      <alignment horizontal="right"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 fillId="2" borderId="2" xfId="0" applyFont="1" applyFill="1" applyBorder="1" applyAlignment="1">
      <alignment horizontal="center" vertical="center" wrapText="1"/>
    </xf>
    <xf numFmtId="0" fontId="1" fillId="2" borderId="4" xfId="0" applyFont="1" applyFill="1" applyBorder="1" applyAlignment="1">
      <alignment horizontal="left" vertical="center"/>
    </xf>
    <xf numFmtId="0" fontId="12" fillId="2" borderId="5" xfId="0" applyFont="1" applyFill="1" applyBorder="1" applyAlignment="1">
      <alignment horizontal="center" vertical="center"/>
    </xf>
    <xf numFmtId="0" fontId="12" fillId="2" borderId="7"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2" fillId="2" borderId="0" xfId="0" applyFont="1" applyFill="1" applyBorder="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1" fillId="0" borderId="0" xfId="0" applyFont="1" applyBorder="1" applyAlignment="1">
      <alignment horizontal="left" vertical="center"/>
    </xf>
    <xf numFmtId="0" fontId="2" fillId="2" borderId="0"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vertical="top" wrapText="1"/>
      <protection locked="0"/>
    </xf>
    <xf numFmtId="0" fontId="2" fillId="2" borderId="1" xfId="0" applyFont="1" applyFill="1" applyBorder="1" applyAlignment="1" applyProtection="1">
      <alignment horizontal="right" vertical="center" wrapText="1"/>
      <protection locked="0"/>
    </xf>
    <xf numFmtId="0" fontId="2" fillId="2" borderId="1" xfId="0" applyFont="1" applyFill="1" applyBorder="1" applyAlignment="1" applyProtection="1">
      <alignment horizontal="right" vertical="center"/>
      <protection locked="0"/>
    </xf>
    <xf numFmtId="0" fontId="3" fillId="0" borderId="5"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0" borderId="6"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3" xfId="0" applyFont="1" applyBorder="1" applyAlignment="1">
      <alignment horizontal="left" vertical="center"/>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lignment horizontal="center" vertical="center"/>
    </xf>
    <xf numFmtId="0" fontId="1" fillId="0" borderId="0" xfId="0" applyFont="1" applyBorder="1" applyAlignment="1" applyProtection="1">
      <alignment horizontal="left" vertical="center"/>
      <protection locked="0"/>
    </xf>
    <xf numFmtId="0" fontId="3" fillId="0" borderId="0" xfId="0" applyFont="1" applyBorder="1" applyAlignment="1">
      <alignment horizontal="left" vertical="center"/>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3"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2" borderId="5" xfId="0" applyFont="1" applyFill="1" applyBorder="1" applyAlignment="1">
      <alignment horizontal="center" vertical="center"/>
    </xf>
    <xf numFmtId="0" fontId="8" fillId="0" borderId="0" xfId="0" applyFont="1" applyBorder="1" applyAlignment="1">
      <alignment horizontal="center" vertical="center"/>
    </xf>
    <xf numFmtId="0" fontId="1" fillId="0" borderId="1" xfId="0" applyFont="1" applyBorder="1" applyAlignment="1">
      <alignment horizontal="left" vertical="center" wrapText="1" indent="1"/>
    </xf>
    <xf numFmtId="0" fontId="1" fillId="2" borderId="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2" fillId="0" borderId="4" xfId="0"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1"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3" fillId="0" borderId="0" xfId="0" applyFont="1" applyBorder="1" applyProtection="1">
      <protection locked="0"/>
    </xf>
    <xf numFmtId="0" fontId="3" fillId="0" borderId="0" xfId="0" applyFont="1" applyBorder="1"/>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1" xfId="0" applyFont="1" applyBorder="1" applyAlignment="1" applyProtection="1">
      <alignment horizontal="left" vertical="center"/>
      <protection locked="0"/>
    </xf>
    <xf numFmtId="0" fontId="1" fillId="0" borderId="11"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 fillId="0" borderId="0" xfId="0" applyFont="1" applyBorder="1" applyAlignment="1">
      <alignment horizontal="left" vertical="center" wrapText="1"/>
    </xf>
    <xf numFmtId="0" fontId="3"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1"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2"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 xfId="0" applyFont="1" applyBorder="1" applyAlignment="1" applyProtection="1">
      <alignment horizontal="left"/>
      <protection locked="0"/>
    </xf>
    <xf numFmtId="0" fontId="1" fillId="0" borderId="1" xfId="0" applyFont="1" applyBorder="1" applyAlignment="1">
      <alignment horizontal="left"/>
    </xf>
    <xf numFmtId="0" fontId="1" fillId="2" borderId="1" xfId="0" applyFont="1" applyFill="1" applyBorder="1" applyAlignment="1">
      <alignment horizontal="righ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3" fillId="0" borderId="5" xfId="0" applyFont="1" applyBorder="1" applyAlignment="1">
      <alignment horizontal="center" vertical="center"/>
    </xf>
    <xf numFmtId="0" fontId="25" fillId="0" borderId="1" xfId="9" applyFont="1" applyBorder="1" applyAlignment="1">
      <alignment horizontal="left" vertical="center"/>
    </xf>
    <xf numFmtId="0" fontId="25" fillId="0" borderId="1" xfId="9" applyFont="1" applyBorder="1" applyAlignment="1">
      <alignment horizontal="center" vertical="center"/>
    </xf>
    <xf numFmtId="49" fontId="26" fillId="0" borderId="1" xfId="9" applyNumberFormat="1" applyFont="1" applyBorder="1" applyAlignment="1">
      <alignment horizontal="center" vertical="center" wrapText="1"/>
    </xf>
    <xf numFmtId="0" fontId="26" fillId="0" borderId="1" xfId="9" applyFont="1" applyBorder="1" applyAlignment="1">
      <alignment horizontal="center" vertical="center"/>
    </xf>
    <xf numFmtId="49" fontId="26" fillId="0" borderId="1" xfId="9" applyNumberFormat="1" applyFont="1" applyBorder="1" applyAlignment="1">
      <alignment horizontal="center" vertical="center"/>
    </xf>
    <xf numFmtId="0" fontId="23" fillId="0" borderId="1" xfId="9" applyFont="1" applyBorder="1" applyAlignment="1">
      <alignment horizontal="center" vertical="center"/>
    </xf>
    <xf numFmtId="49" fontId="23" fillId="0" borderId="1" xfId="9" applyNumberFormat="1" applyFont="1" applyBorder="1" applyAlignment="1">
      <alignment horizontal="center" vertical="center" wrapText="1"/>
    </xf>
    <xf numFmtId="49" fontId="23" fillId="0" borderId="8" xfId="9" applyNumberFormat="1" applyFont="1" applyBorder="1" applyAlignment="1">
      <alignment horizontal="center" vertical="center"/>
    </xf>
    <xf numFmtId="49" fontId="23" fillId="0" borderId="14" xfId="9" applyNumberFormat="1" applyFont="1" applyBorder="1" applyAlignment="1">
      <alignment horizontal="center" vertical="center"/>
    </xf>
    <xf numFmtId="0" fontId="17" fillId="0" borderId="9" xfId="9" applyBorder="1" applyAlignment="1">
      <alignment horizontal="center" vertical="center"/>
    </xf>
    <xf numFmtId="49" fontId="23" fillId="0" borderId="13" xfId="9" applyNumberFormat="1" applyFont="1" applyBorder="1" applyAlignment="1">
      <alignment horizontal="center" vertical="center"/>
    </xf>
    <xf numFmtId="49" fontId="23" fillId="0" borderId="11" xfId="9" applyNumberFormat="1" applyFont="1" applyBorder="1" applyAlignment="1">
      <alignment horizontal="center" vertical="center"/>
    </xf>
    <xf numFmtId="0" fontId="17" fillId="0" borderId="12" xfId="9" applyBorder="1" applyAlignment="1">
      <alignment horizontal="center" vertical="center"/>
    </xf>
    <xf numFmtId="0" fontId="19" fillId="0" borderId="2" xfId="9" applyFont="1" applyBorder="1" applyAlignment="1">
      <alignment horizontal="center" vertical="center"/>
    </xf>
    <xf numFmtId="0" fontId="17" fillId="0" borderId="4" xfId="9" applyBorder="1" applyAlignment="1">
      <alignment vertical="center"/>
    </xf>
    <xf numFmtId="0" fontId="19" fillId="0" borderId="2" xfId="9" applyFont="1" applyBorder="1" applyAlignment="1">
      <alignment horizontal="left" vertical="center"/>
    </xf>
    <xf numFmtId="0" fontId="17" fillId="0" borderId="3" xfId="9" applyBorder="1" applyAlignment="1">
      <alignment horizontal="left" vertical="center"/>
    </xf>
    <xf numFmtId="0" fontId="17" fillId="0" borderId="4" xfId="9" applyBorder="1" applyAlignment="1">
      <alignment horizontal="left" vertical="center"/>
    </xf>
    <xf numFmtId="49" fontId="19" fillId="0" borderId="1" xfId="9" applyNumberFormat="1" applyFont="1" applyBorder="1" applyAlignment="1">
      <alignment horizontal="left" vertical="center" wrapText="1"/>
    </xf>
    <xf numFmtId="0" fontId="23" fillId="0" borderId="1" xfId="9" applyFont="1" applyBorder="1" applyAlignment="1">
      <alignment horizontal="left"/>
    </xf>
    <xf numFmtId="0" fontId="19" fillId="0" borderId="2" xfId="9" applyFont="1" applyBorder="1" applyAlignment="1">
      <alignment horizontal="left" vertical="center" wrapText="1"/>
    </xf>
    <xf numFmtId="0" fontId="19" fillId="0" borderId="4" xfId="9" applyFont="1" applyBorder="1" applyAlignment="1">
      <alignment horizontal="left" vertical="center" wrapText="1"/>
    </xf>
    <xf numFmtId="0" fontId="23" fillId="0" borderId="2" xfId="9" applyFont="1" applyBorder="1" applyAlignment="1">
      <alignment horizontal="center" vertical="center"/>
    </xf>
    <xf numFmtId="0" fontId="23" fillId="0" borderId="3" xfId="9" applyFont="1" applyBorder="1" applyAlignment="1">
      <alignment horizontal="center" vertical="center"/>
    </xf>
    <xf numFmtId="0" fontId="23" fillId="0" borderId="4" xfId="9" applyFont="1" applyBorder="1" applyAlignment="1">
      <alignment horizontal="center" vertical="center"/>
    </xf>
    <xf numFmtId="49" fontId="23" fillId="0" borderId="1" xfId="9" applyNumberFormat="1" applyFont="1" applyBorder="1" applyAlignment="1">
      <alignment horizontal="left" vertical="center" wrapText="1"/>
    </xf>
    <xf numFmtId="0" fontId="23" fillId="0" borderId="1" xfId="9" applyFont="1" applyBorder="1" applyAlignment="1">
      <alignment horizontal="left" vertical="center" wrapText="1"/>
    </xf>
    <xf numFmtId="0" fontId="18" fillId="3" borderId="0" xfId="0" applyFont="1" applyFill="1" applyAlignment="1">
      <alignment horizontal="center" vertical="center"/>
    </xf>
    <xf numFmtId="0" fontId="18" fillId="4" borderId="0" xfId="0" applyFont="1" applyFill="1" applyAlignment="1">
      <alignment horizontal="center" vertical="center"/>
    </xf>
    <xf numFmtId="0" fontId="19" fillId="2" borderId="0" xfId="9" applyFont="1" applyFill="1" applyAlignment="1">
      <alignment horizontal="left" vertical="center" wrapText="1"/>
    </xf>
    <xf numFmtId="0" fontId="18" fillId="2" borderId="0" xfId="9" applyFont="1" applyFill="1" applyAlignment="1">
      <alignment horizontal="left" vertical="center" wrapText="1"/>
    </xf>
    <xf numFmtId="0" fontId="20" fillId="2" borderId="2" xfId="9" applyFont="1" applyFill="1" applyBorder="1" applyAlignment="1">
      <alignment horizontal="left" vertical="center"/>
    </xf>
    <xf numFmtId="0" fontId="21" fillId="2" borderId="3" xfId="9" applyFont="1" applyFill="1" applyBorder="1" applyAlignment="1">
      <alignment horizontal="left" vertical="center"/>
    </xf>
    <xf numFmtId="0" fontId="21" fillId="2" borderId="4" xfId="9" applyFont="1" applyFill="1" applyBorder="1" applyAlignment="1">
      <alignment horizontal="left" vertical="center"/>
    </xf>
    <xf numFmtId="0" fontId="20" fillId="2" borderId="2" xfId="9" applyFont="1" applyFill="1" applyBorder="1" applyAlignment="1">
      <alignment horizontal="center" vertical="center"/>
    </xf>
    <xf numFmtId="0" fontId="20" fillId="2" borderId="3" xfId="9" applyFont="1" applyFill="1" applyBorder="1" applyAlignment="1">
      <alignment horizontal="left" vertical="center" wrapText="1"/>
    </xf>
    <xf numFmtId="0" fontId="3" fillId="2" borderId="5" xfId="0" applyFont="1" applyFill="1" applyBorder="1" applyAlignment="1">
      <alignment horizontal="center" vertical="center" wrapText="1"/>
    </xf>
    <xf numFmtId="0" fontId="1" fillId="2" borderId="11" xfId="0" applyFont="1" applyFill="1" applyBorder="1" applyAlignment="1" applyProtection="1">
      <alignment horizontal="left" vertical="center" wrapText="1"/>
      <protection locked="0"/>
    </xf>
    <xf numFmtId="0" fontId="0" fillId="0" borderId="11" xfId="0" applyFont="1" applyBorder="1" applyAlignment="1">
      <alignment wrapText="1"/>
    </xf>
    <xf numFmtId="0" fontId="12" fillId="0" borderId="5" xfId="0" applyFont="1" applyBorder="1" applyAlignment="1" applyProtection="1">
      <alignment horizontal="center" vertical="center" wrapText="1"/>
      <protection locked="0"/>
    </xf>
    <xf numFmtId="0" fontId="28" fillId="0" borderId="1" xfId="0" applyFont="1" applyBorder="1" applyAlignment="1">
      <alignment horizontal="left" vertical="center"/>
    </xf>
    <xf numFmtId="0" fontId="1" fillId="0" borderId="12" xfId="0" applyFont="1" applyBorder="1" applyAlignment="1" applyProtection="1">
      <alignment horizontal="left" vertical="center" wrapText="1"/>
      <protection locked="0"/>
    </xf>
    <xf numFmtId="0" fontId="2" fillId="2" borderId="11" xfId="0" applyFont="1" applyFill="1" applyBorder="1" applyAlignment="1" applyProtection="1">
      <alignment horizontal="right" vertical="center" wrapText="1"/>
      <protection locked="0"/>
    </xf>
    <xf numFmtId="0" fontId="0" fillId="0" borderId="11" xfId="0" applyFont="1" applyBorder="1" applyAlignment="1">
      <alignment vertical="center" wrapText="1"/>
    </xf>
  </cellXfs>
  <cellStyles count="11">
    <cellStyle name="DateStyle" xfId="5" xr:uid="{00000000-0005-0000-0000-000035000000}"/>
    <cellStyle name="DateTimeStyle" xfId="6" xr:uid="{00000000-0005-0000-0000-000036000000}"/>
    <cellStyle name="IntegralNumberStyle" xfId="8" xr:uid="{00000000-0005-0000-0000-000038000000}"/>
    <cellStyle name="MoneyStyle" xfId="3" xr:uid="{00000000-0005-0000-0000-000033000000}"/>
    <cellStyle name="Normal" xfId="10" xr:uid="{A4DE7772-C4EE-46E4-8878-EFEC8FE41607}"/>
    <cellStyle name="NumberStyle" xfId="1" xr:uid="{00000000-0005-0000-0000-000031000000}"/>
    <cellStyle name="PercentStyle" xfId="7" xr:uid="{00000000-0005-0000-0000-000037000000}"/>
    <cellStyle name="TextStyle" xfId="2" xr:uid="{00000000-0005-0000-0000-000032000000}"/>
    <cellStyle name="TimeStyle" xfId="4" xr:uid="{00000000-0005-0000-0000-000034000000}"/>
    <cellStyle name="常规" xfId="0" builtinId="0"/>
    <cellStyle name="常规 2" xfId="9" xr:uid="{022CCDDA-BC9E-4A3B-80A2-111FCDC39D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D36"/>
  <sheetViews>
    <sheetView showGridLines="0" showZeros="0" topLeftCell="A7" workbookViewId="0"/>
  </sheetViews>
  <sheetFormatPr defaultColWidth="8.625" defaultRowHeight="12.75" customHeight="1"/>
  <cols>
    <col min="1" max="4" width="41" customWidth="1"/>
  </cols>
  <sheetData>
    <row r="1" spans="1:4" ht="15" customHeight="1">
      <c r="A1" s="28"/>
      <c r="B1" s="28"/>
      <c r="C1" s="28"/>
      <c r="D1" s="29" t="s">
        <v>0</v>
      </c>
    </row>
    <row r="2" spans="1:4" ht="41.25" customHeight="1">
      <c r="A2" s="113" t="str">
        <f>"2026"&amp;"年部门财务收支预算总表"</f>
        <v>2026年部门财务收支预算总表</v>
      </c>
      <c r="B2" s="114"/>
      <c r="C2" s="114"/>
      <c r="D2" s="114"/>
    </row>
    <row r="3" spans="1:4" ht="17.25" customHeight="1">
      <c r="A3" s="115" t="str">
        <f>"单位名称："&amp;"昆明市东川区农业技术推广中心"</f>
        <v>单位名称：昆明市东川区农业技术推广中心</v>
      </c>
      <c r="B3" s="116"/>
      <c r="D3" s="67" t="s">
        <v>1</v>
      </c>
    </row>
    <row r="4" spans="1:4" ht="23.25" customHeight="1">
      <c r="A4" s="117" t="s">
        <v>2</v>
      </c>
      <c r="B4" s="118"/>
      <c r="C4" s="117" t="s">
        <v>3</v>
      </c>
      <c r="D4" s="118"/>
    </row>
    <row r="5" spans="1:4" ht="24" customHeight="1">
      <c r="A5" s="75" t="s">
        <v>4</v>
      </c>
      <c r="B5" s="75" t="s">
        <v>5</v>
      </c>
      <c r="C5" s="75" t="s">
        <v>6</v>
      </c>
      <c r="D5" s="75" t="s">
        <v>5</v>
      </c>
    </row>
    <row r="6" spans="1:4" ht="17.25" customHeight="1">
      <c r="A6" s="76" t="s">
        <v>7</v>
      </c>
      <c r="B6" s="44">
        <v>6539778.3200000003</v>
      </c>
      <c r="C6" s="76" t="s">
        <v>8</v>
      </c>
      <c r="D6" s="44"/>
    </row>
    <row r="7" spans="1:4" ht="17.25" customHeight="1">
      <c r="A7" s="76" t="s">
        <v>9</v>
      </c>
      <c r="B7" s="44"/>
      <c r="C7" s="76" t="s">
        <v>10</v>
      </c>
      <c r="D7" s="44"/>
    </row>
    <row r="8" spans="1:4" ht="17.25" customHeight="1">
      <c r="A8" s="76" t="s">
        <v>11</v>
      </c>
      <c r="B8" s="44"/>
      <c r="C8" s="85" t="s">
        <v>12</v>
      </c>
      <c r="D8" s="44"/>
    </row>
    <row r="9" spans="1:4" ht="17.25" customHeight="1">
      <c r="A9" s="76" t="s">
        <v>13</v>
      </c>
      <c r="B9" s="44"/>
      <c r="C9" s="85" t="s">
        <v>14</v>
      </c>
      <c r="D9" s="44"/>
    </row>
    <row r="10" spans="1:4" ht="17.25" customHeight="1">
      <c r="A10" s="76" t="s">
        <v>15</v>
      </c>
      <c r="B10" s="44">
        <v>150</v>
      </c>
      <c r="C10" s="85" t="s">
        <v>16</v>
      </c>
      <c r="D10" s="44"/>
    </row>
    <row r="11" spans="1:4" ht="17.25" customHeight="1">
      <c r="A11" s="76" t="s">
        <v>17</v>
      </c>
      <c r="B11" s="44"/>
      <c r="C11" s="85" t="s">
        <v>18</v>
      </c>
      <c r="D11" s="44"/>
    </row>
    <row r="12" spans="1:4" ht="17.25" customHeight="1">
      <c r="A12" s="76" t="s">
        <v>19</v>
      </c>
      <c r="B12" s="44"/>
      <c r="C12" s="25" t="s">
        <v>20</v>
      </c>
      <c r="D12" s="44"/>
    </row>
    <row r="13" spans="1:4" ht="17.25" customHeight="1">
      <c r="A13" s="76" t="s">
        <v>21</v>
      </c>
      <c r="B13" s="44"/>
      <c r="C13" s="25" t="s">
        <v>22</v>
      </c>
      <c r="D13" s="44">
        <v>1053723.32</v>
      </c>
    </row>
    <row r="14" spans="1:4" ht="17.25" customHeight="1">
      <c r="A14" s="76" t="s">
        <v>23</v>
      </c>
      <c r="B14" s="44"/>
      <c r="C14" s="25" t="s">
        <v>24</v>
      </c>
      <c r="D14" s="44">
        <v>638918</v>
      </c>
    </row>
    <row r="15" spans="1:4" ht="17.25" customHeight="1">
      <c r="A15" s="76" t="s">
        <v>25</v>
      </c>
      <c r="B15" s="44">
        <v>150</v>
      </c>
      <c r="C15" s="25" t="s">
        <v>26</v>
      </c>
      <c r="D15" s="44"/>
    </row>
    <row r="16" spans="1:4" ht="17.25" customHeight="1">
      <c r="A16" s="6"/>
      <c r="B16" s="44"/>
      <c r="C16" s="25" t="s">
        <v>27</v>
      </c>
      <c r="D16" s="44"/>
    </row>
    <row r="17" spans="1:4" ht="17.25" customHeight="1">
      <c r="A17" s="77"/>
      <c r="B17" s="44"/>
      <c r="C17" s="25" t="s">
        <v>28</v>
      </c>
      <c r="D17" s="44">
        <v>4353085</v>
      </c>
    </row>
    <row r="18" spans="1:4" ht="17.25" customHeight="1">
      <c r="A18" s="77"/>
      <c r="B18" s="44"/>
      <c r="C18" s="25" t="s">
        <v>29</v>
      </c>
      <c r="D18" s="44"/>
    </row>
    <row r="19" spans="1:4" ht="17.25" customHeight="1">
      <c r="A19" s="77"/>
      <c r="B19" s="44"/>
      <c r="C19" s="25" t="s">
        <v>30</v>
      </c>
      <c r="D19" s="44"/>
    </row>
    <row r="20" spans="1:4" ht="17.25" customHeight="1">
      <c r="A20" s="77"/>
      <c r="B20" s="44"/>
      <c r="C20" s="25" t="s">
        <v>31</v>
      </c>
      <c r="D20" s="44"/>
    </row>
    <row r="21" spans="1:4" ht="17.25" customHeight="1">
      <c r="A21" s="77"/>
      <c r="B21" s="44"/>
      <c r="C21" s="25" t="s">
        <v>32</v>
      </c>
      <c r="D21" s="44">
        <v>150</v>
      </c>
    </row>
    <row r="22" spans="1:4" ht="17.25" customHeight="1">
      <c r="A22" s="77"/>
      <c r="B22" s="44"/>
      <c r="C22" s="25" t="s">
        <v>33</v>
      </c>
      <c r="D22" s="44"/>
    </row>
    <row r="23" spans="1:4" ht="17.25" customHeight="1">
      <c r="A23" s="77"/>
      <c r="B23" s="44"/>
      <c r="C23" s="25" t="s">
        <v>34</v>
      </c>
      <c r="D23" s="44"/>
    </row>
    <row r="24" spans="1:4" ht="17.25" customHeight="1">
      <c r="A24" s="77"/>
      <c r="B24" s="44"/>
      <c r="C24" s="25" t="s">
        <v>35</v>
      </c>
      <c r="D24" s="44">
        <v>494052</v>
      </c>
    </row>
    <row r="25" spans="1:4" ht="17.25" customHeight="1">
      <c r="A25" s="77"/>
      <c r="B25" s="44"/>
      <c r="C25" s="25" t="s">
        <v>36</v>
      </c>
      <c r="D25" s="44"/>
    </row>
    <row r="26" spans="1:4" ht="17.25" customHeight="1">
      <c r="A26" s="77"/>
      <c r="B26" s="44"/>
      <c r="C26" s="6" t="s">
        <v>37</v>
      </c>
      <c r="D26" s="44"/>
    </row>
    <row r="27" spans="1:4" ht="17.25" customHeight="1">
      <c r="A27" s="77"/>
      <c r="B27" s="44"/>
      <c r="C27" s="25" t="s">
        <v>38</v>
      </c>
      <c r="D27" s="44"/>
    </row>
    <row r="28" spans="1:4" ht="16.5" customHeight="1">
      <c r="A28" s="77"/>
      <c r="B28" s="44"/>
      <c r="C28" s="25" t="s">
        <v>39</v>
      </c>
      <c r="D28" s="44"/>
    </row>
    <row r="29" spans="1:4" ht="16.5" customHeight="1">
      <c r="A29" s="77"/>
      <c r="B29" s="44"/>
      <c r="C29" s="6" t="s">
        <v>40</v>
      </c>
      <c r="D29" s="44"/>
    </row>
    <row r="30" spans="1:4" ht="17.25" customHeight="1">
      <c r="A30" s="77"/>
      <c r="B30" s="44"/>
      <c r="C30" s="6" t="s">
        <v>41</v>
      </c>
      <c r="D30" s="44"/>
    </row>
    <row r="31" spans="1:4" ht="17.25" customHeight="1">
      <c r="A31" s="77"/>
      <c r="B31" s="44"/>
      <c r="C31" s="25" t="s">
        <v>42</v>
      </c>
      <c r="D31" s="44"/>
    </row>
    <row r="32" spans="1:4" ht="16.5" customHeight="1">
      <c r="A32" s="77" t="s">
        <v>43</v>
      </c>
      <c r="B32" s="44">
        <v>6539928.3200000003</v>
      </c>
      <c r="C32" s="77" t="s">
        <v>44</v>
      </c>
      <c r="D32" s="44">
        <v>6539928.3200000003</v>
      </c>
    </row>
    <row r="33" spans="1:4" ht="16.5" customHeight="1">
      <c r="A33" s="6" t="s">
        <v>45</v>
      </c>
      <c r="B33" s="44"/>
      <c r="C33" s="6" t="s">
        <v>46</v>
      </c>
      <c r="D33" s="44"/>
    </row>
    <row r="34" spans="1:4" ht="16.5" customHeight="1">
      <c r="A34" s="25" t="s">
        <v>47</v>
      </c>
      <c r="B34" s="44"/>
      <c r="C34" s="25" t="s">
        <v>47</v>
      </c>
      <c r="D34" s="44"/>
    </row>
    <row r="35" spans="1:4" ht="16.5" customHeight="1">
      <c r="A35" s="25" t="s">
        <v>48</v>
      </c>
      <c r="B35" s="44"/>
      <c r="C35" s="25" t="s">
        <v>49</v>
      </c>
      <c r="D35" s="44"/>
    </row>
    <row r="36" spans="1:4" ht="16.5" customHeight="1">
      <c r="A36" s="78" t="s">
        <v>50</v>
      </c>
      <c r="B36" s="44">
        <v>6539928.3200000003</v>
      </c>
      <c r="C36" s="78" t="s">
        <v>51</v>
      </c>
      <c r="D36" s="44">
        <v>6539928.3200000003</v>
      </c>
    </row>
  </sheetData>
  <mergeCells count="4">
    <mergeCell ref="A2:D2"/>
    <mergeCell ref="A3:B3"/>
    <mergeCell ref="A4:B4"/>
    <mergeCell ref="C4:D4"/>
  </mergeCells>
  <phoneticPr fontId="16" type="noConversion"/>
  <printOptions horizontalCentered="1"/>
  <pageMargins left="0.94488188976377963" right="0.94488188976377963" top="0.70866141732283472" bottom="0.70866141732283472" header="0" footer="0"/>
  <pageSetup paperSize="9" scale="70" orientation="landscape" r:id="rId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pageSetUpPr fitToPage="1"/>
  </sheetPr>
  <dimension ref="A1:F10"/>
  <sheetViews>
    <sheetView showZeros="0" workbookViewId="0">
      <selection activeCell="A13" sqref="A13"/>
    </sheetView>
  </sheetViews>
  <sheetFormatPr defaultColWidth="9.125" defaultRowHeight="14.25" customHeight="1"/>
  <cols>
    <col min="1" max="1" width="22.375" customWidth="1"/>
    <col min="2" max="2" width="15.875" customWidth="1"/>
    <col min="3" max="3" width="18.75" customWidth="1"/>
    <col min="4" max="4" width="21.375" customWidth="1"/>
    <col min="5" max="5" width="28.625" customWidth="1"/>
    <col min="6" max="6" width="26" customWidth="1"/>
  </cols>
  <sheetData>
    <row r="1" spans="1:6" ht="27" customHeight="1">
      <c r="A1" s="60">
        <v>1</v>
      </c>
      <c r="B1" s="61">
        <v>0</v>
      </c>
      <c r="C1" s="60">
        <v>1</v>
      </c>
      <c r="D1" s="62"/>
      <c r="E1" s="62"/>
      <c r="F1" s="56" t="s">
        <v>332</v>
      </c>
    </row>
    <row r="2" spans="1:6" ht="42" customHeight="1">
      <c r="A2" s="201" t="str">
        <f>"2026"&amp;"年部门政府性基金预算支出预算表"</f>
        <v>2026年部门政府性基金预算支出预算表</v>
      </c>
      <c r="B2" s="201" t="s">
        <v>333</v>
      </c>
      <c r="C2" s="202"/>
      <c r="D2" s="149"/>
      <c r="E2" s="149"/>
      <c r="F2" s="149"/>
    </row>
    <row r="3" spans="1:6" ht="32.25" customHeight="1">
      <c r="A3" s="184" t="str">
        <f>"单位名称："&amp;"昆明市东川区农业技术推广中心"</f>
        <v>单位名称：昆明市东川区农业技术推广中心</v>
      </c>
      <c r="B3" s="184" t="s">
        <v>334</v>
      </c>
      <c r="C3" s="203"/>
      <c r="D3" s="62"/>
      <c r="E3" s="62"/>
      <c r="F3" s="56" t="s">
        <v>1</v>
      </c>
    </row>
    <row r="4" spans="1:6" ht="19.5" customHeight="1">
      <c r="A4" s="157" t="s">
        <v>186</v>
      </c>
      <c r="B4" s="205" t="s">
        <v>72</v>
      </c>
      <c r="C4" s="157" t="s">
        <v>73</v>
      </c>
      <c r="D4" s="190" t="s">
        <v>335</v>
      </c>
      <c r="E4" s="153"/>
      <c r="F4" s="154"/>
    </row>
    <row r="5" spans="1:6" ht="18.75" customHeight="1">
      <c r="A5" s="181"/>
      <c r="B5" s="206"/>
      <c r="C5" s="181"/>
      <c r="D5" s="15" t="s">
        <v>55</v>
      </c>
      <c r="E5" s="1" t="s">
        <v>75</v>
      </c>
      <c r="F5" s="15" t="s">
        <v>76</v>
      </c>
    </row>
    <row r="6" spans="1:6" ht="24.95" customHeight="1">
      <c r="A6" s="36">
        <v>1</v>
      </c>
      <c r="B6" s="63" t="s">
        <v>83</v>
      </c>
      <c r="C6" s="36">
        <v>3</v>
      </c>
      <c r="D6" s="2">
        <v>4</v>
      </c>
      <c r="E6" s="2">
        <v>5</v>
      </c>
      <c r="F6" s="2">
        <v>6</v>
      </c>
    </row>
    <row r="7" spans="1:6" ht="24.95" customHeight="1">
      <c r="A7" s="8"/>
      <c r="B7" s="8"/>
      <c r="C7" s="8"/>
      <c r="D7" s="44"/>
      <c r="E7" s="44"/>
      <c r="F7" s="44"/>
    </row>
    <row r="8" spans="1:6" ht="24.95" customHeight="1">
      <c r="A8" s="8"/>
      <c r="B8" s="8"/>
      <c r="C8" s="8"/>
      <c r="D8" s="44"/>
      <c r="E8" s="44"/>
      <c r="F8" s="44"/>
    </row>
    <row r="9" spans="1:6" ht="24.95" customHeight="1">
      <c r="A9" s="134" t="s">
        <v>176</v>
      </c>
      <c r="B9" s="134" t="s">
        <v>176</v>
      </c>
      <c r="C9" s="204" t="s">
        <v>176</v>
      </c>
      <c r="D9" s="44"/>
      <c r="E9" s="44"/>
      <c r="F9" s="44"/>
    </row>
    <row r="10" spans="1:6" ht="30" customHeight="1">
      <c r="A10" s="90" t="s">
        <v>399</v>
      </c>
    </row>
  </sheetData>
  <mergeCells count="7">
    <mergeCell ref="A2:F2"/>
    <mergeCell ref="A3:C3"/>
    <mergeCell ref="D4:F4"/>
    <mergeCell ref="A9:C9"/>
    <mergeCell ref="A4:A5"/>
    <mergeCell ref="B4:B5"/>
    <mergeCell ref="C4:C5"/>
  </mergeCells>
  <phoneticPr fontId="16" type="noConversion"/>
  <printOptions horizontalCentered="1"/>
  <pageMargins left="0.37" right="0.37" top="0.56000000000000005" bottom="0.56000000000000005" header="0.48" footer="0.48"/>
  <pageSetup paperSize="9"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pageSetUpPr fitToPage="1"/>
  </sheetPr>
  <dimension ref="A1:S12"/>
  <sheetViews>
    <sheetView showZeros="0" workbookViewId="0">
      <selection activeCell="A10" sqref="A10"/>
    </sheetView>
  </sheetViews>
  <sheetFormatPr defaultColWidth="9.125" defaultRowHeight="14.25" customHeight="1"/>
  <cols>
    <col min="1" max="1" width="13.125" customWidth="1"/>
    <col min="2" max="2" width="14.25" customWidth="1"/>
    <col min="3" max="3" width="14.5" customWidth="1"/>
    <col min="4" max="4" width="12.125" customWidth="1"/>
    <col min="5" max="5" width="11.375" customWidth="1"/>
    <col min="6" max="6" width="4.875" customWidth="1"/>
    <col min="7" max="7" width="7.25" customWidth="1"/>
    <col min="8" max="8" width="7.375" customWidth="1"/>
    <col min="9" max="9" width="9.25" customWidth="1"/>
    <col min="10" max="10" width="12.375" customWidth="1"/>
    <col min="11" max="11" width="6.125" customWidth="1"/>
    <col min="12" max="12" width="5.125" customWidth="1"/>
    <col min="13" max="13" width="6.25" customWidth="1"/>
    <col min="14" max="14" width="7.5" customWidth="1"/>
    <col min="15" max="15" width="5.625" customWidth="1"/>
    <col min="16" max="16" width="6.375" customWidth="1"/>
    <col min="17" max="17" width="6.125" customWidth="1"/>
    <col min="18" max="18" width="7" customWidth="1"/>
    <col min="19" max="19" width="6.375" customWidth="1"/>
  </cols>
  <sheetData>
    <row r="1" spans="1:19" ht="15.75" customHeight="1">
      <c r="B1" s="45"/>
      <c r="C1" s="45"/>
      <c r="R1" s="11"/>
      <c r="S1" s="11" t="s">
        <v>336</v>
      </c>
    </row>
    <row r="2" spans="1:19" ht="41.25" customHeight="1">
      <c r="A2" s="217" t="str">
        <f>"2026"&amp;"年部门政府采购预算表"</f>
        <v>2026年部门政府采购预算表</v>
      </c>
      <c r="B2" s="182"/>
      <c r="C2" s="182"/>
      <c r="D2" s="183"/>
      <c r="E2" s="183"/>
      <c r="F2" s="183"/>
      <c r="G2" s="183"/>
      <c r="H2" s="183"/>
      <c r="I2" s="183"/>
      <c r="J2" s="183"/>
      <c r="K2" s="183"/>
      <c r="L2" s="183"/>
      <c r="M2" s="182"/>
      <c r="N2" s="183"/>
      <c r="O2" s="183"/>
      <c r="P2" s="182"/>
      <c r="Q2" s="183"/>
      <c r="R2" s="182"/>
      <c r="S2" s="182"/>
    </row>
    <row r="3" spans="1:19" ht="18.75" customHeight="1">
      <c r="A3" s="164" t="str">
        <f>"单位名称："&amp;"昆明市东川区农业技术推广中心"</f>
        <v>单位名称：昆明市东川区农业技术推广中心</v>
      </c>
      <c r="B3" s="218"/>
      <c r="C3" s="218"/>
      <c r="D3" s="219"/>
      <c r="E3" s="219"/>
      <c r="F3" s="219"/>
      <c r="G3" s="219"/>
      <c r="H3" s="219"/>
      <c r="I3" s="13"/>
      <c r="J3" s="13"/>
      <c r="K3" s="13"/>
      <c r="L3" s="13"/>
      <c r="R3" s="14"/>
      <c r="S3" s="56" t="s">
        <v>1</v>
      </c>
    </row>
    <row r="4" spans="1:19" ht="15.75" customHeight="1">
      <c r="A4" s="192" t="s">
        <v>185</v>
      </c>
      <c r="B4" s="209" t="s">
        <v>186</v>
      </c>
      <c r="C4" s="209" t="s">
        <v>337</v>
      </c>
      <c r="D4" s="212" t="s">
        <v>338</v>
      </c>
      <c r="E4" s="212" t="s">
        <v>339</v>
      </c>
      <c r="F4" s="212" t="s">
        <v>340</v>
      </c>
      <c r="G4" s="212" t="s">
        <v>341</v>
      </c>
      <c r="H4" s="212" t="s">
        <v>342</v>
      </c>
      <c r="I4" s="220" t="s">
        <v>193</v>
      </c>
      <c r="J4" s="220"/>
      <c r="K4" s="220"/>
      <c r="L4" s="220"/>
      <c r="M4" s="188"/>
      <c r="N4" s="220"/>
      <c r="O4" s="220"/>
      <c r="P4" s="187"/>
      <c r="Q4" s="220"/>
      <c r="R4" s="188"/>
      <c r="S4" s="189"/>
    </row>
    <row r="5" spans="1:19" ht="17.25" customHeight="1">
      <c r="A5" s="196"/>
      <c r="B5" s="210"/>
      <c r="C5" s="210"/>
      <c r="D5" s="213"/>
      <c r="E5" s="213"/>
      <c r="F5" s="213"/>
      <c r="G5" s="213"/>
      <c r="H5" s="213"/>
      <c r="I5" s="213" t="s">
        <v>55</v>
      </c>
      <c r="J5" s="213" t="s">
        <v>58</v>
      </c>
      <c r="K5" s="213" t="s">
        <v>343</v>
      </c>
      <c r="L5" s="213" t="s">
        <v>344</v>
      </c>
      <c r="M5" s="215" t="s">
        <v>345</v>
      </c>
      <c r="N5" s="221" t="s">
        <v>346</v>
      </c>
      <c r="O5" s="221"/>
      <c r="P5" s="222"/>
      <c r="Q5" s="221"/>
      <c r="R5" s="223"/>
      <c r="S5" s="211"/>
    </row>
    <row r="6" spans="1:19" ht="54" customHeight="1">
      <c r="A6" s="193"/>
      <c r="B6" s="211"/>
      <c r="C6" s="211"/>
      <c r="D6" s="214"/>
      <c r="E6" s="214"/>
      <c r="F6" s="214"/>
      <c r="G6" s="214"/>
      <c r="H6" s="214"/>
      <c r="I6" s="214"/>
      <c r="J6" s="214" t="s">
        <v>57</v>
      </c>
      <c r="K6" s="214"/>
      <c r="L6" s="214"/>
      <c r="M6" s="216"/>
      <c r="N6" s="51" t="s">
        <v>57</v>
      </c>
      <c r="O6" s="51" t="s">
        <v>64</v>
      </c>
      <c r="P6" s="89" t="s">
        <v>65</v>
      </c>
      <c r="Q6" s="51" t="s">
        <v>66</v>
      </c>
      <c r="R6" s="52" t="s">
        <v>67</v>
      </c>
      <c r="S6" s="89" t="s">
        <v>68</v>
      </c>
    </row>
    <row r="7" spans="1:19" ht="24.95" customHeight="1">
      <c r="A7" s="57">
        <v>1</v>
      </c>
      <c r="B7" s="57" t="s">
        <v>83</v>
      </c>
      <c r="C7" s="58">
        <v>3</v>
      </c>
      <c r="D7" s="58">
        <v>4</v>
      </c>
      <c r="E7" s="57">
        <v>5</v>
      </c>
      <c r="F7" s="57">
        <v>6</v>
      </c>
      <c r="G7" s="57">
        <v>7</v>
      </c>
      <c r="H7" s="57">
        <v>8</v>
      </c>
      <c r="I7" s="57">
        <v>9</v>
      </c>
      <c r="J7" s="57">
        <v>10</v>
      </c>
      <c r="K7" s="57">
        <v>11</v>
      </c>
      <c r="L7" s="57">
        <v>12</v>
      </c>
      <c r="M7" s="57">
        <v>13</v>
      </c>
      <c r="N7" s="57">
        <v>14</v>
      </c>
      <c r="O7" s="57">
        <v>15</v>
      </c>
      <c r="P7" s="57">
        <v>16</v>
      </c>
      <c r="Q7" s="57">
        <v>17</v>
      </c>
      <c r="R7" s="57">
        <v>18</v>
      </c>
      <c r="S7" s="57">
        <v>19</v>
      </c>
    </row>
    <row r="8" spans="1:19" ht="44.25" customHeight="1">
      <c r="A8" s="286" t="s">
        <v>204</v>
      </c>
      <c r="B8" s="286" t="s">
        <v>70</v>
      </c>
      <c r="C8" s="54" t="s">
        <v>237</v>
      </c>
      <c r="D8" s="55" t="s">
        <v>347</v>
      </c>
      <c r="E8" s="55" t="s">
        <v>347</v>
      </c>
      <c r="F8" s="55" t="s">
        <v>348</v>
      </c>
      <c r="G8" s="59">
        <v>40</v>
      </c>
      <c r="H8" s="44">
        <v>1184</v>
      </c>
      <c r="I8" s="44">
        <v>1184</v>
      </c>
      <c r="J8" s="44">
        <v>1184</v>
      </c>
      <c r="K8" s="44"/>
      <c r="L8" s="44"/>
      <c r="M8" s="44"/>
      <c r="N8" s="44"/>
      <c r="O8" s="44"/>
      <c r="P8" s="44"/>
      <c r="Q8" s="44"/>
      <c r="R8" s="44"/>
      <c r="S8" s="44"/>
    </row>
    <row r="9" spans="1:19" ht="40.5" customHeight="1">
      <c r="A9" s="286" t="s">
        <v>204</v>
      </c>
      <c r="B9" s="286" t="s">
        <v>70</v>
      </c>
      <c r="C9" s="54" t="s">
        <v>259</v>
      </c>
      <c r="D9" s="55" t="s">
        <v>349</v>
      </c>
      <c r="E9" s="55" t="s">
        <v>350</v>
      </c>
      <c r="F9" s="55" t="s">
        <v>297</v>
      </c>
      <c r="G9" s="59">
        <v>3</v>
      </c>
      <c r="H9" s="44"/>
      <c r="I9" s="44">
        <v>9000</v>
      </c>
      <c r="J9" s="44">
        <v>9000</v>
      </c>
      <c r="K9" s="44"/>
      <c r="L9" s="44"/>
      <c r="M9" s="44"/>
      <c r="N9" s="44"/>
      <c r="O9" s="44"/>
      <c r="P9" s="44"/>
      <c r="Q9" s="44"/>
      <c r="R9" s="44"/>
      <c r="S9" s="44"/>
    </row>
    <row r="10" spans="1:19" ht="39" customHeight="1">
      <c r="A10" s="286" t="s">
        <v>204</v>
      </c>
      <c r="B10" s="286" t="s">
        <v>70</v>
      </c>
      <c r="C10" s="54" t="s">
        <v>259</v>
      </c>
      <c r="D10" s="55" t="s">
        <v>351</v>
      </c>
      <c r="E10" s="55" t="s">
        <v>352</v>
      </c>
      <c r="F10" s="55" t="s">
        <v>353</v>
      </c>
      <c r="G10" s="59">
        <v>1</v>
      </c>
      <c r="H10" s="44"/>
      <c r="I10" s="44">
        <v>21000</v>
      </c>
      <c r="J10" s="44">
        <v>21000</v>
      </c>
      <c r="K10" s="44"/>
      <c r="L10" s="44"/>
      <c r="M10" s="44"/>
      <c r="N10" s="44"/>
      <c r="O10" s="44"/>
      <c r="P10" s="44"/>
      <c r="Q10" s="44"/>
      <c r="R10" s="44"/>
      <c r="S10" s="44"/>
    </row>
    <row r="11" spans="1:19" ht="38.25" customHeight="1">
      <c r="A11" s="224" t="s">
        <v>176</v>
      </c>
      <c r="B11" s="225"/>
      <c r="C11" s="225"/>
      <c r="D11" s="226"/>
      <c r="E11" s="226"/>
      <c r="F11" s="226"/>
      <c r="G11" s="121"/>
      <c r="H11" s="44">
        <v>1184</v>
      </c>
      <c r="I11" s="44">
        <v>31184</v>
      </c>
      <c r="J11" s="44">
        <v>31184</v>
      </c>
      <c r="K11" s="44"/>
      <c r="L11" s="44"/>
      <c r="M11" s="44"/>
      <c r="N11" s="44"/>
      <c r="O11" s="44"/>
      <c r="P11" s="44"/>
      <c r="Q11" s="44"/>
      <c r="R11" s="44"/>
      <c r="S11" s="44"/>
    </row>
    <row r="12" spans="1:19" ht="34.5" customHeight="1">
      <c r="A12" s="164" t="s">
        <v>354</v>
      </c>
      <c r="B12" s="184"/>
      <c r="C12" s="184"/>
      <c r="D12" s="164"/>
      <c r="E12" s="164"/>
      <c r="F12" s="164"/>
      <c r="G12" s="207"/>
      <c r="H12" s="208"/>
      <c r="I12" s="208"/>
      <c r="J12" s="208"/>
      <c r="K12" s="208"/>
      <c r="L12" s="208"/>
      <c r="M12" s="208"/>
      <c r="N12" s="208"/>
      <c r="O12" s="208"/>
      <c r="P12" s="208"/>
      <c r="Q12" s="208"/>
      <c r="R12" s="208"/>
      <c r="S12" s="20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honeticPr fontId="16" type="noConversion"/>
  <printOptions horizontalCentered="1"/>
  <pageMargins left="0.96" right="0.96" top="0.72" bottom="0.72" header="0" footer="0"/>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pageSetUpPr fitToPage="1"/>
  </sheetPr>
  <dimension ref="A1:T10"/>
  <sheetViews>
    <sheetView showZeros="0" workbookViewId="0">
      <selection activeCell="M18" sqref="M18"/>
    </sheetView>
  </sheetViews>
  <sheetFormatPr defaultColWidth="9.125" defaultRowHeight="14.25" customHeight="1"/>
  <cols>
    <col min="1" max="1" width="4.5" customWidth="1"/>
    <col min="2" max="2" width="5" customWidth="1"/>
    <col min="3" max="3" width="4.25" customWidth="1"/>
    <col min="4" max="4" width="5.5" customWidth="1"/>
    <col min="5" max="5" width="6.125" customWidth="1"/>
    <col min="6" max="6" width="4.875" customWidth="1"/>
    <col min="7" max="7" width="5.125" customWidth="1"/>
    <col min="8" max="8" width="5.5" customWidth="1"/>
    <col min="9" max="9" width="7" customWidth="1"/>
    <col min="10" max="10" width="6.875" customWidth="1"/>
    <col min="11" max="11" width="7" customWidth="1"/>
    <col min="12" max="12" width="6.5" customWidth="1"/>
    <col min="13" max="13" width="6" customWidth="1"/>
    <col min="14" max="14" width="6.5" customWidth="1"/>
    <col min="15" max="15" width="6.75" customWidth="1"/>
    <col min="16" max="16" width="5.125" customWidth="1"/>
    <col min="17" max="17" width="6.875" customWidth="1"/>
    <col min="18" max="18" width="8.375" customWidth="1"/>
    <col min="19" max="19" width="9" customWidth="1"/>
    <col min="20" max="20" width="9.25" customWidth="1"/>
  </cols>
  <sheetData>
    <row r="1" spans="1:20" ht="16.5" customHeight="1">
      <c r="A1" s="41"/>
      <c r="B1" s="45"/>
      <c r="C1" s="45"/>
      <c r="D1" s="45"/>
      <c r="E1" s="45"/>
      <c r="F1" s="45"/>
      <c r="G1" s="45"/>
      <c r="H1" s="41"/>
      <c r="I1" s="41"/>
      <c r="J1" s="41"/>
      <c r="K1" s="41"/>
      <c r="L1" s="41"/>
      <c r="M1" s="41"/>
      <c r="N1" s="46"/>
      <c r="O1" s="41"/>
      <c r="P1" s="41"/>
      <c r="Q1" s="45"/>
      <c r="R1" s="41"/>
      <c r="S1" s="47"/>
      <c r="T1" s="47" t="s">
        <v>355</v>
      </c>
    </row>
    <row r="2" spans="1:20" ht="41.25" customHeight="1">
      <c r="A2" s="217" t="str">
        <f>"2026"&amp;"年部门政府购买服务预算表"</f>
        <v>2026年部门政府购买服务预算表</v>
      </c>
      <c r="B2" s="182"/>
      <c r="C2" s="182"/>
      <c r="D2" s="182"/>
      <c r="E2" s="182"/>
      <c r="F2" s="182"/>
      <c r="G2" s="182"/>
      <c r="H2" s="227"/>
      <c r="I2" s="227"/>
      <c r="J2" s="227"/>
      <c r="K2" s="227"/>
      <c r="L2" s="227"/>
      <c r="M2" s="227"/>
      <c r="N2" s="228"/>
      <c r="O2" s="227"/>
      <c r="P2" s="227"/>
      <c r="Q2" s="182"/>
      <c r="R2" s="227"/>
      <c r="S2" s="228"/>
      <c r="T2" s="182"/>
    </row>
    <row r="3" spans="1:20" ht="31.5" customHeight="1">
      <c r="A3" s="229" t="str">
        <f>"单位名称："&amp;"昆明市东川区农业技术推广中心"</f>
        <v>单位名称：昆明市东川区农业技术推广中心</v>
      </c>
      <c r="B3" s="218"/>
      <c r="C3" s="218"/>
      <c r="D3" s="218"/>
      <c r="E3" s="218"/>
      <c r="F3" s="218"/>
      <c r="G3" s="218"/>
      <c r="H3" s="230"/>
      <c r="I3" s="230"/>
      <c r="J3" s="40"/>
      <c r="K3" s="40"/>
      <c r="L3" s="40"/>
      <c r="M3" s="40"/>
      <c r="N3" s="46"/>
      <c r="O3" s="41"/>
      <c r="P3" s="41"/>
      <c r="Q3" s="45"/>
      <c r="R3" s="41"/>
      <c r="S3" s="49"/>
      <c r="T3" s="47" t="s">
        <v>1</v>
      </c>
    </row>
    <row r="4" spans="1:20" ht="24" customHeight="1">
      <c r="A4" s="192" t="s">
        <v>185</v>
      </c>
      <c r="B4" s="192" t="s">
        <v>186</v>
      </c>
      <c r="C4" s="192" t="s">
        <v>337</v>
      </c>
      <c r="D4" s="192" t="s">
        <v>356</v>
      </c>
      <c r="E4" s="192" t="s">
        <v>357</v>
      </c>
      <c r="F4" s="192" t="s">
        <v>358</v>
      </c>
      <c r="G4" s="192" t="s">
        <v>359</v>
      </c>
      <c r="H4" s="192" t="s">
        <v>360</v>
      </c>
      <c r="I4" s="192" t="s">
        <v>361</v>
      </c>
      <c r="J4" s="220" t="s">
        <v>193</v>
      </c>
      <c r="K4" s="220"/>
      <c r="L4" s="220"/>
      <c r="M4" s="220"/>
      <c r="N4" s="188"/>
      <c r="O4" s="220"/>
      <c r="P4" s="220"/>
      <c r="Q4" s="187"/>
      <c r="R4" s="220"/>
      <c r="S4" s="188"/>
      <c r="T4" s="189"/>
    </row>
    <row r="5" spans="1:20" ht="24" customHeight="1">
      <c r="A5" s="196"/>
      <c r="B5" s="196"/>
      <c r="C5" s="196"/>
      <c r="D5" s="196"/>
      <c r="E5" s="196"/>
      <c r="F5" s="196"/>
      <c r="G5" s="196"/>
      <c r="H5" s="196"/>
      <c r="I5" s="196"/>
      <c r="J5" s="213" t="s">
        <v>55</v>
      </c>
      <c r="K5" s="213" t="s">
        <v>58</v>
      </c>
      <c r="L5" s="213" t="s">
        <v>343</v>
      </c>
      <c r="M5" s="213" t="s">
        <v>344</v>
      </c>
      <c r="N5" s="215" t="s">
        <v>345</v>
      </c>
      <c r="O5" s="221" t="s">
        <v>346</v>
      </c>
      <c r="P5" s="221"/>
      <c r="Q5" s="222"/>
      <c r="R5" s="221"/>
      <c r="S5" s="223"/>
      <c r="T5" s="211"/>
    </row>
    <row r="6" spans="1:20" ht="66.75" customHeight="1">
      <c r="A6" s="193"/>
      <c r="B6" s="193"/>
      <c r="C6" s="193"/>
      <c r="D6" s="193"/>
      <c r="E6" s="193"/>
      <c r="F6" s="193"/>
      <c r="G6" s="193"/>
      <c r="H6" s="193"/>
      <c r="I6" s="193"/>
      <c r="J6" s="214"/>
      <c r="K6" s="214" t="s">
        <v>57</v>
      </c>
      <c r="L6" s="214"/>
      <c r="M6" s="214"/>
      <c r="N6" s="216"/>
      <c r="O6" s="51" t="s">
        <v>57</v>
      </c>
      <c r="P6" s="51" t="s">
        <v>64</v>
      </c>
      <c r="Q6" s="88" t="s">
        <v>65</v>
      </c>
      <c r="R6" s="51" t="s">
        <v>66</v>
      </c>
      <c r="S6" s="52" t="s">
        <v>67</v>
      </c>
      <c r="T6" s="50" t="s">
        <v>68</v>
      </c>
    </row>
    <row r="7" spans="1:20" ht="49.5" customHeight="1">
      <c r="A7" s="16">
        <v>1</v>
      </c>
      <c r="B7" s="50">
        <v>2</v>
      </c>
      <c r="C7" s="16">
        <v>3</v>
      </c>
      <c r="D7" s="16">
        <v>4</v>
      </c>
      <c r="E7" s="50">
        <v>5</v>
      </c>
      <c r="F7" s="16">
        <v>6</v>
      </c>
      <c r="G7" s="16">
        <v>7</v>
      </c>
      <c r="H7" s="50">
        <v>8</v>
      </c>
      <c r="I7" s="16">
        <v>9</v>
      </c>
      <c r="J7" s="16">
        <v>10</v>
      </c>
      <c r="K7" s="50">
        <v>11</v>
      </c>
      <c r="L7" s="16">
        <v>12</v>
      </c>
      <c r="M7" s="16">
        <v>13</v>
      </c>
      <c r="N7" s="50">
        <v>14</v>
      </c>
      <c r="O7" s="16">
        <v>15</v>
      </c>
      <c r="P7" s="16">
        <v>16</v>
      </c>
      <c r="Q7" s="50">
        <v>17</v>
      </c>
      <c r="R7" s="16">
        <v>18</v>
      </c>
      <c r="S7" s="16">
        <v>19</v>
      </c>
      <c r="T7" s="16">
        <v>20</v>
      </c>
    </row>
    <row r="8" spans="1:20" ht="39.75" customHeight="1">
      <c r="A8" s="53"/>
      <c r="B8" s="54"/>
      <c r="C8" s="54"/>
      <c r="D8" s="54"/>
      <c r="E8" s="54"/>
      <c r="F8" s="54"/>
      <c r="G8" s="54"/>
      <c r="H8" s="55"/>
      <c r="I8" s="55"/>
      <c r="J8" s="44"/>
      <c r="K8" s="44"/>
      <c r="L8" s="44"/>
      <c r="M8" s="44"/>
      <c r="N8" s="44"/>
      <c r="O8" s="44"/>
      <c r="P8" s="44"/>
      <c r="Q8" s="44"/>
      <c r="R8" s="44"/>
      <c r="S8" s="44"/>
      <c r="T8" s="44"/>
    </row>
    <row r="9" spans="1:20" ht="37.5" customHeight="1">
      <c r="A9" s="224" t="s">
        <v>176</v>
      </c>
      <c r="B9" s="225"/>
      <c r="C9" s="225"/>
      <c r="D9" s="225"/>
      <c r="E9" s="225"/>
      <c r="F9" s="225"/>
      <c r="G9" s="225"/>
      <c r="H9" s="226"/>
      <c r="I9" s="131"/>
      <c r="J9" s="44"/>
      <c r="K9" s="44"/>
      <c r="L9" s="44"/>
      <c r="M9" s="44"/>
      <c r="N9" s="44"/>
      <c r="O9" s="44"/>
      <c r="P9" s="44"/>
      <c r="Q9" s="44"/>
      <c r="R9" s="44"/>
      <c r="S9" s="44"/>
      <c r="T9" s="44"/>
    </row>
    <row r="10" spans="1:20" ht="27" customHeight="1">
      <c r="A10" s="90" t="s">
        <v>462</v>
      </c>
    </row>
  </sheetData>
  <mergeCells count="19">
    <mergeCell ref="A9:I9"/>
    <mergeCell ref="A4:A6"/>
    <mergeCell ref="B4:B6"/>
    <mergeCell ref="C4:C6"/>
    <mergeCell ref="D4:D6"/>
    <mergeCell ref="E4:E6"/>
    <mergeCell ref="F4:F6"/>
    <mergeCell ref="G4:G6"/>
    <mergeCell ref="H4:H6"/>
    <mergeCell ref="I4:I6"/>
    <mergeCell ref="L5:L6"/>
    <mergeCell ref="M5:M6"/>
    <mergeCell ref="N5:N6"/>
    <mergeCell ref="A2:T2"/>
    <mergeCell ref="A3:I3"/>
    <mergeCell ref="J4:T4"/>
    <mergeCell ref="O5:T5"/>
    <mergeCell ref="J5:J6"/>
    <mergeCell ref="K5:K6"/>
  </mergeCells>
  <phoneticPr fontId="16" type="noConversion"/>
  <printOptions horizontalCentered="1"/>
  <pageMargins left="0.96" right="0.96" top="0.72" bottom="0.72" header="0" footer="0"/>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pageSetUpPr fitToPage="1"/>
  </sheetPr>
  <dimension ref="A1:M9"/>
  <sheetViews>
    <sheetView showZeros="0" workbookViewId="0">
      <selection activeCell="M13" sqref="M13"/>
    </sheetView>
  </sheetViews>
  <sheetFormatPr defaultColWidth="9.125" defaultRowHeight="14.25" customHeight="1"/>
  <cols>
    <col min="1" max="1" width="7.75" customWidth="1"/>
    <col min="2" max="2" width="8.375" customWidth="1"/>
    <col min="3" max="3" width="8.25" customWidth="1"/>
    <col min="4" max="4" width="7.5" customWidth="1"/>
    <col min="5" max="5" width="6.875" customWidth="1"/>
    <col min="6" max="6" width="9.75" customWidth="1"/>
    <col min="7" max="7" width="9.5" customWidth="1"/>
    <col min="8" max="8" width="11.375" customWidth="1"/>
    <col min="9" max="9" width="9.375" customWidth="1"/>
    <col min="10" max="10" width="9.75" customWidth="1"/>
    <col min="11" max="11" width="10" customWidth="1"/>
    <col min="12" max="12" width="11.375" customWidth="1"/>
    <col min="13" max="13" width="15.25" customWidth="1"/>
  </cols>
  <sheetData>
    <row r="1" spans="1:13" ht="17.25" customHeight="1">
      <c r="D1" s="39"/>
      <c r="M1" s="11" t="s">
        <v>362</v>
      </c>
    </row>
    <row r="2" spans="1:13" ht="41.25" customHeight="1">
      <c r="A2" s="217" t="str">
        <f>"2026"&amp;"年对下转移支付预算表"</f>
        <v>2026年对下转移支付预算表</v>
      </c>
      <c r="B2" s="183"/>
      <c r="C2" s="183"/>
      <c r="D2" s="183"/>
      <c r="E2" s="183"/>
      <c r="F2" s="183"/>
      <c r="G2" s="183"/>
      <c r="H2" s="183"/>
      <c r="I2" s="183"/>
      <c r="J2" s="183"/>
      <c r="K2" s="183"/>
      <c r="L2" s="183"/>
      <c r="M2" s="182"/>
    </row>
    <row r="3" spans="1:13" ht="27" customHeight="1">
      <c r="A3" s="229" t="str">
        <f>"单位名称："&amp;"昆明市东川区农业技术推广中心"</f>
        <v>单位名称：昆明市东川区农业技术推广中心</v>
      </c>
      <c r="B3" s="230"/>
      <c r="C3" s="230"/>
      <c r="D3" s="231"/>
      <c r="E3" s="232"/>
      <c r="F3" s="232"/>
      <c r="G3" s="232"/>
      <c r="H3" s="232"/>
      <c r="I3" s="232"/>
      <c r="M3" s="14" t="s">
        <v>1</v>
      </c>
    </row>
    <row r="4" spans="1:13" ht="33" customHeight="1">
      <c r="A4" s="281" t="s">
        <v>363</v>
      </c>
      <c r="B4" s="190" t="s">
        <v>193</v>
      </c>
      <c r="C4" s="153"/>
      <c r="D4" s="153"/>
      <c r="E4" s="190" t="s">
        <v>364</v>
      </c>
      <c r="F4" s="153"/>
      <c r="G4" s="153"/>
      <c r="H4" s="153"/>
      <c r="I4" s="153"/>
      <c r="J4" s="153"/>
      <c r="K4" s="153"/>
      <c r="L4" s="153"/>
      <c r="M4" s="189"/>
    </row>
    <row r="5" spans="1:13" ht="40.5" customHeight="1">
      <c r="A5" s="193"/>
      <c r="B5" s="21" t="s">
        <v>55</v>
      </c>
      <c r="C5" s="87" t="s">
        <v>58</v>
      </c>
      <c r="D5" s="87" t="s">
        <v>343</v>
      </c>
      <c r="E5" s="30"/>
      <c r="F5" s="30"/>
      <c r="G5" s="30"/>
      <c r="H5" s="30"/>
      <c r="I5" s="30"/>
      <c r="J5" s="30"/>
      <c r="K5" s="30"/>
      <c r="L5" s="30"/>
      <c r="M5" s="42"/>
    </row>
    <row r="6" spans="1:13" ht="30" customHeight="1">
      <c r="A6" s="17">
        <v>1</v>
      </c>
      <c r="B6" s="17">
        <v>2</v>
      </c>
      <c r="C6" s="17">
        <v>3</v>
      </c>
      <c r="D6" s="43">
        <v>4</v>
      </c>
      <c r="E6" s="22">
        <v>5</v>
      </c>
      <c r="F6" s="17">
        <v>6</v>
      </c>
      <c r="G6" s="17">
        <v>7</v>
      </c>
      <c r="H6" s="43">
        <v>8</v>
      </c>
      <c r="I6" s="17">
        <v>9</v>
      </c>
      <c r="J6" s="17">
        <v>10</v>
      </c>
      <c r="K6" s="17">
        <v>11</v>
      </c>
      <c r="L6" s="17">
        <v>13</v>
      </c>
      <c r="M6" s="22">
        <v>24</v>
      </c>
    </row>
    <row r="7" spans="1:13" ht="30.75" customHeight="1">
      <c r="A7" s="4"/>
      <c r="B7" s="44"/>
      <c r="C7" s="44"/>
      <c r="D7" s="44"/>
      <c r="E7" s="44"/>
      <c r="F7" s="44"/>
      <c r="G7" s="44"/>
      <c r="H7" s="44"/>
      <c r="I7" s="44"/>
      <c r="J7" s="44"/>
      <c r="K7" s="44"/>
      <c r="L7" s="44"/>
      <c r="M7" s="44"/>
    </row>
    <row r="8" spans="1:13" ht="39" customHeight="1">
      <c r="A8" s="37"/>
      <c r="B8" s="44"/>
      <c r="C8" s="44"/>
      <c r="D8" s="44"/>
      <c r="E8" s="44"/>
      <c r="F8" s="44"/>
      <c r="G8" s="44"/>
      <c r="H8" s="44"/>
      <c r="I8" s="44"/>
      <c r="J8" s="44"/>
      <c r="K8" s="44"/>
      <c r="L8" s="44"/>
      <c r="M8" s="44"/>
    </row>
    <row r="9" spans="1:13" ht="27" customHeight="1">
      <c r="A9" s="90" t="s">
        <v>400</v>
      </c>
    </row>
  </sheetData>
  <mergeCells count="5">
    <mergeCell ref="A2:M2"/>
    <mergeCell ref="A3:I3"/>
    <mergeCell ref="B4:D4"/>
    <mergeCell ref="E4:M4"/>
    <mergeCell ref="A4:A5"/>
  </mergeCells>
  <phoneticPr fontId="16" type="noConversion"/>
  <printOptions horizontalCentered="1"/>
  <pageMargins left="0.96" right="0.96" top="0.72" bottom="0.72" header="0" footer="0"/>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pageSetUpPr fitToPage="1"/>
  </sheetPr>
  <dimension ref="A1:J8"/>
  <sheetViews>
    <sheetView showZeros="0" workbookViewId="0">
      <selection activeCell="H19" sqref="H19"/>
    </sheetView>
  </sheetViews>
  <sheetFormatPr defaultColWidth="9.125" defaultRowHeight="12" customHeight="1"/>
  <cols>
    <col min="1" max="1" width="10.5" customWidth="1"/>
    <col min="2" max="2" width="10.125" customWidth="1"/>
    <col min="3" max="3" width="12.25" customWidth="1"/>
    <col min="4" max="4" width="11.75" customWidth="1"/>
    <col min="5" max="5" width="13.25" customWidth="1"/>
    <col min="6" max="6" width="11.25" customWidth="1"/>
    <col min="7" max="7" width="10.625" customWidth="1"/>
    <col min="8" max="8" width="12.375" customWidth="1"/>
    <col min="9" max="9" width="11.75" customWidth="1"/>
    <col min="10" max="10" width="18.875" customWidth="1"/>
  </cols>
  <sheetData>
    <row r="1" spans="1:10" ht="16.5" customHeight="1">
      <c r="J1" s="11" t="s">
        <v>365</v>
      </c>
    </row>
    <row r="2" spans="1:10" ht="41.25" customHeight="1">
      <c r="A2" s="198" t="str">
        <f>"2026"&amp;"年对下转移支付绩效目标表"</f>
        <v>2026年对下转移支付绩效目标表</v>
      </c>
      <c r="B2" s="183"/>
      <c r="C2" s="183"/>
      <c r="D2" s="183"/>
      <c r="E2" s="183"/>
      <c r="F2" s="182"/>
      <c r="G2" s="183"/>
      <c r="H2" s="182"/>
      <c r="I2" s="182"/>
      <c r="J2" s="183"/>
    </row>
    <row r="3" spans="1:10" ht="17.25" customHeight="1">
      <c r="A3" s="184" t="str">
        <f>"单位名称："&amp;"昆明市东川区农业技术推广中心"</f>
        <v>单位名称：昆明市东川区农业技术推广中心</v>
      </c>
      <c r="B3" s="114"/>
      <c r="C3" s="114"/>
      <c r="D3" s="114"/>
      <c r="E3" s="114"/>
      <c r="F3" s="114"/>
      <c r="G3" s="114"/>
      <c r="H3" s="114"/>
    </row>
    <row r="4" spans="1:10" ht="44.25" customHeight="1">
      <c r="A4" s="3" t="s">
        <v>363</v>
      </c>
      <c r="B4" s="3" t="s">
        <v>283</v>
      </c>
      <c r="C4" s="3" t="s">
        <v>284</v>
      </c>
      <c r="D4" s="3" t="s">
        <v>285</v>
      </c>
      <c r="E4" s="3" t="s">
        <v>286</v>
      </c>
      <c r="F4" s="36" t="s">
        <v>287</v>
      </c>
      <c r="G4" s="3" t="s">
        <v>288</v>
      </c>
      <c r="H4" s="36" t="s">
        <v>289</v>
      </c>
      <c r="I4" s="36" t="s">
        <v>290</v>
      </c>
      <c r="J4" s="3" t="s">
        <v>291</v>
      </c>
    </row>
    <row r="5" spans="1:10" ht="43.5" customHeight="1">
      <c r="A5" s="3">
        <v>1</v>
      </c>
      <c r="B5" s="3">
        <v>2</v>
      </c>
      <c r="C5" s="3">
        <v>3</v>
      </c>
      <c r="D5" s="3">
        <v>4</v>
      </c>
      <c r="E5" s="3">
        <v>5</v>
      </c>
      <c r="F5" s="36">
        <v>6</v>
      </c>
      <c r="G5" s="3">
        <v>7</v>
      </c>
      <c r="H5" s="36">
        <v>8</v>
      </c>
      <c r="I5" s="36">
        <v>9</v>
      </c>
      <c r="J5" s="3">
        <v>10</v>
      </c>
    </row>
    <row r="6" spans="1:10" ht="42" customHeight="1">
      <c r="A6" s="4"/>
      <c r="B6" s="37"/>
      <c r="C6" s="37"/>
      <c r="D6" s="37"/>
      <c r="E6" s="9"/>
      <c r="F6" s="38"/>
      <c r="G6" s="9"/>
      <c r="H6" s="38"/>
      <c r="I6" s="38"/>
      <c r="J6" s="9"/>
    </row>
    <row r="7" spans="1:10" ht="42" customHeight="1">
      <c r="A7" s="4"/>
      <c r="B7" s="8"/>
      <c r="C7" s="8"/>
      <c r="D7" s="8"/>
      <c r="E7" s="4"/>
      <c r="F7" s="8"/>
      <c r="G7" s="4"/>
      <c r="H7" s="8"/>
      <c r="I7" s="8"/>
      <c r="J7" s="4"/>
    </row>
    <row r="8" spans="1:10" ht="29.25" customHeight="1">
      <c r="A8" s="90" t="s">
        <v>463</v>
      </c>
    </row>
  </sheetData>
  <mergeCells count="2">
    <mergeCell ref="A2:J2"/>
    <mergeCell ref="A3:H3"/>
  </mergeCells>
  <phoneticPr fontId="16" type="noConversion"/>
  <printOptions horizontalCentered="1"/>
  <pageMargins left="0.96" right="0.96" top="0.72" bottom="0.72" header="0" footer="0"/>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sheetPr>
  <dimension ref="A1:I9"/>
  <sheetViews>
    <sheetView showZeros="0" workbookViewId="0">
      <selection activeCell="F19" sqref="F19"/>
    </sheetView>
  </sheetViews>
  <sheetFormatPr defaultColWidth="10.375" defaultRowHeight="14.25" customHeight="1"/>
  <cols>
    <col min="1" max="1" width="12.5" customWidth="1"/>
    <col min="2" max="2" width="16.75" customWidth="1"/>
    <col min="3" max="3" width="14.125" customWidth="1"/>
    <col min="4" max="4" width="15.875" customWidth="1"/>
    <col min="5" max="5" width="9.75" customWidth="1"/>
    <col min="6" max="6" width="11.625" customWidth="1"/>
    <col min="7" max="8" width="15.25" customWidth="1"/>
    <col min="9" max="9" width="14.625" customWidth="1"/>
  </cols>
  <sheetData>
    <row r="1" spans="1:9" ht="14.25" customHeight="1">
      <c r="A1" s="233" t="s">
        <v>366</v>
      </c>
      <c r="B1" s="234"/>
      <c r="C1" s="234"/>
      <c r="D1" s="235"/>
      <c r="E1" s="235"/>
      <c r="F1" s="235"/>
      <c r="G1" s="234"/>
      <c r="H1" s="234"/>
      <c r="I1" s="235"/>
    </row>
    <row r="2" spans="1:9" ht="41.25" customHeight="1">
      <c r="A2" s="113" t="str">
        <f>"2026"&amp;"年新增资产配置预算表"</f>
        <v>2026年新增资产配置预算表</v>
      </c>
      <c r="B2" s="163"/>
      <c r="C2" s="163"/>
      <c r="D2" s="162"/>
      <c r="E2" s="162"/>
      <c r="F2" s="162"/>
      <c r="G2" s="163"/>
      <c r="H2" s="163"/>
      <c r="I2" s="162"/>
    </row>
    <row r="3" spans="1:9" ht="36.75" customHeight="1">
      <c r="A3" s="282" t="str">
        <f>"单位名称："&amp;"昆明市东川区农业技术推广中心"</f>
        <v>单位名称：昆明市东川区农业技术推广中心</v>
      </c>
      <c r="B3" s="287"/>
      <c r="C3" s="287"/>
      <c r="D3" s="288"/>
      <c r="F3" s="27"/>
      <c r="G3" s="26"/>
      <c r="H3" s="26"/>
      <c r="I3" s="29" t="s">
        <v>1</v>
      </c>
    </row>
    <row r="4" spans="1:9" ht="28.5" customHeight="1">
      <c r="A4" s="166" t="s">
        <v>185</v>
      </c>
      <c r="B4" s="166" t="s">
        <v>186</v>
      </c>
      <c r="C4" s="166" t="s">
        <v>367</v>
      </c>
      <c r="D4" s="166" t="s">
        <v>368</v>
      </c>
      <c r="E4" s="166" t="s">
        <v>369</v>
      </c>
      <c r="F4" s="166" t="s">
        <v>370</v>
      </c>
      <c r="G4" s="167" t="s">
        <v>371</v>
      </c>
      <c r="H4" s="236"/>
      <c r="I4" s="166"/>
    </row>
    <row r="5" spans="1:9" ht="35.25" customHeight="1">
      <c r="A5" s="125"/>
      <c r="B5" s="125"/>
      <c r="C5" s="125"/>
      <c r="D5" s="169"/>
      <c r="E5" s="170"/>
      <c r="F5" s="170"/>
      <c r="G5" s="30" t="s">
        <v>341</v>
      </c>
      <c r="H5" s="30" t="s">
        <v>372</v>
      </c>
      <c r="I5" s="30" t="s">
        <v>373</v>
      </c>
    </row>
    <row r="6" spans="1:9" ht="48" customHeight="1">
      <c r="A6" s="31" t="s">
        <v>82</v>
      </c>
      <c r="B6" s="7" t="s">
        <v>83</v>
      </c>
      <c r="C6" s="31" t="s">
        <v>84</v>
      </c>
      <c r="D6" s="9" t="s">
        <v>85</v>
      </c>
      <c r="E6" s="31" t="s">
        <v>86</v>
      </c>
      <c r="F6" s="7" t="s">
        <v>87</v>
      </c>
      <c r="G6" s="32" t="s">
        <v>88</v>
      </c>
      <c r="H6" s="9" t="s">
        <v>89</v>
      </c>
      <c r="I6" s="9">
        <v>9</v>
      </c>
    </row>
    <row r="7" spans="1:9" ht="34.5" customHeight="1">
      <c r="A7" s="33"/>
      <c r="B7" s="25"/>
      <c r="C7" s="25"/>
      <c r="D7" s="4"/>
      <c r="E7" s="8"/>
      <c r="F7" s="32"/>
      <c r="G7" s="34"/>
      <c r="H7" s="35"/>
      <c r="I7" s="35"/>
    </row>
    <row r="8" spans="1:9" ht="41.25" customHeight="1">
      <c r="A8" s="237" t="s">
        <v>55</v>
      </c>
      <c r="B8" s="238"/>
      <c r="C8" s="238"/>
      <c r="D8" s="239"/>
      <c r="E8" s="240"/>
      <c r="F8" s="240"/>
      <c r="G8" s="34"/>
      <c r="H8" s="35"/>
      <c r="I8" s="35"/>
    </row>
    <row r="9" spans="1:9" ht="27.75" customHeight="1">
      <c r="A9" s="90" t="s">
        <v>401</v>
      </c>
      <c r="D9" s="90"/>
    </row>
  </sheetData>
  <mergeCells count="11">
    <mergeCell ref="A1:I1"/>
    <mergeCell ref="A2:I2"/>
    <mergeCell ref="G4:I4"/>
    <mergeCell ref="A8:F8"/>
    <mergeCell ref="A4:A5"/>
    <mergeCell ref="B4:B5"/>
    <mergeCell ref="C4:C5"/>
    <mergeCell ref="D4:D5"/>
    <mergeCell ref="E4:E5"/>
    <mergeCell ref="F4:F5"/>
    <mergeCell ref="A3:D3"/>
  </mergeCells>
  <phoneticPr fontId="16" type="noConversion"/>
  <pageMargins left="0.67" right="0.67" top="0.72" bottom="0.72" header="0.28000000000000003" footer="0.28000000000000003"/>
  <pageSetup paperSize="9"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pageSetUpPr fitToPage="1"/>
  </sheetPr>
  <dimension ref="A1:K11"/>
  <sheetViews>
    <sheetView showZeros="0" workbookViewId="0">
      <selection activeCell="G4" sqref="G4:G6"/>
    </sheetView>
  </sheetViews>
  <sheetFormatPr defaultColWidth="9.125" defaultRowHeight="14.25" customHeight="1"/>
  <cols>
    <col min="1" max="1" width="12.125" customWidth="1"/>
    <col min="2" max="2" width="11.25" customWidth="1"/>
    <col min="3" max="3" width="10.75" customWidth="1"/>
    <col min="4" max="4" width="7.25" customWidth="1"/>
    <col min="5" max="5" width="7.625" customWidth="1"/>
    <col min="6" max="6" width="10.25" customWidth="1"/>
    <col min="7" max="7" width="8.625" customWidth="1"/>
    <col min="8" max="8" width="9.375" customWidth="1"/>
    <col min="9" max="9" width="13.375" customWidth="1"/>
    <col min="10" max="10" width="15.25" customWidth="1"/>
    <col min="11" max="11" width="16.875" customWidth="1"/>
  </cols>
  <sheetData>
    <row r="1" spans="1:11" ht="27.75" customHeight="1">
      <c r="D1" s="10"/>
      <c r="E1" s="10"/>
      <c r="F1" s="10"/>
      <c r="G1" s="10"/>
      <c r="K1" s="11" t="s">
        <v>374</v>
      </c>
    </row>
    <row r="2" spans="1:11" ht="41.25" customHeight="1">
      <c r="A2" s="183" t="str">
        <f>"2026"&amp;"年上级补助项目支出预算表"</f>
        <v>2026年上级补助项目支出预算表</v>
      </c>
      <c r="B2" s="183"/>
      <c r="C2" s="183"/>
      <c r="D2" s="183"/>
      <c r="E2" s="183"/>
      <c r="F2" s="183"/>
      <c r="G2" s="183"/>
      <c r="H2" s="183"/>
      <c r="I2" s="183"/>
      <c r="J2" s="183"/>
      <c r="K2" s="183"/>
    </row>
    <row r="3" spans="1:11" ht="27" customHeight="1">
      <c r="A3" s="184" t="str">
        <f>"单位名称："&amp;"昆明市东川区农业技术推广中心"</f>
        <v>单位名称：昆明市东川区农业技术推广中心</v>
      </c>
      <c r="B3" s="185"/>
      <c r="C3" s="185"/>
      <c r="D3" s="185"/>
      <c r="E3" s="185"/>
      <c r="F3" s="185"/>
      <c r="G3" s="185"/>
      <c r="H3" s="13"/>
      <c r="I3" s="13"/>
      <c r="J3" s="13"/>
      <c r="K3" s="14" t="s">
        <v>1</v>
      </c>
    </row>
    <row r="4" spans="1:11" ht="30.75" customHeight="1">
      <c r="A4" s="192" t="s">
        <v>265</v>
      </c>
      <c r="B4" s="192" t="s">
        <v>188</v>
      </c>
      <c r="C4" s="192" t="s">
        <v>266</v>
      </c>
      <c r="D4" s="192" t="s">
        <v>189</v>
      </c>
      <c r="E4" s="192" t="s">
        <v>190</v>
      </c>
      <c r="F4" s="192" t="s">
        <v>267</v>
      </c>
      <c r="G4" s="192" t="s">
        <v>268</v>
      </c>
      <c r="H4" s="197" t="s">
        <v>55</v>
      </c>
      <c r="I4" s="190" t="s">
        <v>375</v>
      </c>
      <c r="J4" s="153"/>
      <c r="K4" s="154"/>
    </row>
    <row r="5" spans="1:11" ht="21.75" customHeight="1">
      <c r="A5" s="196"/>
      <c r="B5" s="196"/>
      <c r="C5" s="196"/>
      <c r="D5" s="196"/>
      <c r="E5" s="196"/>
      <c r="F5" s="196"/>
      <c r="G5" s="196"/>
      <c r="H5" s="173"/>
      <c r="I5" s="192" t="s">
        <v>58</v>
      </c>
      <c r="J5" s="192" t="s">
        <v>59</v>
      </c>
      <c r="K5" s="192" t="s">
        <v>60</v>
      </c>
    </row>
    <row r="6" spans="1:11" ht="40.5" customHeight="1">
      <c r="A6" s="193"/>
      <c r="B6" s="193"/>
      <c r="C6" s="193"/>
      <c r="D6" s="193"/>
      <c r="E6" s="193"/>
      <c r="F6" s="193"/>
      <c r="G6" s="193"/>
      <c r="H6" s="158"/>
      <c r="I6" s="193" t="s">
        <v>57</v>
      </c>
      <c r="J6" s="193"/>
      <c r="K6" s="193"/>
    </row>
    <row r="7" spans="1:11" ht="35.25" customHeight="1">
      <c r="A7" s="17">
        <v>1</v>
      </c>
      <c r="B7" s="17">
        <v>2</v>
      </c>
      <c r="C7" s="17">
        <v>3</v>
      </c>
      <c r="D7" s="17">
        <v>4</v>
      </c>
      <c r="E7" s="17">
        <v>5</v>
      </c>
      <c r="F7" s="17">
        <v>6</v>
      </c>
      <c r="G7" s="17">
        <v>7</v>
      </c>
      <c r="H7" s="17">
        <v>8</v>
      </c>
      <c r="I7" s="17">
        <v>9</v>
      </c>
      <c r="J7" s="22">
        <v>10</v>
      </c>
      <c r="K7" s="22">
        <v>11</v>
      </c>
    </row>
    <row r="8" spans="1:11" ht="32.25" customHeight="1">
      <c r="A8" s="4"/>
      <c r="B8" s="8"/>
      <c r="C8" s="4"/>
      <c r="D8" s="4"/>
      <c r="E8" s="4"/>
      <c r="F8" s="4"/>
      <c r="G8" s="4"/>
      <c r="H8" s="23"/>
      <c r="I8" s="24"/>
      <c r="J8" s="24"/>
      <c r="K8" s="23"/>
    </row>
    <row r="9" spans="1:11" ht="33" customHeight="1">
      <c r="A9" s="25"/>
      <c r="B9" s="8"/>
      <c r="C9" s="8"/>
      <c r="D9" s="8"/>
      <c r="E9" s="8"/>
      <c r="F9" s="8"/>
      <c r="G9" s="8"/>
      <c r="H9" s="19"/>
      <c r="I9" s="19"/>
      <c r="J9" s="19"/>
      <c r="K9" s="23"/>
    </row>
    <row r="10" spans="1:11" ht="29.25" customHeight="1">
      <c r="A10" s="175" t="s">
        <v>176</v>
      </c>
      <c r="B10" s="176"/>
      <c r="C10" s="176"/>
      <c r="D10" s="176"/>
      <c r="E10" s="176"/>
      <c r="F10" s="176"/>
      <c r="G10" s="137"/>
      <c r="H10" s="19"/>
      <c r="I10" s="19"/>
      <c r="J10" s="19"/>
      <c r="K10" s="23"/>
    </row>
    <row r="11" spans="1:11" ht="36" customHeight="1">
      <c r="A11" s="90" t="s">
        <v>402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rintOptions horizontalCentered="1"/>
  <pageMargins left="0.37" right="0.37" top="0.56000000000000005" bottom="0.56000000000000005" header="0.48" footer="0.48"/>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Right="0"/>
    <pageSetUpPr fitToPage="1"/>
  </sheetPr>
  <dimension ref="A1:G11"/>
  <sheetViews>
    <sheetView showZeros="0" workbookViewId="0">
      <selection activeCell="D16" sqref="D16"/>
    </sheetView>
  </sheetViews>
  <sheetFormatPr defaultColWidth="9.125" defaultRowHeight="14.25" customHeight="1"/>
  <cols>
    <col min="1" max="1" width="24.5" customWidth="1"/>
    <col min="2" max="2" width="22.125" customWidth="1"/>
    <col min="3" max="3" width="16.5" customWidth="1"/>
    <col min="4" max="4" width="15.25" customWidth="1"/>
    <col min="5" max="5" width="18.25" customWidth="1"/>
    <col min="6" max="6" width="17.75" customWidth="1"/>
    <col min="7" max="7" width="18.25" customWidth="1"/>
  </cols>
  <sheetData>
    <row r="1" spans="1:7" ht="13.5" customHeight="1">
      <c r="D1" s="10"/>
      <c r="G1" s="11" t="s">
        <v>376</v>
      </c>
    </row>
    <row r="2" spans="1:7" ht="41.25" customHeight="1">
      <c r="A2" s="183" t="str">
        <f>"2026"&amp;"年部门项目中期规划预算表"</f>
        <v>2026年部门项目中期规划预算表</v>
      </c>
      <c r="B2" s="183"/>
      <c r="C2" s="183"/>
      <c r="D2" s="183"/>
      <c r="E2" s="183"/>
      <c r="F2" s="183"/>
      <c r="G2" s="183"/>
    </row>
    <row r="3" spans="1:7" ht="13.5" customHeight="1">
      <c r="A3" s="184" t="str">
        <f>"单位名称："&amp;"昆明市东川区农业技术推广中心"</f>
        <v>单位名称：昆明市东川区农业技术推广中心</v>
      </c>
      <c r="B3" s="185"/>
      <c r="C3" s="185"/>
      <c r="D3" s="185"/>
      <c r="E3" s="13"/>
      <c r="F3" s="13"/>
      <c r="G3" s="14" t="s">
        <v>1</v>
      </c>
    </row>
    <row r="4" spans="1:7" ht="21.75" customHeight="1">
      <c r="A4" s="171" t="s">
        <v>266</v>
      </c>
      <c r="B4" s="171" t="s">
        <v>265</v>
      </c>
      <c r="C4" s="171" t="s">
        <v>188</v>
      </c>
      <c r="D4" s="192" t="s">
        <v>377</v>
      </c>
      <c r="E4" s="190" t="s">
        <v>58</v>
      </c>
      <c r="F4" s="153"/>
      <c r="G4" s="154"/>
    </row>
    <row r="5" spans="1:7" ht="21.75" customHeight="1">
      <c r="A5" s="179"/>
      <c r="B5" s="179"/>
      <c r="C5" s="179"/>
      <c r="D5" s="196"/>
      <c r="E5" s="244" t="str">
        <f>"2026"&amp;"年"</f>
        <v>2026年</v>
      </c>
      <c r="F5" s="192" t="str">
        <f>("2026"+1)&amp;"年"</f>
        <v>2027年</v>
      </c>
      <c r="G5" s="192" t="str">
        <f>("2026"+2)&amp;"年"</f>
        <v>2028年</v>
      </c>
    </row>
    <row r="6" spans="1:7" ht="40.5" customHeight="1">
      <c r="A6" s="172"/>
      <c r="B6" s="172"/>
      <c r="C6" s="172"/>
      <c r="D6" s="193"/>
      <c r="E6" s="158"/>
      <c r="F6" s="193" t="s">
        <v>57</v>
      </c>
      <c r="G6" s="193"/>
    </row>
    <row r="7" spans="1:7" ht="30" customHeight="1">
      <c r="A7" s="17">
        <v>1</v>
      </c>
      <c r="B7" s="17">
        <v>2</v>
      </c>
      <c r="C7" s="17">
        <v>3</v>
      </c>
      <c r="D7" s="17">
        <v>4</v>
      </c>
      <c r="E7" s="17">
        <v>5</v>
      </c>
      <c r="F7" s="17">
        <v>6</v>
      </c>
      <c r="G7" s="17">
        <v>7</v>
      </c>
    </row>
    <row r="8" spans="1:7" ht="30" customHeight="1">
      <c r="A8" s="8" t="s">
        <v>70</v>
      </c>
      <c r="B8" s="18"/>
      <c r="C8" s="18"/>
      <c r="D8" s="8"/>
      <c r="E8" s="19">
        <v>52741.32</v>
      </c>
      <c r="F8" s="19"/>
      <c r="G8" s="19"/>
    </row>
    <row r="9" spans="1:7" ht="30" customHeight="1">
      <c r="A9" s="8"/>
      <c r="B9" s="8" t="s">
        <v>378</v>
      </c>
      <c r="C9" s="8" t="s">
        <v>273</v>
      </c>
      <c r="D9" s="8" t="s">
        <v>379</v>
      </c>
      <c r="E9" s="19">
        <v>43920</v>
      </c>
      <c r="F9" s="19"/>
      <c r="G9" s="19"/>
    </row>
    <row r="10" spans="1:7" ht="30" customHeight="1">
      <c r="A10" s="20"/>
      <c r="B10" s="8" t="s">
        <v>378</v>
      </c>
      <c r="C10" s="8" t="s">
        <v>277</v>
      </c>
      <c r="D10" s="8" t="s">
        <v>379</v>
      </c>
      <c r="E10" s="19">
        <v>8821.32</v>
      </c>
      <c r="F10" s="19"/>
      <c r="G10" s="19"/>
    </row>
    <row r="11" spans="1:7" ht="30" customHeight="1">
      <c r="A11" s="241" t="s">
        <v>55</v>
      </c>
      <c r="B11" s="242" t="s">
        <v>380</v>
      </c>
      <c r="C11" s="242"/>
      <c r="D11" s="243"/>
      <c r="E11" s="19">
        <v>52741.32</v>
      </c>
      <c r="F11" s="19"/>
      <c r="G11" s="19"/>
    </row>
  </sheetData>
  <mergeCells count="11">
    <mergeCell ref="A2:G2"/>
    <mergeCell ref="A3:D3"/>
    <mergeCell ref="E4:G4"/>
    <mergeCell ref="A11:D11"/>
    <mergeCell ref="A4:A6"/>
    <mergeCell ref="B4:B6"/>
    <mergeCell ref="C4:C6"/>
    <mergeCell ref="D4:D6"/>
    <mergeCell ref="E5:E6"/>
    <mergeCell ref="F5:F6"/>
    <mergeCell ref="G5:G6"/>
  </mergeCells>
  <phoneticPr fontId="16" type="noConversion"/>
  <printOptions horizontalCentered="1"/>
  <pageMargins left="0.37" right="0.37" top="0.56000000000000005" bottom="0.56000000000000005" header="0.48" footer="0.48"/>
  <pageSetup paperSize="9" scale="9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Right="0"/>
  </sheetPr>
  <dimension ref="A1:K41"/>
  <sheetViews>
    <sheetView showZeros="0" tabSelected="1" topLeftCell="A34" workbookViewId="0">
      <selection activeCell="C8" sqref="C8:I8"/>
    </sheetView>
  </sheetViews>
  <sheetFormatPr defaultColWidth="8.625" defaultRowHeight="14.25" customHeight="1"/>
  <cols>
    <col min="1" max="1" width="11.5" customWidth="1"/>
    <col min="2" max="2" width="11.625" customWidth="1"/>
    <col min="3" max="3" width="17.25" customWidth="1"/>
    <col min="4" max="4" width="9.5" customWidth="1"/>
    <col min="5" max="5" width="10.375" customWidth="1"/>
    <col min="6" max="6" width="9" customWidth="1"/>
    <col min="7" max="7" width="14" customWidth="1"/>
    <col min="8" max="9" width="29.625" customWidth="1"/>
    <col min="10" max="10" width="23.875" customWidth="1"/>
  </cols>
  <sheetData>
    <row r="1" spans="1:11" s="93" customFormat="1" ht="14.25" customHeight="1">
      <c r="A1" s="91"/>
      <c r="B1" s="91"/>
      <c r="C1" s="91"/>
      <c r="D1" s="91"/>
      <c r="E1" s="91"/>
      <c r="F1" s="91"/>
      <c r="G1" s="91"/>
      <c r="H1" s="91"/>
      <c r="I1" s="91"/>
      <c r="J1" s="92" t="s">
        <v>460</v>
      </c>
    </row>
    <row r="2" spans="1:11" s="93" customFormat="1" ht="41.25" customHeight="1">
      <c r="A2" s="272" t="s">
        <v>403</v>
      </c>
      <c r="B2" s="273"/>
      <c r="C2" s="273"/>
      <c r="D2" s="273"/>
      <c r="E2" s="273"/>
      <c r="F2" s="273"/>
      <c r="G2" s="273"/>
      <c r="H2" s="273"/>
      <c r="I2" s="273"/>
      <c r="J2" s="273"/>
    </row>
    <row r="3" spans="1:11" s="93" customFormat="1" ht="31.5">
      <c r="A3" s="274" t="s">
        <v>404</v>
      </c>
      <c r="B3" s="274"/>
      <c r="C3" s="275"/>
      <c r="D3" s="94"/>
      <c r="E3" s="94"/>
      <c r="F3" s="94"/>
      <c r="G3" s="94"/>
      <c r="H3" s="94"/>
      <c r="I3" s="94"/>
      <c r="J3" s="95" t="s">
        <v>1</v>
      </c>
      <c r="K3" s="96"/>
    </row>
    <row r="4" spans="1:11" s="93" customFormat="1" ht="24.75" customHeight="1">
      <c r="A4" s="97" t="s">
        <v>381</v>
      </c>
      <c r="B4" s="276">
        <v>125006</v>
      </c>
      <c r="C4" s="277"/>
      <c r="D4" s="277"/>
      <c r="E4" s="278"/>
      <c r="F4" s="279" t="s">
        <v>382</v>
      </c>
      <c r="G4" s="278"/>
      <c r="H4" s="280" t="s">
        <v>405</v>
      </c>
      <c r="I4" s="277"/>
      <c r="J4" s="278"/>
      <c r="K4" s="96"/>
    </row>
    <row r="5" spans="1:11" s="93" customFormat="1" ht="26.25" customHeight="1">
      <c r="A5" s="267" t="s">
        <v>383</v>
      </c>
      <c r="B5" s="268"/>
      <c r="C5" s="268"/>
      <c r="D5" s="268"/>
      <c r="E5" s="268"/>
      <c r="F5" s="268"/>
      <c r="G5" s="268"/>
      <c r="H5" s="268"/>
      <c r="I5" s="269"/>
      <c r="J5" s="98" t="s">
        <v>384</v>
      </c>
      <c r="K5" s="96"/>
    </row>
    <row r="6" spans="1:11" s="93" customFormat="1" ht="81.75" customHeight="1">
      <c r="A6" s="250" t="s">
        <v>385</v>
      </c>
      <c r="B6" s="99" t="s">
        <v>386</v>
      </c>
      <c r="C6" s="270" t="s">
        <v>406</v>
      </c>
      <c r="D6" s="270"/>
      <c r="E6" s="270"/>
      <c r="F6" s="270"/>
      <c r="G6" s="270"/>
      <c r="H6" s="270"/>
      <c r="I6" s="270"/>
      <c r="J6" s="100" t="s">
        <v>407</v>
      </c>
      <c r="K6" s="96"/>
    </row>
    <row r="7" spans="1:11" s="93" customFormat="1" ht="54" customHeight="1">
      <c r="A7" s="250"/>
      <c r="B7" s="99" t="s">
        <v>408</v>
      </c>
      <c r="C7" s="270" t="s">
        <v>409</v>
      </c>
      <c r="D7" s="270"/>
      <c r="E7" s="270"/>
      <c r="F7" s="270"/>
      <c r="G7" s="270"/>
      <c r="H7" s="270"/>
      <c r="I7" s="270"/>
      <c r="J7" s="100" t="s">
        <v>410</v>
      </c>
      <c r="K7" s="96"/>
    </row>
    <row r="8" spans="1:11" s="93" customFormat="1" ht="78" customHeight="1">
      <c r="A8" s="99" t="s">
        <v>387</v>
      </c>
      <c r="B8" s="101" t="s">
        <v>411</v>
      </c>
      <c r="C8" s="271" t="s">
        <v>465</v>
      </c>
      <c r="D8" s="271"/>
      <c r="E8" s="271"/>
      <c r="F8" s="271"/>
      <c r="G8" s="271"/>
      <c r="H8" s="271"/>
      <c r="I8" s="271"/>
      <c r="J8" s="102" t="s">
        <v>412</v>
      </c>
      <c r="K8" s="96"/>
    </row>
    <row r="9" spans="1:11" s="93" customFormat="1" ht="13.5">
      <c r="A9" s="245" t="s">
        <v>388</v>
      </c>
      <c r="B9" s="245"/>
      <c r="C9" s="245"/>
      <c r="D9" s="245"/>
      <c r="E9" s="245"/>
      <c r="F9" s="245"/>
      <c r="G9" s="245"/>
      <c r="H9" s="245"/>
      <c r="I9" s="245"/>
      <c r="J9" s="245"/>
      <c r="K9" s="96"/>
    </row>
    <row r="10" spans="1:11" s="93" customFormat="1" ht="18.75" customHeight="1">
      <c r="A10" s="251" t="s">
        <v>413</v>
      </c>
      <c r="B10" s="251"/>
      <c r="C10" s="252" t="s">
        <v>389</v>
      </c>
      <c r="D10" s="253"/>
      <c r="E10" s="254"/>
      <c r="F10" s="251" t="s">
        <v>390</v>
      </c>
      <c r="G10" s="251"/>
      <c r="H10" s="250" t="s">
        <v>414</v>
      </c>
      <c r="I10" s="250"/>
      <c r="J10" s="250"/>
      <c r="K10" s="96"/>
    </row>
    <row r="11" spans="1:11" s="93" customFormat="1" ht="18" customHeight="1">
      <c r="A11" s="251"/>
      <c r="B11" s="251"/>
      <c r="C11" s="255"/>
      <c r="D11" s="256"/>
      <c r="E11" s="257"/>
      <c r="F11" s="251"/>
      <c r="G11" s="251"/>
      <c r="H11" s="99" t="s">
        <v>391</v>
      </c>
      <c r="I11" s="99" t="s">
        <v>392</v>
      </c>
      <c r="J11" s="99" t="s">
        <v>393</v>
      </c>
      <c r="K11" s="96"/>
    </row>
    <row r="12" spans="1:11" s="93" customFormat="1" ht="24.75" customHeight="1">
      <c r="A12" s="258"/>
      <c r="B12" s="259"/>
      <c r="C12" s="260"/>
      <c r="D12" s="261"/>
      <c r="E12" s="262"/>
      <c r="F12" s="260"/>
      <c r="G12" s="261"/>
      <c r="H12" s="103">
        <v>6539928.3200000003</v>
      </c>
      <c r="I12" s="103">
        <v>6539778.3200000003</v>
      </c>
      <c r="J12" s="103">
        <v>150</v>
      </c>
      <c r="K12" s="96"/>
    </row>
    <row r="13" spans="1:11" s="93" customFormat="1" ht="36" customHeight="1">
      <c r="A13" s="265" t="s">
        <v>415</v>
      </c>
      <c r="B13" s="266"/>
      <c r="C13" s="260" t="s">
        <v>416</v>
      </c>
      <c r="D13" s="261"/>
      <c r="E13" s="262"/>
      <c r="F13" s="260" t="s">
        <v>417</v>
      </c>
      <c r="G13" s="261"/>
      <c r="H13" s="103">
        <v>6487037</v>
      </c>
      <c r="I13" s="103">
        <v>6487037</v>
      </c>
      <c r="J13" s="103"/>
      <c r="K13" s="96"/>
    </row>
    <row r="14" spans="1:11" s="93" customFormat="1" ht="43.5" customHeight="1">
      <c r="A14" s="263" t="s">
        <v>418</v>
      </c>
      <c r="B14" s="264"/>
      <c r="C14" s="260" t="s">
        <v>419</v>
      </c>
      <c r="D14" s="261"/>
      <c r="E14" s="262"/>
      <c r="F14" s="260" t="s">
        <v>420</v>
      </c>
      <c r="G14" s="261"/>
      <c r="H14" s="104">
        <v>52891.32</v>
      </c>
      <c r="I14" s="104">
        <v>52741.32</v>
      </c>
      <c r="J14" s="104">
        <v>150</v>
      </c>
      <c r="K14" s="105"/>
    </row>
    <row r="15" spans="1:11" s="93" customFormat="1" ht="30" customHeight="1">
      <c r="A15" s="245" t="s">
        <v>394</v>
      </c>
      <c r="B15" s="245"/>
      <c r="C15" s="245"/>
      <c r="D15" s="245"/>
      <c r="E15" s="245"/>
      <c r="F15" s="245"/>
      <c r="G15" s="245"/>
      <c r="H15" s="245"/>
      <c r="I15" s="245"/>
      <c r="J15" s="245"/>
      <c r="K15" s="96"/>
    </row>
    <row r="16" spans="1:11" s="93" customFormat="1" ht="30" customHeight="1">
      <c r="A16" s="246" t="s">
        <v>395</v>
      </c>
      <c r="B16" s="246"/>
      <c r="C16" s="246"/>
      <c r="D16" s="246"/>
      <c r="E16" s="246"/>
      <c r="F16" s="246"/>
      <c r="G16" s="246"/>
      <c r="H16" s="247" t="s">
        <v>396</v>
      </c>
      <c r="I16" s="249" t="s">
        <v>291</v>
      </c>
      <c r="J16" s="247" t="s">
        <v>397</v>
      </c>
    </row>
    <row r="17" spans="1:10" s="93" customFormat="1" ht="30" customHeight="1">
      <c r="A17" s="106" t="s">
        <v>284</v>
      </c>
      <c r="B17" s="106" t="s">
        <v>398</v>
      </c>
      <c r="C17" s="107" t="s">
        <v>286</v>
      </c>
      <c r="D17" s="107" t="s">
        <v>287</v>
      </c>
      <c r="E17" s="107" t="s">
        <v>288</v>
      </c>
      <c r="F17" s="107" t="s">
        <v>289</v>
      </c>
      <c r="G17" s="107" t="s">
        <v>290</v>
      </c>
      <c r="H17" s="248"/>
      <c r="I17" s="248"/>
      <c r="J17" s="248"/>
    </row>
    <row r="18" spans="1:10" s="93" customFormat="1" ht="30" customHeight="1">
      <c r="A18" s="108" t="s">
        <v>293</v>
      </c>
      <c r="B18" s="108" t="s">
        <v>380</v>
      </c>
      <c r="C18" s="109" t="s">
        <v>380</v>
      </c>
      <c r="D18" s="108" t="s">
        <v>380</v>
      </c>
      <c r="E18" s="108" t="s">
        <v>380</v>
      </c>
      <c r="F18" s="108" t="s">
        <v>380</v>
      </c>
      <c r="G18" s="108" t="s">
        <v>380</v>
      </c>
      <c r="H18" s="110" t="s">
        <v>380</v>
      </c>
      <c r="I18" s="111" t="s">
        <v>380</v>
      </c>
      <c r="J18" s="110" t="s">
        <v>380</v>
      </c>
    </row>
    <row r="19" spans="1:10" s="93" customFormat="1" ht="30" customHeight="1">
      <c r="A19" s="108" t="s">
        <v>380</v>
      </c>
      <c r="B19" s="108" t="s">
        <v>294</v>
      </c>
      <c r="C19" s="109" t="s">
        <v>380</v>
      </c>
      <c r="D19" s="108" t="s">
        <v>380</v>
      </c>
      <c r="E19" s="108" t="s">
        <v>380</v>
      </c>
      <c r="F19" s="108" t="s">
        <v>380</v>
      </c>
      <c r="G19" s="108" t="s">
        <v>380</v>
      </c>
      <c r="H19" s="110" t="s">
        <v>380</v>
      </c>
      <c r="I19" s="111" t="s">
        <v>380</v>
      </c>
      <c r="J19" s="110" t="s">
        <v>380</v>
      </c>
    </row>
    <row r="20" spans="1:10" s="93" customFormat="1" ht="30" customHeight="1">
      <c r="A20" s="108" t="s">
        <v>380</v>
      </c>
      <c r="B20" s="108" t="s">
        <v>380</v>
      </c>
      <c r="C20" s="109" t="s">
        <v>421</v>
      </c>
      <c r="D20" s="108" t="s">
        <v>422</v>
      </c>
      <c r="E20" s="108">
        <v>2680</v>
      </c>
      <c r="F20" s="108" t="s">
        <v>423</v>
      </c>
      <c r="G20" s="108" t="s">
        <v>298</v>
      </c>
      <c r="H20" s="110" t="s">
        <v>424</v>
      </c>
      <c r="I20" s="111" t="s">
        <v>425</v>
      </c>
      <c r="J20" s="110" t="s">
        <v>426</v>
      </c>
    </row>
    <row r="21" spans="1:10" s="93" customFormat="1" ht="30" customHeight="1">
      <c r="A21" s="108"/>
      <c r="B21" s="108"/>
      <c r="C21" s="109" t="s">
        <v>427</v>
      </c>
      <c r="D21" s="108" t="s">
        <v>422</v>
      </c>
      <c r="E21" s="108">
        <v>10000</v>
      </c>
      <c r="F21" s="108" t="s">
        <v>428</v>
      </c>
      <c r="G21" s="108" t="s">
        <v>429</v>
      </c>
      <c r="H21" s="110" t="s">
        <v>424</v>
      </c>
      <c r="I21" s="111" t="s">
        <v>430</v>
      </c>
      <c r="J21" s="110" t="s">
        <v>426</v>
      </c>
    </row>
    <row r="22" spans="1:10" s="93" customFormat="1" ht="30" customHeight="1">
      <c r="A22" s="108" t="s">
        <v>380</v>
      </c>
      <c r="B22" s="108" t="s">
        <v>380</v>
      </c>
      <c r="C22" s="109" t="s">
        <v>431</v>
      </c>
      <c r="D22" s="108" t="s">
        <v>309</v>
      </c>
      <c r="E22" s="108">
        <v>2000</v>
      </c>
      <c r="F22" s="108" t="s">
        <v>423</v>
      </c>
      <c r="G22" s="108" t="s">
        <v>298</v>
      </c>
      <c r="H22" s="110" t="s">
        <v>432</v>
      </c>
      <c r="I22" s="111" t="s">
        <v>433</v>
      </c>
      <c r="J22" s="110" t="s">
        <v>426</v>
      </c>
    </row>
    <row r="23" spans="1:10" s="93" customFormat="1" ht="30" customHeight="1">
      <c r="A23" s="108" t="s">
        <v>380</v>
      </c>
      <c r="B23" s="108" t="s">
        <v>380</v>
      </c>
      <c r="C23" s="109" t="s">
        <v>434</v>
      </c>
      <c r="D23" s="108" t="s">
        <v>309</v>
      </c>
      <c r="E23" s="108">
        <v>1400</v>
      </c>
      <c r="F23" s="108" t="s">
        <v>423</v>
      </c>
      <c r="G23" s="108" t="s">
        <v>298</v>
      </c>
      <c r="H23" s="110" t="s">
        <v>424</v>
      </c>
      <c r="I23" s="111" t="s">
        <v>434</v>
      </c>
      <c r="J23" s="110" t="s">
        <v>426</v>
      </c>
    </row>
    <row r="24" spans="1:10" s="93" customFormat="1" ht="30" customHeight="1">
      <c r="A24" s="108" t="s">
        <v>380</v>
      </c>
      <c r="B24" s="108" t="s">
        <v>380</v>
      </c>
      <c r="C24" s="109" t="s">
        <v>435</v>
      </c>
      <c r="D24" s="108" t="s">
        <v>309</v>
      </c>
      <c r="E24" s="108">
        <v>54</v>
      </c>
      <c r="F24" s="108" t="s">
        <v>323</v>
      </c>
      <c r="G24" s="108" t="s">
        <v>298</v>
      </c>
      <c r="H24" s="110" t="s">
        <v>436</v>
      </c>
      <c r="I24" s="111" t="s">
        <v>437</v>
      </c>
      <c r="J24" s="110" t="s">
        <v>438</v>
      </c>
    </row>
    <row r="25" spans="1:10" s="93" customFormat="1" ht="30" customHeight="1">
      <c r="A25" s="108" t="s">
        <v>380</v>
      </c>
      <c r="B25" s="108" t="s">
        <v>299</v>
      </c>
      <c r="C25" s="109" t="s">
        <v>380</v>
      </c>
      <c r="D25" s="108" t="s">
        <v>380</v>
      </c>
      <c r="E25" s="108" t="s">
        <v>380</v>
      </c>
      <c r="F25" s="108" t="s">
        <v>380</v>
      </c>
      <c r="G25" s="108" t="s">
        <v>380</v>
      </c>
      <c r="H25" s="110" t="s">
        <v>380</v>
      </c>
      <c r="I25" s="111"/>
      <c r="J25" s="110" t="s">
        <v>380</v>
      </c>
    </row>
    <row r="26" spans="1:10" s="93" customFormat="1" ht="30" customHeight="1">
      <c r="A26" s="108" t="s">
        <v>380</v>
      </c>
      <c r="B26" s="108" t="s">
        <v>380</v>
      </c>
      <c r="C26" s="109" t="s">
        <v>439</v>
      </c>
      <c r="D26" s="108" t="s">
        <v>309</v>
      </c>
      <c r="E26" s="108">
        <v>100</v>
      </c>
      <c r="F26" s="108" t="s">
        <v>302</v>
      </c>
      <c r="G26" s="108" t="s">
        <v>298</v>
      </c>
      <c r="H26" s="110" t="s">
        <v>436</v>
      </c>
      <c r="I26" s="111" t="s">
        <v>440</v>
      </c>
      <c r="J26" s="110" t="s">
        <v>441</v>
      </c>
    </row>
    <row r="27" spans="1:10" s="93" customFormat="1" ht="30" customHeight="1">
      <c r="A27" s="108" t="s">
        <v>380</v>
      </c>
      <c r="B27" s="108" t="s">
        <v>442</v>
      </c>
      <c r="C27" s="109" t="s">
        <v>380</v>
      </c>
      <c r="D27" s="108" t="s">
        <v>380</v>
      </c>
      <c r="E27" s="108" t="s">
        <v>380</v>
      </c>
      <c r="F27" s="108" t="s">
        <v>380</v>
      </c>
      <c r="G27" s="108" t="s">
        <v>380</v>
      </c>
      <c r="H27" s="110" t="s">
        <v>380</v>
      </c>
      <c r="I27" s="111" t="s">
        <v>380</v>
      </c>
      <c r="J27" s="110" t="s">
        <v>380</v>
      </c>
    </row>
    <row r="28" spans="1:10" s="93" customFormat="1" ht="30" customHeight="1">
      <c r="A28" s="108" t="s">
        <v>380</v>
      </c>
      <c r="B28" s="108" t="s">
        <v>380</v>
      </c>
      <c r="C28" s="109" t="s">
        <v>443</v>
      </c>
      <c r="D28" s="108" t="s">
        <v>444</v>
      </c>
      <c r="E28" s="108" t="s">
        <v>82</v>
      </c>
      <c r="F28" s="108" t="s">
        <v>326</v>
      </c>
      <c r="G28" s="108" t="s">
        <v>298</v>
      </c>
      <c r="H28" s="110" t="s">
        <v>436</v>
      </c>
      <c r="I28" s="111" t="s">
        <v>445</v>
      </c>
      <c r="J28" s="110" t="s">
        <v>445</v>
      </c>
    </row>
    <row r="29" spans="1:10" s="93" customFormat="1" ht="30" customHeight="1">
      <c r="A29" s="108" t="s">
        <v>380</v>
      </c>
      <c r="B29" s="108" t="s">
        <v>446</v>
      </c>
      <c r="C29" s="109" t="s">
        <v>380</v>
      </c>
      <c r="D29" s="108" t="s">
        <v>380</v>
      </c>
      <c r="E29" s="108" t="s">
        <v>380</v>
      </c>
      <c r="F29" s="108" t="s">
        <v>380</v>
      </c>
      <c r="G29" s="108" t="s">
        <v>380</v>
      </c>
      <c r="H29" s="110" t="s">
        <v>380</v>
      </c>
      <c r="I29" s="111" t="s">
        <v>380</v>
      </c>
      <c r="J29" s="110" t="s">
        <v>380</v>
      </c>
    </row>
    <row r="30" spans="1:10" s="93" customFormat="1" ht="30" customHeight="1">
      <c r="A30" s="108" t="s">
        <v>380</v>
      </c>
      <c r="B30" s="108" t="s">
        <v>380</v>
      </c>
      <c r="C30" s="109" t="s">
        <v>447</v>
      </c>
      <c r="D30" s="108" t="s">
        <v>295</v>
      </c>
      <c r="E30" s="112">
        <v>6539928.3200000003</v>
      </c>
      <c r="F30" s="108" t="s">
        <v>464</v>
      </c>
      <c r="G30" s="108" t="s">
        <v>298</v>
      </c>
      <c r="H30" s="110" t="s">
        <v>436</v>
      </c>
      <c r="I30" s="111" t="s">
        <v>448</v>
      </c>
      <c r="J30" s="110" t="s">
        <v>448</v>
      </c>
    </row>
    <row r="31" spans="1:10" s="93" customFormat="1" ht="30" customHeight="1">
      <c r="A31" s="108" t="s">
        <v>303</v>
      </c>
      <c r="B31" s="108" t="s">
        <v>380</v>
      </c>
      <c r="C31" s="109" t="s">
        <v>380</v>
      </c>
      <c r="D31" s="108" t="s">
        <v>380</v>
      </c>
      <c r="E31" s="108" t="s">
        <v>380</v>
      </c>
      <c r="F31" s="108" t="s">
        <v>380</v>
      </c>
      <c r="G31" s="108" t="s">
        <v>380</v>
      </c>
      <c r="H31" s="110" t="s">
        <v>380</v>
      </c>
      <c r="I31" s="111" t="s">
        <v>380</v>
      </c>
      <c r="J31" s="110" t="s">
        <v>380</v>
      </c>
    </row>
    <row r="32" spans="1:10" s="93" customFormat="1" ht="30" customHeight="1">
      <c r="A32" s="108" t="s">
        <v>380</v>
      </c>
      <c r="B32" s="108" t="s">
        <v>317</v>
      </c>
      <c r="C32" s="109" t="s">
        <v>380</v>
      </c>
      <c r="D32" s="108" t="s">
        <v>380</v>
      </c>
      <c r="E32" s="108" t="s">
        <v>380</v>
      </c>
      <c r="F32" s="108" t="s">
        <v>380</v>
      </c>
      <c r="G32" s="108" t="s">
        <v>380</v>
      </c>
      <c r="H32" s="110" t="s">
        <v>380</v>
      </c>
      <c r="I32" s="111" t="s">
        <v>380</v>
      </c>
      <c r="J32" s="110" t="s">
        <v>380</v>
      </c>
    </row>
    <row r="33" spans="1:10" s="93" customFormat="1" ht="30" customHeight="1">
      <c r="A33" s="108" t="s">
        <v>380</v>
      </c>
      <c r="B33" s="108" t="s">
        <v>380</v>
      </c>
      <c r="C33" s="109" t="s">
        <v>449</v>
      </c>
      <c r="D33" s="108" t="s">
        <v>309</v>
      </c>
      <c r="E33" s="112">
        <v>5301</v>
      </c>
      <c r="F33" s="108" t="s">
        <v>461</v>
      </c>
      <c r="G33" s="108" t="s">
        <v>298</v>
      </c>
      <c r="H33" s="110" t="s">
        <v>432</v>
      </c>
      <c r="I33" s="111" t="s">
        <v>449</v>
      </c>
      <c r="J33" s="110" t="s">
        <v>450</v>
      </c>
    </row>
    <row r="34" spans="1:10" s="93" customFormat="1" ht="30" customHeight="1">
      <c r="A34" s="108" t="s">
        <v>380</v>
      </c>
      <c r="B34" s="108" t="s">
        <v>304</v>
      </c>
      <c r="C34" s="109" t="s">
        <v>380</v>
      </c>
      <c r="D34" s="108" t="s">
        <v>380</v>
      </c>
      <c r="E34" s="108" t="s">
        <v>380</v>
      </c>
      <c r="F34" s="108" t="s">
        <v>380</v>
      </c>
      <c r="G34" s="108" t="s">
        <v>380</v>
      </c>
      <c r="H34" s="110" t="s">
        <v>380</v>
      </c>
      <c r="I34" s="111" t="s">
        <v>380</v>
      </c>
      <c r="J34" s="110" t="s">
        <v>380</v>
      </c>
    </row>
    <row r="35" spans="1:10" s="93" customFormat="1" ht="30" customHeight="1">
      <c r="A35" s="108" t="s">
        <v>380</v>
      </c>
      <c r="B35" s="108" t="s">
        <v>380</v>
      </c>
      <c r="C35" s="109" t="s">
        <v>451</v>
      </c>
      <c r="D35" s="108" t="s">
        <v>309</v>
      </c>
      <c r="E35" s="108">
        <v>2000</v>
      </c>
      <c r="F35" s="108" t="s">
        <v>452</v>
      </c>
      <c r="G35" s="108" t="s">
        <v>298</v>
      </c>
      <c r="H35" s="110" t="s">
        <v>432</v>
      </c>
      <c r="I35" s="111" t="s">
        <v>453</v>
      </c>
      <c r="J35" s="110" t="s">
        <v>454</v>
      </c>
    </row>
    <row r="36" spans="1:10" s="93" customFormat="1" ht="30" customHeight="1">
      <c r="A36" s="108"/>
      <c r="B36" s="108" t="s">
        <v>455</v>
      </c>
      <c r="C36" s="109"/>
      <c r="D36" s="108"/>
      <c r="E36" s="108"/>
      <c r="F36" s="108"/>
      <c r="G36" s="108"/>
      <c r="H36" s="110"/>
      <c r="I36" s="111"/>
      <c r="J36" s="110"/>
    </row>
    <row r="37" spans="1:10" s="93" customFormat="1" ht="30" customHeight="1">
      <c r="A37" s="108"/>
      <c r="B37" s="108"/>
      <c r="C37" s="109" t="s">
        <v>456</v>
      </c>
      <c r="D37" s="108" t="s">
        <v>309</v>
      </c>
      <c r="E37" s="108">
        <v>2</v>
      </c>
      <c r="F37" s="108" t="s">
        <v>302</v>
      </c>
      <c r="G37" s="108" t="s">
        <v>298</v>
      </c>
      <c r="H37" s="110" t="s">
        <v>432</v>
      </c>
      <c r="I37" s="111" t="s">
        <v>457</v>
      </c>
      <c r="J37" s="110" t="s">
        <v>426</v>
      </c>
    </row>
    <row r="38" spans="1:10" s="93" customFormat="1" ht="30" customHeight="1">
      <c r="A38" s="108" t="s">
        <v>307</v>
      </c>
      <c r="B38" s="108" t="s">
        <v>380</v>
      </c>
      <c r="C38" s="109" t="s">
        <v>380</v>
      </c>
      <c r="D38" s="108" t="s">
        <v>380</v>
      </c>
      <c r="E38" s="108" t="s">
        <v>380</v>
      </c>
      <c r="F38" s="108" t="s">
        <v>380</v>
      </c>
      <c r="G38" s="108" t="s">
        <v>380</v>
      </c>
      <c r="H38" s="110" t="s">
        <v>380</v>
      </c>
      <c r="I38" s="111" t="s">
        <v>380</v>
      </c>
      <c r="J38" s="110" t="s">
        <v>380</v>
      </c>
    </row>
    <row r="39" spans="1:10" s="93" customFormat="1" ht="30" customHeight="1">
      <c r="A39" s="108" t="s">
        <v>380</v>
      </c>
      <c r="B39" s="108" t="s">
        <v>308</v>
      </c>
      <c r="C39" s="109" t="s">
        <v>380</v>
      </c>
      <c r="D39" s="108" t="s">
        <v>380</v>
      </c>
      <c r="E39" s="108" t="s">
        <v>380</v>
      </c>
      <c r="F39" s="108" t="s">
        <v>380</v>
      </c>
      <c r="G39" s="108" t="s">
        <v>380</v>
      </c>
      <c r="H39" s="110" t="s">
        <v>380</v>
      </c>
      <c r="I39" s="111" t="s">
        <v>380</v>
      </c>
      <c r="J39" s="110" t="s">
        <v>380</v>
      </c>
    </row>
    <row r="40" spans="1:10" s="93" customFormat="1" ht="30" customHeight="1">
      <c r="A40" s="108" t="s">
        <v>380</v>
      </c>
      <c r="B40" s="108" t="s">
        <v>380</v>
      </c>
      <c r="C40" s="109" t="s">
        <v>308</v>
      </c>
      <c r="D40" s="108" t="s">
        <v>309</v>
      </c>
      <c r="E40" s="108">
        <v>90</v>
      </c>
      <c r="F40" s="108" t="s">
        <v>302</v>
      </c>
      <c r="G40" s="108" t="s">
        <v>298</v>
      </c>
      <c r="H40" s="110" t="s">
        <v>432</v>
      </c>
      <c r="I40" s="111" t="s">
        <v>458</v>
      </c>
      <c r="J40" s="110" t="s">
        <v>459</v>
      </c>
    </row>
    <row r="41" spans="1:10" s="93" customFormat="1" ht="14.25" customHeight="1"/>
  </sheetData>
  <mergeCells count="29">
    <mergeCell ref="A2:J2"/>
    <mergeCell ref="A3:C3"/>
    <mergeCell ref="B4:E4"/>
    <mergeCell ref="F4:G4"/>
    <mergeCell ref="H4:J4"/>
    <mergeCell ref="A5:I5"/>
    <mergeCell ref="C6:I6"/>
    <mergeCell ref="C7:I7"/>
    <mergeCell ref="C8:I8"/>
    <mergeCell ref="A9:J9"/>
    <mergeCell ref="C13:E13"/>
    <mergeCell ref="F13:G13"/>
    <mergeCell ref="A14:B14"/>
    <mergeCell ref="C14:E14"/>
    <mergeCell ref="H10:J10"/>
    <mergeCell ref="A13:B13"/>
    <mergeCell ref="F14:G14"/>
    <mergeCell ref="A6:A7"/>
    <mergeCell ref="A10:B11"/>
    <mergeCell ref="C10:E11"/>
    <mergeCell ref="F10:G11"/>
    <mergeCell ref="A12:B12"/>
    <mergeCell ref="C12:E12"/>
    <mergeCell ref="F12:G12"/>
    <mergeCell ref="A15:J15"/>
    <mergeCell ref="A16:G16"/>
    <mergeCell ref="H16:H17"/>
    <mergeCell ref="I16:I17"/>
    <mergeCell ref="J16:J17"/>
  </mergeCells>
  <phoneticPr fontId="16" type="noConversion"/>
  <pageMargins left="0.82677165354330717" right="0.82677165354330717" top="0.9055118110236221" bottom="0.9055118110236221" header="0.35433070866141736" footer="0.35433070866141736"/>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S9"/>
  <sheetViews>
    <sheetView showGridLines="0" showZeros="0" workbookViewId="0">
      <selection activeCell="H5" sqref="H5:H6"/>
    </sheetView>
  </sheetViews>
  <sheetFormatPr defaultColWidth="8.625" defaultRowHeight="12.75" customHeight="1"/>
  <cols>
    <col min="1" max="1" width="6.5" customWidth="1"/>
    <col min="2" max="2" width="9.5" customWidth="1"/>
    <col min="3" max="3" width="11.375" customWidth="1"/>
    <col min="4" max="4" width="11.125" customWidth="1"/>
    <col min="5" max="5" width="11.25" customWidth="1"/>
    <col min="6" max="6" width="6.5" customWidth="1"/>
    <col min="7" max="7" width="6.125" customWidth="1"/>
    <col min="8" max="8" width="4.625" customWidth="1"/>
    <col min="9" max="9" width="8.625" customWidth="1"/>
    <col min="10" max="10" width="5.375" customWidth="1"/>
    <col min="11" max="11" width="5.25" customWidth="1"/>
    <col min="12" max="12" width="5" customWidth="1"/>
    <col min="13" max="13" width="5.5" customWidth="1"/>
    <col min="14" max="14" width="8" customWidth="1"/>
    <col min="15" max="15" width="7.5" customWidth="1"/>
    <col min="16" max="16" width="7.25" customWidth="1"/>
    <col min="17" max="17" width="5.125" customWidth="1"/>
    <col min="18" max="18" width="5" customWidth="1"/>
    <col min="19" max="19" width="7.5" customWidth="1"/>
  </cols>
  <sheetData>
    <row r="1" spans="1:19" ht="17.25" customHeight="1">
      <c r="A1" s="132" t="s">
        <v>52</v>
      </c>
      <c r="B1" s="114"/>
      <c r="C1" s="114"/>
      <c r="D1" s="114"/>
      <c r="E1" s="114"/>
      <c r="F1" s="114"/>
      <c r="G1" s="114"/>
      <c r="H1" s="114"/>
      <c r="I1" s="114"/>
      <c r="J1" s="114"/>
      <c r="K1" s="114"/>
      <c r="L1" s="114"/>
      <c r="M1" s="114"/>
      <c r="N1" s="114"/>
      <c r="O1" s="114"/>
      <c r="P1" s="114"/>
      <c r="Q1" s="114"/>
      <c r="R1" s="114"/>
      <c r="S1" s="114"/>
    </row>
    <row r="2" spans="1:19" ht="41.25" customHeight="1">
      <c r="A2" s="113" t="str">
        <f>"2026"&amp;"年部门收入预算表"</f>
        <v>2026年部门收入预算表</v>
      </c>
      <c r="B2" s="114"/>
      <c r="C2" s="114"/>
      <c r="D2" s="114"/>
      <c r="E2" s="114"/>
      <c r="F2" s="114"/>
      <c r="G2" s="114"/>
      <c r="H2" s="114"/>
      <c r="I2" s="114"/>
      <c r="J2" s="114"/>
      <c r="K2" s="114"/>
      <c r="L2" s="114"/>
      <c r="M2" s="114"/>
      <c r="N2" s="114"/>
      <c r="O2" s="114"/>
      <c r="P2" s="114"/>
      <c r="Q2" s="114"/>
      <c r="R2" s="114"/>
      <c r="S2" s="114"/>
    </row>
    <row r="3" spans="1:19" ht="30.75" customHeight="1">
      <c r="A3" s="282" t="str">
        <f>"单位名称："&amp;"昆明市东川区农业技术推广中心"</f>
        <v>单位名称：昆明市东川区农业技术推广中心</v>
      </c>
      <c r="B3" s="283"/>
      <c r="C3" s="283"/>
      <c r="D3" s="283"/>
      <c r="E3" s="283"/>
      <c r="S3" s="28" t="s">
        <v>1</v>
      </c>
    </row>
    <row r="4" spans="1:19" ht="30" customHeight="1">
      <c r="A4" s="127" t="s">
        <v>53</v>
      </c>
      <c r="B4" s="130" t="s">
        <v>54</v>
      </c>
      <c r="C4" s="130" t="s">
        <v>55</v>
      </c>
      <c r="D4" s="133" t="s">
        <v>56</v>
      </c>
      <c r="E4" s="133"/>
      <c r="F4" s="133"/>
      <c r="G4" s="133"/>
      <c r="H4" s="133"/>
      <c r="I4" s="134"/>
      <c r="J4" s="133"/>
      <c r="K4" s="133"/>
      <c r="L4" s="133"/>
      <c r="M4" s="133"/>
      <c r="N4" s="135"/>
      <c r="O4" s="133" t="s">
        <v>45</v>
      </c>
      <c r="P4" s="133"/>
      <c r="Q4" s="133"/>
      <c r="R4" s="133"/>
      <c r="S4" s="135"/>
    </row>
    <row r="5" spans="1:19" ht="27" customHeight="1">
      <c r="A5" s="128"/>
      <c r="B5" s="119"/>
      <c r="C5" s="119"/>
      <c r="D5" s="119" t="s">
        <v>57</v>
      </c>
      <c r="E5" s="119" t="s">
        <v>58</v>
      </c>
      <c r="F5" s="127" t="s">
        <v>59</v>
      </c>
      <c r="G5" s="127" t="s">
        <v>60</v>
      </c>
      <c r="H5" s="127" t="s">
        <v>61</v>
      </c>
      <c r="I5" s="122" t="s">
        <v>62</v>
      </c>
      <c r="J5" s="123"/>
      <c r="K5" s="123"/>
      <c r="L5" s="123"/>
      <c r="M5" s="123"/>
      <c r="N5" s="124"/>
      <c r="O5" s="119" t="s">
        <v>57</v>
      </c>
      <c r="P5" s="119" t="s">
        <v>58</v>
      </c>
      <c r="Q5" s="119" t="s">
        <v>59</v>
      </c>
      <c r="R5" s="119" t="s">
        <v>60</v>
      </c>
      <c r="S5" s="119" t="s">
        <v>63</v>
      </c>
    </row>
    <row r="6" spans="1:19" ht="64.5" customHeight="1">
      <c r="A6" s="129"/>
      <c r="B6" s="131"/>
      <c r="C6" s="121"/>
      <c r="D6" s="121"/>
      <c r="E6" s="121"/>
      <c r="F6" s="128"/>
      <c r="G6" s="128"/>
      <c r="H6" s="128"/>
      <c r="I6" s="38" t="s">
        <v>57</v>
      </c>
      <c r="J6" s="83" t="s">
        <v>64</v>
      </c>
      <c r="K6" s="83" t="s">
        <v>65</v>
      </c>
      <c r="L6" s="86" t="s">
        <v>66</v>
      </c>
      <c r="M6" s="83" t="s">
        <v>67</v>
      </c>
      <c r="N6" s="83" t="s">
        <v>68</v>
      </c>
      <c r="O6" s="120"/>
      <c r="P6" s="120"/>
      <c r="Q6" s="120"/>
      <c r="R6" s="120"/>
      <c r="S6" s="121"/>
    </row>
    <row r="7" spans="1:19" ht="30" customHeight="1">
      <c r="A7" s="84">
        <v>1</v>
      </c>
      <c r="B7" s="84">
        <v>2</v>
      </c>
      <c r="C7" s="84">
        <v>3</v>
      </c>
      <c r="D7" s="84">
        <v>4</v>
      </c>
      <c r="E7" s="84">
        <v>5</v>
      </c>
      <c r="F7" s="84">
        <v>6</v>
      </c>
      <c r="G7" s="84">
        <v>7</v>
      </c>
      <c r="H7" s="84">
        <v>8</v>
      </c>
      <c r="I7" s="38">
        <v>9</v>
      </c>
      <c r="J7" s="84">
        <v>10</v>
      </c>
      <c r="K7" s="84">
        <v>11</v>
      </c>
      <c r="L7" s="84">
        <v>12</v>
      </c>
      <c r="M7" s="84">
        <v>13</v>
      </c>
      <c r="N7" s="84">
        <v>14</v>
      </c>
      <c r="O7" s="84">
        <v>15</v>
      </c>
      <c r="P7" s="84">
        <v>16</v>
      </c>
      <c r="Q7" s="84">
        <v>17</v>
      </c>
      <c r="R7" s="84">
        <v>18</v>
      </c>
      <c r="S7" s="84">
        <v>19</v>
      </c>
    </row>
    <row r="8" spans="1:19" ht="47.25" customHeight="1">
      <c r="A8" s="8" t="s">
        <v>69</v>
      </c>
      <c r="B8" s="8" t="s">
        <v>70</v>
      </c>
      <c r="C8" s="44">
        <v>6539928.3200000003</v>
      </c>
      <c r="D8" s="44">
        <v>6539928.3200000003</v>
      </c>
      <c r="E8" s="44">
        <v>6539778.3200000003</v>
      </c>
      <c r="F8" s="44"/>
      <c r="G8" s="44"/>
      <c r="H8" s="44"/>
      <c r="I8" s="44">
        <v>150</v>
      </c>
      <c r="J8" s="44"/>
      <c r="K8" s="44"/>
      <c r="L8" s="44"/>
      <c r="M8" s="44"/>
      <c r="N8" s="44">
        <v>150</v>
      </c>
      <c r="O8" s="44"/>
      <c r="P8" s="44"/>
      <c r="Q8" s="44"/>
      <c r="R8" s="44"/>
      <c r="S8" s="44"/>
    </row>
    <row r="9" spans="1:19" ht="34.5" customHeight="1">
      <c r="A9" s="125" t="s">
        <v>55</v>
      </c>
      <c r="B9" s="126"/>
      <c r="C9" s="44">
        <v>6539928.3200000003</v>
      </c>
      <c r="D9" s="44">
        <v>6539928.3200000003</v>
      </c>
      <c r="E9" s="44">
        <v>6539778.3200000003</v>
      </c>
      <c r="F9" s="44"/>
      <c r="G9" s="44"/>
      <c r="H9" s="44"/>
      <c r="I9" s="44">
        <v>150</v>
      </c>
      <c r="J9" s="44"/>
      <c r="K9" s="44"/>
      <c r="L9" s="44"/>
      <c r="M9" s="44"/>
      <c r="N9" s="44">
        <v>150</v>
      </c>
      <c r="O9" s="44"/>
      <c r="P9" s="44"/>
      <c r="Q9" s="44"/>
      <c r="R9" s="44"/>
      <c r="S9" s="44"/>
    </row>
  </sheetData>
  <mergeCells count="20">
    <mergeCell ref="A1:S1"/>
    <mergeCell ref="A2:S2"/>
    <mergeCell ref="D4:N4"/>
    <mergeCell ref="O4:S4"/>
    <mergeCell ref="A3:E3"/>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honeticPr fontId="16" type="noConversion"/>
  <printOptions horizontalCentered="1"/>
  <pageMargins left="0.96" right="0.96" top="0.72" bottom="0.72" header="0" footer="0"/>
  <pageSetup paperSize="9" scale="88" orientation="landscape" r:id="rId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pageSetUpPr fitToPage="1"/>
  </sheetPr>
  <dimension ref="A1:O28"/>
  <sheetViews>
    <sheetView showGridLines="0" showZeros="0" workbookViewId="0">
      <selection activeCell="I15" sqref="I15"/>
    </sheetView>
  </sheetViews>
  <sheetFormatPr defaultColWidth="8.625" defaultRowHeight="12.75" customHeight="1"/>
  <cols>
    <col min="1" max="1" width="14.25" customWidth="1"/>
    <col min="2" max="2" width="26.5" customWidth="1"/>
    <col min="3" max="3" width="13.625" customWidth="1"/>
    <col min="4" max="4" width="12.25" customWidth="1"/>
    <col min="5" max="5" width="11.75" customWidth="1"/>
    <col min="6" max="6" width="10.5" customWidth="1"/>
    <col min="7" max="7" width="7.75" customWidth="1"/>
    <col min="8" max="8" width="7.5" customWidth="1"/>
    <col min="9" max="9" width="8.875" customWidth="1"/>
    <col min="10" max="10" width="7.375" customWidth="1"/>
    <col min="11" max="11" width="9.25" customWidth="1"/>
    <col min="12" max="12" width="8.375" customWidth="1"/>
    <col min="13" max="13" width="9" customWidth="1"/>
    <col min="14" max="14" width="9.875" customWidth="1"/>
    <col min="15" max="15" width="11.125" customWidth="1"/>
  </cols>
  <sheetData>
    <row r="1" spans="1:15" ht="17.25" customHeight="1">
      <c r="A1" s="142" t="s">
        <v>71</v>
      </c>
      <c r="B1" s="114"/>
      <c r="C1" s="114"/>
      <c r="D1" s="114"/>
      <c r="E1" s="114"/>
      <c r="F1" s="114"/>
      <c r="G1" s="114"/>
      <c r="H1" s="114"/>
      <c r="I1" s="114"/>
      <c r="J1" s="114"/>
      <c r="K1" s="114"/>
      <c r="L1" s="114"/>
      <c r="M1" s="114"/>
      <c r="N1" s="114"/>
      <c r="O1" s="114"/>
    </row>
    <row r="2" spans="1:15" ht="41.25" customHeight="1">
      <c r="A2" s="113" t="str">
        <f>"2026"&amp;"年部门支出预算表"</f>
        <v>2026年部门支出预算表</v>
      </c>
      <c r="B2" s="114"/>
      <c r="C2" s="114"/>
      <c r="D2" s="114"/>
      <c r="E2" s="114"/>
      <c r="F2" s="114"/>
      <c r="G2" s="114"/>
      <c r="H2" s="114"/>
      <c r="I2" s="114"/>
      <c r="J2" s="114"/>
      <c r="K2" s="114"/>
      <c r="L2" s="114"/>
      <c r="M2" s="114"/>
      <c r="N2" s="114"/>
      <c r="O2" s="114"/>
    </row>
    <row r="3" spans="1:15" ht="17.25" customHeight="1">
      <c r="A3" s="115" t="str">
        <f>"单位名称："&amp;"昆明市东川区农业技术推广中心"</f>
        <v>单位名称：昆明市东川区农业技术推广中心</v>
      </c>
      <c r="B3" s="114"/>
      <c r="O3" s="28" t="s">
        <v>1</v>
      </c>
    </row>
    <row r="4" spans="1:15" ht="27" customHeight="1">
      <c r="A4" s="138" t="s">
        <v>72</v>
      </c>
      <c r="B4" s="138" t="s">
        <v>73</v>
      </c>
      <c r="C4" s="138" t="s">
        <v>55</v>
      </c>
      <c r="D4" s="143" t="s">
        <v>58</v>
      </c>
      <c r="E4" s="144"/>
      <c r="F4" s="145"/>
      <c r="G4" s="284" t="s">
        <v>59</v>
      </c>
      <c r="H4" s="284" t="s">
        <v>60</v>
      </c>
      <c r="I4" s="284" t="s">
        <v>74</v>
      </c>
      <c r="J4" s="143" t="s">
        <v>62</v>
      </c>
      <c r="K4" s="144"/>
      <c r="L4" s="144"/>
      <c r="M4" s="144"/>
      <c r="N4" s="146"/>
      <c r="O4" s="147"/>
    </row>
    <row r="5" spans="1:15" ht="42" customHeight="1">
      <c r="A5" s="139"/>
      <c r="B5" s="139"/>
      <c r="C5" s="140"/>
      <c r="D5" s="80" t="s">
        <v>57</v>
      </c>
      <c r="E5" s="80" t="s">
        <v>75</v>
      </c>
      <c r="F5" s="80" t="s">
        <v>76</v>
      </c>
      <c r="G5" s="148"/>
      <c r="H5" s="148"/>
      <c r="I5" s="148"/>
      <c r="J5" s="80" t="s">
        <v>57</v>
      </c>
      <c r="K5" s="75" t="s">
        <v>77</v>
      </c>
      <c r="L5" s="75" t="s">
        <v>78</v>
      </c>
      <c r="M5" s="75" t="s">
        <v>79</v>
      </c>
      <c r="N5" s="75" t="s">
        <v>80</v>
      </c>
      <c r="O5" s="75" t="s">
        <v>81</v>
      </c>
    </row>
    <row r="6" spans="1:15" ht="24" customHeight="1">
      <c r="A6" s="31" t="s">
        <v>82</v>
      </c>
      <c r="B6" s="31" t="s">
        <v>83</v>
      </c>
      <c r="C6" s="31" t="s">
        <v>84</v>
      </c>
      <c r="D6" s="32" t="s">
        <v>85</v>
      </c>
      <c r="E6" s="32" t="s">
        <v>86</v>
      </c>
      <c r="F6" s="32" t="s">
        <v>87</v>
      </c>
      <c r="G6" s="32" t="s">
        <v>88</v>
      </c>
      <c r="H6" s="32" t="s">
        <v>89</v>
      </c>
      <c r="I6" s="32" t="s">
        <v>90</v>
      </c>
      <c r="J6" s="32" t="s">
        <v>91</v>
      </c>
      <c r="K6" s="32" t="s">
        <v>92</v>
      </c>
      <c r="L6" s="32" t="s">
        <v>93</v>
      </c>
      <c r="M6" s="32" t="s">
        <v>94</v>
      </c>
      <c r="N6" s="31" t="s">
        <v>95</v>
      </c>
      <c r="O6" s="32" t="s">
        <v>96</v>
      </c>
    </row>
    <row r="7" spans="1:15" ht="21" customHeight="1">
      <c r="A7" s="33" t="s">
        <v>97</v>
      </c>
      <c r="B7" s="33" t="s">
        <v>98</v>
      </c>
      <c r="C7" s="44">
        <v>1053723.32</v>
      </c>
      <c r="D7" s="44">
        <v>1053723.32</v>
      </c>
      <c r="E7" s="44">
        <v>1000982</v>
      </c>
      <c r="F7" s="44">
        <v>52741.32</v>
      </c>
      <c r="G7" s="44"/>
      <c r="H7" s="44"/>
      <c r="I7" s="44"/>
      <c r="J7" s="44"/>
      <c r="K7" s="44"/>
      <c r="L7" s="44"/>
      <c r="M7" s="44"/>
      <c r="N7" s="44"/>
      <c r="O7" s="44"/>
    </row>
    <row r="8" spans="1:15" ht="21" customHeight="1">
      <c r="A8" s="81" t="s">
        <v>99</v>
      </c>
      <c r="B8" s="81" t="s">
        <v>100</v>
      </c>
      <c r="C8" s="44">
        <v>1000982</v>
      </c>
      <c r="D8" s="44">
        <v>1000982</v>
      </c>
      <c r="E8" s="44">
        <v>1000982</v>
      </c>
      <c r="F8" s="44"/>
      <c r="G8" s="44"/>
      <c r="H8" s="44"/>
      <c r="I8" s="44"/>
      <c r="J8" s="44"/>
      <c r="K8" s="44"/>
      <c r="L8" s="44"/>
      <c r="M8" s="44"/>
      <c r="N8" s="44"/>
      <c r="O8" s="44"/>
    </row>
    <row r="9" spans="1:15" ht="21" customHeight="1">
      <c r="A9" s="82" t="s">
        <v>101</v>
      </c>
      <c r="B9" s="82" t="s">
        <v>102</v>
      </c>
      <c r="C9" s="44">
        <v>375000</v>
      </c>
      <c r="D9" s="44">
        <v>375000</v>
      </c>
      <c r="E9" s="44">
        <v>375000</v>
      </c>
      <c r="F9" s="44"/>
      <c r="G9" s="141"/>
      <c r="H9" s="44"/>
      <c r="I9" s="44"/>
      <c r="J9" s="44"/>
      <c r="K9" s="44"/>
      <c r="L9" s="44"/>
      <c r="M9" s="44"/>
      <c r="N9" s="44"/>
      <c r="O9" s="44"/>
    </row>
    <row r="10" spans="1:15" ht="30.75" customHeight="1">
      <c r="A10" s="82" t="s">
        <v>103</v>
      </c>
      <c r="B10" s="82" t="s">
        <v>104</v>
      </c>
      <c r="C10" s="44">
        <v>625982</v>
      </c>
      <c r="D10" s="44">
        <v>625982</v>
      </c>
      <c r="E10" s="44">
        <v>625982</v>
      </c>
      <c r="F10" s="44"/>
      <c r="G10" s="140"/>
      <c r="H10" s="44"/>
      <c r="I10" s="44"/>
      <c r="J10" s="44"/>
      <c r="K10" s="44"/>
      <c r="L10" s="44"/>
      <c r="M10" s="44"/>
      <c r="N10" s="44"/>
      <c r="O10" s="44"/>
    </row>
    <row r="11" spans="1:15" ht="21" customHeight="1">
      <c r="A11" s="81" t="s">
        <v>105</v>
      </c>
      <c r="B11" s="81" t="s">
        <v>106</v>
      </c>
      <c r="C11" s="44">
        <v>52741.32</v>
      </c>
      <c r="D11" s="44">
        <v>52741.32</v>
      </c>
      <c r="E11" s="44"/>
      <c r="F11" s="44">
        <v>52741.32</v>
      </c>
      <c r="G11" s="44"/>
      <c r="H11" s="44"/>
      <c r="I11" s="44"/>
      <c r="J11" s="44"/>
      <c r="K11" s="44"/>
      <c r="L11" s="44"/>
      <c r="M11" s="44"/>
      <c r="N11" s="44"/>
      <c r="O11" s="44"/>
    </row>
    <row r="12" spans="1:15" ht="21" customHeight="1">
      <c r="A12" s="82" t="s">
        <v>107</v>
      </c>
      <c r="B12" s="82" t="s">
        <v>108</v>
      </c>
      <c r="C12" s="44">
        <v>8821.32</v>
      </c>
      <c r="D12" s="44">
        <v>8821.32</v>
      </c>
      <c r="E12" s="44"/>
      <c r="F12" s="44">
        <v>8821.32</v>
      </c>
      <c r="G12" s="44"/>
      <c r="H12" s="44"/>
      <c r="I12" s="44"/>
      <c r="J12" s="44"/>
      <c r="K12" s="44"/>
      <c r="L12" s="44"/>
      <c r="M12" s="44"/>
      <c r="N12" s="44"/>
      <c r="O12" s="44"/>
    </row>
    <row r="13" spans="1:15" ht="21" customHeight="1">
      <c r="A13" s="82" t="s">
        <v>109</v>
      </c>
      <c r="B13" s="82" t="s">
        <v>110</v>
      </c>
      <c r="C13" s="44">
        <v>43920</v>
      </c>
      <c r="D13" s="44">
        <v>43920</v>
      </c>
      <c r="E13" s="44"/>
      <c r="F13" s="44">
        <v>43920</v>
      </c>
      <c r="G13" s="44"/>
      <c r="H13" s="44"/>
      <c r="I13" s="44"/>
      <c r="J13" s="44"/>
      <c r="K13" s="44"/>
      <c r="L13" s="44"/>
      <c r="M13" s="44"/>
      <c r="N13" s="44"/>
      <c r="O13" s="44"/>
    </row>
    <row r="14" spans="1:15" ht="21" customHeight="1">
      <c r="A14" s="33" t="s">
        <v>111</v>
      </c>
      <c r="B14" s="33" t="s">
        <v>112</v>
      </c>
      <c r="C14" s="44">
        <v>638918</v>
      </c>
      <c r="D14" s="44">
        <v>638918</v>
      </c>
      <c r="E14" s="44">
        <v>638918</v>
      </c>
      <c r="F14" s="44"/>
      <c r="G14" s="44"/>
      <c r="H14" s="44"/>
      <c r="I14" s="44"/>
      <c r="J14" s="44"/>
      <c r="K14" s="44"/>
      <c r="L14" s="44"/>
      <c r="M14" s="44"/>
      <c r="N14" s="44"/>
      <c r="O14" s="44"/>
    </row>
    <row r="15" spans="1:15" ht="21" customHeight="1">
      <c r="A15" s="81" t="s">
        <v>113</v>
      </c>
      <c r="B15" s="81" t="s">
        <v>114</v>
      </c>
      <c r="C15" s="44">
        <v>638918</v>
      </c>
      <c r="D15" s="44">
        <v>638918</v>
      </c>
      <c r="E15" s="44">
        <v>638918</v>
      </c>
      <c r="F15" s="44"/>
      <c r="G15" s="44"/>
      <c r="H15" s="44"/>
      <c r="I15" s="44"/>
      <c r="J15" s="44"/>
      <c r="K15" s="44"/>
      <c r="L15" s="44"/>
      <c r="M15" s="44"/>
      <c r="N15" s="44"/>
      <c r="O15" s="44"/>
    </row>
    <row r="16" spans="1:15" ht="21" customHeight="1">
      <c r="A16" s="82" t="s">
        <v>115</v>
      </c>
      <c r="B16" s="82" t="s">
        <v>116</v>
      </c>
      <c r="C16" s="44">
        <v>331018</v>
      </c>
      <c r="D16" s="44">
        <v>331018</v>
      </c>
      <c r="E16" s="44">
        <v>331018</v>
      </c>
      <c r="F16" s="44"/>
      <c r="G16" s="44"/>
      <c r="H16" s="44"/>
      <c r="I16" s="44"/>
      <c r="J16" s="44"/>
      <c r="K16" s="44"/>
      <c r="L16" s="44"/>
      <c r="M16" s="44"/>
      <c r="N16" s="44"/>
      <c r="O16" s="44"/>
    </row>
    <row r="17" spans="1:15" ht="21" customHeight="1">
      <c r="A17" s="82" t="s">
        <v>117</v>
      </c>
      <c r="B17" s="82" t="s">
        <v>118</v>
      </c>
      <c r="C17" s="44">
        <v>300596</v>
      </c>
      <c r="D17" s="44">
        <v>300596</v>
      </c>
      <c r="E17" s="44">
        <v>300596</v>
      </c>
      <c r="F17" s="44"/>
      <c r="G17" s="44"/>
      <c r="H17" s="44"/>
      <c r="I17" s="44"/>
      <c r="J17" s="44"/>
      <c r="K17" s="44"/>
      <c r="L17" s="44"/>
      <c r="M17" s="44"/>
      <c r="N17" s="44"/>
      <c r="O17" s="44"/>
    </row>
    <row r="18" spans="1:15" ht="21" customHeight="1">
      <c r="A18" s="82" t="s">
        <v>119</v>
      </c>
      <c r="B18" s="82" t="s">
        <v>120</v>
      </c>
      <c r="C18" s="44">
        <v>7304</v>
      </c>
      <c r="D18" s="44">
        <v>7304</v>
      </c>
      <c r="E18" s="44">
        <v>7304</v>
      </c>
      <c r="F18" s="44"/>
      <c r="G18" s="44"/>
      <c r="H18" s="44"/>
      <c r="I18" s="44"/>
      <c r="J18" s="44"/>
      <c r="K18" s="44"/>
      <c r="L18" s="44"/>
      <c r="M18" s="44"/>
      <c r="N18" s="44"/>
      <c r="O18" s="44"/>
    </row>
    <row r="19" spans="1:15" ht="21" customHeight="1">
      <c r="A19" s="33" t="s">
        <v>121</v>
      </c>
      <c r="B19" s="33" t="s">
        <v>122</v>
      </c>
      <c r="C19" s="44">
        <v>4353085</v>
      </c>
      <c r="D19" s="44">
        <v>4353085</v>
      </c>
      <c r="E19" s="44">
        <v>4353085</v>
      </c>
      <c r="F19" s="44"/>
      <c r="G19" s="44"/>
      <c r="H19" s="44"/>
      <c r="I19" s="44"/>
      <c r="J19" s="44"/>
      <c r="K19" s="44"/>
      <c r="L19" s="44"/>
      <c r="M19" s="44"/>
      <c r="N19" s="44"/>
      <c r="O19" s="44"/>
    </row>
    <row r="20" spans="1:15" ht="21" customHeight="1">
      <c r="A20" s="81" t="s">
        <v>123</v>
      </c>
      <c r="B20" s="81" t="s">
        <v>124</v>
      </c>
      <c r="C20" s="44">
        <v>4353085</v>
      </c>
      <c r="D20" s="44">
        <v>4353085</v>
      </c>
      <c r="E20" s="44">
        <v>4353085</v>
      </c>
      <c r="F20" s="44"/>
      <c r="G20" s="44"/>
      <c r="H20" s="44"/>
      <c r="I20" s="44"/>
      <c r="J20" s="44"/>
      <c r="K20" s="44"/>
      <c r="L20" s="44"/>
      <c r="M20" s="44"/>
      <c r="N20" s="44"/>
      <c r="O20" s="44"/>
    </row>
    <row r="21" spans="1:15" ht="21" customHeight="1">
      <c r="A21" s="82" t="s">
        <v>125</v>
      </c>
      <c r="B21" s="82" t="s">
        <v>126</v>
      </c>
      <c r="C21" s="44">
        <v>4353085</v>
      </c>
      <c r="D21" s="44">
        <v>4353085</v>
      </c>
      <c r="E21" s="44">
        <v>4353085</v>
      </c>
      <c r="F21" s="44"/>
      <c r="G21" s="44"/>
      <c r="H21" s="44"/>
      <c r="I21" s="44"/>
      <c r="J21" s="44"/>
      <c r="K21" s="44"/>
      <c r="L21" s="44"/>
      <c r="M21" s="44"/>
      <c r="N21" s="44"/>
      <c r="O21" s="44"/>
    </row>
    <row r="22" spans="1:15" ht="21" customHeight="1">
      <c r="A22" s="33" t="s">
        <v>127</v>
      </c>
      <c r="B22" s="33" t="s">
        <v>128</v>
      </c>
      <c r="C22" s="44">
        <v>150</v>
      </c>
      <c r="D22" s="44"/>
      <c r="E22" s="44"/>
      <c r="F22" s="44"/>
      <c r="G22" s="44"/>
      <c r="H22" s="44"/>
      <c r="I22" s="44"/>
      <c r="J22" s="44">
        <v>150</v>
      </c>
      <c r="K22" s="44"/>
      <c r="L22" s="44"/>
      <c r="M22" s="44"/>
      <c r="N22" s="44"/>
      <c r="O22" s="44">
        <v>150</v>
      </c>
    </row>
    <row r="23" spans="1:15" ht="21" customHeight="1">
      <c r="A23" s="81" t="s">
        <v>129</v>
      </c>
      <c r="B23" s="81" t="s">
        <v>130</v>
      </c>
      <c r="C23" s="44">
        <v>150</v>
      </c>
      <c r="D23" s="44"/>
      <c r="E23" s="44"/>
      <c r="F23" s="44"/>
      <c r="G23" s="44"/>
      <c r="H23" s="44"/>
      <c r="I23" s="44"/>
      <c r="J23" s="44">
        <v>150</v>
      </c>
      <c r="K23" s="44"/>
      <c r="L23" s="44"/>
      <c r="M23" s="44"/>
      <c r="N23" s="44"/>
      <c r="O23" s="44">
        <v>150</v>
      </c>
    </row>
    <row r="24" spans="1:15" ht="21" customHeight="1">
      <c r="A24" s="82" t="s">
        <v>131</v>
      </c>
      <c r="B24" s="82" t="s">
        <v>130</v>
      </c>
      <c r="C24" s="44">
        <v>150</v>
      </c>
      <c r="D24" s="44"/>
      <c r="E24" s="44"/>
      <c r="F24" s="44"/>
      <c r="G24" s="44"/>
      <c r="H24" s="44"/>
      <c r="I24" s="44"/>
      <c r="J24" s="44">
        <v>150</v>
      </c>
      <c r="K24" s="44"/>
      <c r="L24" s="44"/>
      <c r="M24" s="44"/>
      <c r="N24" s="44"/>
      <c r="O24" s="44">
        <v>150</v>
      </c>
    </row>
    <row r="25" spans="1:15" ht="21" customHeight="1">
      <c r="A25" s="33" t="s">
        <v>132</v>
      </c>
      <c r="B25" s="33" t="s">
        <v>133</v>
      </c>
      <c r="C25" s="44">
        <v>494052</v>
      </c>
      <c r="D25" s="44">
        <v>494052</v>
      </c>
      <c r="E25" s="44">
        <v>494052</v>
      </c>
      <c r="F25" s="44"/>
      <c r="G25" s="44"/>
      <c r="H25" s="44"/>
      <c r="I25" s="44"/>
      <c r="J25" s="44"/>
      <c r="K25" s="44"/>
      <c r="L25" s="44"/>
      <c r="M25" s="44"/>
      <c r="N25" s="44"/>
      <c r="O25" s="44"/>
    </row>
    <row r="26" spans="1:15" ht="21" customHeight="1">
      <c r="A26" s="81" t="s">
        <v>134</v>
      </c>
      <c r="B26" s="81" t="s">
        <v>135</v>
      </c>
      <c r="C26" s="44">
        <v>494052</v>
      </c>
      <c r="D26" s="44">
        <v>494052</v>
      </c>
      <c r="E26" s="44">
        <v>494052</v>
      </c>
      <c r="F26" s="44"/>
      <c r="G26" s="44"/>
      <c r="H26" s="44"/>
      <c r="I26" s="44"/>
      <c r="J26" s="44"/>
      <c r="K26" s="44"/>
      <c r="L26" s="44"/>
      <c r="M26" s="44"/>
      <c r="N26" s="44"/>
      <c r="O26" s="44"/>
    </row>
    <row r="27" spans="1:15" ht="21" customHeight="1">
      <c r="A27" s="82" t="s">
        <v>136</v>
      </c>
      <c r="B27" s="82" t="s">
        <v>137</v>
      </c>
      <c r="C27" s="44">
        <v>494052</v>
      </c>
      <c r="D27" s="44">
        <v>494052</v>
      </c>
      <c r="E27" s="44">
        <v>494052</v>
      </c>
      <c r="F27" s="44"/>
      <c r="G27" s="44"/>
      <c r="H27" s="44"/>
      <c r="I27" s="44"/>
      <c r="J27" s="44"/>
      <c r="K27" s="44"/>
      <c r="L27" s="44"/>
      <c r="M27" s="44"/>
      <c r="N27" s="44"/>
      <c r="O27" s="44"/>
    </row>
    <row r="28" spans="1:15" ht="21" customHeight="1">
      <c r="A28" s="136" t="s">
        <v>55</v>
      </c>
      <c r="B28" s="137"/>
      <c r="C28" s="44">
        <v>6539928.3200000003</v>
      </c>
      <c r="D28" s="44">
        <v>6539778.3200000003</v>
      </c>
      <c r="E28" s="44">
        <v>6487037</v>
      </c>
      <c r="F28" s="44">
        <v>52741.32</v>
      </c>
      <c r="G28" s="44"/>
      <c r="H28" s="44"/>
      <c r="I28" s="44"/>
      <c r="J28" s="44">
        <v>150</v>
      </c>
      <c r="K28" s="44"/>
      <c r="L28" s="44"/>
      <c r="M28" s="44"/>
      <c r="N28" s="44"/>
      <c r="O28" s="44">
        <v>150</v>
      </c>
    </row>
  </sheetData>
  <mergeCells count="13">
    <mergeCell ref="A1:O1"/>
    <mergeCell ref="A2:O2"/>
    <mergeCell ref="A3:B3"/>
    <mergeCell ref="D4:F4"/>
    <mergeCell ref="J4:O4"/>
    <mergeCell ref="H4:H5"/>
    <mergeCell ref="I4:I5"/>
    <mergeCell ref="A28:B28"/>
    <mergeCell ref="A4:A5"/>
    <mergeCell ref="B4:B5"/>
    <mergeCell ref="C4:C5"/>
    <mergeCell ref="G4:G5"/>
    <mergeCell ref="G9:G10"/>
  </mergeCells>
  <phoneticPr fontId="16" type="noConversion"/>
  <printOptions horizontalCentered="1"/>
  <pageMargins left="0.96" right="0.96" top="0.72" bottom="0.72" header="0" footer="0"/>
  <pageSetup paperSize="9" scale="69" orientation="landscape" r:id="rId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34"/>
  <sheetViews>
    <sheetView showGridLines="0" showZeros="0" workbookViewId="0"/>
  </sheetViews>
  <sheetFormatPr defaultColWidth="8.625" defaultRowHeight="12.75" customHeight="1"/>
  <cols>
    <col min="1" max="4" width="35.625" customWidth="1"/>
  </cols>
  <sheetData>
    <row r="1" spans="1:4" ht="15" customHeight="1">
      <c r="A1" s="26"/>
      <c r="B1" s="28"/>
      <c r="C1" s="28"/>
      <c r="D1" s="28" t="s">
        <v>138</v>
      </c>
    </row>
    <row r="2" spans="1:4" ht="41.25" customHeight="1">
      <c r="A2" s="113" t="str">
        <f>"2026"&amp;"年部门财政拨款收支预算总表"</f>
        <v>2026年部门财政拨款收支预算总表</v>
      </c>
      <c r="B2" s="114"/>
      <c r="C2" s="114"/>
      <c r="D2" s="114"/>
    </row>
    <row r="3" spans="1:4" ht="17.25" customHeight="1">
      <c r="A3" s="115" t="str">
        <f>"单位名称："&amp;"昆明市东川区农业技术推广中心"</f>
        <v>单位名称：昆明市东川区农业技术推广中心</v>
      </c>
      <c r="B3" s="116"/>
      <c r="D3" s="28" t="s">
        <v>1</v>
      </c>
    </row>
    <row r="4" spans="1:4" ht="17.25" customHeight="1">
      <c r="A4" s="117" t="s">
        <v>2</v>
      </c>
      <c r="B4" s="118"/>
      <c r="C4" s="117" t="s">
        <v>3</v>
      </c>
      <c r="D4" s="118"/>
    </row>
    <row r="5" spans="1:4" ht="18.75" customHeight="1">
      <c r="A5" s="75" t="s">
        <v>4</v>
      </c>
      <c r="B5" s="75" t="s">
        <v>5</v>
      </c>
      <c r="C5" s="75" t="s">
        <v>6</v>
      </c>
      <c r="D5" s="75" t="s">
        <v>5</v>
      </c>
    </row>
    <row r="6" spans="1:4" ht="16.5" customHeight="1">
      <c r="A6" s="76" t="s">
        <v>139</v>
      </c>
      <c r="B6" s="44">
        <v>6539778.3200000003</v>
      </c>
      <c r="C6" s="76" t="s">
        <v>140</v>
      </c>
      <c r="D6" s="44">
        <v>6539778.3200000003</v>
      </c>
    </row>
    <row r="7" spans="1:4" ht="16.5" customHeight="1">
      <c r="A7" s="76" t="s">
        <v>141</v>
      </c>
      <c r="B7" s="44">
        <v>6539778.3200000003</v>
      </c>
      <c r="C7" s="76" t="s">
        <v>142</v>
      </c>
      <c r="D7" s="44"/>
    </row>
    <row r="8" spans="1:4" ht="16.5" customHeight="1">
      <c r="A8" s="76" t="s">
        <v>143</v>
      </c>
      <c r="B8" s="44"/>
      <c r="C8" s="76" t="s">
        <v>144</v>
      </c>
      <c r="D8" s="44"/>
    </row>
    <row r="9" spans="1:4" ht="16.5" customHeight="1">
      <c r="A9" s="76" t="s">
        <v>145</v>
      </c>
      <c r="B9" s="44"/>
      <c r="C9" s="76" t="s">
        <v>146</v>
      </c>
      <c r="D9" s="44"/>
    </row>
    <row r="10" spans="1:4" ht="16.5" customHeight="1">
      <c r="A10" s="76" t="s">
        <v>147</v>
      </c>
      <c r="B10" s="44"/>
      <c r="C10" s="76" t="s">
        <v>148</v>
      </c>
      <c r="D10" s="44"/>
    </row>
    <row r="11" spans="1:4" ht="16.5" customHeight="1">
      <c r="A11" s="76" t="s">
        <v>141</v>
      </c>
      <c r="B11" s="44"/>
      <c r="C11" s="76" t="s">
        <v>149</v>
      </c>
      <c r="D11" s="44"/>
    </row>
    <row r="12" spans="1:4" ht="16.5" customHeight="1">
      <c r="A12" s="6" t="s">
        <v>143</v>
      </c>
      <c r="B12" s="44"/>
      <c r="C12" s="37" t="s">
        <v>150</v>
      </c>
      <c r="D12" s="44"/>
    </row>
    <row r="13" spans="1:4" ht="16.5" customHeight="1">
      <c r="A13" s="6" t="s">
        <v>145</v>
      </c>
      <c r="B13" s="44"/>
      <c r="C13" s="37" t="s">
        <v>151</v>
      </c>
      <c r="D13" s="44"/>
    </row>
    <row r="14" spans="1:4" ht="16.5" customHeight="1">
      <c r="A14" s="77"/>
      <c r="B14" s="44"/>
      <c r="C14" s="37" t="s">
        <v>152</v>
      </c>
      <c r="D14" s="44">
        <v>1053723.32</v>
      </c>
    </row>
    <row r="15" spans="1:4" ht="16.5" customHeight="1">
      <c r="A15" s="77"/>
      <c r="B15" s="44"/>
      <c r="C15" s="37" t="s">
        <v>153</v>
      </c>
      <c r="D15" s="44">
        <v>638918</v>
      </c>
    </row>
    <row r="16" spans="1:4" ht="16.5" customHeight="1">
      <c r="A16" s="77"/>
      <c r="B16" s="44"/>
      <c r="C16" s="37" t="s">
        <v>154</v>
      </c>
      <c r="D16" s="44"/>
    </row>
    <row r="17" spans="1:4" ht="16.5" customHeight="1">
      <c r="A17" s="77"/>
      <c r="B17" s="44"/>
      <c r="C17" s="37" t="s">
        <v>155</v>
      </c>
      <c r="D17" s="44"/>
    </row>
    <row r="18" spans="1:4" ht="16.5" customHeight="1">
      <c r="A18" s="77"/>
      <c r="B18" s="44"/>
      <c r="C18" s="37" t="s">
        <v>156</v>
      </c>
      <c r="D18" s="44">
        <v>4353085</v>
      </c>
    </row>
    <row r="19" spans="1:4" ht="16.5" customHeight="1">
      <c r="A19" s="77"/>
      <c r="B19" s="44"/>
      <c r="C19" s="37" t="s">
        <v>157</v>
      </c>
      <c r="D19" s="44"/>
    </row>
    <row r="20" spans="1:4" ht="16.5" customHeight="1">
      <c r="A20" s="77"/>
      <c r="B20" s="44"/>
      <c r="C20" s="37" t="s">
        <v>158</v>
      </c>
      <c r="D20" s="44"/>
    </row>
    <row r="21" spans="1:4" ht="16.5" customHeight="1">
      <c r="A21" s="77"/>
      <c r="B21" s="44"/>
      <c r="C21" s="37" t="s">
        <v>159</v>
      </c>
      <c r="D21" s="44"/>
    </row>
    <row r="22" spans="1:4" ht="16.5" customHeight="1">
      <c r="A22" s="77"/>
      <c r="B22" s="44"/>
      <c r="C22" s="37" t="s">
        <v>160</v>
      </c>
      <c r="D22" s="44"/>
    </row>
    <row r="23" spans="1:4" ht="16.5" customHeight="1">
      <c r="A23" s="77"/>
      <c r="B23" s="44"/>
      <c r="C23" s="37" t="s">
        <v>161</v>
      </c>
      <c r="D23" s="44"/>
    </row>
    <row r="24" spans="1:4" ht="16.5" customHeight="1">
      <c r="A24" s="77"/>
      <c r="B24" s="44"/>
      <c r="C24" s="37" t="s">
        <v>162</v>
      </c>
      <c r="D24" s="44"/>
    </row>
    <row r="25" spans="1:4" ht="16.5" customHeight="1">
      <c r="A25" s="77"/>
      <c r="B25" s="44"/>
      <c r="C25" s="37" t="s">
        <v>163</v>
      </c>
      <c r="D25" s="44">
        <v>494052</v>
      </c>
    </row>
    <row r="26" spans="1:4" ht="16.5" customHeight="1">
      <c r="A26" s="77"/>
      <c r="B26" s="44"/>
      <c r="C26" s="37" t="s">
        <v>164</v>
      </c>
      <c r="D26" s="44"/>
    </row>
    <row r="27" spans="1:4" ht="16.5" customHeight="1">
      <c r="A27" s="77"/>
      <c r="B27" s="44"/>
      <c r="C27" s="37" t="s">
        <v>165</v>
      </c>
      <c r="D27" s="44"/>
    </row>
    <row r="28" spans="1:4" ht="16.5" customHeight="1">
      <c r="A28" s="77"/>
      <c r="B28" s="44"/>
      <c r="C28" s="37" t="s">
        <v>166</v>
      </c>
      <c r="D28" s="44"/>
    </row>
    <row r="29" spans="1:4" ht="16.5" customHeight="1">
      <c r="A29" s="77"/>
      <c r="B29" s="44"/>
      <c r="C29" s="37" t="s">
        <v>167</v>
      </c>
      <c r="D29" s="44"/>
    </row>
    <row r="30" spans="1:4" ht="16.5" customHeight="1">
      <c r="A30" s="77"/>
      <c r="B30" s="44"/>
      <c r="C30" s="37" t="s">
        <v>168</v>
      </c>
      <c r="D30" s="44"/>
    </row>
    <row r="31" spans="1:4" ht="16.5" customHeight="1">
      <c r="A31" s="77"/>
      <c r="B31" s="44"/>
      <c r="C31" s="6" t="s">
        <v>169</v>
      </c>
      <c r="D31" s="44"/>
    </row>
    <row r="32" spans="1:4" ht="16.5" customHeight="1">
      <c r="A32" s="77"/>
      <c r="B32" s="44"/>
      <c r="C32" s="6" t="s">
        <v>170</v>
      </c>
      <c r="D32" s="44"/>
    </row>
    <row r="33" spans="1:4" ht="16.5" customHeight="1">
      <c r="A33" s="77"/>
      <c r="B33" s="44"/>
      <c r="C33" s="4" t="s">
        <v>171</v>
      </c>
      <c r="D33" s="44"/>
    </row>
    <row r="34" spans="1:4" ht="15" customHeight="1">
      <c r="A34" s="78" t="s">
        <v>50</v>
      </c>
      <c r="B34" s="79">
        <v>6539778.3200000003</v>
      </c>
      <c r="C34" s="78" t="s">
        <v>51</v>
      </c>
      <c r="D34" s="79">
        <v>6539778.3200000003</v>
      </c>
    </row>
  </sheetData>
  <mergeCells count="4">
    <mergeCell ref="A2:D2"/>
    <mergeCell ref="A3:B3"/>
    <mergeCell ref="A4:B4"/>
    <mergeCell ref="C4:D4"/>
  </mergeCells>
  <phoneticPr fontId="16" type="noConversion"/>
  <printOptions horizontalCentered="1"/>
  <pageMargins left="0.94488188976377963" right="0.94488188976377963" top="0.70866141732283472" bottom="0.70866141732283472" header="0" footer="0"/>
  <pageSetup paperSize="9" scale="80" orientation="landscape" r:id="rId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pageSetUpPr fitToPage="1"/>
  </sheetPr>
  <dimension ref="A1:G25"/>
  <sheetViews>
    <sheetView showZeros="0" workbookViewId="0">
      <selection activeCell="C16" sqref="C16"/>
    </sheetView>
  </sheetViews>
  <sheetFormatPr defaultColWidth="9.125" defaultRowHeight="14.25" customHeight="1"/>
  <cols>
    <col min="1" max="1" width="20.125" customWidth="1"/>
    <col min="2" max="2" width="33.125" customWidth="1"/>
    <col min="3" max="3" width="16.5" customWidth="1"/>
    <col min="4" max="4" width="15" customWidth="1"/>
    <col min="5" max="5" width="18" customWidth="1"/>
    <col min="6" max="6" width="15.75" customWidth="1"/>
    <col min="7" max="7" width="24.125" customWidth="1"/>
  </cols>
  <sheetData>
    <row r="1" spans="1:7" ht="14.25" customHeight="1">
      <c r="D1" s="66"/>
      <c r="F1" s="39"/>
      <c r="G1" s="67" t="s">
        <v>172</v>
      </c>
    </row>
    <row r="2" spans="1:7" ht="41.25" customHeight="1">
      <c r="A2" s="149" t="str">
        <f>"2026"&amp;"年一般公共预算支出预算表（按功能科目分类）"</f>
        <v>2026年一般公共预算支出预算表（按功能科目分类）</v>
      </c>
      <c r="B2" s="149"/>
      <c r="C2" s="149"/>
      <c r="D2" s="149"/>
      <c r="E2" s="149"/>
      <c r="F2" s="149"/>
      <c r="G2" s="149"/>
    </row>
    <row r="3" spans="1:7" ht="18" customHeight="1">
      <c r="A3" s="12" t="str">
        <f>"单位名称："&amp;"昆明市东川区农业技术推广中心"</f>
        <v>单位名称：昆明市东川区农业技术推广中心</v>
      </c>
      <c r="F3" s="62"/>
      <c r="G3" s="67" t="s">
        <v>1</v>
      </c>
    </row>
    <row r="4" spans="1:7" ht="20.25" customHeight="1">
      <c r="A4" s="150" t="s">
        <v>173</v>
      </c>
      <c r="B4" s="151"/>
      <c r="C4" s="157" t="s">
        <v>55</v>
      </c>
      <c r="D4" s="152" t="s">
        <v>75</v>
      </c>
      <c r="E4" s="153"/>
      <c r="F4" s="154"/>
      <c r="G4" s="159" t="s">
        <v>76</v>
      </c>
    </row>
    <row r="5" spans="1:7" ht="20.25" customHeight="1">
      <c r="A5" s="73" t="s">
        <v>72</v>
      </c>
      <c r="B5" s="73" t="s">
        <v>73</v>
      </c>
      <c r="C5" s="158"/>
      <c r="D5" s="2" t="s">
        <v>57</v>
      </c>
      <c r="E5" s="2" t="s">
        <v>174</v>
      </c>
      <c r="F5" s="2" t="s">
        <v>175</v>
      </c>
      <c r="G5" s="160"/>
    </row>
    <row r="6" spans="1:7" ht="15" customHeight="1">
      <c r="A6" s="5" t="s">
        <v>82</v>
      </c>
      <c r="B6" s="5" t="s">
        <v>83</v>
      </c>
      <c r="C6" s="5" t="s">
        <v>84</v>
      </c>
      <c r="D6" s="5" t="s">
        <v>85</v>
      </c>
      <c r="E6" s="5" t="s">
        <v>86</v>
      </c>
      <c r="F6" s="5" t="s">
        <v>87</v>
      </c>
      <c r="G6" s="5" t="s">
        <v>88</v>
      </c>
    </row>
    <row r="7" spans="1:7" ht="18" customHeight="1">
      <c r="A7" s="4" t="s">
        <v>97</v>
      </c>
      <c r="B7" s="4" t="s">
        <v>98</v>
      </c>
      <c r="C7" s="44">
        <v>1053723.32</v>
      </c>
      <c r="D7" s="44">
        <v>1000982</v>
      </c>
      <c r="E7" s="44">
        <v>985982</v>
      </c>
      <c r="F7" s="44">
        <v>15000</v>
      </c>
      <c r="G7" s="44">
        <v>52741.32</v>
      </c>
    </row>
    <row r="8" spans="1:7" ht="18" customHeight="1">
      <c r="A8" s="65" t="s">
        <v>99</v>
      </c>
      <c r="B8" s="65" t="s">
        <v>100</v>
      </c>
      <c r="C8" s="44">
        <v>1000982</v>
      </c>
      <c r="D8" s="44">
        <v>1000982</v>
      </c>
      <c r="E8" s="44">
        <v>985982</v>
      </c>
      <c r="F8" s="44">
        <v>15000</v>
      </c>
      <c r="G8" s="44"/>
    </row>
    <row r="9" spans="1:7" ht="18" customHeight="1">
      <c r="A9" s="74" t="s">
        <v>101</v>
      </c>
      <c r="B9" s="74" t="s">
        <v>102</v>
      </c>
      <c r="C9" s="44">
        <v>375000</v>
      </c>
      <c r="D9" s="44">
        <v>375000</v>
      </c>
      <c r="E9" s="44">
        <v>360000</v>
      </c>
      <c r="F9" s="44">
        <v>15000</v>
      </c>
      <c r="G9" s="44"/>
    </row>
    <row r="10" spans="1:7" ht="18" customHeight="1">
      <c r="A10" s="74" t="s">
        <v>103</v>
      </c>
      <c r="B10" s="74" t="s">
        <v>104</v>
      </c>
      <c r="C10" s="44">
        <v>625982</v>
      </c>
      <c r="D10" s="44">
        <v>625982</v>
      </c>
      <c r="E10" s="44">
        <v>625982</v>
      </c>
      <c r="F10" s="44"/>
      <c r="G10" s="44"/>
    </row>
    <row r="11" spans="1:7" ht="18" customHeight="1">
      <c r="A11" s="65" t="s">
        <v>105</v>
      </c>
      <c r="B11" s="65" t="s">
        <v>106</v>
      </c>
      <c r="C11" s="44">
        <v>52741.32</v>
      </c>
      <c r="D11" s="44"/>
      <c r="E11" s="44"/>
      <c r="F11" s="44"/>
      <c r="G11" s="44">
        <v>52741.32</v>
      </c>
    </row>
    <row r="12" spans="1:7" ht="18" customHeight="1">
      <c r="A12" s="74" t="s">
        <v>107</v>
      </c>
      <c r="B12" s="74" t="s">
        <v>108</v>
      </c>
      <c r="C12" s="44">
        <v>8821.32</v>
      </c>
      <c r="D12" s="44"/>
      <c r="E12" s="44"/>
      <c r="F12" s="44"/>
      <c r="G12" s="44">
        <v>8821.32</v>
      </c>
    </row>
    <row r="13" spans="1:7" ht="18" customHeight="1">
      <c r="A13" s="74" t="s">
        <v>109</v>
      </c>
      <c r="B13" s="74" t="s">
        <v>110</v>
      </c>
      <c r="C13" s="44">
        <v>43920</v>
      </c>
      <c r="D13" s="44"/>
      <c r="E13" s="44"/>
      <c r="F13" s="44"/>
      <c r="G13" s="44">
        <v>43920</v>
      </c>
    </row>
    <row r="14" spans="1:7" ht="18" customHeight="1">
      <c r="A14" s="4" t="s">
        <v>111</v>
      </c>
      <c r="B14" s="4" t="s">
        <v>112</v>
      </c>
      <c r="C14" s="44">
        <v>638918</v>
      </c>
      <c r="D14" s="44">
        <v>638918</v>
      </c>
      <c r="E14" s="44">
        <v>638918</v>
      </c>
      <c r="F14" s="44"/>
      <c r="G14" s="44"/>
    </row>
    <row r="15" spans="1:7" ht="18" customHeight="1">
      <c r="A15" s="65" t="s">
        <v>113</v>
      </c>
      <c r="B15" s="65" t="s">
        <v>114</v>
      </c>
      <c r="C15" s="44">
        <v>638918</v>
      </c>
      <c r="D15" s="44">
        <v>638918</v>
      </c>
      <c r="E15" s="44">
        <v>638918</v>
      </c>
      <c r="F15" s="44"/>
      <c r="G15" s="44"/>
    </row>
    <row r="16" spans="1:7" ht="18" customHeight="1">
      <c r="A16" s="74" t="s">
        <v>115</v>
      </c>
      <c r="B16" s="74" t="s">
        <v>116</v>
      </c>
      <c r="C16" s="44">
        <v>331018</v>
      </c>
      <c r="D16" s="44">
        <v>331018</v>
      </c>
      <c r="E16" s="44">
        <v>331018</v>
      </c>
      <c r="F16" s="44"/>
      <c r="G16" s="44"/>
    </row>
    <row r="17" spans="1:7" ht="18" customHeight="1">
      <c r="A17" s="74" t="s">
        <v>117</v>
      </c>
      <c r="B17" s="74" t="s">
        <v>118</v>
      </c>
      <c r="C17" s="44">
        <v>300596</v>
      </c>
      <c r="D17" s="44">
        <v>300596</v>
      </c>
      <c r="E17" s="44">
        <v>300596</v>
      </c>
      <c r="F17" s="44"/>
      <c r="G17" s="44"/>
    </row>
    <row r="18" spans="1:7" ht="18" customHeight="1">
      <c r="A18" s="74" t="s">
        <v>119</v>
      </c>
      <c r="B18" s="74" t="s">
        <v>120</v>
      </c>
      <c r="C18" s="44">
        <v>7304</v>
      </c>
      <c r="D18" s="44">
        <v>7304</v>
      </c>
      <c r="E18" s="44">
        <v>7304</v>
      </c>
      <c r="F18" s="44"/>
      <c r="G18" s="44"/>
    </row>
    <row r="19" spans="1:7" ht="18" customHeight="1">
      <c r="A19" s="4" t="s">
        <v>121</v>
      </c>
      <c r="B19" s="4" t="s">
        <v>122</v>
      </c>
      <c r="C19" s="44">
        <v>4353085</v>
      </c>
      <c r="D19" s="44">
        <v>4353085</v>
      </c>
      <c r="E19" s="44">
        <v>4117755</v>
      </c>
      <c r="F19" s="44">
        <v>235330</v>
      </c>
      <c r="G19" s="44"/>
    </row>
    <row r="20" spans="1:7" ht="18" customHeight="1">
      <c r="A20" s="65" t="s">
        <v>123</v>
      </c>
      <c r="B20" s="65" t="s">
        <v>124</v>
      </c>
      <c r="C20" s="44">
        <v>4353085</v>
      </c>
      <c r="D20" s="44">
        <v>4353085</v>
      </c>
      <c r="E20" s="44">
        <v>4117755</v>
      </c>
      <c r="F20" s="44">
        <v>235330</v>
      </c>
      <c r="G20" s="44"/>
    </row>
    <row r="21" spans="1:7" ht="18" customHeight="1">
      <c r="A21" s="74" t="s">
        <v>125</v>
      </c>
      <c r="B21" s="74" t="s">
        <v>126</v>
      </c>
      <c r="C21" s="44">
        <v>4353085</v>
      </c>
      <c r="D21" s="44">
        <v>4353085</v>
      </c>
      <c r="E21" s="44">
        <v>4117755</v>
      </c>
      <c r="F21" s="44">
        <v>235330</v>
      </c>
      <c r="G21" s="44"/>
    </row>
    <row r="22" spans="1:7" ht="18" customHeight="1">
      <c r="A22" s="4" t="s">
        <v>132</v>
      </c>
      <c r="B22" s="4" t="s">
        <v>133</v>
      </c>
      <c r="C22" s="44">
        <v>494052</v>
      </c>
      <c r="D22" s="44">
        <v>494052</v>
      </c>
      <c r="E22" s="44">
        <v>494052</v>
      </c>
      <c r="F22" s="44"/>
      <c r="G22" s="44"/>
    </row>
    <row r="23" spans="1:7" ht="18" customHeight="1">
      <c r="A23" s="65" t="s">
        <v>134</v>
      </c>
      <c r="B23" s="65" t="s">
        <v>135</v>
      </c>
      <c r="C23" s="44">
        <v>494052</v>
      </c>
      <c r="D23" s="44">
        <v>494052</v>
      </c>
      <c r="E23" s="44">
        <v>494052</v>
      </c>
      <c r="F23" s="44"/>
      <c r="G23" s="44"/>
    </row>
    <row r="24" spans="1:7" ht="18" customHeight="1">
      <c r="A24" s="74" t="s">
        <v>136</v>
      </c>
      <c r="B24" s="74" t="s">
        <v>137</v>
      </c>
      <c r="C24" s="44">
        <v>494052</v>
      </c>
      <c r="D24" s="44">
        <v>494052</v>
      </c>
      <c r="E24" s="44">
        <v>494052</v>
      </c>
      <c r="F24" s="44"/>
      <c r="G24" s="44"/>
    </row>
    <row r="25" spans="1:7" ht="18" customHeight="1">
      <c r="A25" s="155" t="s">
        <v>176</v>
      </c>
      <c r="B25" s="156" t="s">
        <v>176</v>
      </c>
      <c r="C25" s="44">
        <v>6539778.3200000003</v>
      </c>
      <c r="D25" s="44">
        <v>6487037</v>
      </c>
      <c r="E25" s="44">
        <v>6236707</v>
      </c>
      <c r="F25" s="44">
        <v>250330</v>
      </c>
      <c r="G25" s="44">
        <v>52741.32</v>
      </c>
    </row>
  </sheetData>
  <mergeCells count="6">
    <mergeCell ref="A2:G2"/>
    <mergeCell ref="A4:B4"/>
    <mergeCell ref="D4:F4"/>
    <mergeCell ref="A25:B25"/>
    <mergeCell ref="C4:C5"/>
    <mergeCell ref="G4:G5"/>
  </mergeCells>
  <phoneticPr fontId="16" type="noConversion"/>
  <printOptions horizontalCentered="1"/>
  <pageMargins left="0.37" right="0.37" top="0.56000000000000005" bottom="0.56000000000000005" header="0.48" footer="0.48"/>
  <pageSetup paperSize="9" scale="87" fitToHeight="10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sheetPr>
  <dimension ref="A1:F7"/>
  <sheetViews>
    <sheetView showZeros="0" workbookViewId="0"/>
  </sheetViews>
  <sheetFormatPr defaultColWidth="10.375" defaultRowHeight="14.25" customHeight="1"/>
  <cols>
    <col min="1" max="1" width="15.875" customWidth="1"/>
    <col min="2" max="2" width="17.75" customWidth="1"/>
    <col min="3" max="3" width="17" customWidth="1"/>
    <col min="4" max="4" width="18.125" customWidth="1"/>
    <col min="5" max="5" width="21.625" customWidth="1"/>
    <col min="6" max="6" width="28.125" customWidth="1"/>
  </cols>
  <sheetData>
    <row r="1" spans="1:6" ht="27.75" customHeight="1">
      <c r="A1" s="27"/>
      <c r="B1" s="27"/>
      <c r="C1" s="27"/>
      <c r="D1" s="27"/>
      <c r="E1" s="26"/>
      <c r="F1" s="72" t="s">
        <v>177</v>
      </c>
    </row>
    <row r="2" spans="1:6" ht="41.25" customHeight="1">
      <c r="A2" s="161" t="str">
        <f>"2026"&amp;"年一般公共预算“三公”经费支出预算表"</f>
        <v>2026年一般公共预算“三公”经费支出预算表</v>
      </c>
      <c r="B2" s="162"/>
      <c r="C2" s="162"/>
      <c r="D2" s="162"/>
      <c r="E2" s="163"/>
      <c r="F2" s="162"/>
    </row>
    <row r="3" spans="1:6" ht="36.75" customHeight="1">
      <c r="A3" s="164" t="str">
        <f>"单位名称："&amp;"昆明市东川区农业技术推广中心"</f>
        <v>单位名称：昆明市东川区农业技术推广中心</v>
      </c>
      <c r="B3" s="165"/>
      <c r="D3" s="27"/>
      <c r="E3" s="26"/>
      <c r="F3" s="29" t="s">
        <v>1</v>
      </c>
    </row>
    <row r="4" spans="1:6" ht="27" customHeight="1">
      <c r="A4" s="166" t="s">
        <v>178</v>
      </c>
      <c r="B4" s="166" t="s">
        <v>179</v>
      </c>
      <c r="C4" s="125" t="s">
        <v>180</v>
      </c>
      <c r="D4" s="166"/>
      <c r="E4" s="167"/>
      <c r="F4" s="166" t="s">
        <v>181</v>
      </c>
    </row>
    <row r="5" spans="1:6" ht="28.5" customHeight="1">
      <c r="A5" s="168"/>
      <c r="B5" s="169"/>
      <c r="C5" s="30" t="s">
        <v>57</v>
      </c>
      <c r="D5" s="30" t="s">
        <v>182</v>
      </c>
      <c r="E5" s="30" t="s">
        <v>183</v>
      </c>
      <c r="F5" s="170"/>
    </row>
    <row r="6" spans="1:6" ht="31.5" customHeight="1">
      <c r="A6" s="32" t="s">
        <v>82</v>
      </c>
      <c r="B6" s="32" t="s">
        <v>83</v>
      </c>
      <c r="C6" s="32" t="s">
        <v>84</v>
      </c>
      <c r="D6" s="32" t="s">
        <v>85</v>
      </c>
      <c r="E6" s="32" t="s">
        <v>86</v>
      </c>
      <c r="F6" s="32" t="s">
        <v>87</v>
      </c>
    </row>
    <row r="7" spans="1:6" ht="38.25" customHeight="1">
      <c r="A7" s="44">
        <v>42200</v>
      </c>
      <c r="B7" s="44"/>
      <c r="C7" s="44">
        <v>36000</v>
      </c>
      <c r="D7" s="44"/>
      <c r="E7" s="44">
        <v>36000</v>
      </c>
      <c r="F7" s="44">
        <v>6200</v>
      </c>
    </row>
  </sheetData>
  <mergeCells count="6">
    <mergeCell ref="A2:F2"/>
    <mergeCell ref="A3:B3"/>
    <mergeCell ref="C4:E4"/>
    <mergeCell ref="A4:A5"/>
    <mergeCell ref="B4:B5"/>
    <mergeCell ref="F4:F5"/>
  </mergeCells>
  <phoneticPr fontId="16" type="noConversion"/>
  <pageMargins left="1.2598425196850394" right="0.6692913385826772" top="0.70866141732283472" bottom="0.70866141732283472" header="0.27559055118110237" footer="0.27559055118110237"/>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pageSetUpPr fitToPage="1"/>
  </sheetPr>
  <dimension ref="A1:Y40"/>
  <sheetViews>
    <sheetView showZeros="0" topLeftCell="A19" workbookViewId="0">
      <selection activeCell="H39" sqref="H39"/>
    </sheetView>
  </sheetViews>
  <sheetFormatPr defaultColWidth="9.125" defaultRowHeight="14.25" customHeight="1"/>
  <cols>
    <col min="1" max="1" width="16.125" customWidth="1"/>
    <col min="2" max="2" width="19.5" customWidth="1"/>
    <col min="3" max="3" width="17" customWidth="1"/>
    <col min="4" max="4" width="14.625" customWidth="1"/>
    <col min="5" max="5" width="10.125" customWidth="1"/>
    <col min="6" max="6" width="17.625" customWidth="1"/>
    <col min="7" max="7" width="7.5" customWidth="1"/>
    <col min="8" max="8" width="20" customWidth="1"/>
    <col min="9" max="9" width="12.25" customWidth="1"/>
    <col min="10" max="10" width="13.125" customWidth="1"/>
    <col min="11" max="11" width="7.875" customWidth="1"/>
    <col min="12" max="12" width="4.125" customWidth="1"/>
    <col min="13" max="13" width="6.375" customWidth="1"/>
    <col min="14" max="14" width="10.75" customWidth="1"/>
    <col min="15" max="15" width="5.25" customWidth="1"/>
    <col min="16" max="16" width="5.75" customWidth="1"/>
    <col min="17" max="17" width="6.25" customWidth="1"/>
    <col min="18" max="18" width="7.125" customWidth="1"/>
    <col min="19" max="19" width="6.75" customWidth="1"/>
    <col min="20" max="20" width="7.625" customWidth="1"/>
    <col min="21" max="21" width="8.5" customWidth="1"/>
    <col min="22" max="22" width="7.875" customWidth="1"/>
    <col min="23" max="23" width="9.5" customWidth="1"/>
    <col min="24" max="24" width="6.75" customWidth="1"/>
    <col min="25" max="25" width="7.75" customWidth="1"/>
  </cols>
  <sheetData>
    <row r="1" spans="1:25" ht="13.5" customHeight="1">
      <c r="B1" s="66"/>
      <c r="C1" s="68"/>
      <c r="E1" s="69"/>
      <c r="F1" s="69"/>
      <c r="G1" s="69"/>
      <c r="H1" s="69"/>
      <c r="I1" s="45"/>
      <c r="J1" s="45"/>
      <c r="K1" s="45"/>
      <c r="L1" s="45"/>
      <c r="M1" s="45"/>
      <c r="N1" s="45"/>
      <c r="O1" s="45"/>
      <c r="S1" s="45"/>
      <c r="W1" s="68"/>
      <c r="Y1" s="11" t="s">
        <v>184</v>
      </c>
    </row>
    <row r="2" spans="1:25" ht="45.75" customHeight="1">
      <c r="A2" s="182" t="str">
        <f>"2026"&amp;"年部门基本支出预算表"</f>
        <v>2026年部门基本支出预算表</v>
      </c>
      <c r="B2" s="183"/>
      <c r="C2" s="182"/>
      <c r="D2" s="182"/>
      <c r="E2" s="182"/>
      <c r="F2" s="182"/>
      <c r="G2" s="182"/>
      <c r="H2" s="182"/>
      <c r="I2" s="182"/>
      <c r="J2" s="182"/>
      <c r="K2" s="182"/>
      <c r="L2" s="182"/>
      <c r="M2" s="182"/>
      <c r="N2" s="182"/>
      <c r="O2" s="182"/>
      <c r="P2" s="183"/>
      <c r="Q2" s="183"/>
      <c r="R2" s="183"/>
      <c r="S2" s="182"/>
      <c r="T2" s="182"/>
      <c r="U2" s="182"/>
      <c r="V2" s="182"/>
      <c r="W2" s="182"/>
      <c r="X2" s="182"/>
      <c r="Y2" s="182"/>
    </row>
    <row r="3" spans="1:25" ht="18.75" customHeight="1">
      <c r="A3" s="184" t="str">
        <f>"单位名称："&amp;"昆明市东川区农业技术推广中心"</f>
        <v>单位名称：昆明市东川区农业技术推广中心</v>
      </c>
      <c r="B3" s="185"/>
      <c r="C3" s="186"/>
      <c r="D3" s="186"/>
      <c r="E3" s="186"/>
      <c r="F3" s="186"/>
      <c r="G3" s="186"/>
      <c r="H3" s="186"/>
      <c r="I3" s="48"/>
      <c r="J3" s="48"/>
      <c r="K3" s="48"/>
      <c r="L3" s="48"/>
      <c r="M3" s="48"/>
      <c r="N3" s="48"/>
      <c r="O3" s="48"/>
      <c r="P3" s="13"/>
      <c r="Q3" s="13"/>
      <c r="R3" s="13"/>
      <c r="S3" s="48"/>
      <c r="W3" s="68"/>
      <c r="Y3" s="11" t="s">
        <v>1</v>
      </c>
    </row>
    <row r="4" spans="1:25" ht="18" customHeight="1">
      <c r="A4" s="171" t="s">
        <v>185</v>
      </c>
      <c r="B4" s="171" t="s">
        <v>186</v>
      </c>
      <c r="C4" s="171" t="s">
        <v>187</v>
      </c>
      <c r="D4" s="171" t="s">
        <v>188</v>
      </c>
      <c r="E4" s="171" t="s">
        <v>189</v>
      </c>
      <c r="F4" s="171" t="s">
        <v>190</v>
      </c>
      <c r="G4" s="171" t="s">
        <v>191</v>
      </c>
      <c r="H4" s="171" t="s">
        <v>192</v>
      </c>
      <c r="I4" s="152" t="s">
        <v>193</v>
      </c>
      <c r="J4" s="187" t="s">
        <v>193</v>
      </c>
      <c r="K4" s="187"/>
      <c r="L4" s="187"/>
      <c r="M4" s="187"/>
      <c r="N4" s="187"/>
      <c r="O4" s="187"/>
      <c r="P4" s="153"/>
      <c r="Q4" s="153"/>
      <c r="R4" s="153"/>
      <c r="S4" s="188" t="s">
        <v>61</v>
      </c>
      <c r="T4" s="187" t="s">
        <v>62</v>
      </c>
      <c r="U4" s="187"/>
      <c r="V4" s="187"/>
      <c r="W4" s="187"/>
      <c r="X4" s="187"/>
      <c r="Y4" s="189"/>
    </row>
    <row r="5" spans="1:25" ht="18" customHeight="1">
      <c r="A5" s="179"/>
      <c r="B5" s="173"/>
      <c r="C5" s="181"/>
      <c r="D5" s="179"/>
      <c r="E5" s="179"/>
      <c r="F5" s="179"/>
      <c r="G5" s="179"/>
      <c r="H5" s="179"/>
      <c r="I5" s="157" t="s">
        <v>194</v>
      </c>
      <c r="J5" s="152" t="s">
        <v>58</v>
      </c>
      <c r="K5" s="187"/>
      <c r="L5" s="187"/>
      <c r="M5" s="187"/>
      <c r="N5" s="187"/>
      <c r="O5" s="189"/>
      <c r="P5" s="190" t="s">
        <v>195</v>
      </c>
      <c r="Q5" s="153"/>
      <c r="R5" s="154"/>
      <c r="S5" s="171" t="s">
        <v>61</v>
      </c>
      <c r="T5" s="152" t="s">
        <v>62</v>
      </c>
      <c r="U5" s="188" t="s">
        <v>64</v>
      </c>
      <c r="V5" s="187" t="s">
        <v>62</v>
      </c>
      <c r="W5" s="188" t="s">
        <v>66</v>
      </c>
      <c r="X5" s="188" t="s">
        <v>67</v>
      </c>
      <c r="Y5" s="191" t="s">
        <v>68</v>
      </c>
    </row>
    <row r="6" spans="1:25" ht="19.5" customHeight="1">
      <c r="A6" s="173"/>
      <c r="B6" s="173"/>
      <c r="C6" s="173"/>
      <c r="D6" s="173"/>
      <c r="E6" s="173"/>
      <c r="F6" s="173"/>
      <c r="G6" s="173"/>
      <c r="H6" s="173"/>
      <c r="I6" s="173"/>
      <c r="J6" s="174" t="s">
        <v>196</v>
      </c>
      <c r="K6" s="171"/>
      <c r="L6" s="171" t="s">
        <v>197</v>
      </c>
      <c r="M6" s="171" t="s">
        <v>198</v>
      </c>
      <c r="N6" s="171" t="s">
        <v>199</v>
      </c>
      <c r="O6" s="171" t="s">
        <v>200</v>
      </c>
      <c r="P6" s="171" t="s">
        <v>58</v>
      </c>
      <c r="Q6" s="171" t="s">
        <v>59</v>
      </c>
      <c r="R6" s="171" t="s">
        <v>60</v>
      </c>
      <c r="S6" s="173"/>
      <c r="T6" s="171" t="s">
        <v>57</v>
      </c>
      <c r="U6" s="171" t="s">
        <v>64</v>
      </c>
      <c r="V6" s="171" t="s">
        <v>201</v>
      </c>
      <c r="W6" s="171" t="s">
        <v>66</v>
      </c>
      <c r="X6" s="171" t="s">
        <v>67</v>
      </c>
      <c r="Y6" s="171" t="s">
        <v>68</v>
      </c>
    </row>
    <row r="7" spans="1:25" ht="52.5" customHeight="1">
      <c r="A7" s="180"/>
      <c r="B7" s="158"/>
      <c r="C7" s="180"/>
      <c r="D7" s="180"/>
      <c r="E7" s="180"/>
      <c r="F7" s="180"/>
      <c r="G7" s="180"/>
      <c r="H7" s="180"/>
      <c r="I7" s="180"/>
      <c r="J7" s="70" t="s">
        <v>57</v>
      </c>
      <c r="K7" s="71" t="s">
        <v>202</v>
      </c>
      <c r="L7" s="172" t="s">
        <v>203</v>
      </c>
      <c r="M7" s="172" t="s">
        <v>198</v>
      </c>
      <c r="N7" s="172" t="s">
        <v>199</v>
      </c>
      <c r="O7" s="172" t="s">
        <v>200</v>
      </c>
      <c r="P7" s="172" t="s">
        <v>198</v>
      </c>
      <c r="Q7" s="172" t="s">
        <v>199</v>
      </c>
      <c r="R7" s="172" t="s">
        <v>200</v>
      </c>
      <c r="S7" s="172" t="s">
        <v>61</v>
      </c>
      <c r="T7" s="172" t="s">
        <v>57</v>
      </c>
      <c r="U7" s="172" t="s">
        <v>64</v>
      </c>
      <c r="V7" s="172" t="s">
        <v>201</v>
      </c>
      <c r="W7" s="172" t="s">
        <v>66</v>
      </c>
      <c r="X7" s="172" t="s">
        <v>67</v>
      </c>
      <c r="Y7" s="172" t="s">
        <v>68</v>
      </c>
    </row>
    <row r="8" spans="1:25" ht="19.5" customHeight="1">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spans="1:25" ht="20.25" customHeight="1">
      <c r="A9" s="285" t="s">
        <v>204</v>
      </c>
      <c r="B9" s="285" t="s">
        <v>70</v>
      </c>
      <c r="C9" s="6" t="s">
        <v>205</v>
      </c>
      <c r="D9" s="6" t="s">
        <v>206</v>
      </c>
      <c r="E9" s="6" t="s">
        <v>125</v>
      </c>
      <c r="F9" s="6" t="s">
        <v>126</v>
      </c>
      <c r="G9" s="6" t="s">
        <v>207</v>
      </c>
      <c r="H9" s="6" t="s">
        <v>208</v>
      </c>
      <c r="I9" s="44">
        <v>1823808</v>
      </c>
      <c r="J9" s="44">
        <v>1823808</v>
      </c>
      <c r="K9" s="44"/>
      <c r="L9" s="44"/>
      <c r="M9" s="44"/>
      <c r="N9" s="44">
        <v>1823808</v>
      </c>
      <c r="O9" s="44"/>
      <c r="P9" s="44"/>
      <c r="Q9" s="44"/>
      <c r="R9" s="44"/>
      <c r="S9" s="44"/>
      <c r="T9" s="44"/>
      <c r="U9" s="44"/>
      <c r="V9" s="44"/>
      <c r="W9" s="44"/>
      <c r="X9" s="44"/>
      <c r="Y9" s="44"/>
    </row>
    <row r="10" spans="1:25" ht="20.25" customHeight="1">
      <c r="A10" s="285" t="s">
        <v>204</v>
      </c>
      <c r="B10" s="285" t="s">
        <v>70</v>
      </c>
      <c r="C10" s="6" t="s">
        <v>205</v>
      </c>
      <c r="D10" s="6" t="s">
        <v>206</v>
      </c>
      <c r="E10" s="6" t="s">
        <v>125</v>
      </c>
      <c r="F10" s="6" t="s">
        <v>126</v>
      </c>
      <c r="G10" s="6" t="s">
        <v>209</v>
      </c>
      <c r="H10" s="6" t="s">
        <v>210</v>
      </c>
      <c r="I10" s="44">
        <v>273792</v>
      </c>
      <c r="J10" s="44">
        <v>273792</v>
      </c>
      <c r="K10" s="20"/>
      <c r="L10" s="20"/>
      <c r="M10" s="20"/>
      <c r="N10" s="44">
        <v>273792</v>
      </c>
      <c r="O10" s="20"/>
      <c r="P10" s="44"/>
      <c r="Q10" s="44"/>
      <c r="R10" s="44"/>
      <c r="S10" s="44"/>
      <c r="T10" s="44"/>
      <c r="U10" s="44"/>
      <c r="V10" s="44"/>
      <c r="W10" s="44"/>
      <c r="X10" s="44"/>
      <c r="Y10" s="44"/>
    </row>
    <row r="11" spans="1:25" ht="20.25" customHeight="1">
      <c r="A11" s="285" t="s">
        <v>204</v>
      </c>
      <c r="B11" s="285" t="s">
        <v>70</v>
      </c>
      <c r="C11" s="6" t="s">
        <v>205</v>
      </c>
      <c r="D11" s="6" t="s">
        <v>206</v>
      </c>
      <c r="E11" s="6" t="s">
        <v>125</v>
      </c>
      <c r="F11" s="6" t="s">
        <v>126</v>
      </c>
      <c r="G11" s="6" t="s">
        <v>211</v>
      </c>
      <c r="H11" s="6" t="s">
        <v>212</v>
      </c>
      <c r="I11" s="44">
        <v>1933</v>
      </c>
      <c r="J11" s="44">
        <v>1933</v>
      </c>
      <c r="K11" s="20"/>
      <c r="L11" s="20"/>
      <c r="M11" s="20"/>
      <c r="N11" s="44">
        <v>1933</v>
      </c>
      <c r="O11" s="20"/>
      <c r="P11" s="44"/>
      <c r="Q11" s="44"/>
      <c r="R11" s="44"/>
      <c r="S11" s="44"/>
      <c r="T11" s="44"/>
      <c r="U11" s="44"/>
      <c r="V11" s="44"/>
      <c r="W11" s="44"/>
      <c r="X11" s="44"/>
      <c r="Y11" s="44"/>
    </row>
    <row r="12" spans="1:25" ht="20.25" customHeight="1">
      <c r="A12" s="285" t="s">
        <v>204</v>
      </c>
      <c r="B12" s="285" t="s">
        <v>70</v>
      </c>
      <c r="C12" s="6" t="s">
        <v>205</v>
      </c>
      <c r="D12" s="6" t="s">
        <v>206</v>
      </c>
      <c r="E12" s="6" t="s">
        <v>125</v>
      </c>
      <c r="F12" s="6" t="s">
        <v>126</v>
      </c>
      <c r="G12" s="6" t="s">
        <v>211</v>
      </c>
      <c r="H12" s="6" t="s">
        <v>212</v>
      </c>
      <c r="I12" s="44">
        <v>151984</v>
      </c>
      <c r="J12" s="44">
        <v>151984</v>
      </c>
      <c r="K12" s="20"/>
      <c r="L12" s="20"/>
      <c r="M12" s="20"/>
      <c r="N12" s="44">
        <v>151984</v>
      </c>
      <c r="O12" s="20"/>
      <c r="P12" s="44"/>
      <c r="Q12" s="44"/>
      <c r="R12" s="44"/>
      <c r="S12" s="44"/>
      <c r="T12" s="44"/>
      <c r="U12" s="44"/>
      <c r="V12" s="44"/>
      <c r="W12" s="44"/>
      <c r="X12" s="44"/>
      <c r="Y12" s="44"/>
    </row>
    <row r="13" spans="1:25" ht="20.25" customHeight="1">
      <c r="A13" s="285" t="s">
        <v>204</v>
      </c>
      <c r="B13" s="285" t="s">
        <v>70</v>
      </c>
      <c r="C13" s="6" t="s">
        <v>205</v>
      </c>
      <c r="D13" s="6" t="s">
        <v>206</v>
      </c>
      <c r="E13" s="6" t="s">
        <v>125</v>
      </c>
      <c r="F13" s="6" t="s">
        <v>126</v>
      </c>
      <c r="G13" s="6" t="s">
        <v>213</v>
      </c>
      <c r="H13" s="6" t="s">
        <v>214</v>
      </c>
      <c r="I13" s="44">
        <v>656184</v>
      </c>
      <c r="J13" s="44">
        <v>656184</v>
      </c>
      <c r="K13" s="20"/>
      <c r="L13" s="20"/>
      <c r="M13" s="20"/>
      <c r="N13" s="44">
        <v>656184</v>
      </c>
      <c r="O13" s="20"/>
      <c r="P13" s="44"/>
      <c r="Q13" s="44"/>
      <c r="R13" s="44"/>
      <c r="S13" s="44"/>
      <c r="T13" s="44"/>
      <c r="U13" s="44"/>
      <c r="V13" s="44"/>
      <c r="W13" s="44"/>
      <c r="X13" s="44"/>
      <c r="Y13" s="44"/>
    </row>
    <row r="14" spans="1:25" ht="20.25" customHeight="1">
      <c r="A14" s="285" t="s">
        <v>204</v>
      </c>
      <c r="B14" s="285" t="s">
        <v>70</v>
      </c>
      <c r="C14" s="6" t="s">
        <v>205</v>
      </c>
      <c r="D14" s="6" t="s">
        <v>206</v>
      </c>
      <c r="E14" s="6" t="s">
        <v>125</v>
      </c>
      <c r="F14" s="6" t="s">
        <v>126</v>
      </c>
      <c r="G14" s="6" t="s">
        <v>213</v>
      </c>
      <c r="H14" s="6" t="s">
        <v>214</v>
      </c>
      <c r="I14" s="44">
        <v>328080</v>
      </c>
      <c r="J14" s="44">
        <v>328080</v>
      </c>
      <c r="K14" s="20"/>
      <c r="L14" s="20"/>
      <c r="M14" s="20"/>
      <c r="N14" s="44">
        <v>328080</v>
      </c>
      <c r="O14" s="20"/>
      <c r="P14" s="44"/>
      <c r="Q14" s="44"/>
      <c r="R14" s="44"/>
      <c r="S14" s="44"/>
      <c r="T14" s="44"/>
      <c r="U14" s="44"/>
      <c r="V14" s="44"/>
      <c r="W14" s="44"/>
      <c r="X14" s="44"/>
      <c r="Y14" s="44"/>
    </row>
    <row r="15" spans="1:25" ht="20.25" customHeight="1">
      <c r="A15" s="285" t="s">
        <v>204</v>
      </c>
      <c r="B15" s="285" t="s">
        <v>70</v>
      </c>
      <c r="C15" s="6" t="s">
        <v>205</v>
      </c>
      <c r="D15" s="6" t="s">
        <v>206</v>
      </c>
      <c r="E15" s="6" t="s">
        <v>125</v>
      </c>
      <c r="F15" s="6" t="s">
        <v>126</v>
      </c>
      <c r="G15" s="6" t="s">
        <v>213</v>
      </c>
      <c r="H15" s="6" t="s">
        <v>214</v>
      </c>
      <c r="I15" s="44">
        <v>2970</v>
      </c>
      <c r="J15" s="44">
        <v>2970</v>
      </c>
      <c r="K15" s="20"/>
      <c r="L15" s="20"/>
      <c r="M15" s="20"/>
      <c r="N15" s="44">
        <v>2970</v>
      </c>
      <c r="O15" s="20"/>
      <c r="P15" s="44"/>
      <c r="Q15" s="44"/>
      <c r="R15" s="44"/>
      <c r="S15" s="44"/>
      <c r="T15" s="44"/>
      <c r="U15" s="44"/>
      <c r="V15" s="44"/>
      <c r="W15" s="44"/>
      <c r="X15" s="44"/>
      <c r="Y15" s="44"/>
    </row>
    <row r="16" spans="1:25" ht="20.25" customHeight="1">
      <c r="A16" s="285" t="s">
        <v>204</v>
      </c>
      <c r="B16" s="285" t="s">
        <v>70</v>
      </c>
      <c r="C16" s="6" t="s">
        <v>205</v>
      </c>
      <c r="D16" s="6" t="s">
        <v>206</v>
      </c>
      <c r="E16" s="6" t="s">
        <v>125</v>
      </c>
      <c r="F16" s="6" t="s">
        <v>126</v>
      </c>
      <c r="G16" s="6" t="s">
        <v>213</v>
      </c>
      <c r="H16" s="6" t="s">
        <v>214</v>
      </c>
      <c r="I16" s="44">
        <v>593040</v>
      </c>
      <c r="J16" s="44">
        <v>593040</v>
      </c>
      <c r="K16" s="20"/>
      <c r="L16" s="20"/>
      <c r="M16" s="20"/>
      <c r="N16" s="44">
        <v>593040</v>
      </c>
      <c r="O16" s="20"/>
      <c r="P16" s="44"/>
      <c r="Q16" s="44"/>
      <c r="R16" s="44"/>
      <c r="S16" s="44"/>
      <c r="T16" s="44"/>
      <c r="U16" s="44"/>
      <c r="V16" s="44"/>
      <c r="W16" s="44"/>
      <c r="X16" s="44"/>
      <c r="Y16" s="44"/>
    </row>
    <row r="17" spans="1:25" ht="20.25" customHeight="1">
      <c r="A17" s="285" t="s">
        <v>204</v>
      </c>
      <c r="B17" s="285" t="s">
        <v>70</v>
      </c>
      <c r="C17" s="6" t="s">
        <v>215</v>
      </c>
      <c r="D17" s="6" t="s">
        <v>216</v>
      </c>
      <c r="E17" s="6" t="s">
        <v>103</v>
      </c>
      <c r="F17" s="6" t="s">
        <v>104</v>
      </c>
      <c r="G17" s="6" t="s">
        <v>217</v>
      </c>
      <c r="H17" s="6" t="s">
        <v>218</v>
      </c>
      <c r="I17" s="44">
        <v>625982</v>
      </c>
      <c r="J17" s="44">
        <v>625982</v>
      </c>
      <c r="K17" s="20"/>
      <c r="L17" s="20"/>
      <c r="M17" s="20"/>
      <c r="N17" s="44">
        <v>625982</v>
      </c>
      <c r="O17" s="20"/>
      <c r="P17" s="44"/>
      <c r="Q17" s="44"/>
      <c r="R17" s="44"/>
      <c r="S17" s="44"/>
      <c r="T17" s="44"/>
      <c r="U17" s="44"/>
      <c r="V17" s="44"/>
      <c r="W17" s="44"/>
      <c r="X17" s="44"/>
      <c r="Y17" s="44"/>
    </row>
    <row r="18" spans="1:25" ht="20.25" customHeight="1">
      <c r="A18" s="285" t="s">
        <v>204</v>
      </c>
      <c r="B18" s="285" t="s">
        <v>70</v>
      </c>
      <c r="C18" s="6" t="s">
        <v>215</v>
      </c>
      <c r="D18" s="6" t="s">
        <v>216</v>
      </c>
      <c r="E18" s="6" t="s">
        <v>115</v>
      </c>
      <c r="F18" s="6" t="s">
        <v>116</v>
      </c>
      <c r="G18" s="6" t="s">
        <v>219</v>
      </c>
      <c r="H18" s="6" t="s">
        <v>220</v>
      </c>
      <c r="I18" s="44">
        <v>301732</v>
      </c>
      <c r="J18" s="44">
        <v>301732</v>
      </c>
      <c r="K18" s="20"/>
      <c r="L18" s="20"/>
      <c r="M18" s="20"/>
      <c r="N18" s="44">
        <v>301732</v>
      </c>
      <c r="O18" s="20"/>
      <c r="P18" s="44"/>
      <c r="Q18" s="44"/>
      <c r="R18" s="44"/>
      <c r="S18" s="44"/>
      <c r="T18" s="44"/>
      <c r="U18" s="44"/>
      <c r="V18" s="44"/>
      <c r="W18" s="44"/>
      <c r="X18" s="44"/>
      <c r="Y18" s="44"/>
    </row>
    <row r="19" spans="1:25" ht="20.25" customHeight="1">
      <c r="A19" s="285" t="s">
        <v>204</v>
      </c>
      <c r="B19" s="285" t="s">
        <v>70</v>
      </c>
      <c r="C19" s="6" t="s">
        <v>215</v>
      </c>
      <c r="D19" s="6" t="s">
        <v>216</v>
      </c>
      <c r="E19" s="6" t="s">
        <v>115</v>
      </c>
      <c r="F19" s="6" t="s">
        <v>116</v>
      </c>
      <c r="G19" s="6" t="s">
        <v>219</v>
      </c>
      <c r="H19" s="6" t="s">
        <v>220</v>
      </c>
      <c r="I19" s="44">
        <v>13074</v>
      </c>
      <c r="J19" s="44">
        <v>13074</v>
      </c>
      <c r="K19" s="20"/>
      <c r="L19" s="20"/>
      <c r="M19" s="20"/>
      <c r="N19" s="44">
        <v>13074</v>
      </c>
      <c r="O19" s="20"/>
      <c r="P19" s="44"/>
      <c r="Q19" s="44"/>
      <c r="R19" s="44"/>
      <c r="S19" s="44"/>
      <c r="T19" s="44"/>
      <c r="U19" s="44"/>
      <c r="V19" s="44"/>
      <c r="W19" s="44"/>
      <c r="X19" s="44"/>
      <c r="Y19" s="44"/>
    </row>
    <row r="20" spans="1:25" ht="20.25" customHeight="1">
      <c r="A20" s="285" t="s">
        <v>204</v>
      </c>
      <c r="B20" s="285" t="s">
        <v>70</v>
      </c>
      <c r="C20" s="6" t="s">
        <v>215</v>
      </c>
      <c r="D20" s="6" t="s">
        <v>216</v>
      </c>
      <c r="E20" s="6" t="s">
        <v>115</v>
      </c>
      <c r="F20" s="6" t="s">
        <v>116</v>
      </c>
      <c r="G20" s="6" t="s">
        <v>219</v>
      </c>
      <c r="H20" s="6" t="s">
        <v>220</v>
      </c>
      <c r="I20" s="44">
        <v>16212</v>
      </c>
      <c r="J20" s="44">
        <v>16212</v>
      </c>
      <c r="K20" s="20"/>
      <c r="L20" s="20"/>
      <c r="M20" s="20"/>
      <c r="N20" s="44">
        <v>16212</v>
      </c>
      <c r="O20" s="20"/>
      <c r="P20" s="44"/>
      <c r="Q20" s="44"/>
      <c r="R20" s="44"/>
      <c r="S20" s="44"/>
      <c r="T20" s="44"/>
      <c r="U20" s="44"/>
      <c r="V20" s="44"/>
      <c r="W20" s="44"/>
      <c r="X20" s="44"/>
      <c r="Y20" s="44"/>
    </row>
    <row r="21" spans="1:25" ht="20.25" customHeight="1">
      <c r="A21" s="285" t="s">
        <v>204</v>
      </c>
      <c r="B21" s="285" t="s">
        <v>70</v>
      </c>
      <c r="C21" s="6" t="s">
        <v>215</v>
      </c>
      <c r="D21" s="6" t="s">
        <v>216</v>
      </c>
      <c r="E21" s="6" t="s">
        <v>117</v>
      </c>
      <c r="F21" s="6" t="s">
        <v>118</v>
      </c>
      <c r="G21" s="6" t="s">
        <v>221</v>
      </c>
      <c r="H21" s="6" t="s">
        <v>222</v>
      </c>
      <c r="I21" s="44">
        <v>109626</v>
      </c>
      <c r="J21" s="44">
        <v>109626</v>
      </c>
      <c r="K21" s="20"/>
      <c r="L21" s="20"/>
      <c r="M21" s="20"/>
      <c r="N21" s="44">
        <v>109626</v>
      </c>
      <c r="O21" s="20"/>
      <c r="P21" s="44"/>
      <c r="Q21" s="44"/>
      <c r="R21" s="44"/>
      <c r="S21" s="44"/>
      <c r="T21" s="44"/>
      <c r="U21" s="44"/>
      <c r="V21" s="44"/>
      <c r="W21" s="44"/>
      <c r="X21" s="44"/>
      <c r="Y21" s="44"/>
    </row>
    <row r="22" spans="1:25" ht="20.25" customHeight="1">
      <c r="A22" s="285" t="s">
        <v>204</v>
      </c>
      <c r="B22" s="285" t="s">
        <v>70</v>
      </c>
      <c r="C22" s="6" t="s">
        <v>215</v>
      </c>
      <c r="D22" s="6" t="s">
        <v>216</v>
      </c>
      <c r="E22" s="6" t="s">
        <v>117</v>
      </c>
      <c r="F22" s="6" t="s">
        <v>118</v>
      </c>
      <c r="G22" s="6" t="s">
        <v>221</v>
      </c>
      <c r="H22" s="6" t="s">
        <v>222</v>
      </c>
      <c r="I22" s="44">
        <v>190970</v>
      </c>
      <c r="J22" s="44">
        <v>190970</v>
      </c>
      <c r="K22" s="20"/>
      <c r="L22" s="20"/>
      <c r="M22" s="20"/>
      <c r="N22" s="44">
        <v>190970</v>
      </c>
      <c r="O22" s="20"/>
      <c r="P22" s="44"/>
      <c r="Q22" s="44"/>
      <c r="R22" s="44"/>
      <c r="S22" s="44"/>
      <c r="T22" s="44"/>
      <c r="U22" s="44"/>
      <c r="V22" s="44"/>
      <c r="W22" s="44"/>
      <c r="X22" s="44"/>
      <c r="Y22" s="44"/>
    </row>
    <row r="23" spans="1:25" ht="20.25" customHeight="1">
      <c r="A23" s="285" t="s">
        <v>204</v>
      </c>
      <c r="B23" s="285" t="s">
        <v>70</v>
      </c>
      <c r="C23" s="6" t="s">
        <v>215</v>
      </c>
      <c r="D23" s="6" t="s">
        <v>216</v>
      </c>
      <c r="E23" s="6" t="s">
        <v>119</v>
      </c>
      <c r="F23" s="6" t="s">
        <v>120</v>
      </c>
      <c r="G23" s="6" t="s">
        <v>223</v>
      </c>
      <c r="H23" s="6" t="s">
        <v>224</v>
      </c>
      <c r="I23" s="44">
        <v>7304</v>
      </c>
      <c r="J23" s="44">
        <v>7304</v>
      </c>
      <c r="K23" s="20"/>
      <c r="L23" s="20"/>
      <c r="M23" s="20"/>
      <c r="N23" s="44">
        <v>7304</v>
      </c>
      <c r="O23" s="20"/>
      <c r="P23" s="44"/>
      <c r="Q23" s="44"/>
      <c r="R23" s="44"/>
      <c r="S23" s="44"/>
      <c r="T23" s="44"/>
      <c r="U23" s="44"/>
      <c r="V23" s="44"/>
      <c r="W23" s="44"/>
      <c r="X23" s="44"/>
      <c r="Y23" s="44"/>
    </row>
    <row r="24" spans="1:25" ht="20.25" customHeight="1">
      <c r="A24" s="285" t="s">
        <v>204</v>
      </c>
      <c r="B24" s="285" t="s">
        <v>70</v>
      </c>
      <c r="C24" s="6" t="s">
        <v>215</v>
      </c>
      <c r="D24" s="6" t="s">
        <v>216</v>
      </c>
      <c r="E24" s="6" t="s">
        <v>125</v>
      </c>
      <c r="F24" s="6" t="s">
        <v>126</v>
      </c>
      <c r="G24" s="6" t="s">
        <v>223</v>
      </c>
      <c r="H24" s="6" t="s">
        <v>224</v>
      </c>
      <c r="I24" s="44">
        <v>25564</v>
      </c>
      <c r="J24" s="44">
        <v>25564</v>
      </c>
      <c r="K24" s="20"/>
      <c r="L24" s="20"/>
      <c r="M24" s="20"/>
      <c r="N24" s="44">
        <v>25564</v>
      </c>
      <c r="O24" s="20"/>
      <c r="P24" s="44"/>
      <c r="Q24" s="44"/>
      <c r="R24" s="44"/>
      <c r="S24" s="44"/>
      <c r="T24" s="44"/>
      <c r="U24" s="44"/>
      <c r="V24" s="44"/>
      <c r="W24" s="44"/>
      <c r="X24" s="44"/>
      <c r="Y24" s="44"/>
    </row>
    <row r="25" spans="1:25" ht="20.25" customHeight="1">
      <c r="A25" s="285" t="s">
        <v>204</v>
      </c>
      <c r="B25" s="285" t="s">
        <v>70</v>
      </c>
      <c r="C25" s="6" t="s">
        <v>225</v>
      </c>
      <c r="D25" s="6" t="s">
        <v>137</v>
      </c>
      <c r="E25" s="6" t="s">
        <v>136</v>
      </c>
      <c r="F25" s="6" t="s">
        <v>137</v>
      </c>
      <c r="G25" s="6" t="s">
        <v>226</v>
      </c>
      <c r="H25" s="6" t="s">
        <v>137</v>
      </c>
      <c r="I25" s="44">
        <v>494052</v>
      </c>
      <c r="J25" s="44">
        <v>494052</v>
      </c>
      <c r="K25" s="20"/>
      <c r="L25" s="20"/>
      <c r="M25" s="20"/>
      <c r="N25" s="44">
        <v>494052</v>
      </c>
      <c r="O25" s="20"/>
      <c r="P25" s="44"/>
      <c r="Q25" s="44"/>
      <c r="R25" s="44"/>
      <c r="S25" s="44"/>
      <c r="T25" s="44"/>
      <c r="U25" s="44"/>
      <c r="V25" s="44"/>
      <c r="W25" s="44"/>
      <c r="X25" s="44"/>
      <c r="Y25" s="44"/>
    </row>
    <row r="26" spans="1:25" ht="20.25" customHeight="1">
      <c r="A26" s="285" t="s">
        <v>204</v>
      </c>
      <c r="B26" s="285" t="s">
        <v>70</v>
      </c>
      <c r="C26" s="6" t="s">
        <v>227</v>
      </c>
      <c r="D26" s="6" t="s">
        <v>181</v>
      </c>
      <c r="E26" s="6" t="s">
        <v>125</v>
      </c>
      <c r="F26" s="6" t="s">
        <v>126</v>
      </c>
      <c r="G26" s="6" t="s">
        <v>228</v>
      </c>
      <c r="H26" s="6" t="s">
        <v>181</v>
      </c>
      <c r="I26" s="44">
        <v>6200</v>
      </c>
      <c r="J26" s="44">
        <v>6200</v>
      </c>
      <c r="K26" s="20"/>
      <c r="L26" s="20"/>
      <c r="M26" s="20"/>
      <c r="N26" s="44">
        <v>6200</v>
      </c>
      <c r="O26" s="20"/>
      <c r="P26" s="44"/>
      <c r="Q26" s="44"/>
      <c r="R26" s="44"/>
      <c r="S26" s="44"/>
      <c r="T26" s="44"/>
      <c r="U26" s="44"/>
      <c r="V26" s="44"/>
      <c r="W26" s="44"/>
      <c r="X26" s="44"/>
      <c r="Y26" s="44"/>
    </row>
    <row r="27" spans="1:25" ht="20.25" customHeight="1">
      <c r="A27" s="285" t="s">
        <v>204</v>
      </c>
      <c r="B27" s="285" t="s">
        <v>70</v>
      </c>
      <c r="C27" s="6" t="s">
        <v>229</v>
      </c>
      <c r="D27" s="6" t="s">
        <v>230</v>
      </c>
      <c r="E27" s="6" t="s">
        <v>125</v>
      </c>
      <c r="F27" s="6" t="s">
        <v>126</v>
      </c>
      <c r="G27" s="6" t="s">
        <v>231</v>
      </c>
      <c r="H27" s="6" t="s">
        <v>230</v>
      </c>
      <c r="I27" s="44">
        <v>83700</v>
      </c>
      <c r="J27" s="44">
        <v>83700</v>
      </c>
      <c r="K27" s="20"/>
      <c r="L27" s="20"/>
      <c r="M27" s="20"/>
      <c r="N27" s="44">
        <v>83700</v>
      </c>
      <c r="O27" s="20"/>
      <c r="P27" s="44"/>
      <c r="Q27" s="44"/>
      <c r="R27" s="44"/>
      <c r="S27" s="44"/>
      <c r="T27" s="44"/>
      <c r="U27" s="44"/>
      <c r="V27" s="44"/>
      <c r="W27" s="44"/>
      <c r="X27" s="44"/>
      <c r="Y27" s="44"/>
    </row>
    <row r="28" spans="1:25" ht="20.25" customHeight="1">
      <c r="A28" s="285" t="s">
        <v>204</v>
      </c>
      <c r="B28" s="285" t="s">
        <v>70</v>
      </c>
      <c r="C28" s="6" t="s">
        <v>232</v>
      </c>
      <c r="D28" s="6" t="s">
        <v>233</v>
      </c>
      <c r="E28" s="6" t="s">
        <v>101</v>
      </c>
      <c r="F28" s="6" t="s">
        <v>102</v>
      </c>
      <c r="G28" s="6" t="s">
        <v>234</v>
      </c>
      <c r="H28" s="6" t="s">
        <v>235</v>
      </c>
      <c r="I28" s="44">
        <v>15000</v>
      </c>
      <c r="J28" s="44">
        <v>15000</v>
      </c>
      <c r="K28" s="20"/>
      <c r="L28" s="20"/>
      <c r="M28" s="20"/>
      <c r="N28" s="44">
        <v>15000</v>
      </c>
      <c r="O28" s="20"/>
      <c r="P28" s="44"/>
      <c r="Q28" s="44"/>
      <c r="R28" s="44"/>
      <c r="S28" s="44"/>
      <c r="T28" s="44"/>
      <c r="U28" s="44"/>
      <c r="V28" s="44"/>
      <c r="W28" s="44"/>
      <c r="X28" s="44"/>
      <c r="Y28" s="44"/>
    </row>
    <row r="29" spans="1:25" ht="20.25" customHeight="1">
      <c r="A29" s="285" t="s">
        <v>204</v>
      </c>
      <c r="B29" s="285" t="s">
        <v>70</v>
      </c>
      <c r="C29" s="6" t="s">
        <v>236</v>
      </c>
      <c r="D29" s="6" t="s">
        <v>237</v>
      </c>
      <c r="E29" s="6" t="s">
        <v>125</v>
      </c>
      <c r="F29" s="6" t="s">
        <v>126</v>
      </c>
      <c r="G29" s="6" t="s">
        <v>238</v>
      </c>
      <c r="H29" s="6" t="s">
        <v>239</v>
      </c>
      <c r="I29" s="44">
        <v>27900</v>
      </c>
      <c r="J29" s="44">
        <v>27900</v>
      </c>
      <c r="K29" s="20"/>
      <c r="L29" s="20"/>
      <c r="M29" s="20"/>
      <c r="N29" s="44">
        <v>27900</v>
      </c>
      <c r="O29" s="20"/>
      <c r="P29" s="44"/>
      <c r="Q29" s="44"/>
      <c r="R29" s="44"/>
      <c r="S29" s="44"/>
      <c r="T29" s="44"/>
      <c r="U29" s="44"/>
      <c r="V29" s="44"/>
      <c r="W29" s="44"/>
      <c r="X29" s="44"/>
      <c r="Y29" s="44"/>
    </row>
    <row r="30" spans="1:25" ht="20.25" customHeight="1">
      <c r="A30" s="285" t="s">
        <v>204</v>
      </c>
      <c r="B30" s="285" t="s">
        <v>70</v>
      </c>
      <c r="C30" s="6" t="s">
        <v>236</v>
      </c>
      <c r="D30" s="6" t="s">
        <v>237</v>
      </c>
      <c r="E30" s="6" t="s">
        <v>125</v>
      </c>
      <c r="F30" s="6" t="s">
        <v>126</v>
      </c>
      <c r="G30" s="6" t="s">
        <v>240</v>
      </c>
      <c r="H30" s="6" t="s">
        <v>241</v>
      </c>
      <c r="I30" s="44">
        <v>6200</v>
      </c>
      <c r="J30" s="44">
        <v>6200</v>
      </c>
      <c r="K30" s="20"/>
      <c r="L30" s="20"/>
      <c r="M30" s="20"/>
      <c r="N30" s="44">
        <v>6200</v>
      </c>
      <c r="O30" s="20"/>
      <c r="P30" s="44"/>
      <c r="Q30" s="44"/>
      <c r="R30" s="44"/>
      <c r="S30" s="44"/>
      <c r="T30" s="44"/>
      <c r="U30" s="44"/>
      <c r="V30" s="44"/>
      <c r="W30" s="44"/>
      <c r="X30" s="44"/>
      <c r="Y30" s="44"/>
    </row>
    <row r="31" spans="1:25" ht="20.25" customHeight="1">
      <c r="A31" s="285" t="s">
        <v>204</v>
      </c>
      <c r="B31" s="285" t="s">
        <v>70</v>
      </c>
      <c r="C31" s="6" t="s">
        <v>236</v>
      </c>
      <c r="D31" s="6" t="s">
        <v>237</v>
      </c>
      <c r="E31" s="6" t="s">
        <v>125</v>
      </c>
      <c r="F31" s="6" t="s">
        <v>126</v>
      </c>
      <c r="G31" s="6" t="s">
        <v>242</v>
      </c>
      <c r="H31" s="6" t="s">
        <v>243</v>
      </c>
      <c r="I31" s="44">
        <v>6200</v>
      </c>
      <c r="J31" s="44">
        <v>6200</v>
      </c>
      <c r="K31" s="20"/>
      <c r="L31" s="20"/>
      <c r="M31" s="20"/>
      <c r="N31" s="44">
        <v>6200</v>
      </c>
      <c r="O31" s="20"/>
      <c r="P31" s="44"/>
      <c r="Q31" s="44"/>
      <c r="R31" s="44"/>
      <c r="S31" s="44"/>
      <c r="T31" s="44"/>
      <c r="U31" s="44"/>
      <c r="V31" s="44"/>
      <c r="W31" s="44"/>
      <c r="X31" s="44"/>
      <c r="Y31" s="44"/>
    </row>
    <row r="32" spans="1:25" ht="20.25" customHeight="1">
      <c r="A32" s="285" t="s">
        <v>204</v>
      </c>
      <c r="B32" s="285" t="s">
        <v>70</v>
      </c>
      <c r="C32" s="6" t="s">
        <v>236</v>
      </c>
      <c r="D32" s="6" t="s">
        <v>237</v>
      </c>
      <c r="E32" s="6" t="s">
        <v>125</v>
      </c>
      <c r="F32" s="6" t="s">
        <v>126</v>
      </c>
      <c r="G32" s="6" t="s">
        <v>244</v>
      </c>
      <c r="H32" s="6" t="s">
        <v>245</v>
      </c>
      <c r="I32" s="44">
        <v>21700</v>
      </c>
      <c r="J32" s="44">
        <v>21700</v>
      </c>
      <c r="K32" s="20"/>
      <c r="L32" s="20"/>
      <c r="M32" s="20"/>
      <c r="N32" s="44">
        <v>21700</v>
      </c>
      <c r="O32" s="20"/>
      <c r="P32" s="44"/>
      <c r="Q32" s="44"/>
      <c r="R32" s="44"/>
      <c r="S32" s="44"/>
      <c r="T32" s="44"/>
      <c r="U32" s="44"/>
      <c r="V32" s="44"/>
      <c r="W32" s="44"/>
      <c r="X32" s="44"/>
      <c r="Y32" s="44"/>
    </row>
    <row r="33" spans="1:25" ht="20.25" customHeight="1">
      <c r="A33" s="285" t="s">
        <v>204</v>
      </c>
      <c r="B33" s="285" t="s">
        <v>70</v>
      </c>
      <c r="C33" s="6" t="s">
        <v>236</v>
      </c>
      <c r="D33" s="6" t="s">
        <v>237</v>
      </c>
      <c r="E33" s="6" t="s">
        <v>125</v>
      </c>
      <c r="F33" s="6" t="s">
        <v>126</v>
      </c>
      <c r="G33" s="6" t="s">
        <v>246</v>
      </c>
      <c r="H33" s="6" t="s">
        <v>247</v>
      </c>
      <c r="I33" s="44">
        <v>39680</v>
      </c>
      <c r="J33" s="44">
        <v>39680</v>
      </c>
      <c r="K33" s="20"/>
      <c r="L33" s="20"/>
      <c r="M33" s="20"/>
      <c r="N33" s="44">
        <v>39680</v>
      </c>
      <c r="O33" s="20"/>
      <c r="P33" s="44"/>
      <c r="Q33" s="44"/>
      <c r="R33" s="44"/>
      <c r="S33" s="44"/>
      <c r="T33" s="44"/>
      <c r="U33" s="44"/>
      <c r="V33" s="44"/>
      <c r="W33" s="44"/>
      <c r="X33" s="44"/>
      <c r="Y33" s="44"/>
    </row>
    <row r="34" spans="1:25" ht="20.25" customHeight="1">
      <c r="A34" s="285" t="s">
        <v>204</v>
      </c>
      <c r="B34" s="285" t="s">
        <v>70</v>
      </c>
      <c r="C34" s="6" t="s">
        <v>236</v>
      </c>
      <c r="D34" s="6" t="s">
        <v>237</v>
      </c>
      <c r="E34" s="6" t="s">
        <v>125</v>
      </c>
      <c r="F34" s="6" t="s">
        <v>126</v>
      </c>
      <c r="G34" s="6" t="s">
        <v>248</v>
      </c>
      <c r="H34" s="6" t="s">
        <v>249</v>
      </c>
      <c r="I34" s="44">
        <v>4650</v>
      </c>
      <c r="J34" s="44">
        <v>4650</v>
      </c>
      <c r="K34" s="20"/>
      <c r="L34" s="20"/>
      <c r="M34" s="20"/>
      <c r="N34" s="44">
        <v>4650</v>
      </c>
      <c r="O34" s="20"/>
      <c r="P34" s="44"/>
      <c r="Q34" s="44"/>
      <c r="R34" s="44"/>
      <c r="S34" s="44"/>
      <c r="T34" s="44"/>
      <c r="U34" s="44"/>
      <c r="V34" s="44"/>
      <c r="W34" s="44"/>
      <c r="X34" s="44"/>
      <c r="Y34" s="44"/>
    </row>
    <row r="35" spans="1:25" ht="20.25" customHeight="1">
      <c r="A35" s="285" t="s">
        <v>204</v>
      </c>
      <c r="B35" s="285" t="s">
        <v>70</v>
      </c>
      <c r="C35" s="6" t="s">
        <v>236</v>
      </c>
      <c r="D35" s="6" t="s">
        <v>237</v>
      </c>
      <c r="E35" s="6" t="s">
        <v>125</v>
      </c>
      <c r="F35" s="6" t="s">
        <v>126</v>
      </c>
      <c r="G35" s="6" t="s">
        <v>250</v>
      </c>
      <c r="H35" s="6" t="s">
        <v>251</v>
      </c>
      <c r="I35" s="44">
        <v>1550</v>
      </c>
      <c r="J35" s="44">
        <v>1550</v>
      </c>
      <c r="K35" s="20"/>
      <c r="L35" s="20"/>
      <c r="M35" s="20"/>
      <c r="N35" s="44">
        <v>1550</v>
      </c>
      <c r="O35" s="20"/>
      <c r="P35" s="44"/>
      <c r="Q35" s="44"/>
      <c r="R35" s="44"/>
      <c r="S35" s="44"/>
      <c r="T35" s="44"/>
      <c r="U35" s="44"/>
      <c r="V35" s="44"/>
      <c r="W35" s="44"/>
      <c r="X35" s="44"/>
      <c r="Y35" s="44"/>
    </row>
    <row r="36" spans="1:25" ht="20.25" customHeight="1">
      <c r="A36" s="285" t="s">
        <v>204</v>
      </c>
      <c r="B36" s="285" t="s">
        <v>70</v>
      </c>
      <c r="C36" s="6" t="s">
        <v>236</v>
      </c>
      <c r="D36" s="6" t="s">
        <v>237</v>
      </c>
      <c r="E36" s="6" t="s">
        <v>125</v>
      </c>
      <c r="F36" s="6" t="s">
        <v>126</v>
      </c>
      <c r="G36" s="6" t="s">
        <v>252</v>
      </c>
      <c r="H36" s="6" t="s">
        <v>253</v>
      </c>
      <c r="I36" s="44">
        <v>1550</v>
      </c>
      <c r="J36" s="44">
        <v>1550</v>
      </c>
      <c r="K36" s="20"/>
      <c r="L36" s="20"/>
      <c r="M36" s="20"/>
      <c r="N36" s="44">
        <v>1550</v>
      </c>
      <c r="O36" s="20"/>
      <c r="P36" s="44"/>
      <c r="Q36" s="44"/>
      <c r="R36" s="44"/>
      <c r="S36" s="44"/>
      <c r="T36" s="44"/>
      <c r="U36" s="44"/>
      <c r="V36" s="44"/>
      <c r="W36" s="44"/>
      <c r="X36" s="44"/>
      <c r="Y36" s="44"/>
    </row>
    <row r="37" spans="1:25" ht="20.25" customHeight="1">
      <c r="A37" s="285" t="s">
        <v>204</v>
      </c>
      <c r="B37" s="285" t="s">
        <v>70</v>
      </c>
      <c r="C37" s="6" t="s">
        <v>254</v>
      </c>
      <c r="D37" s="6" t="s">
        <v>255</v>
      </c>
      <c r="E37" s="6" t="s">
        <v>101</v>
      </c>
      <c r="F37" s="6" t="s">
        <v>102</v>
      </c>
      <c r="G37" s="6" t="s">
        <v>256</v>
      </c>
      <c r="H37" s="6" t="s">
        <v>257</v>
      </c>
      <c r="I37" s="44">
        <v>360000</v>
      </c>
      <c r="J37" s="44">
        <v>360000</v>
      </c>
      <c r="K37" s="20"/>
      <c r="L37" s="20"/>
      <c r="M37" s="20"/>
      <c r="N37" s="44">
        <v>360000</v>
      </c>
      <c r="O37" s="20"/>
      <c r="P37" s="44"/>
      <c r="Q37" s="44"/>
      <c r="R37" s="44"/>
      <c r="S37" s="44"/>
      <c r="T37" s="44"/>
      <c r="U37" s="44"/>
      <c r="V37" s="44"/>
      <c r="W37" s="44"/>
      <c r="X37" s="44"/>
      <c r="Y37" s="44"/>
    </row>
    <row r="38" spans="1:25" ht="20.25" customHeight="1">
      <c r="A38" s="285" t="s">
        <v>204</v>
      </c>
      <c r="B38" s="285" t="s">
        <v>70</v>
      </c>
      <c r="C38" s="6" t="s">
        <v>258</v>
      </c>
      <c r="D38" s="6" t="s">
        <v>259</v>
      </c>
      <c r="E38" s="6" t="s">
        <v>125</v>
      </c>
      <c r="F38" s="6" t="s">
        <v>126</v>
      </c>
      <c r="G38" s="6" t="s">
        <v>260</v>
      </c>
      <c r="H38" s="6" t="s">
        <v>261</v>
      </c>
      <c r="I38" s="44">
        <v>36000</v>
      </c>
      <c r="J38" s="44">
        <v>36000</v>
      </c>
      <c r="K38" s="20"/>
      <c r="L38" s="20"/>
      <c r="M38" s="20"/>
      <c r="N38" s="44">
        <v>36000</v>
      </c>
      <c r="O38" s="20"/>
      <c r="P38" s="44"/>
      <c r="Q38" s="44"/>
      <c r="R38" s="44"/>
      <c r="S38" s="44"/>
      <c r="T38" s="44"/>
      <c r="U38" s="44"/>
      <c r="V38" s="44"/>
      <c r="W38" s="44"/>
      <c r="X38" s="44"/>
      <c r="Y38" s="44"/>
    </row>
    <row r="39" spans="1:25" ht="20.25" customHeight="1">
      <c r="A39" s="285" t="s">
        <v>204</v>
      </c>
      <c r="B39" s="285" t="s">
        <v>70</v>
      </c>
      <c r="C39" s="6" t="s">
        <v>262</v>
      </c>
      <c r="D39" s="6" t="s">
        <v>263</v>
      </c>
      <c r="E39" s="6" t="s">
        <v>125</v>
      </c>
      <c r="F39" s="6" t="s">
        <v>126</v>
      </c>
      <c r="G39" s="6" t="s">
        <v>213</v>
      </c>
      <c r="H39" s="6" t="s">
        <v>214</v>
      </c>
      <c r="I39" s="44">
        <v>260400</v>
      </c>
      <c r="J39" s="44">
        <v>260400</v>
      </c>
      <c r="K39" s="20"/>
      <c r="L39" s="20"/>
      <c r="M39" s="20"/>
      <c r="N39" s="44">
        <v>260400</v>
      </c>
      <c r="O39" s="20"/>
      <c r="P39" s="44"/>
      <c r="Q39" s="44"/>
      <c r="R39" s="44"/>
      <c r="S39" s="44"/>
      <c r="T39" s="44"/>
      <c r="U39" s="44"/>
      <c r="V39" s="44"/>
      <c r="W39" s="44"/>
      <c r="X39" s="44"/>
      <c r="Y39" s="44"/>
    </row>
    <row r="40" spans="1:25" ht="24.75" customHeight="1">
      <c r="A40" s="175" t="s">
        <v>176</v>
      </c>
      <c r="B40" s="176"/>
      <c r="C40" s="177"/>
      <c r="D40" s="177"/>
      <c r="E40" s="177"/>
      <c r="F40" s="177"/>
      <c r="G40" s="177"/>
      <c r="H40" s="178"/>
      <c r="I40" s="44">
        <v>6487037</v>
      </c>
      <c r="J40" s="44">
        <v>6487037</v>
      </c>
      <c r="K40" s="44"/>
      <c r="L40" s="44"/>
      <c r="M40" s="44"/>
      <c r="N40" s="44">
        <v>6487037</v>
      </c>
      <c r="O40" s="44"/>
      <c r="P40" s="44"/>
      <c r="Q40" s="44"/>
      <c r="R40" s="44"/>
      <c r="S40" s="44"/>
      <c r="T40" s="44"/>
      <c r="U40" s="44"/>
      <c r="V40" s="44"/>
      <c r="W40" s="44"/>
      <c r="X40" s="44"/>
      <c r="Y40" s="44"/>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V6:V7"/>
    <mergeCell ref="W6:W7"/>
    <mergeCell ref="X6:X7"/>
    <mergeCell ref="Y6:Y7"/>
    <mergeCell ref="Q6:Q7"/>
    <mergeCell ref="R6:R7"/>
    <mergeCell ref="S5:S7"/>
    <mergeCell ref="T6:T7"/>
    <mergeCell ref="U6:U7"/>
  </mergeCells>
  <phoneticPr fontId="16" type="noConversion"/>
  <printOptions horizontalCentered="1"/>
  <pageMargins left="0.37" right="0.37" top="0.56000000000000005" bottom="0.56000000000000005" header="0.48" footer="0.48"/>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pageSetUpPr fitToPage="1"/>
  </sheetPr>
  <dimension ref="A1:W12"/>
  <sheetViews>
    <sheetView showZeros="0" workbookViewId="0">
      <selection activeCell="D9" sqref="D9"/>
    </sheetView>
  </sheetViews>
  <sheetFormatPr defaultColWidth="9.125" defaultRowHeight="14.25" customHeight="1"/>
  <cols>
    <col min="1" max="1" width="10.25" customWidth="1"/>
    <col min="2" max="2" width="11.625" customWidth="1"/>
    <col min="3" max="3" width="21.75" customWidth="1"/>
    <col min="4" max="4" width="12" customWidth="1"/>
    <col min="5" max="5" width="8" customWidth="1"/>
    <col min="6" max="6" width="10.25" customWidth="1"/>
    <col min="7" max="7" width="7" customWidth="1"/>
    <col min="8" max="8" width="8.75" customWidth="1"/>
    <col min="9" max="9" width="10.75" customWidth="1"/>
    <col min="10" max="10" width="10.875" customWidth="1"/>
    <col min="11" max="11" width="13.25" customWidth="1"/>
    <col min="12" max="12" width="5.375" customWidth="1"/>
    <col min="13" max="13" width="4.625" customWidth="1"/>
    <col min="14" max="14" width="4.5" customWidth="1"/>
    <col min="15" max="15" width="5" customWidth="1"/>
    <col min="16" max="16" width="5.25" customWidth="1"/>
    <col min="17" max="17" width="5.125" customWidth="1"/>
    <col min="18" max="18" width="5.875" customWidth="1"/>
    <col min="19" max="19" width="5.75" customWidth="1"/>
    <col min="20" max="20" width="6.125" customWidth="1"/>
    <col min="21" max="21" width="5.625" customWidth="1"/>
    <col min="22" max="22" width="5.5" customWidth="1"/>
    <col min="23" max="23" width="9.5" customWidth="1"/>
  </cols>
  <sheetData>
    <row r="1" spans="1:23" ht="44.25" customHeight="1">
      <c r="B1" s="66"/>
      <c r="E1" s="10"/>
      <c r="F1" s="10"/>
      <c r="G1" s="10"/>
      <c r="H1" s="10"/>
      <c r="U1" s="66"/>
      <c r="W1" s="67" t="s">
        <v>264</v>
      </c>
    </row>
    <row r="2" spans="1:23" ht="46.5" customHeight="1">
      <c r="A2" s="183" t="str">
        <f>"2026"&amp;"年部门项目支出预算表"</f>
        <v>2026年部门项目支出预算表</v>
      </c>
      <c r="B2" s="183"/>
      <c r="C2" s="183"/>
      <c r="D2" s="183"/>
      <c r="E2" s="183"/>
      <c r="F2" s="183"/>
      <c r="G2" s="183"/>
      <c r="H2" s="183"/>
      <c r="I2" s="183"/>
      <c r="J2" s="183"/>
      <c r="K2" s="183"/>
      <c r="L2" s="183"/>
      <c r="M2" s="183"/>
      <c r="N2" s="183"/>
      <c r="O2" s="183"/>
      <c r="P2" s="183"/>
      <c r="Q2" s="183"/>
      <c r="R2" s="183"/>
      <c r="S2" s="183"/>
      <c r="T2" s="183"/>
      <c r="U2" s="183"/>
      <c r="V2" s="183"/>
      <c r="W2" s="183"/>
    </row>
    <row r="3" spans="1:23" ht="33.75" customHeight="1">
      <c r="A3" s="184" t="str">
        <f>"单位名称："&amp;"昆明市东川区农业技术推广中心"</f>
        <v>单位名称：昆明市东川区农业技术推广中心</v>
      </c>
      <c r="B3" s="185"/>
      <c r="C3" s="185"/>
      <c r="D3" s="185"/>
      <c r="E3" s="185"/>
      <c r="F3" s="185"/>
      <c r="G3" s="185"/>
      <c r="H3" s="185"/>
      <c r="I3" s="13"/>
      <c r="J3" s="13"/>
      <c r="K3" s="13"/>
      <c r="L3" s="13"/>
      <c r="M3" s="13"/>
      <c r="N3" s="13"/>
      <c r="O3" s="13"/>
      <c r="P3" s="13"/>
      <c r="Q3" s="13"/>
      <c r="U3" s="66"/>
      <c r="W3" s="56" t="s">
        <v>1</v>
      </c>
    </row>
    <row r="4" spans="1:23" ht="21.75" customHeight="1">
      <c r="A4" s="171" t="s">
        <v>265</v>
      </c>
      <c r="B4" s="192" t="s">
        <v>187</v>
      </c>
      <c r="C4" s="171" t="s">
        <v>188</v>
      </c>
      <c r="D4" s="171" t="s">
        <v>266</v>
      </c>
      <c r="E4" s="192" t="s">
        <v>189</v>
      </c>
      <c r="F4" s="192" t="s">
        <v>190</v>
      </c>
      <c r="G4" s="192" t="s">
        <v>267</v>
      </c>
      <c r="H4" s="192" t="s">
        <v>268</v>
      </c>
      <c r="I4" s="197" t="s">
        <v>55</v>
      </c>
      <c r="J4" s="190" t="s">
        <v>269</v>
      </c>
      <c r="K4" s="153"/>
      <c r="L4" s="153"/>
      <c r="M4" s="154"/>
      <c r="N4" s="190" t="s">
        <v>195</v>
      </c>
      <c r="O4" s="153"/>
      <c r="P4" s="154"/>
      <c r="Q4" s="192" t="s">
        <v>61</v>
      </c>
      <c r="R4" s="190" t="s">
        <v>62</v>
      </c>
      <c r="S4" s="153"/>
      <c r="T4" s="153"/>
      <c r="U4" s="153"/>
      <c r="V4" s="153"/>
      <c r="W4" s="154"/>
    </row>
    <row r="5" spans="1:23" ht="21.75" customHeight="1">
      <c r="A5" s="179"/>
      <c r="B5" s="173"/>
      <c r="C5" s="179"/>
      <c r="D5" s="179"/>
      <c r="E5" s="196"/>
      <c r="F5" s="196"/>
      <c r="G5" s="196"/>
      <c r="H5" s="196"/>
      <c r="I5" s="173"/>
      <c r="J5" s="194" t="s">
        <v>58</v>
      </c>
      <c r="K5" s="159"/>
      <c r="L5" s="192" t="s">
        <v>59</v>
      </c>
      <c r="M5" s="192" t="s">
        <v>60</v>
      </c>
      <c r="N5" s="192" t="s">
        <v>58</v>
      </c>
      <c r="O5" s="192" t="s">
        <v>59</v>
      </c>
      <c r="P5" s="192" t="s">
        <v>60</v>
      </c>
      <c r="Q5" s="196"/>
      <c r="R5" s="192" t="s">
        <v>57</v>
      </c>
      <c r="S5" s="192" t="s">
        <v>64</v>
      </c>
      <c r="T5" s="192" t="s">
        <v>201</v>
      </c>
      <c r="U5" s="192" t="s">
        <v>66</v>
      </c>
      <c r="V5" s="192" t="s">
        <v>67</v>
      </c>
      <c r="W5" s="192" t="s">
        <v>68</v>
      </c>
    </row>
    <row r="6" spans="1:23" ht="21" customHeight="1">
      <c r="A6" s="173"/>
      <c r="B6" s="173"/>
      <c r="C6" s="173"/>
      <c r="D6" s="173"/>
      <c r="E6" s="173"/>
      <c r="F6" s="173"/>
      <c r="G6" s="173"/>
      <c r="H6" s="173"/>
      <c r="I6" s="173"/>
      <c r="J6" s="195" t="s">
        <v>57</v>
      </c>
      <c r="K6" s="160"/>
      <c r="L6" s="173"/>
      <c r="M6" s="173"/>
      <c r="N6" s="173"/>
      <c r="O6" s="173"/>
      <c r="P6" s="173"/>
      <c r="Q6" s="173"/>
      <c r="R6" s="173"/>
      <c r="S6" s="173"/>
      <c r="T6" s="173"/>
      <c r="U6" s="173"/>
      <c r="V6" s="173"/>
      <c r="W6" s="173"/>
    </row>
    <row r="7" spans="1:23" ht="39.75" customHeight="1">
      <c r="A7" s="172"/>
      <c r="B7" s="158"/>
      <c r="C7" s="172"/>
      <c r="D7" s="172"/>
      <c r="E7" s="193"/>
      <c r="F7" s="193"/>
      <c r="G7" s="193"/>
      <c r="H7" s="193"/>
      <c r="I7" s="158"/>
      <c r="J7" s="3" t="s">
        <v>57</v>
      </c>
      <c r="K7" s="3" t="s">
        <v>270</v>
      </c>
      <c r="L7" s="193"/>
      <c r="M7" s="193"/>
      <c r="N7" s="193"/>
      <c r="O7" s="193"/>
      <c r="P7" s="193"/>
      <c r="Q7" s="193"/>
      <c r="R7" s="193"/>
      <c r="S7" s="193"/>
      <c r="T7" s="193"/>
      <c r="U7" s="158"/>
      <c r="V7" s="193"/>
      <c r="W7" s="193"/>
    </row>
    <row r="8" spans="1:23" ht="27" customHeight="1">
      <c r="A8" s="17">
        <v>1</v>
      </c>
      <c r="B8" s="17">
        <v>2</v>
      </c>
      <c r="C8" s="17">
        <v>3</v>
      </c>
      <c r="D8" s="17">
        <v>4</v>
      </c>
      <c r="E8" s="17">
        <v>5</v>
      </c>
      <c r="F8" s="17">
        <v>6</v>
      </c>
      <c r="G8" s="17">
        <v>7</v>
      </c>
      <c r="H8" s="17">
        <v>8</v>
      </c>
      <c r="I8" s="17">
        <v>9</v>
      </c>
      <c r="J8" s="17">
        <v>10</v>
      </c>
      <c r="K8" s="17">
        <v>11</v>
      </c>
      <c r="L8" s="22">
        <v>12</v>
      </c>
      <c r="M8" s="22">
        <v>13</v>
      </c>
      <c r="N8" s="22">
        <v>14</v>
      </c>
      <c r="O8" s="22">
        <v>15</v>
      </c>
      <c r="P8" s="22">
        <v>16</v>
      </c>
      <c r="Q8" s="22">
        <v>17</v>
      </c>
      <c r="R8" s="22">
        <v>18</v>
      </c>
      <c r="S8" s="22">
        <v>19</v>
      </c>
      <c r="T8" s="22">
        <v>20</v>
      </c>
      <c r="U8" s="17">
        <v>21</v>
      </c>
      <c r="V8" s="22">
        <v>22</v>
      </c>
      <c r="W8" s="17">
        <v>23</v>
      </c>
    </row>
    <row r="9" spans="1:23" ht="33" customHeight="1">
      <c r="A9" s="37" t="s">
        <v>271</v>
      </c>
      <c r="B9" s="37" t="s">
        <v>272</v>
      </c>
      <c r="C9" s="37" t="s">
        <v>273</v>
      </c>
      <c r="D9" s="37" t="s">
        <v>70</v>
      </c>
      <c r="E9" s="37" t="s">
        <v>109</v>
      </c>
      <c r="F9" s="37" t="s">
        <v>110</v>
      </c>
      <c r="G9" s="37" t="s">
        <v>274</v>
      </c>
      <c r="H9" s="37" t="s">
        <v>275</v>
      </c>
      <c r="I9" s="44">
        <v>43920</v>
      </c>
      <c r="J9" s="44">
        <v>43920</v>
      </c>
      <c r="K9" s="44">
        <v>43920</v>
      </c>
      <c r="L9" s="44"/>
      <c r="M9" s="44"/>
      <c r="N9" s="44"/>
      <c r="O9" s="44"/>
      <c r="P9" s="44"/>
      <c r="Q9" s="44"/>
      <c r="R9" s="44"/>
      <c r="S9" s="44"/>
      <c r="T9" s="44"/>
      <c r="U9" s="44"/>
      <c r="V9" s="44"/>
      <c r="W9" s="44"/>
    </row>
    <row r="10" spans="1:23" ht="33.75" customHeight="1">
      <c r="A10" s="37" t="s">
        <v>271</v>
      </c>
      <c r="B10" s="37" t="s">
        <v>276</v>
      </c>
      <c r="C10" s="37" t="s">
        <v>277</v>
      </c>
      <c r="D10" s="37" t="s">
        <v>70</v>
      </c>
      <c r="E10" s="37" t="s">
        <v>107</v>
      </c>
      <c r="F10" s="37" t="s">
        <v>108</v>
      </c>
      <c r="G10" s="37" t="s">
        <v>256</v>
      </c>
      <c r="H10" s="37" t="s">
        <v>257</v>
      </c>
      <c r="I10" s="44">
        <v>8821.32</v>
      </c>
      <c r="J10" s="44">
        <v>8821.32</v>
      </c>
      <c r="K10" s="44">
        <v>8821.32</v>
      </c>
      <c r="L10" s="44"/>
      <c r="M10" s="44"/>
      <c r="N10" s="44"/>
      <c r="O10" s="44"/>
      <c r="P10" s="44"/>
      <c r="Q10" s="44"/>
      <c r="R10" s="44"/>
      <c r="S10" s="44"/>
      <c r="T10" s="44"/>
      <c r="U10" s="44"/>
      <c r="V10" s="44"/>
      <c r="W10" s="44"/>
    </row>
    <row r="11" spans="1:23" ht="36.75" customHeight="1">
      <c r="A11" s="37" t="s">
        <v>278</v>
      </c>
      <c r="B11" s="37" t="s">
        <v>279</v>
      </c>
      <c r="C11" s="37" t="s">
        <v>280</v>
      </c>
      <c r="D11" s="37" t="s">
        <v>70</v>
      </c>
      <c r="E11" s="37" t="s">
        <v>131</v>
      </c>
      <c r="F11" s="37" t="s">
        <v>130</v>
      </c>
      <c r="G11" s="37" t="s">
        <v>281</v>
      </c>
      <c r="H11" s="37" t="s">
        <v>81</v>
      </c>
      <c r="I11" s="44">
        <v>150</v>
      </c>
      <c r="J11" s="44"/>
      <c r="K11" s="44"/>
      <c r="L11" s="44"/>
      <c r="M11" s="44"/>
      <c r="N11" s="44"/>
      <c r="O11" s="44"/>
      <c r="P11" s="44"/>
      <c r="Q11" s="44"/>
      <c r="R11" s="44">
        <v>150</v>
      </c>
      <c r="S11" s="44"/>
      <c r="T11" s="44"/>
      <c r="U11" s="44"/>
      <c r="V11" s="44"/>
      <c r="W11" s="44">
        <v>150</v>
      </c>
    </row>
    <row r="12" spans="1:23" ht="28.5" customHeight="1">
      <c r="A12" s="175" t="s">
        <v>176</v>
      </c>
      <c r="B12" s="176"/>
      <c r="C12" s="176"/>
      <c r="D12" s="176"/>
      <c r="E12" s="176"/>
      <c r="F12" s="176"/>
      <c r="G12" s="176"/>
      <c r="H12" s="137"/>
      <c r="I12" s="44">
        <v>52891.32</v>
      </c>
      <c r="J12" s="44">
        <v>52741.32</v>
      </c>
      <c r="K12" s="44">
        <v>52741.32</v>
      </c>
      <c r="L12" s="44"/>
      <c r="M12" s="44"/>
      <c r="N12" s="44"/>
      <c r="O12" s="44"/>
      <c r="P12" s="44"/>
      <c r="Q12" s="44"/>
      <c r="R12" s="44">
        <v>150</v>
      </c>
      <c r="S12" s="44"/>
      <c r="T12" s="44"/>
      <c r="U12" s="44"/>
      <c r="V12" s="44"/>
      <c r="W12" s="44">
        <v>150</v>
      </c>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12:H12"/>
    <mergeCell ref="A4:A7"/>
    <mergeCell ref="B4:B7"/>
    <mergeCell ref="C4:C7"/>
    <mergeCell ref="D4:D7"/>
    <mergeCell ref="E4:E7"/>
    <mergeCell ref="F4:F7"/>
    <mergeCell ref="G4:G7"/>
    <mergeCell ref="H4:H7"/>
  </mergeCells>
  <phoneticPr fontId="16" type="noConversion"/>
  <printOptions horizontalCentered="1"/>
  <pageMargins left="0.37" right="0.37" top="0.56000000000000005" bottom="0.56000000000000005" header="0.48" footer="0.48"/>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sheetPr>
  <dimension ref="A1:J17"/>
  <sheetViews>
    <sheetView showZeros="0" workbookViewId="0"/>
  </sheetViews>
  <sheetFormatPr defaultColWidth="9.125" defaultRowHeight="12" customHeight="1"/>
  <cols>
    <col min="1" max="1" width="23.125" customWidth="1"/>
    <col min="2" max="2" width="20" customWidth="1"/>
    <col min="3" max="3" width="13.875" customWidth="1"/>
    <col min="4" max="4" width="14.875" customWidth="1"/>
    <col min="5" max="5" width="22.875" customWidth="1"/>
    <col min="6" max="6" width="8.25" customWidth="1"/>
    <col min="7" max="7" width="11.75" customWidth="1"/>
    <col min="8" max="8" width="10.625" customWidth="1"/>
    <col min="9" max="9" width="13.375" customWidth="1"/>
    <col min="10" max="10" width="22" customWidth="1"/>
  </cols>
  <sheetData>
    <row r="1" spans="1:10" ht="18" customHeight="1">
      <c r="J1" s="11" t="s">
        <v>282</v>
      </c>
    </row>
    <row r="2" spans="1:10" ht="39.75" customHeight="1">
      <c r="A2" s="198" t="str">
        <f>"2026"&amp;"年部门项目支出绩效目标表"</f>
        <v>2026年部门项目支出绩效目标表</v>
      </c>
      <c r="B2" s="183"/>
      <c r="C2" s="183"/>
      <c r="D2" s="183"/>
      <c r="E2" s="183"/>
      <c r="F2" s="182"/>
      <c r="G2" s="183"/>
      <c r="H2" s="182"/>
      <c r="I2" s="182"/>
      <c r="J2" s="183"/>
    </row>
    <row r="3" spans="1:10" ht="23.25" customHeight="1">
      <c r="A3" s="184" t="str">
        <f>"单位名称："&amp;"昆明市东川区农业技术推广中心"</f>
        <v>单位名称：昆明市东川区农业技术推广中心</v>
      </c>
      <c r="B3" s="114"/>
      <c r="C3" s="114"/>
      <c r="D3" s="114"/>
      <c r="E3" s="114"/>
      <c r="F3" s="114"/>
      <c r="G3" s="114"/>
      <c r="H3" s="114"/>
    </row>
    <row r="4" spans="1:10" ht="44.25" customHeight="1">
      <c r="A4" s="3" t="s">
        <v>188</v>
      </c>
      <c r="B4" s="3" t="s">
        <v>283</v>
      </c>
      <c r="C4" s="3" t="s">
        <v>284</v>
      </c>
      <c r="D4" s="3" t="s">
        <v>285</v>
      </c>
      <c r="E4" s="3" t="s">
        <v>286</v>
      </c>
      <c r="F4" s="36" t="s">
        <v>287</v>
      </c>
      <c r="G4" s="3" t="s">
        <v>288</v>
      </c>
      <c r="H4" s="36" t="s">
        <v>289</v>
      </c>
      <c r="I4" s="36" t="s">
        <v>290</v>
      </c>
      <c r="J4" s="3" t="s">
        <v>291</v>
      </c>
    </row>
    <row r="5" spans="1:10" ht="24.75" customHeight="1">
      <c r="A5" s="64">
        <v>1</v>
      </c>
      <c r="B5" s="64">
        <v>2</v>
      </c>
      <c r="C5" s="64">
        <v>3</v>
      </c>
      <c r="D5" s="64">
        <v>4</v>
      </c>
      <c r="E5" s="64">
        <v>5</v>
      </c>
      <c r="F5" s="22">
        <v>6</v>
      </c>
      <c r="G5" s="64">
        <v>7</v>
      </c>
      <c r="H5" s="22">
        <v>8</v>
      </c>
      <c r="I5" s="22">
        <v>9</v>
      </c>
      <c r="J5" s="64">
        <v>10</v>
      </c>
    </row>
    <row r="6" spans="1:10" ht="42" customHeight="1">
      <c r="A6" s="4" t="s">
        <v>70</v>
      </c>
      <c r="B6" s="37"/>
      <c r="C6" s="37"/>
      <c r="D6" s="37"/>
      <c r="E6" s="9"/>
      <c r="F6" s="38"/>
      <c r="G6" s="9"/>
      <c r="H6" s="38"/>
      <c r="I6" s="38"/>
      <c r="J6" s="9"/>
    </row>
    <row r="7" spans="1:10" ht="42" customHeight="1">
      <c r="A7" s="199" t="s">
        <v>273</v>
      </c>
      <c r="B7" s="200" t="s">
        <v>292</v>
      </c>
      <c r="C7" s="8" t="s">
        <v>293</v>
      </c>
      <c r="D7" s="8" t="s">
        <v>294</v>
      </c>
      <c r="E7" s="4" t="s">
        <v>273</v>
      </c>
      <c r="F7" s="8" t="s">
        <v>295</v>
      </c>
      <c r="G7" s="4" t="s">
        <v>296</v>
      </c>
      <c r="H7" s="8" t="s">
        <v>297</v>
      </c>
      <c r="I7" s="8" t="s">
        <v>298</v>
      </c>
      <c r="J7" s="4" t="s">
        <v>292</v>
      </c>
    </row>
    <row r="8" spans="1:10" ht="42" customHeight="1">
      <c r="A8" s="199" t="s">
        <v>273</v>
      </c>
      <c r="B8" s="200" t="s">
        <v>292</v>
      </c>
      <c r="C8" s="8" t="s">
        <v>293</v>
      </c>
      <c r="D8" s="8" t="s">
        <v>299</v>
      </c>
      <c r="E8" s="4" t="s">
        <v>300</v>
      </c>
      <c r="F8" s="8" t="s">
        <v>295</v>
      </c>
      <c r="G8" s="4" t="s">
        <v>301</v>
      </c>
      <c r="H8" s="8" t="s">
        <v>302</v>
      </c>
      <c r="I8" s="8" t="s">
        <v>298</v>
      </c>
      <c r="J8" s="4" t="s">
        <v>292</v>
      </c>
    </row>
    <row r="9" spans="1:10" ht="42" customHeight="1">
      <c r="A9" s="199" t="s">
        <v>273</v>
      </c>
      <c r="B9" s="200" t="s">
        <v>292</v>
      </c>
      <c r="C9" s="8" t="s">
        <v>303</v>
      </c>
      <c r="D9" s="8" t="s">
        <v>304</v>
      </c>
      <c r="E9" s="4" t="s">
        <v>273</v>
      </c>
      <c r="F9" s="8" t="s">
        <v>295</v>
      </c>
      <c r="G9" s="4" t="s">
        <v>296</v>
      </c>
      <c r="H9" s="8" t="s">
        <v>305</v>
      </c>
      <c r="I9" s="8" t="s">
        <v>298</v>
      </c>
      <c r="J9" s="4" t="s">
        <v>306</v>
      </c>
    </row>
    <row r="10" spans="1:10" ht="42" customHeight="1">
      <c r="A10" s="199" t="s">
        <v>273</v>
      </c>
      <c r="B10" s="200" t="s">
        <v>292</v>
      </c>
      <c r="C10" s="8" t="s">
        <v>307</v>
      </c>
      <c r="D10" s="8" t="s">
        <v>308</v>
      </c>
      <c r="E10" s="4" t="s">
        <v>308</v>
      </c>
      <c r="F10" s="8" t="s">
        <v>309</v>
      </c>
      <c r="G10" s="4" t="s">
        <v>310</v>
      </c>
      <c r="H10" s="8" t="s">
        <v>302</v>
      </c>
      <c r="I10" s="8" t="s">
        <v>298</v>
      </c>
      <c r="J10" s="4" t="s">
        <v>292</v>
      </c>
    </row>
    <row r="11" spans="1:10" ht="42" customHeight="1">
      <c r="A11" s="199" t="s">
        <v>280</v>
      </c>
      <c r="B11" s="200" t="s">
        <v>311</v>
      </c>
      <c r="C11" s="8" t="s">
        <v>293</v>
      </c>
      <c r="D11" s="8" t="s">
        <v>294</v>
      </c>
      <c r="E11" s="4" t="s">
        <v>312</v>
      </c>
      <c r="F11" s="8" t="s">
        <v>309</v>
      </c>
      <c r="G11" s="4" t="s">
        <v>313</v>
      </c>
      <c r="H11" s="8" t="s">
        <v>305</v>
      </c>
      <c r="I11" s="8" t="s">
        <v>298</v>
      </c>
      <c r="J11" s="4" t="s">
        <v>314</v>
      </c>
    </row>
    <row r="12" spans="1:10" ht="42" customHeight="1">
      <c r="A12" s="199" t="s">
        <v>280</v>
      </c>
      <c r="B12" s="200" t="s">
        <v>311</v>
      </c>
      <c r="C12" s="8" t="s">
        <v>293</v>
      </c>
      <c r="D12" s="8" t="s">
        <v>299</v>
      </c>
      <c r="E12" s="4" t="s">
        <v>315</v>
      </c>
      <c r="F12" s="8" t="s">
        <v>295</v>
      </c>
      <c r="G12" s="4" t="s">
        <v>301</v>
      </c>
      <c r="H12" s="8" t="s">
        <v>302</v>
      </c>
      <c r="I12" s="8" t="s">
        <v>298</v>
      </c>
      <c r="J12" s="4" t="s">
        <v>316</v>
      </c>
    </row>
    <row r="13" spans="1:10" ht="42" customHeight="1">
      <c r="A13" s="199" t="s">
        <v>280</v>
      </c>
      <c r="B13" s="200" t="s">
        <v>311</v>
      </c>
      <c r="C13" s="8" t="s">
        <v>303</v>
      </c>
      <c r="D13" s="8" t="s">
        <v>317</v>
      </c>
      <c r="E13" s="4" t="s">
        <v>318</v>
      </c>
      <c r="F13" s="8" t="s">
        <v>309</v>
      </c>
      <c r="G13" s="4" t="s">
        <v>313</v>
      </c>
      <c r="H13" s="8" t="s">
        <v>305</v>
      </c>
      <c r="I13" s="8" t="s">
        <v>298</v>
      </c>
      <c r="J13" s="4" t="s">
        <v>319</v>
      </c>
    </row>
    <row r="14" spans="1:10" ht="42" customHeight="1">
      <c r="A14" s="199" t="s">
        <v>280</v>
      </c>
      <c r="B14" s="200" t="s">
        <v>311</v>
      </c>
      <c r="C14" s="8" t="s">
        <v>307</v>
      </c>
      <c r="D14" s="8" t="s">
        <v>308</v>
      </c>
      <c r="E14" s="4" t="s">
        <v>320</v>
      </c>
      <c r="F14" s="8" t="s">
        <v>295</v>
      </c>
      <c r="G14" s="4" t="s">
        <v>301</v>
      </c>
      <c r="H14" s="8" t="s">
        <v>302</v>
      </c>
      <c r="I14" s="8" t="s">
        <v>298</v>
      </c>
      <c r="J14" s="4" t="s">
        <v>320</v>
      </c>
    </row>
    <row r="15" spans="1:10" ht="42" customHeight="1">
      <c r="A15" s="199" t="s">
        <v>277</v>
      </c>
      <c r="B15" s="200" t="s">
        <v>277</v>
      </c>
      <c r="C15" s="8" t="s">
        <v>293</v>
      </c>
      <c r="D15" s="8" t="s">
        <v>294</v>
      </c>
      <c r="E15" s="4" t="s">
        <v>321</v>
      </c>
      <c r="F15" s="8" t="s">
        <v>295</v>
      </c>
      <c r="G15" s="4" t="s">
        <v>322</v>
      </c>
      <c r="H15" s="8" t="s">
        <v>323</v>
      </c>
      <c r="I15" s="8" t="s">
        <v>298</v>
      </c>
      <c r="J15" s="4" t="s">
        <v>321</v>
      </c>
    </row>
    <row r="16" spans="1:10" ht="42" customHeight="1">
      <c r="A16" s="199" t="s">
        <v>277</v>
      </c>
      <c r="B16" s="200" t="s">
        <v>277</v>
      </c>
      <c r="C16" s="8" t="s">
        <v>303</v>
      </c>
      <c r="D16" s="8" t="s">
        <v>304</v>
      </c>
      <c r="E16" s="4" t="s">
        <v>324</v>
      </c>
      <c r="F16" s="8" t="s">
        <v>295</v>
      </c>
      <c r="G16" s="4" t="s">
        <v>325</v>
      </c>
      <c r="H16" s="8" t="s">
        <v>326</v>
      </c>
      <c r="I16" s="8" t="s">
        <v>327</v>
      </c>
      <c r="J16" s="4" t="s">
        <v>328</v>
      </c>
    </row>
    <row r="17" spans="1:10" ht="42" customHeight="1">
      <c r="A17" s="199" t="s">
        <v>277</v>
      </c>
      <c r="B17" s="200" t="s">
        <v>277</v>
      </c>
      <c r="C17" s="8" t="s">
        <v>307</v>
      </c>
      <c r="D17" s="8" t="s">
        <v>308</v>
      </c>
      <c r="E17" s="4" t="s">
        <v>329</v>
      </c>
      <c r="F17" s="8" t="s">
        <v>309</v>
      </c>
      <c r="G17" s="4" t="s">
        <v>330</v>
      </c>
      <c r="H17" s="8" t="s">
        <v>302</v>
      </c>
      <c r="I17" s="8" t="s">
        <v>298</v>
      </c>
      <c r="J17" s="4" t="s">
        <v>331</v>
      </c>
    </row>
  </sheetData>
  <mergeCells count="8">
    <mergeCell ref="A2:J2"/>
    <mergeCell ref="A3:H3"/>
    <mergeCell ref="A7:A10"/>
    <mergeCell ref="A11:A14"/>
    <mergeCell ref="A15:A17"/>
    <mergeCell ref="B7:B10"/>
    <mergeCell ref="B11:B14"/>
    <mergeCell ref="B15:B17"/>
  </mergeCells>
  <phoneticPr fontId="16" type="noConversion"/>
  <printOptions horizontalCentered="1"/>
  <pageMargins left="0.94488188976377963" right="0.94488188976377963" top="0.70866141732283472" bottom="0.70866141732283472"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2026-03-17T01:55:07Z</cp:lastPrinted>
  <dcterms:created xsi:type="dcterms:W3CDTF">2026-03-13T09:10:27Z</dcterms:created>
  <dcterms:modified xsi:type="dcterms:W3CDTF">2026-03-17T01:57:14Z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71FCFD2FECAB4464BA83DC3D93CA3D9F_12</vt:lpwstr>
  </property>
  <property fmtid="{D5CDD505-2E9C-101B-9397-08002B2CF9AE}" pid="3" name="KSOProductBuildVer">
    <vt:lpwstr>2052-12.1.0.23542</vt:lpwstr>
  </property>
</Properties>
</file>