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  <sheet name="Sheet1" sheetId="19" r:id="rId19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<sst xmlns="http://schemas.openxmlformats.org/spreadsheetml/2006/main" count="1205" uniqueCount="469">
  <si>
    <t>预算01-1表</t>
  </si>
  <si>
    <t>单位名称：昆明市东川区经济作物技术推广站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</si>
  <si>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</si>
  <si>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</si>
  <si>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</si>
  <si>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</si>
  <si>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</si>
  <si>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</si>
  <si>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</si>
  <si>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</si>
  <si>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</si>
  <si>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</si>
  <si>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</si>
  <si>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</si>
  <si>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</si>
  <si>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</si>
  <si>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</si>
  <si>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</si>
  <si>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</si>
  <si>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</si>
  <si>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</si>
  <si>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</si>
  <si>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</si>
  <si>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</si>
  <si>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</si>
  <si>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</si>
  <si>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</si>
  <si>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</si>
  <si>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</si>
  <si>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</si>
  <si>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</si>
  <si>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</si>
  <si>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</si>
  <si>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</si>
  <si>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</si>
  <si>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</si>
  <si>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</si>
  <si>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</si>
  <si>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</si>
  <si>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</si>
  <si>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</si>
  <si>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</si>
  <si>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</si>
  <si>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</si>
  <si>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</si>
  <si>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</si>
  <si>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</si>
  <si>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</si>
  <si>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</si>
  <si>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</si>
  <si>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</si>
  <si>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</si>
  <si>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</si>
  <si>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</si>
  <si>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</si>
  <si>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</si>
  <si>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</si>
  <si>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</si>
  <si>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</si>
  <si>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</si>
  <si>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</si>
  <si>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</si>
  <si>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</si>
  <si>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</si>
  <si>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</si>
  <si>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</si>
  <si>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</si>
  <si>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</si>
  <si>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</si>
  <si>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</si>
  <si>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125004</t>
  </si>
  <si>
    <t>昆明市东川区经济作物技术推广站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</si>
  <si>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</si>
  <si>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</si>
  <si>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</si>
  <si>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</si>
  <si>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</si>
  <si>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</si>
  <si>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</si>
  <si>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</si>
  <si>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</si>
  <si>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</si>
  <si>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</si>
  <si>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</si>
  <si>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</si>
  <si>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</si>
  <si>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</si>
  <si>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</si>
  <si>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</si>
  <si>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</si>
  <si>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</si>
  <si>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</si>
  <si>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</si>
  <si>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</si>
  <si>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</si>
  <si>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</si>
  <si>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</si>
  <si>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</si>
  <si>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</si>
  <si>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</si>
  <si>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</si>
  <si>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</si>
  <si>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</si>
  <si>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</si>
  <si>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</si>
  <si>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</si>
  <si>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</si>
  <si>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</si>
  <si>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</si>
  <si>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</si>
  <si>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</si>
  <si>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</si>
  <si>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</si>
  <si>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</si>
  <si>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</si>
  <si>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</si>
  <si>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</si>
  <si>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</si>
  <si>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</si>
  <si>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</si>
  <si>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</si>
  <si>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</si>
  <si>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</si>
  <si>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</si>
  <si>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</si>
  <si>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</si>
  <si>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</si>
  <si>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</si>
  <si>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2130109</t>
  </si>
  <si>
    <t>农产品质量安全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</si>
  <si>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</si>
  <si>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</si>
  <si>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</si>
  <si>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</si>
  <si>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</si>
  <si>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</si>
  <si>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</si>
  <si>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</si>
  <si>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</si>
  <si>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</si>
  <si>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</si>
  <si>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</si>
  <si>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</si>
  <si>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</si>
  <si>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</si>
  <si>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</si>
  <si>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</si>
  <si>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</si>
  <si>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</si>
  <si>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</si>
  <si>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</si>
  <si>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</si>
  <si>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</si>
  <si>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</si>
  <si>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</si>
  <si>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</si>
  <si>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</si>
  <si>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</si>
  <si>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</si>
  <si>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</si>
  <si>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</si>
  <si>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</si>
  <si>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</si>
  <si>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</si>
  <si>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</si>
  <si>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</si>
  <si>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</si>
  <si>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</si>
  <si>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</si>
  <si>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</si>
  <si>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</si>
  <si>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</si>
  <si>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</si>
  <si>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</si>
  <si>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</si>
  <si>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</si>
  <si>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</si>
  <si>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</si>
  <si>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</si>
  <si>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</si>
  <si>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</si>
  <si>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</si>
  <si>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</si>
  <si>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</si>
  <si>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</si>
  <si>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</si>
  <si>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</si>
  <si>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</si>
  <si>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</si>
  <si>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</si>
  <si>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</si>
  <si>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</si>
  <si>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</si>
  <si>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</si>
  <si>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</si>
  <si>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</si>
  <si>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</si>
  <si>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</si>
  <si>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</si>
  <si>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</si>
  <si>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</si>
  <si>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</si>
  <si>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</si>
  <si>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</si>
  <si>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昆明市东川区农业农村局</t>
  </si>
  <si>
    <t>530113210000000004687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</si>
  <si>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</si>
  <si>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</si>
  <si>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</si>
  <si>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</si>
  <si>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</si>
  <si>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</si>
  <si>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</si>
  <si>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</si>
  <si>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</si>
  <si>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530113210000000004688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</si>
  <si>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</si>
  <si>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</si>
  <si>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</si>
  <si>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</si>
  <si>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</si>
  <si>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</si>
  <si>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</si>
  <si>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</si>
  <si>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</si>
  <si>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</si>
  <si>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</si>
  <si>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530113210000000004689</t>
  </si>
  <si>
    <t>30113</t>
  </si>
  <si>
    <t>530113210000000004693</t>
  </si>
  <si>
    <t>30217</t>
  </si>
  <si>
    <t>530113210000000004695</t>
  </si>
  <si>
    <t>工会经费</t>
  </si>
  <si>
    <t>30228</t>
  </si>
  <si>
    <t>530113210000000004696</t>
  </si>
  <si>
    <t>离退休公用经费</t>
  </si>
  <si>
    <t>30299</t>
  </si>
  <si>
    <t>其他商品和服务支出</t>
  </si>
  <si>
    <t>530113210000000004698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</si>
  <si>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</si>
  <si>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</si>
  <si>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</si>
  <si>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</si>
  <si>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</si>
  <si>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</si>
  <si>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</si>
  <si>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</si>
  <si>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</si>
  <si>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</si>
  <si>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</si>
  <si>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</si>
  <si>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</si>
  <si>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</si>
  <si>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</si>
  <si>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</si>
  <si>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</si>
  <si>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530113221100000306978</t>
  </si>
  <si>
    <t>离退休生活补助</t>
  </si>
  <si>
    <t>30305</t>
  </si>
  <si>
    <t>生活补助</t>
  </si>
  <si>
    <t>530113231100001508328</t>
  </si>
  <si>
    <t>事业人员绩效奖励</t>
  </si>
  <si>
    <t>530113241100002190830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</si>
  <si>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</si>
  <si>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</si>
  <si>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</si>
  <si>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</si>
  <si>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</si>
  <si>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</si>
  <si>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</si>
  <si>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</si>
  <si>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</si>
  <si>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</si>
  <si>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</si>
  <si>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530113261100004988617</t>
  </si>
  <si>
    <t>遗属补助经费</t>
  </si>
  <si>
    <t>事业发展类</t>
  </si>
  <si>
    <t>530113251100004490188</t>
  </si>
  <si>
    <t>高原特色农业现代发展专项资金</t>
  </si>
  <si>
    <t>30227</t>
  </si>
  <si>
    <t>委托业务费</t>
  </si>
  <si>
    <t>530113251100004491091</t>
  </si>
  <si>
    <t>农产品质量安全专项资金</t>
  </si>
  <si>
    <t>530113261100005267763</t>
  </si>
  <si>
    <t>高原特色现代化发展专项资金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</si>
  <si>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</si>
  <si>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</si>
  <si>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</si>
  <si>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</si>
  <si>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</si>
  <si>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</si>
  <si>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</si>
  <si>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</si>
  <si>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</si>
  <si>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</si>
  <si>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申报无花果国家名、特、优、新农产品检测</t>
  </si>
  <si>
    <t>产出指标</t>
  </si>
  <si>
    <t>数量指标</t>
  </si>
  <si>
    <t>检测样品</t>
  </si>
  <si>
    <t>=</t>
  </si>
  <si>
    <t>1.0</t>
  </si>
  <si>
    <t>个</t>
  </si>
  <si>
    <t>定量指标</t>
  </si>
  <si>
    <t>检测样品1个</t>
  </si>
  <si>
    <t>质量指标</t>
  </si>
  <si>
    <t>检测完成</t>
  </si>
  <si>
    <t>100</t>
  </si>
  <si>
    <t>%</t>
  </si>
  <si>
    <t>时效指标</t>
  </si>
  <si>
    <t>申报完成年限</t>
  </si>
  <si>
    <t>年</t>
  </si>
  <si>
    <t>申报完成年限1年</t>
  </si>
  <si>
    <t>效益指标</t>
  </si>
  <si>
    <t>生态效益</t>
  </si>
  <si>
    <t>减少化肥化学家药使用</t>
  </si>
  <si>
    <t>明显减少</t>
  </si>
  <si>
    <t>减少化肥化学家药使用量</t>
  </si>
  <si>
    <t>满意度指标</t>
  </si>
  <si>
    <t>服务对象满意度</t>
  </si>
  <si>
    <t>无花果种植户满意度</t>
  </si>
  <si>
    <t>&gt;=</t>
  </si>
  <si>
    <t>95</t>
  </si>
  <si>
    <t>工资福利发放事业人数</t>
  </si>
  <si>
    <t>01</t>
  </si>
  <si>
    <t>元</t>
  </si>
  <si>
    <t>反映部门（事业）单位实际发放事业编制人员数量。工资福利包括：事业人员工资、社会保险、住房公积金、职业年金等。</t>
  </si>
  <si>
    <t>社会效益</t>
  </si>
  <si>
    <t>部门运转</t>
  </si>
  <si>
    <t>正常运转</t>
  </si>
  <si>
    <t>定性指标</t>
  </si>
  <si>
    <t>单位人员满意度</t>
  </si>
  <si>
    <t>用于开展经济作物试验示范新品种，新技术推广</t>
  </si>
  <si>
    <t>试验示范新品种</t>
  </si>
  <si>
    <t>反映试验示范新品种个数。</t>
  </si>
  <si>
    <t>试验示范新技术</t>
  </si>
  <si>
    <t>0.1</t>
  </si>
  <si>
    <t>反映试验示范新技术个数。</t>
  </si>
  <si>
    <t>试验示范完成覆盖率</t>
  </si>
  <si>
    <t>反映试验示范完成覆盖率</t>
  </si>
  <si>
    <t>试验示范完成年限</t>
  </si>
  <si>
    <t>反映试验示范完成年限</t>
  </si>
  <si>
    <t>减少化肥化学农药使用</t>
  </si>
  <si>
    <t>受益群众满意度</t>
  </si>
  <si>
    <t>成本指标</t>
  </si>
  <si>
    <t>经济成本指标</t>
  </si>
  <si>
    <t>试验示范成本</t>
  </si>
  <si>
    <t>11200</t>
  </si>
  <si>
    <t>试验示范所需成本</t>
  </si>
  <si>
    <t>完成2025年中药材重点品种监测、测产、统计等</t>
  </si>
  <si>
    <t>监测重点品种</t>
  </si>
  <si>
    <t>监测重点品种3个</t>
  </si>
  <si>
    <t>统计完成覆盖率</t>
  </si>
  <si>
    <t>&lt;=</t>
  </si>
  <si>
    <t>统计完成年限</t>
  </si>
  <si>
    <t>统计完成年限1年</t>
  </si>
  <si>
    <t>中荮材种植户满意度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</si>
  <si>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</si>
  <si>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</si>
  <si>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</si>
  <si>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</si>
  <si>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备注：昆明市东川区经济作物技术推广站2026年度无政府性基金预算支出情况，此表无数据。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</si>
  <si>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</si>
  <si>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</si>
  <si>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</si>
  <si>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</si>
  <si>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</si>
  <si>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</si>
  <si>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</si>
  <si>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</si>
  <si>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</si>
  <si>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</si>
  <si>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</si>
  <si>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</si>
  <si>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包</t>
  </si>
  <si>
    <t>车辆保险费</t>
  </si>
  <si>
    <t>机动车保险服务</t>
  </si>
  <si>
    <t>批</t>
  </si>
  <si>
    <t>车辆维修和燃油费</t>
  </si>
  <si>
    <t>维修和保养服务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</si>
  <si>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</si>
  <si>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</si>
  <si>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</si>
  <si>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</si>
  <si>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</si>
  <si>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</si>
  <si>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</si>
  <si>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</si>
  <si>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备注：昆明市东川区经济作物技术推广站2026年度无政府购买服务情况，此表无数据。</t>
  </si>
  <si>
    <t>预算09-1表</t>
  </si>
  <si>
    <t>单位名称（项目）</t>
  </si>
  <si>
    <t>地区</t>
  </si>
  <si>
    <t>备注：昆明市东川区经济作物技术推广站2026年度无对下转移支付预算情况，此表无数据。</t>
  </si>
  <si>
    <t>预算09-2表</t>
  </si>
  <si>
    <t>备注：昆明市东川区经济作物技术推广站2026年度无对下转移支付绩效情况，此表无数据。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</si>
  <si>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</si>
  <si>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</si>
  <si>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</si>
  <si>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</si>
  <si>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</si>
  <si>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</si>
  <si>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</si>
  <si>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</si>
  <si>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备注：昆明市东川区经济作物技术推广站2026年度无新增资产配置支出情况，此表无数据。</t>
  </si>
  <si>
    <t>预算11表</t>
  </si>
  <si>
    <t>上级补助</t>
  </si>
  <si>
    <t>备注：昆明市东川区经济作物技术推广站2026年度无上级补助项目支出情况，此表无数据。</t>
  </si>
  <si>
    <t>预算12表</t>
  </si>
  <si>
    <t>项目级次</t>
  </si>
  <si>
    <t>114 对个人和家庭的补助</t>
  </si>
  <si>
    <t>本级</t>
  </si>
  <si>
    <t>313 事业发展类</t>
  </si>
  <si>
    <t/>
  </si>
  <si>
    <t>预算6表</t>
  </si>
  <si>
    <t>2026年部门整体支出绩效目标表</t>
  </si>
  <si>
    <t>部门编码</t>
  </si>
  <si>
    <t>部门名称</t>
  </si>
  <si>
    <t xml:space="preserve"> 昆明市东川区经济作物技术推广站</t>
  </si>
  <si>
    <t>内容</t>
  </si>
  <si>
    <t>说明</t>
  </si>
  <si>
    <t>部门总体目标</t>
  </si>
  <si>
    <t>部门职责</t>
  </si>
  <si>
    <t>贯彻执行国家、省、市有关种植产业的政策、法规，拟定全区经济作物发展的中长期规划，并负责组织实施；承担经济作物产业化经营和信息化体系建设；监测分析经济作物经济运行，发布相关经济信息。承担全区蔬菜、花卉，水果、中药材等经济作物的引种实验、示范推广和面上生产的技术培训与指导工作。承担全区蔬菜、花卉，水果、中药材等经济作物的产销情况统计分析和统计上报工作，及时、准确反应东川经济作物的产、销情况。对国内外蔬菜、花卉，水果、中药材及其他经济作物的生产经展动态，市场信息，产品信息进行收集整理、分析研究，为蔬菜、花卉，水果、中药材等经济作物种植农户提供信息。</t>
  </si>
  <si>
    <t>总体绩效目标（2026-2028年期间）</t>
  </si>
  <si>
    <t>每年以乡村振兴为目标，充分发挥东川区地理、气候优势，开展名、特、优、新蔬菜、水果、中药材新品种试验示范推广，经济作物产值年增幅6个亿以上。 充分发挥单位职能，每年完成全区6万亩蔬菜、3.45万亩水果、0.96万亩中药材、0.1万亩花卉种等植技术推广工作，每年引进新品种30个以上进行试验示范，为东川区经济作物产业发展提供技术支撑。</t>
  </si>
  <si>
    <t>部门年度目标</t>
  </si>
  <si>
    <t>预算年度（2026年）绩效目标</t>
  </si>
  <si>
    <t>1.做好经济作物种业和产业发展项目包装谋划。
2.继续抓好东川特色花生育种繁种基地建设。
3.加强技术服务和指导。抓实经济作物产业提质增效，试验示范新品种30个，推广新技术5项，现场指导和培训300人次以上。　　　　　　　　　　　　　　　　　　　　　　　　　　　　　　　　　　　　　　　　　　　　　　　　　　　　　4.稳定经济作物在园面积10万亩以上。其中特色水果3.45万亩，蔬菜6万亩，中药材0.96万亩，花卉0.1万亩。　　　　　　　　　　　　　　　　　　　　　　　　　　　　　　　　　　　　　　　　　　　　　　　　　　　　　　　　　　　　5.继续抓好特色水果提质增效。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6.抓实高山优质中药材繁种基地建设。　　　　　　　　　　　　　　　　　　　　　　　　　　　　　　　　　　　　　　　　　　　　　　　　　　　　　　　　　　　　　　　　　　　　　　　　　　　　　　　　　　　　　　　　　　　7.大力开展技术创新。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8.确定东川区现代农业产业园（孵化基地）运行方案和村集体经济资产移交工作。　　　　　　　　　　　　　　　　　　　　　　　　　　　　　　　　　　　　　　　　　　　　　　　　　　　　　　　　　　　　　　　　　　　　　　　　9.完成局党组和上级交办的其它工作任务。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</si>
  <si>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</si>
  <si>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</si>
  <si>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</si>
  <si>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</si>
  <si>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</si>
  <si>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</si>
  <si>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</si>
  <si>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</si>
  <si>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承担全区蔬菜、花卉，水果、中药材等经济作物的引种实验、示范推广和面上生产的技术培训与指导工作。承担全区蔬菜、花卉，水果、中药材等经济作物的产销情况统计分析和统计上报工作，及时、准确反应东川经济作物的产、销情况。</t>
  </si>
  <si>
    <t xml:space="preserve">1.按照主管部门的安排，努力完成上级下达的各项目标任务。 
2.加强技术服务和指导。抓实经济作物产业提质增效，试验示范新品种30个，推广新技术5项，现场指导和培训300人次以上。
3.稳定经济作物在园面积10万亩以上。其中特色水果3.45万亩，蔬菜6万亩，中药材0.96万亩，花卉0.1万亩。  
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</si>
  <si>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</si>
  <si>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</si>
  <si>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</si>
  <si>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</si>
  <si>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</si>
  <si>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全年申报基本支出的在职人数</t>
  </si>
  <si>
    <t>人</t>
  </si>
  <si>
    <t>10分，全部完成得满分，未完成按权重扣分</t>
  </si>
  <si>
    <t>本单位2026年在职人员26人基本支出</t>
  </si>
  <si>
    <t>按2025年10月实际在职人员工资等进行测算的基本支出</t>
  </si>
  <si>
    <t>全年申报基本支出的退休人员人数</t>
  </si>
  <si>
    <t>本单位2026年退休人员13人基本支出</t>
  </si>
  <si>
    <t>按2025年10月实际退休人员工资等进行测算的基本支出</t>
  </si>
  <si>
    <t>各项工作完成率</t>
  </si>
  <si>
    <t>15分，全部完成得满分，未完成按权重扣分</t>
  </si>
  <si>
    <t>按要求完成各项工作</t>
  </si>
  <si>
    <t>重点工作目标督查分解考核任务</t>
  </si>
  <si>
    <t>各项工作完成时间</t>
  </si>
  <si>
    <t>2026年度内完成各项年度工作</t>
  </si>
  <si>
    <t>社会成本指标</t>
  </si>
  <si>
    <t>全年一般公共预算支出数</t>
  </si>
  <si>
    <t>预算下达通知书</t>
  </si>
  <si>
    <t>经济效益</t>
  </si>
  <si>
    <t>经济作物年产值</t>
  </si>
  <si>
    <t>亿</t>
  </si>
  <si>
    <t>2026年度重点工作要求进行细化分解</t>
  </si>
  <si>
    <t>根据统计报表</t>
  </si>
  <si>
    <t>实用技术培训和现场指导</t>
  </si>
  <si>
    <t>人/次</t>
  </si>
  <si>
    <t>根据东川现有经济作物生产情况</t>
  </si>
  <si>
    <t>社会公众或服务对象是指部门（单位）履行职责而影响到的部门、群体或个人，一般采取社会调查的方式</t>
  </si>
  <si>
    <t>问卷调查参照财政部部门整体支出绩效评价共性指标体系框架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</si>
</sst>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#,##0.00_ 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8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49" fontId="40" fillId="0" borderId="1">
      <alignment horizontal="left" vertical="center" wrapText="1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0" fontId="40" fillId="0" borderId="1">
      <alignment horizontal="right" vertical="center"/>
    </xf>
    <xf numFmtId="180" fontId="40" fillId="0" borderId="1">
      <alignment horizontal="right" vertical="center"/>
    </xf>
    <xf numFmtId="0" fontId="40" fillId="0" borderId="0">
      <alignment vertical="top"/>
      <protection locked="0"/>
    </xf>
  </cellStyleXfs>
  <cellXfs count="248"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57" applyFont="1" applyFill="1" applyBorder="1" applyAlignment="1" applyProtection="1">
      <alignment horizontal="left" vertical="top" wrapText="1"/>
    </xf>
    <xf numFmtId="0" fontId="2" fillId="0" borderId="3" xfId="57" applyFont="1" applyFill="1" applyBorder="1" applyAlignment="1" applyProtection="1">
      <alignment horizontal="left" vertical="top" wrapText="1"/>
    </xf>
    <xf numFmtId="0" fontId="2" fillId="0" borderId="4" xfId="57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/>
    <xf numFmtId="4" fontId="2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2" fillId="0" borderId="1" xfId="57" applyFont="1" applyFill="1" applyBorder="1" applyAlignment="1" applyProtection="1">
      <alignment horizontal="center" vertical="center" wrapText="1"/>
      <protection locked="0"/>
    </xf>
    <xf numFmtId="0" fontId="2" fillId="4" borderId="1" xfId="57" applyFont="1" applyFill="1" applyBorder="1" applyAlignment="1" applyProtection="1">
      <alignment horizontal="left" vertical="center" wrapText="1"/>
      <protection locked="0"/>
    </xf>
    <xf numFmtId="0" fontId="2" fillId="0" borderId="5" xfId="57" applyFont="1" applyFill="1" applyBorder="1" applyAlignment="1" applyProtection="1">
      <alignment horizontal="center" vertical="center" wrapText="1"/>
    </xf>
    <xf numFmtId="0" fontId="2" fillId="0" borderId="5" xfId="57" applyFont="1" applyFill="1" applyBorder="1" applyAlignment="1" applyProtection="1">
      <alignment horizontal="left" vertical="center" wrapText="1"/>
    </xf>
    <xf numFmtId="49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57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16" fillId="0" borderId="0" xfId="0" applyFont="1" applyBorder="1"/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right" vertical="center" wrapText="1"/>
    </xf>
    <xf numFmtId="49" fontId="9" fillId="0" borderId="1" xfId="50" applyNumberFormat="1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18" fillId="2" borderId="6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0" workbookViewId="0">
      <selection activeCell="H21" sqref="H2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91"/>
      <c r="B1" s="91"/>
      <c r="C1" s="91"/>
      <c r="D1" s="92" t="s">
        <v>0</v>
      </c>
    </row>
    <row r="2" ht="41.25" customHeight="1" spans="1:4">
      <c r="A2" s="86" t="str">
        <f>"2026"&amp;"年部门财务收支预算总表"</f>
        <v>2026年部门财务收支预算总表</v>
      </c>
    </row>
    <row r="3" ht="17.25" customHeight="1" spans="1:4">
      <c r="A3" s="89" t="s">
        <v>1</v>
      </c>
      <c r="B3" s="213"/>
      <c r="D3" s="186" t="s">
        <v>2</v>
      </c>
    </row>
    <row r="4" ht="23.25" customHeight="1" spans="1:4">
      <c r="A4" s="214" t="s">
        <v>3</v>
      </c>
      <c r="B4" s="215"/>
      <c r="C4" s="214" t="s">
        <v>4</v>
      </c>
      <c r="D4" s="215"/>
    </row>
    <row r="5" ht="24" customHeight="1" spans="1:4">
      <c r="A5" s="214" t="s">
        <v>5</v>
      </c>
      <c r="B5" s="214" t="s">
        <v>6</v>
      </c>
      <c r="C5" s="214" t="s">
        <v>7</v>
      </c>
      <c r="D5" s="214" t="s">
        <v>6</v>
      </c>
    </row>
    <row r="6" ht="17.25" customHeight="1" spans="1:4">
      <c r="A6" s="216" t="s">
        <v>8</v>
      </c>
      <c r="B6" s="125">
        <v>5428452.4</v>
      </c>
      <c r="C6" s="216" t="s">
        <v>9</v>
      </c>
      <c r="D6" s="125"/>
    </row>
    <row r="7" ht="17.25" customHeight="1" spans="1:4">
      <c r="A7" s="216" t="s">
        <v>10</v>
      </c>
      <c r="B7" s="125"/>
      <c r="C7" s="216" t="s">
        <v>11</v>
      </c>
      <c r="D7" s="125"/>
    </row>
    <row r="8" ht="17.25" customHeight="1" spans="1:4">
      <c r="A8" s="216" t="s">
        <v>12</v>
      </c>
      <c r="B8" s="125"/>
      <c r="C8" s="247" t="s">
        <v>13</v>
      </c>
      <c r="D8" s="125"/>
    </row>
    <row r="9" ht="17.25" customHeight="1" spans="1:4">
      <c r="A9" s="216" t="s">
        <v>14</v>
      </c>
      <c r="B9" s="125"/>
      <c r="C9" s="247" t="s">
        <v>15</v>
      </c>
      <c r="D9" s="125"/>
    </row>
    <row r="10" ht="17.25" customHeight="1" spans="1:4">
      <c r="A10" s="216" t="s">
        <v>16</v>
      </c>
      <c r="B10" s="125"/>
      <c r="C10" s="247" t="s">
        <v>17</v>
      </c>
      <c r="D10" s="125"/>
    </row>
    <row r="11" ht="17.25" customHeight="1" spans="1:4">
      <c r="A11" s="216" t="s">
        <v>18</v>
      </c>
      <c r="B11" s="125"/>
      <c r="C11" s="247" t="s">
        <v>19</v>
      </c>
      <c r="D11" s="125"/>
    </row>
    <row r="12" ht="17.25" customHeight="1" spans="1:4">
      <c r="A12" s="216" t="s">
        <v>20</v>
      </c>
      <c r="B12" s="125"/>
      <c r="C12" s="79" t="s">
        <v>21</v>
      </c>
      <c r="D12" s="125"/>
    </row>
    <row r="13" ht="17.25" customHeight="1" spans="1:4">
      <c r="A13" s="216" t="s">
        <v>22</v>
      </c>
      <c r="B13" s="125"/>
      <c r="C13" s="79" t="s">
        <v>23</v>
      </c>
      <c r="D13" s="125">
        <v>868730.4</v>
      </c>
    </row>
    <row r="14" ht="17.25" customHeight="1" spans="1:4">
      <c r="A14" s="216" t="s">
        <v>24</v>
      </c>
      <c r="B14" s="125"/>
      <c r="C14" s="79" t="s">
        <v>25</v>
      </c>
      <c r="D14" s="125">
        <v>502372</v>
      </c>
    </row>
    <row r="15" ht="17.25" customHeight="1" spans="1:4">
      <c r="A15" s="216" t="s">
        <v>26</v>
      </c>
      <c r="B15" s="125"/>
      <c r="C15" s="79" t="s">
        <v>27</v>
      </c>
      <c r="D15" s="125"/>
    </row>
    <row r="16" ht="17.25" customHeight="1" spans="1:4">
      <c r="A16" s="199"/>
      <c r="B16" s="125"/>
      <c r="C16" s="79" t="s">
        <v>28</v>
      </c>
      <c r="D16" s="125"/>
    </row>
    <row r="17" ht="17.25" customHeight="1" spans="1:4">
      <c r="A17" s="217"/>
      <c r="B17" s="125"/>
      <c r="C17" s="79" t="s">
        <v>29</v>
      </c>
      <c r="D17" s="125">
        <v>3646206</v>
      </c>
    </row>
    <row r="18" ht="17.25" customHeight="1" spans="1:4">
      <c r="A18" s="217"/>
      <c r="B18" s="125"/>
      <c r="C18" s="79" t="s">
        <v>30</v>
      </c>
      <c r="D18" s="125"/>
    </row>
    <row r="19" ht="17.25" customHeight="1" spans="1:4">
      <c r="A19" s="217"/>
      <c r="B19" s="125"/>
      <c r="C19" s="79" t="s">
        <v>31</v>
      </c>
      <c r="D19" s="125"/>
    </row>
    <row r="20" ht="17.25" customHeight="1" spans="1:4">
      <c r="A20" s="217"/>
      <c r="B20" s="125"/>
      <c r="C20" s="79" t="s">
        <v>32</v>
      </c>
      <c r="D20" s="125"/>
    </row>
    <row r="21" ht="17.25" customHeight="1" spans="1:4">
      <c r="A21" s="217"/>
      <c r="B21" s="125"/>
      <c r="C21" s="79" t="s">
        <v>33</v>
      </c>
      <c r="D21" s="125"/>
    </row>
    <row r="22" ht="17.25" customHeight="1" spans="1:4">
      <c r="A22" s="217"/>
      <c r="B22" s="125"/>
      <c r="C22" s="79" t="s">
        <v>34</v>
      </c>
      <c r="D22" s="125"/>
    </row>
    <row r="23" ht="17.25" customHeight="1" spans="1:4">
      <c r="A23" s="217"/>
      <c r="B23" s="125"/>
      <c r="C23" s="79" t="s">
        <v>35</v>
      </c>
      <c r="D23" s="125"/>
    </row>
    <row r="24" ht="17.25" customHeight="1" spans="1:4">
      <c r="A24" s="217"/>
      <c r="B24" s="125"/>
      <c r="C24" s="79" t="s">
        <v>36</v>
      </c>
      <c r="D24" s="125">
        <v>411144</v>
      </c>
    </row>
    <row r="25" ht="17.25" customHeight="1" spans="1:4">
      <c r="A25" s="217"/>
      <c r="B25" s="125"/>
      <c r="C25" s="79" t="s">
        <v>37</v>
      </c>
      <c r="D25" s="125"/>
    </row>
    <row r="26" ht="17.25" customHeight="1" spans="1:4">
      <c r="A26" s="217"/>
      <c r="B26" s="125"/>
      <c r="C26" s="199" t="s">
        <v>38</v>
      </c>
      <c r="D26" s="125"/>
    </row>
    <row r="27" ht="17.25" customHeight="1" spans="1:4">
      <c r="A27" s="217"/>
      <c r="B27" s="125"/>
      <c r="C27" s="79" t="s">
        <v>39</v>
      </c>
      <c r="D27" s="125"/>
    </row>
    <row r="28" ht="16.5" customHeight="1" spans="1:4">
      <c r="A28" s="217"/>
      <c r="B28" s="125"/>
      <c r="C28" s="79" t="s">
        <v>40</v>
      </c>
      <c r="D28" s="125"/>
    </row>
    <row r="29" ht="16.5" customHeight="1" spans="1:4">
      <c r="A29" s="217"/>
      <c r="B29" s="125"/>
      <c r="C29" s="199" t="s">
        <v>41</v>
      </c>
      <c r="D29" s="125"/>
    </row>
    <row r="30" ht="17.25" customHeight="1" spans="1:4">
      <c r="A30" s="217"/>
      <c r="B30" s="125"/>
      <c r="C30" s="199" t="s">
        <v>42</v>
      </c>
      <c r="D30" s="125"/>
    </row>
    <row r="31" ht="17.25" customHeight="1" spans="1:4">
      <c r="A31" s="217"/>
      <c r="B31" s="125"/>
      <c r="C31" s="79" t="s">
        <v>43</v>
      </c>
      <c r="D31" s="125"/>
    </row>
    <row r="32" ht="16.5" customHeight="1" spans="1:4">
      <c r="A32" s="217" t="s">
        <v>44</v>
      </c>
      <c r="B32" s="125">
        <v>5428452.4</v>
      </c>
      <c r="C32" s="217" t="s">
        <v>45</v>
      </c>
      <c r="D32" s="125">
        <v>5428452.4</v>
      </c>
    </row>
    <row r="33" ht="16.5" customHeight="1" spans="1:4">
      <c r="A33" s="199" t="s">
        <v>46</v>
      </c>
      <c r="B33" s="125"/>
      <c r="C33" s="199" t="s">
        <v>47</v>
      </c>
      <c r="D33" s="125"/>
    </row>
    <row r="34" ht="16.5" customHeight="1" spans="1:4">
      <c r="A34" s="79" t="s">
        <v>48</v>
      </c>
      <c r="B34" s="125"/>
      <c r="C34" s="79" t="s">
        <v>48</v>
      </c>
      <c r="D34" s="125"/>
    </row>
    <row r="35" ht="16.5" customHeight="1" spans="1:4">
      <c r="A35" s="79" t="s">
        <v>49</v>
      </c>
      <c r="B35" s="125"/>
      <c r="C35" s="79" t="s">
        <v>50</v>
      </c>
      <c r="D35" s="125"/>
    </row>
    <row r="36" ht="16.5" customHeight="1" spans="1:4">
      <c r="A36" s="218" t="s">
        <v>51</v>
      </c>
      <c r="B36" s="125">
        <v>5428452.4</v>
      </c>
      <c r="C36" s="218" t="s">
        <v>52</v>
      </c>
      <c r="D36" s="125">
        <v>5428452.4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5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D18" sqref="D18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66">
        <v>1</v>
      </c>
      <c r="B1" s="167">
        <v>0</v>
      </c>
      <c r="C1" s="166">
        <v>1</v>
      </c>
      <c r="D1" s="168"/>
      <c r="E1" s="168"/>
      <c r="F1" s="159" t="s">
        <v>356</v>
      </c>
    </row>
    <row r="2" ht="42" customHeight="1" spans="1:6">
      <c r="A2" s="169" t="str">
        <f>"2026"&amp;"年部门政府性基金预算支出预算表"</f>
        <v>2026年部门政府性基金预算支出预算表</v>
      </c>
      <c r="B2" s="169" t="s">
        <v>357</v>
      </c>
      <c r="C2" s="170"/>
      <c r="D2" s="171"/>
      <c r="E2" s="171"/>
      <c r="F2" s="171"/>
    </row>
    <row r="3" ht="13.5" customHeight="1" spans="1:6">
      <c r="A3" s="50" t="s">
        <v>1</v>
      </c>
      <c r="B3" s="50" t="s">
        <v>358</v>
      </c>
      <c r="C3" s="166"/>
      <c r="D3" s="168"/>
      <c r="E3" s="168"/>
      <c r="F3" s="159" t="s">
        <v>2</v>
      </c>
    </row>
    <row r="4" ht="19.5" customHeight="1" spans="1:6">
      <c r="A4" s="172" t="s">
        <v>186</v>
      </c>
      <c r="B4" s="173" t="s">
        <v>73</v>
      </c>
      <c r="C4" s="172" t="s">
        <v>74</v>
      </c>
      <c r="D4" s="56" t="s">
        <v>359</v>
      </c>
      <c r="E4" s="57"/>
      <c r="F4" s="58"/>
    </row>
    <row r="5" ht="18.75" customHeight="1" spans="1:6">
      <c r="A5" s="174"/>
      <c r="B5" s="175"/>
      <c r="C5" s="174"/>
      <c r="D5" s="61" t="s">
        <v>56</v>
      </c>
      <c r="E5" s="56" t="s">
        <v>76</v>
      </c>
      <c r="F5" s="61" t="s">
        <v>77</v>
      </c>
    </row>
    <row r="6" ht="18.75" customHeight="1" spans="1:6">
      <c r="A6" s="112">
        <v>1</v>
      </c>
      <c r="B6" s="176" t="s">
        <v>84</v>
      </c>
      <c r="C6" s="112">
        <v>3</v>
      </c>
      <c r="D6" s="177">
        <v>4</v>
      </c>
      <c r="E6" s="177">
        <v>5</v>
      </c>
      <c r="F6" s="177">
        <v>6</v>
      </c>
    </row>
    <row r="7" ht="21" customHeight="1" spans="1:6">
      <c r="A7" s="66"/>
      <c r="B7" s="66"/>
      <c r="C7" s="66"/>
      <c r="D7" s="125"/>
      <c r="E7" s="125"/>
      <c r="F7" s="125"/>
    </row>
    <row r="8" ht="21" customHeight="1" spans="1:6">
      <c r="A8" s="66"/>
      <c r="B8" s="66"/>
      <c r="C8" s="66"/>
      <c r="D8" s="125"/>
      <c r="E8" s="125"/>
      <c r="F8" s="125"/>
    </row>
    <row r="9" ht="18.75" customHeight="1" spans="1:6">
      <c r="A9" s="178" t="s">
        <v>176</v>
      </c>
      <c r="B9" s="178" t="s">
        <v>176</v>
      </c>
      <c r="C9" s="179" t="s">
        <v>176</v>
      </c>
      <c r="D9" s="125"/>
      <c r="E9" s="125"/>
      <c r="F9" s="125"/>
    </row>
    <row r="11" customHeight="1" spans="1:6">
      <c r="A11" t="s">
        <v>360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I19" sqref="I19"/>
    </sheetView>
  </sheetViews>
  <sheetFormatPr defaultColWidth="9.14166666666667" defaultRowHeight="14.25" customHeight="1"/>
  <cols>
    <col min="1" max="1" width="20.25" customWidth="1"/>
    <col min="2" max="2" width="25.625" customWidth="1"/>
    <col min="3" max="3" width="14.75" customWidth="1"/>
    <col min="4" max="4" width="16" customWidth="1"/>
    <col min="5" max="5" width="14" customWidth="1"/>
    <col min="6" max="6" width="7.70833333333333" customWidth="1"/>
    <col min="7" max="7" width="5.75" customWidth="1"/>
    <col min="8" max="8" width="10.5" customWidth="1"/>
    <col min="9" max="10" width="10.375" customWidth="1"/>
    <col min="11" max="12" width="11.125" customWidth="1"/>
    <col min="13" max="13" width="10.5" customWidth="1"/>
    <col min="14" max="14" width="9.5" customWidth="1"/>
    <col min="15" max="15" width="9" customWidth="1"/>
    <col min="16" max="16" width="11.125" customWidth="1"/>
    <col min="17" max="17" width="9.125" customWidth="1"/>
    <col min="18" max="18" width="9.875" customWidth="1"/>
    <col min="19" max="19" width="11.625" customWidth="1"/>
  </cols>
  <sheetData>
    <row r="1" ht="15.75" customHeight="1" spans="1:19">
      <c r="B1" s="126"/>
      <c r="C1" s="126"/>
      <c r="R1" s="48"/>
      <c r="S1" s="48" t="s">
        <v>361</v>
      </c>
    </row>
    <row r="2" ht="41.25" customHeight="1" spans="1:19">
      <c r="A2" s="116" t="str">
        <f>"2026"&amp;"年部门政府采购预算表"</f>
        <v>2026年部门政府采购预算表</v>
      </c>
      <c r="B2" s="110"/>
      <c r="C2" s="110"/>
      <c r="D2" s="49"/>
      <c r="E2" s="49"/>
      <c r="F2" s="49"/>
      <c r="G2" s="49"/>
      <c r="H2" s="49"/>
      <c r="I2" s="49"/>
      <c r="J2" s="49"/>
      <c r="K2" s="49"/>
      <c r="L2" s="49"/>
      <c r="M2" s="110"/>
      <c r="N2" s="49"/>
      <c r="O2" s="49"/>
      <c r="P2" s="110"/>
      <c r="Q2" s="49"/>
      <c r="R2" s="110"/>
      <c r="S2" s="110"/>
    </row>
    <row r="3" ht="18.75" customHeight="1" spans="1:19">
      <c r="A3" s="158" t="s">
        <v>1</v>
      </c>
      <c r="B3" s="131"/>
      <c r="C3" s="131"/>
      <c r="D3" s="52"/>
      <c r="E3" s="52"/>
      <c r="F3" s="52"/>
      <c r="G3" s="52"/>
      <c r="H3" s="52"/>
      <c r="I3" s="52"/>
      <c r="J3" s="52"/>
      <c r="K3" s="52"/>
      <c r="L3" s="52"/>
      <c r="R3" s="53"/>
      <c r="S3" s="159" t="s">
        <v>2</v>
      </c>
    </row>
    <row r="4" ht="15.75" customHeight="1" spans="1:19">
      <c r="A4" s="55" t="s">
        <v>185</v>
      </c>
      <c r="B4" s="133" t="s">
        <v>186</v>
      </c>
      <c r="C4" s="133" t="s">
        <v>362</v>
      </c>
      <c r="D4" s="135" t="s">
        <v>363</v>
      </c>
      <c r="E4" s="135" t="s">
        <v>364</v>
      </c>
      <c r="F4" s="135" t="s">
        <v>365</v>
      </c>
      <c r="G4" s="135" t="s">
        <v>366</v>
      </c>
      <c r="H4" s="135" t="s">
        <v>367</v>
      </c>
      <c r="I4" s="137" t="s">
        <v>193</v>
      </c>
      <c r="J4" s="137"/>
      <c r="K4" s="137"/>
      <c r="L4" s="137"/>
      <c r="M4" s="138"/>
      <c r="N4" s="137"/>
      <c r="O4" s="137"/>
      <c r="P4" s="139"/>
      <c r="Q4" s="137"/>
      <c r="R4" s="138"/>
      <c r="S4" s="121"/>
    </row>
    <row r="5" ht="17.25" customHeight="1" spans="1:19">
      <c r="A5" s="60"/>
      <c r="B5" s="140"/>
      <c r="C5" s="140"/>
      <c r="D5" s="142"/>
      <c r="E5" s="142"/>
      <c r="F5" s="142"/>
      <c r="G5" s="142"/>
      <c r="H5" s="142"/>
      <c r="I5" s="142" t="s">
        <v>56</v>
      </c>
      <c r="J5" s="142" t="s">
        <v>59</v>
      </c>
      <c r="K5" s="142" t="s">
        <v>368</v>
      </c>
      <c r="L5" s="142" t="s">
        <v>369</v>
      </c>
      <c r="M5" s="141" t="s">
        <v>370</v>
      </c>
      <c r="N5" s="144" t="s">
        <v>371</v>
      </c>
      <c r="O5" s="144"/>
      <c r="P5" s="145"/>
      <c r="Q5" s="144"/>
      <c r="R5" s="146"/>
      <c r="S5" s="147"/>
    </row>
    <row r="6" ht="54" customHeight="1" spans="1:19">
      <c r="A6" s="63"/>
      <c r="B6" s="147"/>
      <c r="C6" s="147"/>
      <c r="D6" s="149"/>
      <c r="E6" s="149"/>
      <c r="F6" s="149"/>
      <c r="G6" s="149"/>
      <c r="H6" s="149"/>
      <c r="I6" s="149"/>
      <c r="J6" s="149" t="s">
        <v>58</v>
      </c>
      <c r="K6" s="149"/>
      <c r="L6" s="149"/>
      <c r="M6" s="148"/>
      <c r="N6" s="149" t="s">
        <v>58</v>
      </c>
      <c r="O6" s="149" t="s">
        <v>65</v>
      </c>
      <c r="P6" s="148" t="s">
        <v>66</v>
      </c>
      <c r="Q6" s="149" t="s">
        <v>67</v>
      </c>
      <c r="R6" s="148" t="s">
        <v>68</v>
      </c>
      <c r="S6" s="147" t="s">
        <v>69</v>
      </c>
    </row>
    <row r="7" ht="33" customHeight="1" spans="1:19">
      <c r="A7" s="160">
        <v>1</v>
      </c>
      <c r="B7" s="160" t="s">
        <v>84</v>
      </c>
      <c r="C7" s="161">
        <v>3</v>
      </c>
      <c r="D7" s="161">
        <v>4</v>
      </c>
      <c r="E7" s="160">
        <v>5</v>
      </c>
      <c r="F7" s="160">
        <v>6</v>
      </c>
      <c r="G7" s="160">
        <v>7</v>
      </c>
      <c r="H7" s="160">
        <v>8</v>
      </c>
      <c r="I7" s="160">
        <v>9</v>
      </c>
      <c r="J7" s="160">
        <v>10</v>
      </c>
      <c r="K7" s="160">
        <v>11</v>
      </c>
      <c r="L7" s="160">
        <v>12</v>
      </c>
      <c r="M7" s="160">
        <v>13</v>
      </c>
      <c r="N7" s="160">
        <v>14</v>
      </c>
      <c r="O7" s="160">
        <v>15</v>
      </c>
      <c r="P7" s="160">
        <v>16</v>
      </c>
      <c r="Q7" s="160">
        <v>17</v>
      </c>
      <c r="R7" s="160">
        <v>18</v>
      </c>
      <c r="S7" s="160">
        <v>19</v>
      </c>
    </row>
    <row r="8" ht="30" customHeight="1" spans="1:19">
      <c r="A8" s="151" t="s">
        <v>204</v>
      </c>
      <c r="B8" s="152" t="s">
        <v>71</v>
      </c>
      <c r="C8" s="152" t="s">
        <v>239</v>
      </c>
      <c r="D8" s="153" t="s">
        <v>372</v>
      </c>
      <c r="E8" s="153" t="s">
        <v>372</v>
      </c>
      <c r="F8" s="153" t="s">
        <v>373</v>
      </c>
      <c r="G8" s="162">
        <v>50</v>
      </c>
      <c r="H8" s="125">
        <v>1480</v>
      </c>
      <c r="I8" s="125">
        <v>1480</v>
      </c>
      <c r="J8" s="125">
        <v>1480</v>
      </c>
      <c r="K8" s="125"/>
      <c r="L8" s="125"/>
      <c r="M8" s="125"/>
      <c r="N8" s="125"/>
      <c r="O8" s="125"/>
      <c r="P8" s="125"/>
      <c r="Q8" s="125"/>
      <c r="R8" s="125"/>
      <c r="S8" s="125"/>
    </row>
    <row r="9" ht="34" customHeight="1" spans="1:19">
      <c r="A9" s="151" t="s">
        <v>204</v>
      </c>
      <c r="B9" s="152" t="s">
        <v>71</v>
      </c>
      <c r="C9" s="152" t="s">
        <v>263</v>
      </c>
      <c r="D9" s="153" t="s">
        <v>374</v>
      </c>
      <c r="E9" s="153" t="s">
        <v>375</v>
      </c>
      <c r="F9" s="153" t="s">
        <v>376</v>
      </c>
      <c r="G9" s="162">
        <v>1</v>
      </c>
      <c r="H9" s="125"/>
      <c r="I9" s="125">
        <v>1800</v>
      </c>
      <c r="J9" s="125">
        <v>1800</v>
      </c>
      <c r="K9" s="125"/>
      <c r="L9" s="125"/>
      <c r="M9" s="125"/>
      <c r="N9" s="125"/>
      <c r="O9" s="125"/>
      <c r="P9" s="125"/>
      <c r="Q9" s="125"/>
      <c r="R9" s="125"/>
      <c r="S9" s="125"/>
    </row>
    <row r="10" ht="29" customHeight="1" spans="1:19">
      <c r="A10" s="151" t="s">
        <v>204</v>
      </c>
      <c r="B10" s="152" t="s">
        <v>71</v>
      </c>
      <c r="C10" s="152" t="s">
        <v>263</v>
      </c>
      <c r="D10" s="153" t="s">
        <v>377</v>
      </c>
      <c r="E10" s="153" t="s">
        <v>378</v>
      </c>
      <c r="F10" s="153" t="s">
        <v>376</v>
      </c>
      <c r="G10" s="162">
        <v>1</v>
      </c>
      <c r="H10" s="125"/>
      <c r="I10" s="125">
        <v>7800</v>
      </c>
      <c r="J10" s="125">
        <v>7800</v>
      </c>
      <c r="K10" s="125"/>
      <c r="L10" s="125"/>
      <c r="M10" s="125"/>
      <c r="N10" s="125"/>
      <c r="O10" s="125"/>
      <c r="P10" s="125"/>
      <c r="Q10" s="125"/>
      <c r="R10" s="125"/>
      <c r="S10" s="125"/>
    </row>
    <row r="11" ht="21" customHeight="1" spans="1:19">
      <c r="A11" s="154" t="s">
        <v>176</v>
      </c>
      <c r="B11" s="155"/>
      <c r="C11" s="155"/>
      <c r="D11" s="156"/>
      <c r="E11" s="156"/>
      <c r="F11" s="156"/>
      <c r="G11" s="163"/>
      <c r="H11" s="125">
        <v>1480</v>
      </c>
      <c r="I11" s="125">
        <v>11080</v>
      </c>
      <c r="J11" s="125">
        <v>11080</v>
      </c>
      <c r="K11" s="125"/>
      <c r="L11" s="125"/>
      <c r="M11" s="125"/>
      <c r="N11" s="125"/>
      <c r="O11" s="125"/>
      <c r="P11" s="125"/>
      <c r="Q11" s="125"/>
      <c r="R11" s="125"/>
      <c r="S11" s="125"/>
    </row>
    <row r="12" ht="21" customHeight="1" spans="1:19">
      <c r="A12" s="158" t="s">
        <v>379</v>
      </c>
      <c r="B12" s="50"/>
      <c r="C12" s="50"/>
      <c r="D12" s="158"/>
      <c r="E12" s="158"/>
      <c r="F12" s="158"/>
      <c r="G12" s="164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5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S1" sqref="S1"/>
    </sheetView>
  </sheetViews>
  <sheetFormatPr defaultColWidth="9.14166666666667" defaultRowHeight="14.25" customHeight="1"/>
  <cols>
    <col min="1" max="1" width="10.25" customWidth="1"/>
    <col min="2" max="2" width="13.25" customWidth="1"/>
    <col min="3" max="3" width="10.5" customWidth="1"/>
    <col min="4" max="4" width="17.125" customWidth="1"/>
    <col min="5" max="5" width="14.375" customWidth="1"/>
    <col min="6" max="6" width="10" customWidth="1"/>
    <col min="7" max="7" width="16.5" customWidth="1"/>
    <col min="8" max="8" width="14.25" customWidth="1"/>
    <col min="9" max="9" width="15.375" customWidth="1"/>
    <col min="10" max="10" width="7.25" customWidth="1"/>
    <col min="11" max="11" width="9.75" customWidth="1"/>
    <col min="12" max="12" width="6.75" customWidth="1"/>
    <col min="13" max="13" width="10.75" customWidth="1"/>
    <col min="14" max="14" width="11" customWidth="1"/>
    <col min="15" max="15" width="8.75" customWidth="1"/>
    <col min="16" max="16" width="9.5" customWidth="1"/>
    <col min="17" max="17" width="9.625" customWidth="1"/>
    <col min="18" max="18" width="8.25" customWidth="1"/>
    <col min="19" max="19" width="9.375" customWidth="1"/>
    <col min="20" max="20" width="11" customWidth="1"/>
  </cols>
  <sheetData>
    <row r="1" ht="16.5" customHeight="1" spans="1:20">
      <c r="A1" s="120"/>
      <c r="B1" s="126"/>
      <c r="C1" s="126"/>
      <c r="D1" s="126"/>
      <c r="E1" s="126"/>
      <c r="F1" s="126"/>
      <c r="G1" s="126"/>
      <c r="H1" s="120"/>
      <c r="I1" s="120"/>
      <c r="J1" s="120"/>
      <c r="K1" s="120"/>
      <c r="L1" s="120"/>
      <c r="M1" s="120"/>
      <c r="N1" s="127"/>
      <c r="O1" s="120"/>
      <c r="P1" s="120"/>
      <c r="Q1" s="126"/>
      <c r="R1" s="120"/>
      <c r="S1" s="128"/>
      <c r="T1" s="128" t="s">
        <v>380</v>
      </c>
    </row>
    <row r="2" ht="41.25" customHeight="1" spans="1:20">
      <c r="A2" s="116" t="str">
        <f>"2026"&amp;"年部门政府购买服务预算表"</f>
        <v>2026年部门政府购买服务预算表</v>
      </c>
      <c r="B2" s="110"/>
      <c r="C2" s="110"/>
      <c r="D2" s="110"/>
      <c r="E2" s="110"/>
      <c r="F2" s="110"/>
      <c r="G2" s="110"/>
      <c r="H2" s="129"/>
      <c r="I2" s="129"/>
      <c r="J2" s="129"/>
      <c r="K2" s="129"/>
      <c r="L2" s="129"/>
      <c r="M2" s="129"/>
      <c r="N2" s="130"/>
      <c r="O2" s="129"/>
      <c r="P2" s="129"/>
      <c r="Q2" s="110"/>
      <c r="R2" s="129"/>
      <c r="S2" s="130"/>
      <c r="T2" s="110"/>
    </row>
    <row r="3" ht="22.5" customHeight="1" spans="1:20">
      <c r="A3" s="117" t="s">
        <v>1</v>
      </c>
      <c r="B3" s="131"/>
      <c r="C3" s="131"/>
      <c r="D3" s="131"/>
      <c r="E3" s="131"/>
      <c r="F3" s="131"/>
      <c r="G3" s="131"/>
      <c r="H3" s="118"/>
      <c r="I3" s="118"/>
      <c r="J3" s="118"/>
      <c r="K3" s="118"/>
      <c r="L3" s="118"/>
      <c r="M3" s="118"/>
      <c r="N3" s="127"/>
      <c r="O3" s="120"/>
      <c r="P3" s="120"/>
      <c r="Q3" s="126"/>
      <c r="R3" s="120"/>
      <c r="S3" s="132"/>
      <c r="T3" s="128" t="s">
        <v>2</v>
      </c>
    </row>
    <row r="4" ht="24" customHeight="1" spans="1:20">
      <c r="A4" s="55" t="s">
        <v>185</v>
      </c>
      <c r="B4" s="133" t="s">
        <v>186</v>
      </c>
      <c r="C4" s="133" t="s">
        <v>362</v>
      </c>
      <c r="D4" s="134" t="s">
        <v>381</v>
      </c>
      <c r="E4" s="134" t="s">
        <v>382</v>
      </c>
      <c r="F4" s="134" t="s">
        <v>383</v>
      </c>
      <c r="G4" s="133" t="s">
        <v>384</v>
      </c>
      <c r="H4" s="135" t="s">
        <v>385</v>
      </c>
      <c r="I4" s="136" t="s">
        <v>386</v>
      </c>
      <c r="J4" s="137" t="s">
        <v>193</v>
      </c>
      <c r="K4" s="137"/>
      <c r="L4" s="137"/>
      <c r="M4" s="137"/>
      <c r="N4" s="138"/>
      <c r="O4" s="137"/>
      <c r="P4" s="137"/>
      <c r="Q4" s="139"/>
      <c r="R4" s="137"/>
      <c r="S4" s="138"/>
      <c r="T4" s="121"/>
    </row>
    <row r="5" ht="24" customHeight="1" spans="1:20">
      <c r="A5" s="60"/>
      <c r="B5" s="140"/>
      <c r="C5" s="140"/>
      <c r="D5" s="141"/>
      <c r="E5" s="141"/>
      <c r="F5" s="141"/>
      <c r="G5" s="140"/>
      <c r="H5" s="142"/>
      <c r="I5" s="143"/>
      <c r="J5" s="142" t="s">
        <v>56</v>
      </c>
      <c r="K5" s="142" t="s">
        <v>59</v>
      </c>
      <c r="L5" s="142" t="s">
        <v>368</v>
      </c>
      <c r="M5" s="142" t="s">
        <v>369</v>
      </c>
      <c r="N5" s="141" t="s">
        <v>370</v>
      </c>
      <c r="O5" s="144" t="s">
        <v>371</v>
      </c>
      <c r="P5" s="144"/>
      <c r="Q5" s="145"/>
      <c r="R5" s="144"/>
      <c r="S5" s="146"/>
      <c r="T5" s="147"/>
    </row>
    <row r="6" ht="54" customHeight="1" spans="1:20">
      <c r="A6" s="63"/>
      <c r="B6" s="147"/>
      <c r="C6" s="147"/>
      <c r="D6" s="148"/>
      <c r="E6" s="148"/>
      <c r="F6" s="148"/>
      <c r="G6" s="147"/>
      <c r="H6" s="149"/>
      <c r="I6" s="150"/>
      <c r="J6" s="149"/>
      <c r="K6" s="149" t="s">
        <v>58</v>
      </c>
      <c r="L6" s="149"/>
      <c r="M6" s="149"/>
      <c r="N6" s="148"/>
      <c r="O6" s="149" t="s">
        <v>58</v>
      </c>
      <c r="P6" s="149" t="s">
        <v>65</v>
      </c>
      <c r="Q6" s="148" t="s">
        <v>66</v>
      </c>
      <c r="R6" s="149" t="s">
        <v>67</v>
      </c>
      <c r="S6" s="148" t="s">
        <v>68</v>
      </c>
      <c r="T6" s="147" t="s">
        <v>69</v>
      </c>
    </row>
    <row r="7" ht="17.25" customHeight="1" spans="1:20">
      <c r="A7" s="64">
        <v>1</v>
      </c>
      <c r="B7" s="147">
        <v>2</v>
      </c>
      <c r="C7" s="64">
        <v>3</v>
      </c>
      <c r="D7" s="64">
        <v>4</v>
      </c>
      <c r="E7" s="147">
        <v>5</v>
      </c>
      <c r="F7" s="64">
        <v>6</v>
      </c>
      <c r="G7" s="64">
        <v>7</v>
      </c>
      <c r="H7" s="147">
        <v>8</v>
      </c>
      <c r="I7" s="64">
        <v>9</v>
      </c>
      <c r="J7" s="64">
        <v>10</v>
      </c>
      <c r="K7" s="147">
        <v>11</v>
      </c>
      <c r="L7" s="64">
        <v>12</v>
      </c>
      <c r="M7" s="64">
        <v>13</v>
      </c>
      <c r="N7" s="147">
        <v>14</v>
      </c>
      <c r="O7" s="64">
        <v>15</v>
      </c>
      <c r="P7" s="64">
        <v>16</v>
      </c>
      <c r="Q7" s="147">
        <v>17</v>
      </c>
      <c r="R7" s="64">
        <v>18</v>
      </c>
      <c r="S7" s="64">
        <v>19</v>
      </c>
      <c r="T7" s="64">
        <v>20</v>
      </c>
    </row>
    <row r="8" ht="21" customHeight="1" spans="1:20">
      <c r="A8" s="151"/>
      <c r="B8" s="152"/>
      <c r="C8" s="152"/>
      <c r="D8" s="152"/>
      <c r="E8" s="152"/>
      <c r="F8" s="152"/>
      <c r="G8" s="152"/>
      <c r="H8" s="153"/>
      <c r="I8" s="153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</row>
    <row r="9" ht="21" customHeight="1" spans="1:20">
      <c r="A9" s="154" t="s">
        <v>176</v>
      </c>
      <c r="B9" s="155"/>
      <c r="C9" s="155"/>
      <c r="D9" s="155"/>
      <c r="E9" s="155"/>
      <c r="F9" s="155"/>
      <c r="G9" s="155"/>
      <c r="H9" s="156"/>
      <c r="I9" s="157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</row>
    <row r="11" customHeight="1" spans="1:20">
      <c r="A11" t="s">
        <v>387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5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0"/>
  <sheetViews>
    <sheetView showZeros="0" workbookViewId="0">
      <selection activeCell="F17" sqref="F17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15"/>
      <c r="M1" s="48" t="s">
        <v>388</v>
      </c>
    </row>
    <row r="2" ht="41.25" customHeight="1" spans="1:13">
      <c r="A2" s="116" t="str">
        <f>"2026"&amp;"年对下转移支付预算表"</f>
        <v>2026年对下转移支付预算表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10"/>
    </row>
    <row r="3" ht="18" customHeight="1" spans="1:13">
      <c r="A3" s="117" t="s">
        <v>1</v>
      </c>
      <c r="B3" s="118"/>
      <c r="C3" s="118"/>
      <c r="D3" s="119"/>
      <c r="E3" s="120"/>
      <c r="F3" s="120"/>
      <c r="G3" s="120"/>
      <c r="H3" s="120"/>
      <c r="I3" s="120"/>
      <c r="M3" s="53" t="s">
        <v>2</v>
      </c>
    </row>
    <row r="4" ht="19.5" customHeight="1" spans="1:13">
      <c r="A4" s="73" t="s">
        <v>389</v>
      </c>
      <c r="B4" s="56" t="s">
        <v>193</v>
      </c>
      <c r="C4" s="57"/>
      <c r="D4" s="57"/>
      <c r="E4" s="56" t="s">
        <v>390</v>
      </c>
      <c r="F4" s="57"/>
      <c r="G4" s="57"/>
      <c r="H4" s="57"/>
      <c r="I4" s="57"/>
      <c r="J4" s="57"/>
      <c r="K4" s="57"/>
      <c r="L4" s="57"/>
      <c r="M4" s="121"/>
    </row>
    <row r="5" ht="40.5" customHeight="1" spans="1:13">
      <c r="A5" s="64"/>
      <c r="B5" s="74" t="s">
        <v>56</v>
      </c>
      <c r="C5" s="55" t="s">
        <v>59</v>
      </c>
      <c r="D5" s="122" t="s">
        <v>368</v>
      </c>
      <c r="E5" s="94"/>
      <c r="F5" s="94"/>
      <c r="G5" s="94"/>
      <c r="H5" s="94"/>
      <c r="I5" s="94"/>
      <c r="J5" s="94"/>
      <c r="K5" s="94"/>
      <c r="L5" s="94"/>
      <c r="M5" s="123"/>
    </row>
    <row r="6" ht="19.5" customHeight="1" spans="1:13">
      <c r="A6" s="65">
        <v>1</v>
      </c>
      <c r="B6" s="65">
        <v>2</v>
      </c>
      <c r="C6" s="65">
        <v>3</v>
      </c>
      <c r="D6" s="124">
        <v>4</v>
      </c>
      <c r="E6" s="75">
        <v>5</v>
      </c>
      <c r="F6" s="65">
        <v>6</v>
      </c>
      <c r="G6" s="65">
        <v>7</v>
      </c>
      <c r="H6" s="124">
        <v>8</v>
      </c>
      <c r="I6" s="65">
        <v>9</v>
      </c>
      <c r="J6" s="65">
        <v>10</v>
      </c>
      <c r="K6" s="65">
        <v>11</v>
      </c>
      <c r="L6" s="65">
        <v>13</v>
      </c>
      <c r="M6" s="75">
        <v>24</v>
      </c>
    </row>
    <row r="7" ht="19.5" customHeight="1" spans="1:13">
      <c r="A7" s="76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ht="19.5" customHeight="1" spans="1:13">
      <c r="A8" s="113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</row>
    <row r="10" customHeight="1" spans="1:13">
      <c r="A10" t="s">
        <v>391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4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D18" sqref="D1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8" t="s">
        <v>392</v>
      </c>
    </row>
    <row r="2" ht="41.25" customHeight="1" spans="1:10">
      <c r="A2" s="109" t="str">
        <f>"2026"&amp;"年对下转移支付绩效目标表"</f>
        <v>2026年对下转移支付绩效目标表</v>
      </c>
      <c r="B2" s="49"/>
      <c r="C2" s="49"/>
      <c r="D2" s="49"/>
      <c r="E2" s="49"/>
      <c r="F2" s="110"/>
      <c r="G2" s="49"/>
      <c r="H2" s="110"/>
      <c r="I2" s="110"/>
      <c r="J2" s="49"/>
    </row>
    <row r="3" ht="17.25" customHeight="1" spans="1:10">
      <c r="A3" s="50" t="s">
        <v>1</v>
      </c>
    </row>
    <row r="4" ht="44.25" customHeight="1" spans="1:10">
      <c r="A4" s="111" t="s">
        <v>389</v>
      </c>
      <c r="B4" s="111" t="s">
        <v>286</v>
      </c>
      <c r="C4" s="111" t="s">
        <v>287</v>
      </c>
      <c r="D4" s="111" t="s">
        <v>288</v>
      </c>
      <c r="E4" s="111" t="s">
        <v>289</v>
      </c>
      <c r="F4" s="112" t="s">
        <v>290</v>
      </c>
      <c r="G4" s="111" t="s">
        <v>291</v>
      </c>
      <c r="H4" s="112" t="s">
        <v>292</v>
      </c>
      <c r="I4" s="112" t="s">
        <v>293</v>
      </c>
      <c r="J4" s="111" t="s">
        <v>294</v>
      </c>
    </row>
    <row r="5" ht="14.25" customHeight="1" spans="1:10">
      <c r="A5" s="111">
        <v>1</v>
      </c>
      <c r="B5" s="111">
        <v>2</v>
      </c>
      <c r="C5" s="111">
        <v>3</v>
      </c>
      <c r="D5" s="111">
        <v>4</v>
      </c>
      <c r="E5" s="111">
        <v>5</v>
      </c>
      <c r="F5" s="112">
        <v>6</v>
      </c>
      <c r="G5" s="111">
        <v>7</v>
      </c>
      <c r="H5" s="112">
        <v>8</v>
      </c>
      <c r="I5" s="112">
        <v>9</v>
      </c>
      <c r="J5" s="111">
        <v>10</v>
      </c>
    </row>
    <row r="6" ht="42" customHeight="1" spans="1:10">
      <c r="A6" s="76"/>
      <c r="B6" s="113"/>
      <c r="C6" s="113"/>
      <c r="D6" s="113"/>
      <c r="E6" s="100"/>
      <c r="F6" s="114"/>
      <c r="G6" s="100"/>
      <c r="H6" s="114"/>
      <c r="I6" s="114"/>
      <c r="J6" s="100"/>
    </row>
    <row r="7" ht="42" customHeight="1" spans="1:10">
      <c r="A7" s="76"/>
      <c r="B7" s="66"/>
      <c r="C7" s="66"/>
      <c r="D7" s="66"/>
      <c r="E7" s="76"/>
      <c r="F7" s="66"/>
      <c r="G7" s="76"/>
      <c r="H7" s="66"/>
      <c r="I7" s="66"/>
      <c r="J7" s="76"/>
    </row>
    <row r="9" customHeight="1" spans="1:10">
      <c r="A9" t="s">
        <v>393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selection activeCell="L6" sqref="L6"/>
    </sheetView>
  </sheetViews>
  <sheetFormatPr defaultColWidth="10.425" defaultRowHeight="14.25" customHeight="1"/>
  <cols>
    <col min="1" max="1" width="13.875" customWidth="1"/>
    <col min="2" max="2" width="16.25" customWidth="1"/>
    <col min="3" max="3" width="20.75" customWidth="1"/>
    <col min="4" max="4" width="22" customWidth="1"/>
    <col min="5" max="5" width="14.75" customWidth="1"/>
    <col min="6" max="6" width="11.5" customWidth="1"/>
    <col min="7" max="7" width="15.375" customWidth="1"/>
    <col min="8" max="8" width="15.25" customWidth="1"/>
    <col min="9" max="9" width="20.375" customWidth="1"/>
  </cols>
  <sheetData>
    <row r="1" customHeight="1" spans="1:9">
      <c r="A1" s="83" t="s">
        <v>394</v>
      </c>
      <c r="B1" s="84"/>
      <c r="C1" s="84"/>
      <c r="D1" s="85"/>
      <c r="E1" s="85"/>
      <c r="F1" s="85"/>
      <c r="G1" s="84"/>
      <c r="H1" s="84"/>
      <c r="I1" s="85"/>
    </row>
    <row r="2" ht="41.25" customHeight="1" spans="1:9">
      <c r="A2" s="86" t="str">
        <f>"2026"&amp;"年新增资产配置预算表"</f>
        <v>2026年新增资产配置预算表</v>
      </c>
      <c r="B2" s="87"/>
      <c r="C2" s="87"/>
      <c r="D2" s="88"/>
      <c r="E2" s="88"/>
      <c r="F2" s="88"/>
      <c r="G2" s="87"/>
      <c r="H2" s="87"/>
      <c r="I2" s="88"/>
    </row>
    <row r="3" customHeight="1" spans="1:9">
      <c r="A3" s="89" t="s">
        <v>1</v>
      </c>
      <c r="B3" s="90"/>
      <c r="C3" s="90"/>
      <c r="D3" s="91"/>
      <c r="F3" s="88"/>
      <c r="G3" s="87"/>
      <c r="H3" s="87"/>
      <c r="I3" s="92" t="s">
        <v>2</v>
      </c>
    </row>
    <row r="4" ht="28.5" customHeight="1" spans="1:9">
      <c r="A4" s="93" t="s">
        <v>185</v>
      </c>
      <c r="B4" s="94" t="s">
        <v>186</v>
      </c>
      <c r="C4" s="95" t="s">
        <v>395</v>
      </c>
      <c r="D4" s="93" t="s">
        <v>396</v>
      </c>
      <c r="E4" s="93" t="s">
        <v>397</v>
      </c>
      <c r="F4" s="93" t="s">
        <v>398</v>
      </c>
      <c r="G4" s="94" t="s">
        <v>399</v>
      </c>
      <c r="H4" s="75"/>
      <c r="I4" s="93"/>
    </row>
    <row r="5" ht="21" customHeight="1" spans="1:9">
      <c r="A5" s="95"/>
      <c r="B5" s="96"/>
      <c r="C5" s="96"/>
      <c r="D5" s="97"/>
      <c r="E5" s="96"/>
      <c r="F5" s="96"/>
      <c r="G5" s="94" t="s">
        <v>366</v>
      </c>
      <c r="H5" s="94" t="s">
        <v>400</v>
      </c>
      <c r="I5" s="94" t="s">
        <v>401</v>
      </c>
    </row>
    <row r="6" ht="17.25" customHeight="1" spans="1:9">
      <c r="A6" s="98" t="s">
        <v>83</v>
      </c>
      <c r="B6" s="99" t="s">
        <v>84</v>
      </c>
      <c r="C6" s="98" t="s">
        <v>85</v>
      </c>
      <c r="D6" s="100" t="s">
        <v>86</v>
      </c>
      <c r="E6" s="98" t="s">
        <v>87</v>
      </c>
      <c r="F6" s="99" t="s">
        <v>88</v>
      </c>
      <c r="G6" s="101" t="s">
        <v>89</v>
      </c>
      <c r="H6" s="100" t="s">
        <v>90</v>
      </c>
      <c r="I6" s="100">
        <v>9</v>
      </c>
    </row>
    <row r="7" ht="19.5" customHeight="1" spans="1:9">
      <c r="A7" s="102"/>
      <c r="B7" s="79"/>
      <c r="C7" s="79"/>
      <c r="D7" s="76"/>
      <c r="E7" s="66"/>
      <c r="F7" s="101"/>
      <c r="G7" s="103"/>
      <c r="H7" s="104"/>
      <c r="I7" s="104"/>
    </row>
    <row r="8" ht="19.5" customHeight="1" spans="1:9">
      <c r="A8" s="105" t="s">
        <v>56</v>
      </c>
      <c r="B8" s="106"/>
      <c r="C8" s="106"/>
      <c r="D8" s="107"/>
      <c r="E8" s="108"/>
      <c r="F8" s="108"/>
      <c r="G8" s="103"/>
      <c r="H8" s="104"/>
      <c r="I8" s="104"/>
    </row>
    <row r="10" customHeight="1" spans="1:9">
      <c r="A10" t="s">
        <v>402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scale="8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E19" sqref="E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7"/>
      <c r="E1" s="47"/>
      <c r="F1" s="47"/>
      <c r="G1" s="47"/>
      <c r="K1" s="48" t="s">
        <v>403</v>
      </c>
    </row>
    <row r="2" ht="41.25" customHeight="1" spans="1:11">
      <c r="A2" s="49" t="str">
        <f>"2026"&amp;"年上级补助项目支出预算表"</f>
        <v>2026年上级补助项目支出预算表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3.5" customHeight="1" spans="1:11">
      <c r="A3" s="50" t="s">
        <v>1</v>
      </c>
      <c r="B3" s="51"/>
      <c r="C3" s="51"/>
      <c r="D3" s="51"/>
      <c r="E3" s="51"/>
      <c r="F3" s="51"/>
      <c r="G3" s="51"/>
      <c r="H3" s="52"/>
      <c r="I3" s="52"/>
      <c r="J3" s="52"/>
      <c r="K3" s="53" t="s">
        <v>2</v>
      </c>
    </row>
    <row r="4" ht="21.75" customHeight="1" spans="1:11">
      <c r="A4" s="54" t="s">
        <v>267</v>
      </c>
      <c r="B4" s="54" t="s">
        <v>188</v>
      </c>
      <c r="C4" s="54" t="s">
        <v>268</v>
      </c>
      <c r="D4" s="55" t="s">
        <v>189</v>
      </c>
      <c r="E4" s="55" t="s">
        <v>190</v>
      </c>
      <c r="F4" s="55" t="s">
        <v>269</v>
      </c>
      <c r="G4" s="55" t="s">
        <v>270</v>
      </c>
      <c r="H4" s="73" t="s">
        <v>56</v>
      </c>
      <c r="I4" s="56" t="s">
        <v>404</v>
      </c>
      <c r="J4" s="57"/>
      <c r="K4" s="58"/>
    </row>
    <row r="5" ht="21.75" customHeight="1" spans="1:11">
      <c r="A5" s="59"/>
      <c r="B5" s="59"/>
      <c r="C5" s="59"/>
      <c r="D5" s="60"/>
      <c r="E5" s="60"/>
      <c r="F5" s="60"/>
      <c r="G5" s="60"/>
      <c r="H5" s="74"/>
      <c r="I5" s="55" t="s">
        <v>59</v>
      </c>
      <c r="J5" s="55" t="s">
        <v>60</v>
      </c>
      <c r="K5" s="55" t="s">
        <v>61</v>
      </c>
    </row>
    <row r="6" ht="40.5" customHeight="1" spans="1:11">
      <c r="A6" s="62"/>
      <c r="B6" s="62"/>
      <c r="C6" s="62"/>
      <c r="D6" s="63"/>
      <c r="E6" s="63"/>
      <c r="F6" s="63"/>
      <c r="G6" s="63"/>
      <c r="H6" s="64"/>
      <c r="I6" s="63" t="s">
        <v>58</v>
      </c>
      <c r="J6" s="63"/>
      <c r="K6" s="63"/>
    </row>
    <row r="7" ht="15" customHeight="1" spans="1:11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75">
        <v>10</v>
      </c>
      <c r="K7" s="75">
        <v>11</v>
      </c>
    </row>
    <row r="8" ht="18.75" customHeight="1" spans="1:11">
      <c r="A8" s="76"/>
      <c r="B8" s="66"/>
      <c r="C8" s="76"/>
      <c r="D8" s="76"/>
      <c r="E8" s="76"/>
      <c r="F8" s="76"/>
      <c r="G8" s="76"/>
      <c r="H8" s="77"/>
      <c r="I8" s="78"/>
      <c r="J8" s="78"/>
      <c r="K8" s="77"/>
    </row>
    <row r="9" ht="18.75" customHeight="1" spans="1:11">
      <c r="A9" s="79"/>
      <c r="B9" s="66"/>
      <c r="C9" s="66"/>
      <c r="D9" s="66"/>
      <c r="E9" s="66"/>
      <c r="F9" s="66"/>
      <c r="G9" s="66"/>
      <c r="H9" s="68"/>
      <c r="I9" s="68"/>
      <c r="J9" s="68"/>
      <c r="K9" s="77"/>
    </row>
    <row r="10" ht="18.75" customHeight="1" spans="1:11">
      <c r="A10" s="80" t="s">
        <v>176</v>
      </c>
      <c r="B10" s="81"/>
      <c r="C10" s="81"/>
      <c r="D10" s="81"/>
      <c r="E10" s="81"/>
      <c r="F10" s="81"/>
      <c r="G10" s="82"/>
      <c r="H10" s="68"/>
      <c r="I10" s="68"/>
      <c r="J10" s="68"/>
      <c r="K10" s="77"/>
    </row>
    <row r="12" customHeight="1" spans="1:11">
      <c r="A12" t="s">
        <v>405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B15" sqref="B1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7"/>
      <c r="G1" s="48" t="s">
        <v>406</v>
      </c>
    </row>
    <row r="2" ht="41.25" customHeight="1" spans="1:7">
      <c r="A2" s="49" t="str">
        <f>"2026"&amp;"年部门项目中期规划预算表"</f>
        <v>2026年部门项目中期规划预算表</v>
      </c>
      <c r="B2" s="49"/>
      <c r="C2" s="49"/>
      <c r="D2" s="49"/>
      <c r="E2" s="49"/>
      <c r="F2" s="49"/>
      <c r="G2" s="49"/>
    </row>
    <row r="3" ht="13.5" customHeight="1" spans="1:7">
      <c r="A3" s="50" t="s">
        <v>1</v>
      </c>
      <c r="B3" s="51"/>
      <c r="C3" s="51"/>
      <c r="D3" s="51"/>
      <c r="E3" s="52"/>
      <c r="F3" s="52"/>
      <c r="G3" s="53" t="s">
        <v>2</v>
      </c>
    </row>
    <row r="4" ht="21.75" customHeight="1" spans="1:7">
      <c r="A4" s="54" t="s">
        <v>268</v>
      </c>
      <c r="B4" s="54" t="s">
        <v>267</v>
      </c>
      <c r="C4" s="54" t="s">
        <v>188</v>
      </c>
      <c r="D4" s="55" t="s">
        <v>407</v>
      </c>
      <c r="E4" s="56" t="s">
        <v>59</v>
      </c>
      <c r="F4" s="57"/>
      <c r="G4" s="58"/>
    </row>
    <row r="5" ht="21.75" customHeight="1" spans="1:7">
      <c r="A5" s="59"/>
      <c r="B5" s="59"/>
      <c r="C5" s="59"/>
      <c r="D5" s="60"/>
      <c r="E5" s="61" t="str">
        <f>"2026"&amp;"年"</f>
        <v>2026年</v>
      </c>
      <c r="F5" s="55" t="str">
        <f>("2026"+1)&amp;"年"</f>
        <v>2027年</v>
      </c>
      <c r="G5" s="55" t="str">
        <f>("2026"+2)&amp;"年"</f>
        <v>2028年</v>
      </c>
    </row>
    <row r="6" ht="40.5" customHeight="1" spans="1:7">
      <c r="A6" s="62"/>
      <c r="B6" s="62"/>
      <c r="C6" s="62"/>
      <c r="D6" s="63"/>
      <c r="E6" s="64"/>
      <c r="F6" s="63" t="s">
        <v>58</v>
      </c>
      <c r="G6" s="63"/>
    </row>
    <row r="7" ht="15" customHeight="1" spans="1:7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</row>
    <row r="8" ht="17.25" customHeight="1" spans="1:7">
      <c r="A8" s="66" t="s">
        <v>71</v>
      </c>
      <c r="B8" s="67"/>
      <c r="C8" s="67"/>
      <c r="D8" s="66"/>
      <c r="E8" s="68">
        <v>37310.4</v>
      </c>
      <c r="F8" s="68"/>
      <c r="G8" s="68"/>
    </row>
    <row r="9" ht="18.75" customHeight="1" spans="1:7">
      <c r="A9" s="66"/>
      <c r="B9" s="66" t="s">
        <v>408</v>
      </c>
      <c r="C9" s="66" t="s">
        <v>275</v>
      </c>
      <c r="D9" s="66" t="s">
        <v>409</v>
      </c>
      <c r="E9" s="68">
        <v>4910.4</v>
      </c>
      <c r="F9" s="68"/>
      <c r="G9" s="68"/>
    </row>
    <row r="10" ht="18.75" customHeight="1" spans="1:7">
      <c r="A10" s="69"/>
      <c r="B10" s="66" t="s">
        <v>410</v>
      </c>
      <c r="C10" s="66" t="s">
        <v>278</v>
      </c>
      <c r="D10" s="66" t="s">
        <v>409</v>
      </c>
      <c r="E10" s="68">
        <v>11200</v>
      </c>
      <c r="F10" s="68"/>
      <c r="G10" s="68"/>
    </row>
    <row r="11" ht="18.75" customHeight="1" spans="1:7">
      <c r="A11" s="69"/>
      <c r="B11" s="66" t="s">
        <v>410</v>
      </c>
      <c r="C11" s="66" t="s">
        <v>282</v>
      </c>
      <c r="D11" s="66" t="s">
        <v>409</v>
      </c>
      <c r="E11" s="68">
        <v>10000</v>
      </c>
      <c r="F11" s="68"/>
      <c r="G11" s="68"/>
    </row>
    <row r="12" ht="18.75" customHeight="1" spans="1:7">
      <c r="A12" s="69"/>
      <c r="B12" s="66" t="s">
        <v>410</v>
      </c>
      <c r="C12" s="66" t="s">
        <v>284</v>
      </c>
      <c r="D12" s="66" t="s">
        <v>409</v>
      </c>
      <c r="E12" s="68">
        <v>11200</v>
      </c>
      <c r="F12" s="68"/>
      <c r="G12" s="68"/>
    </row>
    <row r="13" ht="18.75" customHeight="1" spans="1:7">
      <c r="A13" s="70" t="s">
        <v>56</v>
      </c>
      <c r="B13" s="71" t="s">
        <v>411</v>
      </c>
      <c r="C13" s="71"/>
      <c r="D13" s="72"/>
      <c r="E13" s="68">
        <v>37310.4</v>
      </c>
      <c r="F13" s="68"/>
      <c r="G13" s="68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3"/>
  <sheetViews>
    <sheetView showZeros="0" tabSelected="1" topLeftCell="A7" workbookViewId="0">
      <selection activeCell="H13" sqref="H13"/>
    </sheetView>
  </sheetViews>
  <sheetFormatPr defaultColWidth="8.575" defaultRowHeight="14.25" customHeight="1"/>
  <cols>
    <col min="1" max="1" width="15.5" style="1" customWidth="1"/>
    <col min="2" max="2" width="32.625" style="1" customWidth="1"/>
    <col min="3" max="3" width="24.62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33.25" style="1" customWidth="1"/>
    <col min="9" max="9" width="27.125" style="1" customWidth="1"/>
    <col min="10" max="10" width="42.625" style="1" customWidth="1"/>
    <col min="11" max="16384" width="8.575" style="1"/>
  </cols>
  <sheetData>
    <row r="1" s="1" customFormat="1" customHeight="1" spans="1:10">
      <c r="A1" s="2"/>
      <c r="B1" s="2"/>
      <c r="C1" s="2"/>
      <c r="D1" s="2"/>
      <c r="E1" s="2"/>
      <c r="F1" s="2"/>
      <c r="G1" s="2"/>
      <c r="H1" s="2"/>
      <c r="I1" s="2"/>
      <c r="J1" s="3" t="s">
        <v>412</v>
      </c>
    </row>
    <row r="2" s="1" customFormat="1" ht="35" customHeight="1" spans="1:10">
      <c r="A2" s="2" t="s">
        <v>413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5" customHeight="1" spans="1:10">
      <c r="A3" s="5" t="s">
        <v>1</v>
      </c>
      <c r="B3" s="5"/>
      <c r="C3" s="6"/>
      <c r="D3" s="7"/>
      <c r="E3" s="7"/>
      <c r="F3" s="7"/>
      <c r="G3" s="7"/>
      <c r="H3" s="7"/>
      <c r="I3" s="7"/>
      <c r="J3" s="248" t="s">
        <v>2</v>
      </c>
    </row>
    <row r="4" s="1" customFormat="1" ht="30" customHeight="1" spans="1:10">
      <c r="A4" s="8" t="s">
        <v>414</v>
      </c>
      <c r="B4" s="9">
        <v>125004</v>
      </c>
      <c r="C4" s="10"/>
      <c r="D4" s="10"/>
      <c r="E4" s="11"/>
      <c r="F4" s="12" t="s">
        <v>415</v>
      </c>
      <c r="G4" s="11"/>
      <c r="H4" s="13" t="s">
        <v>416</v>
      </c>
      <c r="I4" s="10"/>
      <c r="J4" s="11"/>
    </row>
    <row r="5" s="1" customFormat="1" ht="24" customHeight="1" spans="1:10">
      <c r="A5" s="14" t="s">
        <v>417</v>
      </c>
      <c r="B5" s="15"/>
      <c r="C5" s="15"/>
      <c r="D5" s="15"/>
      <c r="E5" s="15"/>
      <c r="F5" s="15"/>
      <c r="G5" s="15"/>
      <c r="H5" s="15"/>
      <c r="I5" s="16"/>
      <c r="J5" s="17" t="s">
        <v>418</v>
      </c>
    </row>
    <row r="6" s="1" customFormat="1" ht="50" customHeight="1" spans="1:10">
      <c r="A6" s="18" t="s">
        <v>419</v>
      </c>
      <c r="B6" s="19" t="s">
        <v>420</v>
      </c>
      <c r="C6" s="20" t="s">
        <v>421</v>
      </c>
      <c r="D6" s="20"/>
      <c r="E6" s="20"/>
      <c r="F6" s="20"/>
      <c r="G6" s="20"/>
      <c r="H6" s="20"/>
      <c r="I6" s="20"/>
      <c r="J6" s="21"/>
    </row>
    <row r="7" s="1" customFormat="1" ht="37" customHeight="1" spans="1:10">
      <c r="A7" s="18"/>
      <c r="B7" s="19" t="s">
        <v>422</v>
      </c>
      <c r="C7" s="20" t="s">
        <v>423</v>
      </c>
      <c r="D7" s="20"/>
      <c r="E7" s="20"/>
      <c r="F7" s="20"/>
      <c r="G7" s="20"/>
      <c r="H7" s="20"/>
      <c r="I7" s="20"/>
      <c r="J7" s="21"/>
    </row>
    <row r="8" s="1" customFormat="1" ht="106" customHeight="1" spans="1:10">
      <c r="A8" s="19" t="s">
        <v>424</v>
      </c>
      <c r="B8" s="22" t="s">
        <v>425</v>
      </c>
      <c r="C8" s="23" t="s">
        <v>426</v>
      </c>
      <c r="D8" s="24"/>
      <c r="E8" s="24"/>
      <c r="F8" s="24"/>
      <c r="G8" s="24"/>
      <c r="H8" s="24"/>
      <c r="I8" s="25"/>
      <c r="J8" s="26"/>
    </row>
    <row r="9" s="1" customFormat="1" ht="32.25" customHeight="1" spans="1:10">
      <c r="A9" s="27" t="s">
        <v>427</v>
      </c>
      <c r="B9" s="27"/>
      <c r="C9" s="27"/>
      <c r="D9" s="27"/>
      <c r="E9" s="27"/>
      <c r="F9" s="27"/>
      <c r="G9" s="27"/>
      <c r="H9" s="27"/>
      <c r="I9" s="27"/>
      <c r="J9" s="27"/>
    </row>
    <row r="10" s="1" customFormat="1" ht="18" customHeight="1" spans="1:10">
      <c r="A10" s="19" t="s">
        <v>428</v>
      </c>
      <c r="B10" s="19"/>
      <c r="C10" s="18" t="s">
        <v>429</v>
      </c>
      <c r="D10" s="18"/>
      <c r="E10" s="18"/>
      <c r="F10" s="18" t="s">
        <v>430</v>
      </c>
      <c r="G10" s="18"/>
      <c r="H10" s="18" t="s">
        <v>431</v>
      </c>
      <c r="I10" s="18"/>
      <c r="J10" s="18"/>
    </row>
    <row r="11" s="1" customFormat="1" ht="18" customHeight="1" spans="1:10">
      <c r="A11" s="19"/>
      <c r="B11" s="19"/>
      <c r="C11" s="18"/>
      <c r="D11" s="18"/>
      <c r="E11" s="18"/>
      <c r="F11" s="18"/>
      <c r="G11" s="18"/>
      <c r="H11" s="19" t="s">
        <v>432</v>
      </c>
      <c r="I11" s="19" t="s">
        <v>433</v>
      </c>
      <c r="J11" s="19" t="s">
        <v>434</v>
      </c>
    </row>
    <row r="12" s="1" customFormat="1" ht="24" customHeight="1" spans="1:10">
      <c r="A12" s="28" t="s">
        <v>56</v>
      </c>
      <c r="B12" s="29"/>
      <c r="C12" s="29"/>
      <c r="D12" s="29"/>
      <c r="E12" s="29"/>
      <c r="F12" s="29"/>
      <c r="G12" s="30"/>
      <c r="H12" s="31"/>
      <c r="I12" s="31"/>
      <c r="J12" s="31"/>
    </row>
    <row r="13" s="1" customFormat="1" ht="48" customHeight="1" spans="1:10">
      <c r="A13" s="20" t="s">
        <v>435</v>
      </c>
      <c r="B13" s="32"/>
      <c r="C13" s="20" t="s">
        <v>436</v>
      </c>
      <c r="D13" s="32"/>
      <c r="E13" s="32"/>
      <c r="F13" s="32"/>
      <c r="G13" s="32"/>
      <c r="H13" s="33">
        <v>5428482.4</v>
      </c>
      <c r="I13" s="33">
        <v>5428452.4</v>
      </c>
      <c r="J13" s="33"/>
    </row>
    <row r="14" s="1" customFormat="1" ht="23" customHeight="1" spans="1:10">
      <c r="A14" s="27" t="s">
        <v>437</v>
      </c>
      <c r="B14" s="27"/>
      <c r="C14" s="27"/>
      <c r="D14" s="27"/>
      <c r="E14" s="27"/>
      <c r="F14" s="27"/>
      <c r="G14" s="27"/>
      <c r="H14" s="27"/>
      <c r="I14" s="27"/>
      <c r="J14" s="27"/>
    </row>
    <row r="15" s="1" customFormat="1" ht="20" customHeight="1" spans="1:10">
      <c r="A15" s="34" t="s">
        <v>438</v>
      </c>
      <c r="B15" s="34"/>
      <c r="C15" s="34"/>
      <c r="D15" s="34"/>
      <c r="E15" s="34"/>
      <c r="F15" s="34"/>
      <c r="G15" s="34"/>
      <c r="H15" s="35" t="s">
        <v>439</v>
      </c>
      <c r="I15" s="36" t="s">
        <v>294</v>
      </c>
      <c r="J15" s="35" t="s">
        <v>440</v>
      </c>
    </row>
    <row r="16" s="1" customFormat="1" ht="20" customHeight="1" spans="1:10">
      <c r="A16" s="37" t="s">
        <v>287</v>
      </c>
      <c r="B16" s="37" t="s">
        <v>441</v>
      </c>
      <c r="C16" s="38" t="s">
        <v>289</v>
      </c>
      <c r="D16" s="38" t="s">
        <v>290</v>
      </c>
      <c r="E16" s="38" t="s">
        <v>291</v>
      </c>
      <c r="F16" s="38" t="s">
        <v>292</v>
      </c>
      <c r="G16" s="38" t="s">
        <v>293</v>
      </c>
      <c r="H16" s="39"/>
      <c r="I16" s="39"/>
      <c r="J16" s="39"/>
    </row>
    <row r="17" s="1" customFormat="1" ht="16" customHeight="1" spans="1:10">
      <c r="A17" s="40" t="s">
        <v>411</v>
      </c>
      <c r="B17" s="40" t="s">
        <v>297</v>
      </c>
      <c r="C17" s="41" t="s">
        <v>411</v>
      </c>
      <c r="D17" s="40" t="s">
        <v>411</v>
      </c>
      <c r="E17" s="40" t="s">
        <v>411</v>
      </c>
      <c r="F17" s="40" t="s">
        <v>411</v>
      </c>
      <c r="G17" s="40"/>
      <c r="H17" s="42" t="s">
        <v>411</v>
      </c>
      <c r="I17" s="43" t="s">
        <v>411</v>
      </c>
      <c r="J17" s="42" t="s">
        <v>411</v>
      </c>
    </row>
    <row r="18" s="1" customFormat="1" ht="20" customHeight="1" spans="1:10">
      <c r="A18" s="40"/>
      <c r="B18" s="40"/>
      <c r="C18" s="41" t="s">
        <v>442</v>
      </c>
      <c r="D18" s="44" t="s">
        <v>299</v>
      </c>
      <c r="E18" s="45">
        <v>26</v>
      </c>
      <c r="F18" s="40" t="s">
        <v>443</v>
      </c>
      <c r="G18" s="40" t="s">
        <v>302</v>
      </c>
      <c r="H18" s="42" t="s">
        <v>444</v>
      </c>
      <c r="I18" s="43" t="s">
        <v>445</v>
      </c>
      <c r="J18" s="42" t="s">
        <v>446</v>
      </c>
    </row>
    <row r="19" s="1" customFormat="1" ht="23" customHeight="1" spans="1:10">
      <c r="A19" s="40"/>
      <c r="B19" s="40"/>
      <c r="C19" s="41" t="s">
        <v>447</v>
      </c>
      <c r="D19" s="40" t="s">
        <v>299</v>
      </c>
      <c r="E19" s="40">
        <v>13</v>
      </c>
      <c r="F19" s="40" t="s">
        <v>443</v>
      </c>
      <c r="G19" s="40" t="s">
        <v>302</v>
      </c>
      <c r="H19" s="42" t="s">
        <v>444</v>
      </c>
      <c r="I19" s="43" t="s">
        <v>448</v>
      </c>
      <c r="J19" s="42" t="s">
        <v>449</v>
      </c>
    </row>
    <row r="20" s="1" customFormat="1" ht="24" customHeight="1" spans="1:10">
      <c r="A20" s="40" t="s">
        <v>411</v>
      </c>
      <c r="B20" s="40" t="s">
        <v>304</v>
      </c>
      <c r="C20" s="41"/>
      <c r="D20" s="40" t="s">
        <v>411</v>
      </c>
      <c r="E20" s="40" t="s">
        <v>411</v>
      </c>
      <c r="F20" s="40" t="s">
        <v>411</v>
      </c>
      <c r="G20" s="40" t="s">
        <v>411</v>
      </c>
      <c r="H20" s="42" t="s">
        <v>411</v>
      </c>
      <c r="I20" s="43" t="s">
        <v>411</v>
      </c>
      <c r="J20" s="42" t="s">
        <v>411</v>
      </c>
    </row>
    <row r="21" s="1" customFormat="1" ht="24" customHeight="1" spans="1:10">
      <c r="A21" s="40"/>
      <c r="B21" s="40"/>
      <c r="C21" s="41" t="s">
        <v>450</v>
      </c>
      <c r="D21" s="40" t="s">
        <v>320</v>
      </c>
      <c r="E21" s="40">
        <v>95</v>
      </c>
      <c r="F21" s="40" t="s">
        <v>307</v>
      </c>
      <c r="G21" s="40" t="s">
        <v>302</v>
      </c>
      <c r="H21" s="42" t="s">
        <v>451</v>
      </c>
      <c r="I21" s="43" t="s">
        <v>452</v>
      </c>
      <c r="J21" s="42" t="s">
        <v>453</v>
      </c>
    </row>
    <row r="22" s="1" customFormat="1" ht="24" customHeight="1" spans="1:10">
      <c r="A22" s="40" t="s">
        <v>411</v>
      </c>
      <c r="B22" s="40" t="s">
        <v>308</v>
      </c>
      <c r="C22" s="41" t="s">
        <v>411</v>
      </c>
      <c r="D22" s="40" t="s">
        <v>411</v>
      </c>
      <c r="E22" s="40" t="s">
        <v>411</v>
      </c>
      <c r="F22" s="40" t="s">
        <v>411</v>
      </c>
      <c r="G22" s="40" t="s">
        <v>411</v>
      </c>
      <c r="H22" s="42" t="s">
        <v>411</v>
      </c>
      <c r="I22" s="43" t="s">
        <v>411</v>
      </c>
      <c r="J22" s="42" t="s">
        <v>411</v>
      </c>
    </row>
    <row r="23" s="1" customFormat="1" ht="21" customHeight="1" spans="1:10">
      <c r="A23" s="40"/>
      <c r="B23" s="40"/>
      <c r="C23" s="41" t="s">
        <v>454</v>
      </c>
      <c r="D23" s="40" t="s">
        <v>320</v>
      </c>
      <c r="E23" s="40">
        <v>1</v>
      </c>
      <c r="F23" s="40" t="s">
        <v>310</v>
      </c>
      <c r="G23" s="40" t="s">
        <v>302</v>
      </c>
      <c r="H23" s="42" t="s">
        <v>444</v>
      </c>
      <c r="I23" s="43" t="s">
        <v>455</v>
      </c>
      <c r="J23" s="42" t="s">
        <v>455</v>
      </c>
    </row>
    <row r="24" s="1" customFormat="1" ht="24" customHeight="1" spans="1:10">
      <c r="A24" s="40" t="s">
        <v>411</v>
      </c>
      <c r="B24" s="40" t="s">
        <v>343</v>
      </c>
      <c r="C24" s="41" t="s">
        <v>411</v>
      </c>
      <c r="D24" s="40" t="s">
        <v>411</v>
      </c>
      <c r="E24" s="40" t="s">
        <v>411</v>
      </c>
      <c r="F24" s="40" t="s">
        <v>411</v>
      </c>
      <c r="G24" s="40" t="s">
        <v>411</v>
      </c>
      <c r="H24" s="42" t="s">
        <v>411</v>
      </c>
      <c r="I24" s="43" t="s">
        <v>411</v>
      </c>
      <c r="J24" s="42" t="s">
        <v>411</v>
      </c>
    </row>
    <row r="25" s="1" customFormat="1" ht="27" customHeight="1" spans="1:10">
      <c r="A25" s="40" t="s">
        <v>411</v>
      </c>
      <c r="B25" s="40" t="s">
        <v>411</v>
      </c>
      <c r="C25" s="41" t="s">
        <v>456</v>
      </c>
      <c r="D25" s="40" t="s">
        <v>299</v>
      </c>
      <c r="E25" s="46">
        <v>5428482.6</v>
      </c>
      <c r="F25" s="40" t="s">
        <v>324</v>
      </c>
      <c r="G25" s="40" t="s">
        <v>302</v>
      </c>
      <c r="H25" s="42" t="s">
        <v>451</v>
      </c>
      <c r="I25" s="43" t="s">
        <v>457</v>
      </c>
      <c r="J25" s="42" t="s">
        <v>458</v>
      </c>
    </row>
    <row r="26" s="1" customFormat="1" ht="21" customHeight="1" spans="1:10">
      <c r="A26" s="40" t="s">
        <v>312</v>
      </c>
      <c r="B26" s="40" t="s">
        <v>411</v>
      </c>
      <c r="C26" s="41" t="s">
        <v>411</v>
      </c>
      <c r="D26" s="40" t="s">
        <v>411</v>
      </c>
      <c r="E26" s="40" t="s">
        <v>411</v>
      </c>
      <c r="F26" s="40" t="s">
        <v>411</v>
      </c>
      <c r="G26" s="40" t="s">
        <v>411</v>
      </c>
      <c r="H26" s="42" t="s">
        <v>411</v>
      </c>
      <c r="I26" s="43" t="s">
        <v>411</v>
      </c>
      <c r="J26" s="42" t="s">
        <v>411</v>
      </c>
    </row>
    <row r="27" s="1" customFormat="1" ht="21" customHeight="1" spans="1:10">
      <c r="A27" s="40" t="s">
        <v>411</v>
      </c>
      <c r="B27" s="40" t="s">
        <v>459</v>
      </c>
      <c r="C27" s="41"/>
      <c r="D27" s="40"/>
      <c r="E27" s="40"/>
      <c r="F27" s="40"/>
      <c r="G27" s="40"/>
      <c r="H27" s="42"/>
      <c r="I27" s="43"/>
      <c r="J27" s="42"/>
    </row>
    <row r="28" s="1" customFormat="1" ht="29" customHeight="1" spans="1:10">
      <c r="A28" s="40"/>
      <c r="B28" s="40"/>
      <c r="C28" s="41" t="s">
        <v>460</v>
      </c>
      <c r="D28" s="40" t="s">
        <v>320</v>
      </c>
      <c r="E28" s="40">
        <v>6</v>
      </c>
      <c r="F28" s="40" t="s">
        <v>461</v>
      </c>
      <c r="G28" s="40" t="s">
        <v>302</v>
      </c>
      <c r="H28" s="42" t="s">
        <v>451</v>
      </c>
      <c r="I28" s="43" t="s">
        <v>462</v>
      </c>
      <c r="J28" s="42" t="s">
        <v>463</v>
      </c>
    </row>
    <row r="29" s="1" customFormat="1" ht="23" customHeight="1" spans="1:10">
      <c r="A29" s="40" t="s">
        <v>411</v>
      </c>
      <c r="B29" s="40" t="s">
        <v>326</v>
      </c>
      <c r="C29" s="41" t="s">
        <v>411</v>
      </c>
      <c r="D29" s="40" t="s">
        <v>411</v>
      </c>
      <c r="E29" s="40" t="s">
        <v>411</v>
      </c>
      <c r="F29" s="40" t="s">
        <v>411</v>
      </c>
      <c r="G29" s="40" t="s">
        <v>411</v>
      </c>
      <c r="H29" s="42" t="s">
        <v>411</v>
      </c>
      <c r="I29" s="43" t="s">
        <v>411</v>
      </c>
      <c r="J29" s="42" t="s">
        <v>411</v>
      </c>
    </row>
    <row r="30" s="1" customFormat="1" ht="27" customHeight="1" spans="1:10">
      <c r="A30" s="40"/>
      <c r="B30" s="40"/>
      <c r="C30" s="41" t="s">
        <v>464</v>
      </c>
      <c r="D30" s="40" t="s">
        <v>320</v>
      </c>
      <c r="E30" s="40">
        <v>300</v>
      </c>
      <c r="F30" s="40" t="s">
        <v>465</v>
      </c>
      <c r="G30" s="40" t="s">
        <v>302</v>
      </c>
      <c r="H30" s="42" t="s">
        <v>451</v>
      </c>
      <c r="I30" s="43" t="s">
        <v>462</v>
      </c>
      <c r="J30" s="42" t="s">
        <v>466</v>
      </c>
    </row>
    <row r="31" s="1" customFormat="1" ht="21" customHeight="1" spans="1:10">
      <c r="A31" s="40" t="s">
        <v>317</v>
      </c>
      <c r="B31" s="40" t="s">
        <v>411</v>
      </c>
      <c r="C31" s="41" t="s">
        <v>411</v>
      </c>
      <c r="D31" s="40" t="s">
        <v>411</v>
      </c>
      <c r="E31" s="40" t="s">
        <v>411</v>
      </c>
      <c r="F31" s="40" t="s">
        <v>411</v>
      </c>
      <c r="G31" s="40" t="s">
        <v>411</v>
      </c>
      <c r="H31" s="42" t="s">
        <v>411</v>
      </c>
      <c r="I31" s="43" t="s">
        <v>411</v>
      </c>
      <c r="J31" s="42" t="s">
        <v>411</v>
      </c>
    </row>
    <row r="32" s="1" customFormat="1" ht="19" customHeight="1" spans="1:10">
      <c r="A32" s="40" t="s">
        <v>411</v>
      </c>
      <c r="B32" s="40" t="s">
        <v>318</v>
      </c>
      <c r="C32" s="41" t="s">
        <v>411</v>
      </c>
      <c r="D32" s="40" t="s">
        <v>411</v>
      </c>
      <c r="E32" s="40" t="s">
        <v>411</v>
      </c>
      <c r="F32" s="40" t="s">
        <v>411</v>
      </c>
      <c r="G32" s="40" t="s">
        <v>411</v>
      </c>
      <c r="H32" s="42" t="s">
        <v>411</v>
      </c>
      <c r="I32" s="43" t="s">
        <v>411</v>
      </c>
      <c r="J32" s="42" t="s">
        <v>411</v>
      </c>
    </row>
    <row r="33" s="1" customFormat="1" ht="41" customHeight="1" spans="1:10">
      <c r="A33" s="40"/>
      <c r="B33" s="40"/>
      <c r="C33" s="41" t="s">
        <v>318</v>
      </c>
      <c r="D33" s="40" t="s">
        <v>320</v>
      </c>
      <c r="E33" s="40">
        <v>80</v>
      </c>
      <c r="F33" s="40" t="s">
        <v>307</v>
      </c>
      <c r="G33" s="40" t="s">
        <v>302</v>
      </c>
      <c r="H33" s="42" t="s">
        <v>444</v>
      </c>
      <c r="I33" s="43" t="s">
        <v>467</v>
      </c>
      <c r="J33" s="42" t="s">
        <v>468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B8" sqref="B8"/>
    </sheetView>
  </sheetViews>
  <sheetFormatPr defaultColWidth="8.575" defaultRowHeight="12.75" customHeight="1"/>
  <cols>
    <col min="1" max="1" width="7.5" customWidth="1"/>
    <col min="2" max="2" width="25.75" customWidth="1"/>
    <col min="3" max="3" width="15.375" customWidth="1"/>
    <col min="4" max="4" width="13.625" customWidth="1"/>
    <col min="5" max="5" width="12.875" customWidth="1"/>
    <col min="6" max="6" width="14.125" customWidth="1"/>
    <col min="7" max="7" width="16.75" customWidth="1"/>
    <col min="8" max="8" width="16.125" customWidth="1"/>
    <col min="9" max="9" width="8.5" customWidth="1"/>
    <col min="10" max="10" width="10.75" customWidth="1"/>
    <col min="11" max="11" width="14.75" customWidth="1"/>
    <col min="12" max="12" width="12.875" customWidth="1"/>
    <col min="13" max="13" width="14.875" customWidth="1"/>
    <col min="14" max="14" width="10.375" customWidth="1"/>
    <col min="15" max="15" width="6.5" customWidth="1"/>
    <col min="16" max="16" width="13.25" customWidth="1"/>
    <col min="17" max="17" width="13" customWidth="1"/>
    <col min="18" max="18" width="15.5" customWidth="1"/>
    <col min="19" max="19" width="16.875" customWidth="1"/>
  </cols>
  <sheetData>
    <row r="1" ht="17.25" customHeight="1" spans="1:19">
      <c r="A1" s="92" t="s">
        <v>53</v>
      </c>
    </row>
    <row r="2" ht="41.25" customHeight="1" spans="1:19">
      <c r="A2" s="86" t="str">
        <f>"2026"&amp;"年部门收入预算表"</f>
        <v>2026年部门收入预算表</v>
      </c>
    </row>
    <row r="3" ht="17.25" customHeight="1" spans="1:19">
      <c r="A3" s="89" t="s">
        <v>1</v>
      </c>
      <c r="S3" s="91" t="s">
        <v>2</v>
      </c>
    </row>
    <row r="4" ht="21.75" customHeight="1" spans="1:19">
      <c r="A4" s="234" t="s">
        <v>54</v>
      </c>
      <c r="B4" s="235" t="s">
        <v>55</v>
      </c>
      <c r="C4" s="235" t="s">
        <v>56</v>
      </c>
      <c r="D4" s="236" t="s">
        <v>57</v>
      </c>
      <c r="E4" s="236"/>
      <c r="F4" s="236"/>
      <c r="G4" s="236"/>
      <c r="H4" s="236"/>
      <c r="I4" s="178"/>
      <c r="J4" s="236"/>
      <c r="K4" s="236"/>
      <c r="L4" s="236"/>
      <c r="M4" s="236"/>
      <c r="N4" s="237"/>
      <c r="O4" s="236" t="s">
        <v>46</v>
      </c>
      <c r="P4" s="236"/>
      <c r="Q4" s="236"/>
      <c r="R4" s="236"/>
      <c r="S4" s="237"/>
    </row>
    <row r="5" ht="27" customHeight="1" spans="1:19">
      <c r="A5" s="238"/>
      <c r="B5" s="239"/>
      <c r="C5" s="239"/>
      <c r="D5" s="239" t="s">
        <v>58</v>
      </c>
      <c r="E5" s="239" t="s">
        <v>59</v>
      </c>
      <c r="F5" s="239" t="s">
        <v>60</v>
      </c>
      <c r="G5" s="239" t="s">
        <v>61</v>
      </c>
      <c r="H5" s="239" t="s">
        <v>62</v>
      </c>
      <c r="I5" s="240" t="s">
        <v>63</v>
      </c>
      <c r="J5" s="241"/>
      <c r="K5" s="241"/>
      <c r="L5" s="241"/>
      <c r="M5" s="241"/>
      <c r="N5" s="242"/>
      <c r="O5" s="239" t="s">
        <v>58</v>
      </c>
      <c r="P5" s="239" t="s">
        <v>59</v>
      </c>
      <c r="Q5" s="239" t="s">
        <v>60</v>
      </c>
      <c r="R5" s="239" t="s">
        <v>61</v>
      </c>
      <c r="S5" s="239" t="s">
        <v>64</v>
      </c>
    </row>
    <row r="6" ht="30" customHeight="1" spans="1:19">
      <c r="A6" s="243"/>
      <c r="B6" s="157"/>
      <c r="C6" s="163"/>
      <c r="D6" s="163"/>
      <c r="E6" s="163"/>
      <c r="F6" s="163"/>
      <c r="G6" s="163"/>
      <c r="H6" s="163"/>
      <c r="I6" s="114" t="s">
        <v>58</v>
      </c>
      <c r="J6" s="242" t="s">
        <v>65</v>
      </c>
      <c r="K6" s="242" t="s">
        <v>66</v>
      </c>
      <c r="L6" s="242" t="s">
        <v>67</v>
      </c>
      <c r="M6" s="242" t="s">
        <v>68</v>
      </c>
      <c r="N6" s="242" t="s">
        <v>69</v>
      </c>
      <c r="O6" s="244"/>
      <c r="P6" s="244"/>
      <c r="Q6" s="244"/>
      <c r="R6" s="244"/>
      <c r="S6" s="163"/>
    </row>
    <row r="7" ht="42" customHeight="1" spans="1:19">
      <c r="A7" s="245">
        <v>1</v>
      </c>
      <c r="B7" s="245">
        <v>2</v>
      </c>
      <c r="C7" s="245">
        <v>3</v>
      </c>
      <c r="D7" s="245">
        <v>4</v>
      </c>
      <c r="E7" s="245">
        <v>5</v>
      </c>
      <c r="F7" s="245">
        <v>6</v>
      </c>
      <c r="G7" s="245">
        <v>7</v>
      </c>
      <c r="H7" s="245">
        <v>8</v>
      </c>
      <c r="I7" s="114">
        <v>9</v>
      </c>
      <c r="J7" s="245">
        <v>10</v>
      </c>
      <c r="K7" s="245">
        <v>11</v>
      </c>
      <c r="L7" s="245">
        <v>12</v>
      </c>
      <c r="M7" s="245">
        <v>13</v>
      </c>
      <c r="N7" s="245">
        <v>14</v>
      </c>
      <c r="O7" s="245">
        <v>15</v>
      </c>
      <c r="P7" s="245">
        <v>16</v>
      </c>
      <c r="Q7" s="245">
        <v>17</v>
      </c>
      <c r="R7" s="245">
        <v>18</v>
      </c>
      <c r="S7" s="245">
        <v>19</v>
      </c>
    </row>
    <row r="8" ht="42" customHeight="1" spans="1:19">
      <c r="A8" s="66" t="s">
        <v>70</v>
      </c>
      <c r="B8" s="66" t="s">
        <v>71</v>
      </c>
      <c r="C8" s="125">
        <v>5428452.4</v>
      </c>
      <c r="D8" s="125">
        <v>5428452.4</v>
      </c>
      <c r="E8" s="125">
        <v>5428452.4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</row>
    <row r="9" ht="37" customHeight="1" spans="1:19">
      <c r="A9" s="95" t="s">
        <v>56</v>
      </c>
      <c r="B9" s="246"/>
      <c r="C9" s="125">
        <v>5428452.4</v>
      </c>
      <c r="D9" s="125">
        <v>5428452.4</v>
      </c>
      <c r="E9" s="125">
        <v>5428452.4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50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B1" workbookViewId="0">
      <selection activeCell="E25" sqref="E25"/>
    </sheetView>
  </sheetViews>
  <sheetFormatPr defaultColWidth="8.575" defaultRowHeight="12.75" customHeight="1"/>
  <cols>
    <col min="1" max="1" width="11.125" customWidth="1"/>
    <col min="2" max="2" width="30.5" customWidth="1"/>
    <col min="3" max="3" width="16.125" customWidth="1"/>
    <col min="4" max="5" width="16.75" customWidth="1"/>
    <col min="6" max="6" width="14.625" customWidth="1"/>
    <col min="7" max="7" width="15.125" customWidth="1"/>
    <col min="8" max="8" width="15.625" customWidth="1"/>
    <col min="9" max="9" width="18.75" customWidth="1"/>
    <col min="10" max="10" width="13" customWidth="1"/>
    <col min="11" max="11" width="12.625" customWidth="1"/>
    <col min="12" max="12" width="17.375" customWidth="1"/>
    <col min="13" max="13" width="14.75" customWidth="1"/>
    <col min="14" max="14" width="15.875" customWidth="1"/>
    <col min="15" max="15" width="13.625" customWidth="1"/>
  </cols>
  <sheetData>
    <row r="1" ht="17.25" customHeight="1" spans="1:15">
      <c r="A1" s="91" t="s">
        <v>72</v>
      </c>
    </row>
    <row r="2" ht="41.25" customHeight="1" spans="1:15">
      <c r="A2" s="86" t="str">
        <f>"2026"&amp;"年部门支出预算表"</f>
        <v>2026年部门支出预算表</v>
      </c>
    </row>
    <row r="3" ht="17.25" customHeight="1" spans="1:15">
      <c r="A3" s="89" t="s">
        <v>1</v>
      </c>
      <c r="O3" s="91" t="s">
        <v>2</v>
      </c>
    </row>
    <row r="4" ht="27" customHeight="1" spans="1:15">
      <c r="A4" s="220" t="s">
        <v>73</v>
      </c>
      <c r="B4" s="220" t="s">
        <v>74</v>
      </c>
      <c r="C4" s="220" t="s">
        <v>56</v>
      </c>
      <c r="D4" s="221" t="s">
        <v>59</v>
      </c>
      <c r="E4" s="222"/>
      <c r="F4" s="223"/>
      <c r="G4" s="224" t="s">
        <v>60</v>
      </c>
      <c r="H4" s="224" t="s">
        <v>61</v>
      </c>
      <c r="I4" s="224" t="s">
        <v>75</v>
      </c>
      <c r="J4" s="221" t="s">
        <v>63</v>
      </c>
      <c r="K4" s="222"/>
      <c r="L4" s="222"/>
      <c r="M4" s="222"/>
      <c r="N4" s="225"/>
      <c r="O4" s="226"/>
    </row>
    <row r="5" ht="42" customHeight="1" spans="1:15">
      <c r="A5" s="227"/>
      <c r="B5" s="227"/>
      <c r="C5" s="228"/>
      <c r="D5" s="229" t="s">
        <v>58</v>
      </c>
      <c r="E5" s="229" t="s">
        <v>76</v>
      </c>
      <c r="F5" s="229" t="s">
        <v>77</v>
      </c>
      <c r="G5" s="228"/>
      <c r="H5" s="228"/>
      <c r="I5" s="230"/>
      <c r="J5" s="229" t="s">
        <v>58</v>
      </c>
      <c r="K5" s="214" t="s">
        <v>78</v>
      </c>
      <c r="L5" s="214" t="s">
        <v>79</v>
      </c>
      <c r="M5" s="214" t="s">
        <v>80</v>
      </c>
      <c r="N5" s="214" t="s">
        <v>81</v>
      </c>
      <c r="O5" s="214" t="s">
        <v>82</v>
      </c>
    </row>
    <row r="6" ht="18" customHeight="1" spans="1:15">
      <c r="A6" s="98" t="s">
        <v>83</v>
      </c>
      <c r="B6" s="98" t="s">
        <v>84</v>
      </c>
      <c r="C6" s="98" t="s">
        <v>85</v>
      </c>
      <c r="D6" s="101" t="s">
        <v>86</v>
      </c>
      <c r="E6" s="101" t="s">
        <v>87</v>
      </c>
      <c r="F6" s="101" t="s">
        <v>88</v>
      </c>
      <c r="G6" s="101" t="s">
        <v>89</v>
      </c>
      <c r="H6" s="101" t="s">
        <v>90</v>
      </c>
      <c r="I6" s="101" t="s">
        <v>91</v>
      </c>
      <c r="J6" s="101" t="s">
        <v>92</v>
      </c>
      <c r="K6" s="101" t="s">
        <v>93</v>
      </c>
      <c r="L6" s="101" t="s">
        <v>94</v>
      </c>
      <c r="M6" s="101" t="s">
        <v>95</v>
      </c>
      <c r="N6" s="98" t="s">
        <v>96</v>
      </c>
      <c r="O6" s="101" t="s">
        <v>97</v>
      </c>
    </row>
    <row r="7" ht="21" customHeight="1" spans="1:15">
      <c r="A7" s="102" t="s">
        <v>98</v>
      </c>
      <c r="B7" s="102" t="s">
        <v>99</v>
      </c>
      <c r="C7" s="125">
        <v>868730.4</v>
      </c>
      <c r="D7" s="125">
        <v>868730.4</v>
      </c>
      <c r="E7" s="125">
        <v>863820</v>
      </c>
      <c r="F7" s="125">
        <v>4910.4</v>
      </c>
      <c r="G7" s="125"/>
      <c r="H7" s="125"/>
      <c r="I7" s="125"/>
      <c r="J7" s="125"/>
      <c r="K7" s="125"/>
      <c r="L7" s="125"/>
      <c r="M7" s="125"/>
      <c r="N7" s="125"/>
      <c r="O7" s="125"/>
    </row>
    <row r="8" ht="21" customHeight="1" spans="1:15">
      <c r="A8" s="231" t="s">
        <v>100</v>
      </c>
      <c r="B8" s="231" t="s">
        <v>101</v>
      </c>
      <c r="C8" s="125">
        <v>863820</v>
      </c>
      <c r="D8" s="125">
        <v>863820</v>
      </c>
      <c r="E8" s="125">
        <v>863820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ht="21" customHeight="1" spans="1:15">
      <c r="A9" s="232" t="s">
        <v>102</v>
      </c>
      <c r="B9" s="232" t="s">
        <v>103</v>
      </c>
      <c r="C9" s="125">
        <v>207000</v>
      </c>
      <c r="D9" s="125">
        <v>207000</v>
      </c>
      <c r="E9" s="125">
        <v>207000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</row>
    <row r="10" ht="21" customHeight="1" spans="1:15">
      <c r="A10" s="232" t="s">
        <v>104</v>
      </c>
      <c r="B10" s="232" t="s">
        <v>105</v>
      </c>
      <c r="C10" s="125">
        <v>522306</v>
      </c>
      <c r="D10" s="125">
        <v>522306</v>
      </c>
      <c r="E10" s="125">
        <v>522306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ht="21" customHeight="1" spans="1:15">
      <c r="A11" s="232" t="s">
        <v>106</v>
      </c>
      <c r="B11" s="232" t="s">
        <v>107</v>
      </c>
      <c r="C11" s="125">
        <v>134514</v>
      </c>
      <c r="D11" s="125">
        <v>134514</v>
      </c>
      <c r="E11" s="125">
        <v>134514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ht="21" customHeight="1" spans="1:15">
      <c r="A12" s="231" t="s">
        <v>108</v>
      </c>
      <c r="B12" s="231" t="s">
        <v>109</v>
      </c>
      <c r="C12" s="125">
        <v>4910.4</v>
      </c>
      <c r="D12" s="125">
        <v>4910.4</v>
      </c>
      <c r="E12" s="125"/>
      <c r="F12" s="125">
        <v>4910.4</v>
      </c>
      <c r="G12" s="125"/>
      <c r="H12" s="125"/>
      <c r="I12" s="125"/>
      <c r="J12" s="125"/>
      <c r="K12" s="125"/>
      <c r="L12" s="125"/>
      <c r="M12" s="125"/>
      <c r="N12" s="125"/>
      <c r="O12" s="125"/>
    </row>
    <row r="13" ht="21" customHeight="1" spans="1:15">
      <c r="A13" s="232" t="s">
        <v>110</v>
      </c>
      <c r="B13" s="232" t="s">
        <v>111</v>
      </c>
      <c r="C13" s="125">
        <v>4910.4</v>
      </c>
      <c r="D13" s="125">
        <v>4910.4</v>
      </c>
      <c r="E13" s="125"/>
      <c r="F13" s="125">
        <v>4910.4</v>
      </c>
      <c r="G13" s="125"/>
      <c r="H13" s="125"/>
      <c r="I13" s="125"/>
      <c r="J13" s="125"/>
      <c r="K13" s="125"/>
      <c r="L13" s="125"/>
      <c r="M13" s="125"/>
      <c r="N13" s="125"/>
      <c r="O13" s="125"/>
    </row>
    <row r="14" ht="21" customHeight="1" spans="1:15">
      <c r="A14" s="102" t="s">
        <v>112</v>
      </c>
      <c r="B14" s="102" t="s">
        <v>113</v>
      </c>
      <c r="C14" s="125">
        <v>502372</v>
      </c>
      <c r="D14" s="125">
        <v>502372</v>
      </c>
      <c r="E14" s="125">
        <v>502372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</row>
    <row r="15" ht="21" customHeight="1" spans="1:15">
      <c r="A15" s="231" t="s">
        <v>114</v>
      </c>
      <c r="B15" s="231" t="s">
        <v>115</v>
      </c>
      <c r="C15" s="125">
        <v>502372</v>
      </c>
      <c r="D15" s="125">
        <v>502372</v>
      </c>
      <c r="E15" s="125">
        <v>502372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</row>
    <row r="16" ht="21" customHeight="1" spans="1:15">
      <c r="A16" s="232" t="s">
        <v>116</v>
      </c>
      <c r="B16" s="232" t="s">
        <v>117</v>
      </c>
      <c r="C16" s="125">
        <v>272123</v>
      </c>
      <c r="D16" s="125">
        <v>272123</v>
      </c>
      <c r="E16" s="125">
        <v>272123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  <row r="17" ht="21" customHeight="1" spans="1:15">
      <c r="A17" s="232" t="s">
        <v>118</v>
      </c>
      <c r="B17" s="232" t="s">
        <v>119</v>
      </c>
      <c r="C17" s="125">
        <v>224156</v>
      </c>
      <c r="D17" s="125">
        <v>224156</v>
      </c>
      <c r="E17" s="125">
        <v>224156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ht="21" customHeight="1" spans="1:15">
      <c r="A18" s="232" t="s">
        <v>120</v>
      </c>
      <c r="B18" s="232" t="s">
        <v>121</v>
      </c>
      <c r="C18" s="125">
        <v>6093</v>
      </c>
      <c r="D18" s="125">
        <v>6093</v>
      </c>
      <c r="E18" s="125">
        <v>6093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ht="21" customHeight="1" spans="1:15">
      <c r="A19" s="102" t="s">
        <v>122</v>
      </c>
      <c r="B19" s="102" t="s">
        <v>123</v>
      </c>
      <c r="C19" s="125">
        <v>3646206</v>
      </c>
      <c r="D19" s="125">
        <v>3646206</v>
      </c>
      <c r="E19" s="125">
        <v>3613806</v>
      </c>
      <c r="F19" s="125">
        <v>32400</v>
      </c>
      <c r="G19" s="125"/>
      <c r="H19" s="125"/>
      <c r="I19" s="125"/>
      <c r="J19" s="125"/>
      <c r="K19" s="125"/>
      <c r="L19" s="125"/>
      <c r="M19" s="125"/>
      <c r="N19" s="125"/>
      <c r="O19" s="125"/>
    </row>
    <row r="20" ht="21" customHeight="1" spans="1:15">
      <c r="A20" s="231" t="s">
        <v>124</v>
      </c>
      <c r="B20" s="231" t="s">
        <v>125</v>
      </c>
      <c r="C20" s="125">
        <v>3646206</v>
      </c>
      <c r="D20" s="125">
        <v>3646206</v>
      </c>
      <c r="E20" s="125">
        <v>3613806</v>
      </c>
      <c r="F20" s="125">
        <v>32400</v>
      </c>
      <c r="G20" s="125"/>
      <c r="H20" s="125"/>
      <c r="I20" s="125"/>
      <c r="J20" s="125"/>
      <c r="K20" s="125"/>
      <c r="L20" s="125"/>
      <c r="M20" s="125"/>
      <c r="N20" s="125"/>
      <c r="O20" s="125"/>
    </row>
    <row r="21" ht="21" customHeight="1" spans="1:15">
      <c r="A21" s="232" t="s">
        <v>126</v>
      </c>
      <c r="B21" s="232" t="s">
        <v>127</v>
      </c>
      <c r="C21" s="125">
        <v>3613806</v>
      </c>
      <c r="D21" s="125">
        <v>3613806</v>
      </c>
      <c r="E21" s="125">
        <v>3613806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ht="21" customHeight="1" spans="1:15">
      <c r="A22" s="232" t="s">
        <v>128</v>
      </c>
      <c r="B22" s="232" t="s">
        <v>129</v>
      </c>
      <c r="C22" s="125">
        <v>10000</v>
      </c>
      <c r="D22" s="125">
        <v>10000</v>
      </c>
      <c r="E22" s="125"/>
      <c r="F22" s="125">
        <v>10000</v>
      </c>
      <c r="G22" s="125"/>
      <c r="H22" s="125"/>
      <c r="I22" s="125"/>
      <c r="J22" s="125"/>
      <c r="K22" s="125"/>
      <c r="L22" s="125"/>
      <c r="M22" s="125"/>
      <c r="N22" s="125"/>
      <c r="O22" s="125"/>
    </row>
    <row r="23" ht="21" customHeight="1" spans="1:15">
      <c r="A23" s="232" t="s">
        <v>130</v>
      </c>
      <c r="B23" s="232" t="s">
        <v>131</v>
      </c>
      <c r="C23" s="125">
        <v>22400</v>
      </c>
      <c r="D23" s="125">
        <v>22400</v>
      </c>
      <c r="E23" s="125"/>
      <c r="F23" s="125">
        <v>22400</v>
      </c>
      <c r="G23" s="125"/>
      <c r="H23" s="125"/>
      <c r="I23" s="125"/>
      <c r="J23" s="125"/>
      <c r="K23" s="125"/>
      <c r="L23" s="125"/>
      <c r="M23" s="125"/>
      <c r="N23" s="125"/>
      <c r="O23" s="125"/>
    </row>
    <row r="24" ht="21" customHeight="1" spans="1:15">
      <c r="A24" s="102" t="s">
        <v>132</v>
      </c>
      <c r="B24" s="102" t="s">
        <v>133</v>
      </c>
      <c r="C24" s="125">
        <v>411144</v>
      </c>
      <c r="D24" s="125">
        <v>411144</v>
      </c>
      <c r="E24" s="125">
        <v>411144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ht="21" customHeight="1" spans="1:15">
      <c r="A25" s="231" t="s">
        <v>134</v>
      </c>
      <c r="B25" s="231" t="s">
        <v>135</v>
      </c>
      <c r="C25" s="125">
        <v>411144</v>
      </c>
      <c r="D25" s="125">
        <v>411144</v>
      </c>
      <c r="E25" s="125">
        <v>411144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</row>
    <row r="26" ht="21" customHeight="1" spans="1:15">
      <c r="A26" s="232" t="s">
        <v>136</v>
      </c>
      <c r="B26" s="232" t="s">
        <v>137</v>
      </c>
      <c r="C26" s="125">
        <v>411144</v>
      </c>
      <c r="D26" s="125">
        <v>411144</v>
      </c>
      <c r="E26" s="125">
        <v>411144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</row>
    <row r="27" ht="21" customHeight="1" spans="1:15">
      <c r="A27" s="233" t="s">
        <v>56</v>
      </c>
      <c r="B27" s="82"/>
      <c r="C27" s="125">
        <v>5428452.4</v>
      </c>
      <c r="D27" s="125">
        <v>5428452.4</v>
      </c>
      <c r="E27" s="125">
        <v>5391142</v>
      </c>
      <c r="F27" s="125">
        <v>37310.4</v>
      </c>
      <c r="G27" s="125"/>
      <c r="H27" s="125"/>
      <c r="I27" s="125"/>
      <c r="J27" s="125"/>
      <c r="K27" s="125"/>
      <c r="L27" s="125"/>
      <c r="M27" s="125"/>
      <c r="N27" s="125"/>
      <c r="O27" s="125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50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7"/>
      <c r="B1" s="91"/>
      <c r="C1" s="91"/>
      <c r="D1" s="91" t="s">
        <v>138</v>
      </c>
    </row>
    <row r="2" ht="41.25" customHeight="1" spans="1:4">
      <c r="A2" s="86" t="str">
        <f>"2026"&amp;"年部门财政拨款收支预算总表"</f>
        <v>2026年部门财政拨款收支预算总表</v>
      </c>
    </row>
    <row r="3" ht="17.25" customHeight="1" spans="1:4">
      <c r="A3" s="89" t="s">
        <v>1</v>
      </c>
      <c r="B3" s="213"/>
      <c r="D3" s="91" t="s">
        <v>2</v>
      </c>
    </row>
    <row r="4" ht="17.25" customHeight="1" spans="1:4">
      <c r="A4" s="214" t="s">
        <v>3</v>
      </c>
      <c r="B4" s="215"/>
      <c r="C4" s="214" t="s">
        <v>4</v>
      </c>
      <c r="D4" s="215"/>
    </row>
    <row r="5" ht="18.75" customHeight="1" spans="1:4">
      <c r="A5" s="214" t="s">
        <v>5</v>
      </c>
      <c r="B5" s="214" t="s">
        <v>6</v>
      </c>
      <c r="C5" s="214" t="s">
        <v>7</v>
      </c>
      <c r="D5" s="214" t="s">
        <v>6</v>
      </c>
    </row>
    <row r="6" ht="16.5" customHeight="1" spans="1:4">
      <c r="A6" s="216" t="s">
        <v>139</v>
      </c>
      <c r="B6" s="125">
        <v>5428452.4</v>
      </c>
      <c r="C6" s="216" t="s">
        <v>140</v>
      </c>
      <c r="D6" s="125">
        <v>5428452.4</v>
      </c>
    </row>
    <row r="7" ht="16.5" customHeight="1" spans="1:4">
      <c r="A7" s="216" t="s">
        <v>141</v>
      </c>
      <c r="B7" s="125">
        <v>5428452.4</v>
      </c>
      <c r="C7" s="216" t="s">
        <v>142</v>
      </c>
      <c r="D7" s="125"/>
    </row>
    <row r="8" ht="16.5" customHeight="1" spans="1:4">
      <c r="A8" s="216" t="s">
        <v>143</v>
      </c>
      <c r="B8" s="125"/>
      <c r="C8" s="216" t="s">
        <v>144</v>
      </c>
      <c r="D8" s="125"/>
    </row>
    <row r="9" ht="16.5" customHeight="1" spans="1:4">
      <c r="A9" s="216" t="s">
        <v>145</v>
      </c>
      <c r="B9" s="125"/>
      <c r="C9" s="216" t="s">
        <v>146</v>
      </c>
      <c r="D9" s="125"/>
    </row>
    <row r="10" ht="16.5" customHeight="1" spans="1:4">
      <c r="A10" s="216" t="s">
        <v>147</v>
      </c>
      <c r="B10" s="125"/>
      <c r="C10" s="216" t="s">
        <v>148</v>
      </c>
      <c r="D10" s="125"/>
    </row>
    <row r="11" ht="16.5" customHeight="1" spans="1:4">
      <c r="A11" s="216" t="s">
        <v>141</v>
      </c>
      <c r="B11" s="125"/>
      <c r="C11" s="216" t="s">
        <v>149</v>
      </c>
      <c r="D11" s="125"/>
    </row>
    <row r="12" ht="16.5" customHeight="1" spans="1:4">
      <c r="A12" s="199" t="s">
        <v>143</v>
      </c>
      <c r="B12" s="125"/>
      <c r="C12" s="113" t="s">
        <v>150</v>
      </c>
      <c r="D12" s="125"/>
    </row>
    <row r="13" ht="16.5" customHeight="1" spans="1:4">
      <c r="A13" s="199" t="s">
        <v>145</v>
      </c>
      <c r="B13" s="125"/>
      <c r="C13" s="113" t="s">
        <v>151</v>
      </c>
      <c r="D13" s="125"/>
    </row>
    <row r="14" ht="16.5" customHeight="1" spans="1:4">
      <c r="A14" s="217"/>
      <c r="B14" s="125"/>
      <c r="C14" s="113" t="s">
        <v>152</v>
      </c>
      <c r="D14" s="125">
        <v>868730.4</v>
      </c>
    </row>
    <row r="15" ht="16.5" customHeight="1" spans="1:4">
      <c r="A15" s="217"/>
      <c r="B15" s="125"/>
      <c r="C15" s="113" t="s">
        <v>153</v>
      </c>
      <c r="D15" s="125">
        <v>502372</v>
      </c>
    </row>
    <row r="16" ht="16.5" customHeight="1" spans="1:4">
      <c r="A16" s="217"/>
      <c r="B16" s="125"/>
      <c r="C16" s="113" t="s">
        <v>154</v>
      </c>
      <c r="D16" s="125"/>
    </row>
    <row r="17" ht="16.5" customHeight="1" spans="1:4">
      <c r="A17" s="217"/>
      <c r="B17" s="125"/>
      <c r="C17" s="113" t="s">
        <v>155</v>
      </c>
      <c r="D17" s="125"/>
    </row>
    <row r="18" ht="16.5" customHeight="1" spans="1:4">
      <c r="A18" s="217"/>
      <c r="B18" s="125"/>
      <c r="C18" s="113" t="s">
        <v>156</v>
      </c>
      <c r="D18" s="125">
        <v>3646206</v>
      </c>
    </row>
    <row r="19" ht="16.5" customHeight="1" spans="1:4">
      <c r="A19" s="217"/>
      <c r="B19" s="125"/>
      <c r="C19" s="113" t="s">
        <v>157</v>
      </c>
      <c r="D19" s="125"/>
    </row>
    <row r="20" ht="16.5" customHeight="1" spans="1:4">
      <c r="A20" s="217"/>
      <c r="B20" s="125"/>
      <c r="C20" s="113" t="s">
        <v>158</v>
      </c>
      <c r="D20" s="125"/>
    </row>
    <row r="21" ht="16.5" customHeight="1" spans="1:4">
      <c r="A21" s="217"/>
      <c r="B21" s="125"/>
      <c r="C21" s="113" t="s">
        <v>159</v>
      </c>
      <c r="D21" s="125"/>
    </row>
    <row r="22" ht="16.5" customHeight="1" spans="1:4">
      <c r="A22" s="217"/>
      <c r="B22" s="125"/>
      <c r="C22" s="113" t="s">
        <v>160</v>
      </c>
      <c r="D22" s="125"/>
    </row>
    <row r="23" ht="16.5" customHeight="1" spans="1:4">
      <c r="A23" s="217"/>
      <c r="B23" s="125"/>
      <c r="C23" s="113" t="s">
        <v>161</v>
      </c>
      <c r="D23" s="125"/>
    </row>
    <row r="24" ht="16.5" customHeight="1" spans="1:4">
      <c r="A24" s="217"/>
      <c r="B24" s="125"/>
      <c r="C24" s="113" t="s">
        <v>162</v>
      </c>
      <c r="D24" s="125"/>
    </row>
    <row r="25" ht="16.5" customHeight="1" spans="1:4">
      <c r="A25" s="217"/>
      <c r="B25" s="125"/>
      <c r="C25" s="113" t="s">
        <v>163</v>
      </c>
      <c r="D25" s="125">
        <v>411144</v>
      </c>
    </row>
    <row r="26" ht="16.5" customHeight="1" spans="1:4">
      <c r="A26" s="217"/>
      <c r="B26" s="125"/>
      <c r="C26" s="113" t="s">
        <v>164</v>
      </c>
      <c r="D26" s="125"/>
    </row>
    <row r="27" ht="16.5" customHeight="1" spans="1:4">
      <c r="A27" s="217"/>
      <c r="B27" s="125"/>
      <c r="C27" s="113" t="s">
        <v>165</v>
      </c>
      <c r="D27" s="125"/>
    </row>
    <row r="28" ht="16.5" customHeight="1" spans="1:4">
      <c r="A28" s="217"/>
      <c r="B28" s="125"/>
      <c r="C28" s="113" t="s">
        <v>166</v>
      </c>
      <c r="D28" s="125"/>
    </row>
    <row r="29" ht="16.5" customHeight="1" spans="1:4">
      <c r="A29" s="217"/>
      <c r="B29" s="125"/>
      <c r="C29" s="113" t="s">
        <v>167</v>
      </c>
      <c r="D29" s="125"/>
    </row>
    <row r="30" ht="16.5" customHeight="1" spans="1:4">
      <c r="A30" s="217"/>
      <c r="B30" s="125"/>
      <c r="C30" s="113" t="s">
        <v>168</v>
      </c>
      <c r="D30" s="125"/>
    </row>
    <row r="31" ht="16.5" customHeight="1" spans="1:4">
      <c r="A31" s="217"/>
      <c r="B31" s="125"/>
      <c r="C31" s="199" t="s">
        <v>169</v>
      </c>
      <c r="D31" s="125"/>
    </row>
    <row r="32" ht="16.5" customHeight="1" spans="1:4">
      <c r="A32" s="217"/>
      <c r="B32" s="125"/>
      <c r="C32" s="199" t="s">
        <v>170</v>
      </c>
      <c r="D32" s="125"/>
    </row>
    <row r="33" ht="16.5" customHeight="1" spans="1:4">
      <c r="A33" s="217"/>
      <c r="B33" s="125"/>
      <c r="C33" s="76" t="s">
        <v>171</v>
      </c>
      <c r="D33" s="125"/>
    </row>
    <row r="34" ht="15" customHeight="1" spans="1:4">
      <c r="A34" s="218" t="s">
        <v>51</v>
      </c>
      <c r="B34" s="219">
        <v>5428452.4</v>
      </c>
      <c r="C34" s="218" t="s">
        <v>52</v>
      </c>
      <c r="D34" s="219">
        <v>5428452.4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A3" sqref="A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85"/>
      <c r="F1" s="115"/>
      <c r="G1" s="186" t="s">
        <v>172</v>
      </c>
    </row>
    <row r="2" ht="41.25" customHeight="1" spans="1:7">
      <c r="A2" s="171" t="str">
        <f>"2026"&amp;"年一般公共预算支出预算表（按功能科目分类）"</f>
        <v>2026年一般公共预算支出预算表（按功能科目分类）</v>
      </c>
      <c r="B2" s="171"/>
      <c r="C2" s="171"/>
      <c r="D2" s="171"/>
      <c r="E2" s="171"/>
      <c r="F2" s="171"/>
      <c r="G2" s="171"/>
    </row>
    <row r="3" ht="18" customHeight="1" spans="1:7">
      <c r="A3" s="50" t="s">
        <v>1</v>
      </c>
      <c r="F3" s="168"/>
      <c r="G3" s="186" t="s">
        <v>2</v>
      </c>
    </row>
    <row r="4" ht="20.25" customHeight="1" spans="1:7">
      <c r="A4" s="208" t="s">
        <v>173</v>
      </c>
      <c r="B4" s="209"/>
      <c r="C4" s="172" t="s">
        <v>56</v>
      </c>
      <c r="D4" s="193" t="s">
        <v>76</v>
      </c>
      <c r="E4" s="57"/>
      <c r="F4" s="58"/>
      <c r="G4" s="136" t="s">
        <v>77</v>
      </c>
    </row>
    <row r="5" ht="20.25" customHeight="1" spans="1:7">
      <c r="A5" s="210" t="s">
        <v>73</v>
      </c>
      <c r="B5" s="210" t="s">
        <v>74</v>
      </c>
      <c r="C5" s="64"/>
      <c r="D5" s="177" t="s">
        <v>58</v>
      </c>
      <c r="E5" s="177" t="s">
        <v>174</v>
      </c>
      <c r="F5" s="177" t="s">
        <v>175</v>
      </c>
      <c r="G5" s="150"/>
    </row>
    <row r="6" ht="15" customHeight="1" spans="1:7">
      <c r="A6" s="105" t="s">
        <v>83</v>
      </c>
      <c r="B6" s="105" t="s">
        <v>84</v>
      </c>
      <c r="C6" s="105" t="s">
        <v>85</v>
      </c>
      <c r="D6" s="105" t="s">
        <v>86</v>
      </c>
      <c r="E6" s="105" t="s">
        <v>87</v>
      </c>
      <c r="F6" s="105" t="s">
        <v>88</v>
      </c>
      <c r="G6" s="105" t="s">
        <v>89</v>
      </c>
    </row>
    <row r="7" ht="18" customHeight="1" spans="1:7">
      <c r="A7" s="76" t="s">
        <v>98</v>
      </c>
      <c r="B7" s="76" t="s">
        <v>99</v>
      </c>
      <c r="C7" s="125">
        <v>868730.4</v>
      </c>
      <c r="D7" s="125">
        <v>863820</v>
      </c>
      <c r="E7" s="125">
        <v>856020</v>
      </c>
      <c r="F7" s="125">
        <v>7800</v>
      </c>
      <c r="G7" s="125">
        <v>4910.4</v>
      </c>
    </row>
    <row r="8" ht="18" customHeight="1" spans="1:7">
      <c r="A8" s="183" t="s">
        <v>100</v>
      </c>
      <c r="B8" s="183" t="s">
        <v>101</v>
      </c>
      <c r="C8" s="125">
        <v>863820</v>
      </c>
      <c r="D8" s="125">
        <v>863820</v>
      </c>
      <c r="E8" s="125">
        <v>856020</v>
      </c>
      <c r="F8" s="125">
        <v>7800</v>
      </c>
      <c r="G8" s="125"/>
    </row>
    <row r="9" ht="18" customHeight="1" spans="1:7">
      <c r="A9" s="211" t="s">
        <v>102</v>
      </c>
      <c r="B9" s="211" t="s">
        <v>103</v>
      </c>
      <c r="C9" s="125">
        <v>207000</v>
      </c>
      <c r="D9" s="125">
        <v>207000</v>
      </c>
      <c r="E9" s="125">
        <v>199200</v>
      </c>
      <c r="F9" s="125">
        <v>7800</v>
      </c>
      <c r="G9" s="125"/>
    </row>
    <row r="10" ht="18" customHeight="1" spans="1:7">
      <c r="A10" s="211" t="s">
        <v>104</v>
      </c>
      <c r="B10" s="211" t="s">
        <v>105</v>
      </c>
      <c r="C10" s="125">
        <v>522306</v>
      </c>
      <c r="D10" s="125">
        <v>522306</v>
      </c>
      <c r="E10" s="125">
        <v>522306</v>
      </c>
      <c r="F10" s="125"/>
      <c r="G10" s="125"/>
    </row>
    <row r="11" ht="18" customHeight="1" spans="1:7">
      <c r="A11" s="211" t="s">
        <v>106</v>
      </c>
      <c r="B11" s="211" t="s">
        <v>107</v>
      </c>
      <c r="C11" s="125">
        <v>134514</v>
      </c>
      <c r="D11" s="125">
        <v>134514</v>
      </c>
      <c r="E11" s="125">
        <v>134514</v>
      </c>
      <c r="F11" s="125"/>
      <c r="G11" s="125"/>
    </row>
    <row r="12" ht="18" customHeight="1" spans="1:7">
      <c r="A12" s="183" t="s">
        <v>108</v>
      </c>
      <c r="B12" s="183" t="s">
        <v>109</v>
      </c>
      <c r="C12" s="125">
        <v>4910.4</v>
      </c>
      <c r="D12" s="125"/>
      <c r="E12" s="125"/>
      <c r="F12" s="125"/>
      <c r="G12" s="125">
        <v>4910.4</v>
      </c>
    </row>
    <row r="13" ht="18" customHeight="1" spans="1:7">
      <c r="A13" s="211" t="s">
        <v>110</v>
      </c>
      <c r="B13" s="211" t="s">
        <v>111</v>
      </c>
      <c r="C13" s="125">
        <v>4910.4</v>
      </c>
      <c r="D13" s="125"/>
      <c r="E13" s="125"/>
      <c r="F13" s="125"/>
      <c r="G13" s="125">
        <v>4910.4</v>
      </c>
    </row>
    <row r="14" ht="18" customHeight="1" spans="1:7">
      <c r="A14" s="76" t="s">
        <v>112</v>
      </c>
      <c r="B14" s="76" t="s">
        <v>113</v>
      </c>
      <c r="C14" s="125">
        <v>502372</v>
      </c>
      <c r="D14" s="125">
        <v>502372</v>
      </c>
      <c r="E14" s="125">
        <v>502372</v>
      </c>
      <c r="F14" s="125"/>
      <c r="G14" s="125"/>
    </row>
    <row r="15" ht="18" customHeight="1" spans="1:7">
      <c r="A15" s="183" t="s">
        <v>114</v>
      </c>
      <c r="B15" s="183" t="s">
        <v>115</v>
      </c>
      <c r="C15" s="125">
        <v>502372</v>
      </c>
      <c r="D15" s="125">
        <v>502372</v>
      </c>
      <c r="E15" s="125">
        <v>502372</v>
      </c>
      <c r="F15" s="125"/>
      <c r="G15" s="125"/>
    </row>
    <row r="16" ht="18" customHeight="1" spans="1:7">
      <c r="A16" s="211" t="s">
        <v>116</v>
      </c>
      <c r="B16" s="211" t="s">
        <v>117</v>
      </c>
      <c r="C16" s="125">
        <v>272123</v>
      </c>
      <c r="D16" s="125">
        <v>272123</v>
      </c>
      <c r="E16" s="125">
        <v>272123</v>
      </c>
      <c r="F16" s="125"/>
      <c r="G16" s="125"/>
    </row>
    <row r="17" ht="18" customHeight="1" spans="1:7">
      <c r="A17" s="211" t="s">
        <v>118</v>
      </c>
      <c r="B17" s="211" t="s">
        <v>119</v>
      </c>
      <c r="C17" s="125">
        <v>224156</v>
      </c>
      <c r="D17" s="125">
        <v>224156</v>
      </c>
      <c r="E17" s="125">
        <v>224156</v>
      </c>
      <c r="F17" s="125"/>
      <c r="G17" s="125"/>
    </row>
    <row r="18" ht="18" customHeight="1" spans="1:7">
      <c r="A18" s="211" t="s">
        <v>120</v>
      </c>
      <c r="B18" s="211" t="s">
        <v>121</v>
      </c>
      <c r="C18" s="125">
        <v>6093</v>
      </c>
      <c r="D18" s="125">
        <v>6093</v>
      </c>
      <c r="E18" s="125">
        <v>6093</v>
      </c>
      <c r="F18" s="125"/>
      <c r="G18" s="125"/>
    </row>
    <row r="19" ht="18" customHeight="1" spans="1:7">
      <c r="A19" s="76" t="s">
        <v>122</v>
      </c>
      <c r="B19" s="76" t="s">
        <v>123</v>
      </c>
      <c r="C19" s="125">
        <v>3646206</v>
      </c>
      <c r="D19" s="125">
        <v>3613806</v>
      </c>
      <c r="E19" s="125">
        <v>3434626</v>
      </c>
      <c r="F19" s="125">
        <v>179180</v>
      </c>
      <c r="G19" s="125">
        <v>32400</v>
      </c>
    </row>
    <row r="20" ht="18" customHeight="1" spans="1:7">
      <c r="A20" s="183" t="s">
        <v>124</v>
      </c>
      <c r="B20" s="183" t="s">
        <v>125</v>
      </c>
      <c r="C20" s="125">
        <v>3646206</v>
      </c>
      <c r="D20" s="125">
        <v>3613806</v>
      </c>
      <c r="E20" s="125">
        <v>3434626</v>
      </c>
      <c r="F20" s="125">
        <v>179180</v>
      </c>
      <c r="G20" s="125">
        <v>32400</v>
      </c>
    </row>
    <row r="21" ht="18" customHeight="1" spans="1:7">
      <c r="A21" s="211" t="s">
        <v>126</v>
      </c>
      <c r="B21" s="211" t="s">
        <v>127</v>
      </c>
      <c r="C21" s="125">
        <v>3613806</v>
      </c>
      <c r="D21" s="125">
        <v>3613806</v>
      </c>
      <c r="E21" s="125">
        <v>3434626</v>
      </c>
      <c r="F21" s="125">
        <v>179180</v>
      </c>
      <c r="G21" s="125"/>
    </row>
    <row r="22" ht="18" customHeight="1" spans="1:7">
      <c r="A22" s="211" t="s">
        <v>128</v>
      </c>
      <c r="B22" s="211" t="s">
        <v>129</v>
      </c>
      <c r="C22" s="125">
        <v>10000</v>
      </c>
      <c r="D22" s="125"/>
      <c r="E22" s="125"/>
      <c r="F22" s="125"/>
      <c r="G22" s="125">
        <v>10000</v>
      </c>
    </row>
    <row r="23" ht="18" customHeight="1" spans="1:7">
      <c r="A23" s="211" t="s">
        <v>130</v>
      </c>
      <c r="B23" s="211" t="s">
        <v>131</v>
      </c>
      <c r="C23" s="125">
        <v>22400</v>
      </c>
      <c r="D23" s="125"/>
      <c r="E23" s="125"/>
      <c r="F23" s="125"/>
      <c r="G23" s="125">
        <v>22400</v>
      </c>
    </row>
    <row r="24" ht="18" customHeight="1" spans="1:7">
      <c r="A24" s="76" t="s">
        <v>132</v>
      </c>
      <c r="B24" s="76" t="s">
        <v>133</v>
      </c>
      <c r="C24" s="125">
        <v>411144</v>
      </c>
      <c r="D24" s="125">
        <v>411144</v>
      </c>
      <c r="E24" s="125">
        <v>411144</v>
      </c>
      <c r="F24" s="125"/>
      <c r="G24" s="125"/>
    </row>
    <row r="25" ht="18" customHeight="1" spans="1:7">
      <c r="A25" s="183" t="s">
        <v>134</v>
      </c>
      <c r="B25" s="183" t="s">
        <v>135</v>
      </c>
      <c r="C25" s="125">
        <v>411144</v>
      </c>
      <c r="D25" s="125">
        <v>411144</v>
      </c>
      <c r="E25" s="125">
        <v>411144</v>
      </c>
      <c r="F25" s="125"/>
      <c r="G25" s="125"/>
    </row>
    <row r="26" ht="18" customHeight="1" spans="1:7">
      <c r="A26" s="211" t="s">
        <v>136</v>
      </c>
      <c r="B26" s="211" t="s">
        <v>137</v>
      </c>
      <c r="C26" s="125">
        <v>411144</v>
      </c>
      <c r="D26" s="125">
        <v>411144</v>
      </c>
      <c r="E26" s="125">
        <v>411144</v>
      </c>
      <c r="F26" s="125"/>
      <c r="G26" s="125"/>
    </row>
    <row r="27" ht="18" customHeight="1" spans="1:7">
      <c r="A27" s="124" t="s">
        <v>176</v>
      </c>
      <c r="B27" s="212" t="s">
        <v>176</v>
      </c>
      <c r="C27" s="125">
        <v>5428452.4</v>
      </c>
      <c r="D27" s="125">
        <v>5391142</v>
      </c>
      <c r="E27" s="125">
        <v>5204162</v>
      </c>
      <c r="F27" s="125">
        <v>186980</v>
      </c>
      <c r="G27" s="125">
        <v>37310.4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3" sqref="B13"/>
    </sheetView>
  </sheetViews>
  <sheetFormatPr defaultColWidth="10.425" defaultRowHeight="14.25" customHeight="1" outlineLevelRow="6" outlineLevelCol="5"/>
  <cols>
    <col min="1" max="1" width="19.75" customWidth="1"/>
    <col min="2" max="2" width="23" customWidth="1"/>
    <col min="3" max="3" width="21.625" customWidth="1"/>
    <col min="4" max="4" width="23.125" customWidth="1"/>
    <col min="5" max="5" width="22.875" customWidth="1"/>
    <col min="6" max="6" width="21" customWidth="1"/>
  </cols>
  <sheetData>
    <row r="1" customHeight="1" spans="1:6">
      <c r="A1" s="88"/>
      <c r="B1" s="88"/>
      <c r="C1" s="88"/>
      <c r="D1" s="88"/>
      <c r="E1" s="87"/>
      <c r="F1" s="204" t="s">
        <v>177</v>
      </c>
    </row>
    <row r="2" ht="41.25" customHeight="1" spans="1:6">
      <c r="A2" s="205" t="str">
        <f>"2026"&amp;"年一般公共预算“三公”经费支出预算表"</f>
        <v>2026年一般公共预算“三公”经费支出预算表</v>
      </c>
      <c r="B2" s="88"/>
      <c r="C2" s="88"/>
      <c r="D2" s="88"/>
      <c r="E2" s="87"/>
      <c r="F2" s="88"/>
    </row>
    <row r="3" customHeight="1" spans="1:6">
      <c r="A3" s="158" t="s">
        <v>1</v>
      </c>
      <c r="B3" s="206"/>
      <c r="D3" s="88"/>
      <c r="E3" s="87"/>
      <c r="F3" s="92" t="s">
        <v>2</v>
      </c>
    </row>
    <row r="4" ht="27" customHeight="1" spans="1:6">
      <c r="A4" s="93" t="s">
        <v>178</v>
      </c>
      <c r="B4" s="93" t="s">
        <v>179</v>
      </c>
      <c r="C4" s="95" t="s">
        <v>180</v>
      </c>
      <c r="D4" s="93"/>
      <c r="E4" s="94"/>
      <c r="F4" s="93" t="s">
        <v>181</v>
      </c>
    </row>
    <row r="5" ht="28.5" customHeight="1" spans="1:6">
      <c r="A5" s="207"/>
      <c r="B5" s="97"/>
      <c r="C5" s="94" t="s">
        <v>58</v>
      </c>
      <c r="D5" s="94" t="s">
        <v>182</v>
      </c>
      <c r="E5" s="94" t="s">
        <v>183</v>
      </c>
      <c r="F5" s="96"/>
    </row>
    <row r="6" ht="17.25" customHeight="1" spans="1:6">
      <c r="A6" s="101" t="s">
        <v>83</v>
      </c>
      <c r="B6" s="101" t="s">
        <v>84</v>
      </c>
      <c r="C6" s="101" t="s">
        <v>85</v>
      </c>
      <c r="D6" s="101" t="s">
        <v>86</v>
      </c>
      <c r="E6" s="101" t="s">
        <v>87</v>
      </c>
      <c r="F6" s="101" t="s">
        <v>88</v>
      </c>
    </row>
    <row r="7" ht="17.25" customHeight="1" spans="1:6">
      <c r="A7" s="125">
        <v>17200</v>
      </c>
      <c r="B7" s="125"/>
      <c r="C7" s="125">
        <v>12000</v>
      </c>
      <c r="D7" s="125"/>
      <c r="E7" s="125">
        <v>12000</v>
      </c>
      <c r="F7" s="125">
        <v>5200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8"/>
  <sheetViews>
    <sheetView showZeros="0" topLeftCell="I1" workbookViewId="0">
      <selection activeCell="R20" sqref="R20"/>
    </sheetView>
  </sheetViews>
  <sheetFormatPr defaultColWidth="9.14166666666667" defaultRowHeight="14.25" customHeight="1"/>
  <cols>
    <col min="1" max="1" width="19.375" customWidth="1"/>
    <col min="2" max="2" width="25.625" customWidth="1"/>
    <col min="3" max="3" width="17.875" customWidth="1"/>
    <col min="4" max="4" width="14.625" customWidth="1"/>
    <col min="5" max="5" width="9" customWidth="1"/>
    <col min="6" max="6" width="22.375" customWidth="1"/>
    <col min="7" max="7" width="8.875" customWidth="1"/>
    <col min="8" max="8" width="16.625" customWidth="1"/>
    <col min="9" max="9" width="14.5" customWidth="1"/>
    <col min="10" max="10" width="13.5" customWidth="1"/>
    <col min="11" max="11" width="13" customWidth="1"/>
    <col min="12" max="12" width="11.75" customWidth="1"/>
    <col min="13" max="13" width="10.25" customWidth="1"/>
    <col min="14" max="14" width="14" customWidth="1"/>
    <col min="15" max="15" width="10.75" customWidth="1"/>
    <col min="16" max="16" width="13.75" customWidth="1"/>
    <col min="17" max="17" width="17.125" customWidth="1"/>
    <col min="18" max="18" width="20.125" customWidth="1"/>
    <col min="19" max="19" width="17.375" customWidth="1"/>
    <col min="20" max="20" width="9.875" customWidth="1"/>
    <col min="21" max="21" width="12.75" customWidth="1"/>
    <col min="22" max="22" width="16.125" customWidth="1"/>
    <col min="23" max="23" width="14.375" customWidth="1"/>
    <col min="24" max="24" width="17.375" customWidth="1"/>
    <col min="25" max="25" width="9.25" customWidth="1"/>
  </cols>
  <sheetData>
    <row r="1" ht="13.5" customHeight="1" spans="1:25">
      <c r="B1" s="185"/>
      <c r="C1" s="190"/>
      <c r="E1" s="191"/>
      <c r="F1" s="191"/>
      <c r="G1" s="191"/>
      <c r="H1" s="191"/>
      <c r="I1" s="126"/>
      <c r="J1" s="126"/>
      <c r="K1" s="126"/>
      <c r="L1" s="126"/>
      <c r="M1" s="126"/>
      <c r="N1" s="126"/>
      <c r="O1" s="126"/>
      <c r="S1" s="126"/>
      <c r="W1" s="190"/>
      <c r="Y1" s="48" t="s">
        <v>184</v>
      </c>
    </row>
    <row r="2" ht="45.75" customHeight="1" spans="1:25">
      <c r="A2" s="110" t="str">
        <f>"2026"&amp;"年部门基本支出预算表"</f>
        <v>2026年部门基本支出预算表</v>
      </c>
      <c r="B2" s="49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49"/>
      <c r="Q2" s="49"/>
      <c r="R2" s="49"/>
      <c r="S2" s="110"/>
      <c r="T2" s="110"/>
      <c r="U2" s="110"/>
      <c r="V2" s="110"/>
      <c r="W2" s="110"/>
      <c r="X2" s="110"/>
      <c r="Y2" s="110"/>
    </row>
    <row r="3" ht="18.75" customHeight="1" spans="1:25">
      <c r="A3" s="50" t="s">
        <v>1</v>
      </c>
      <c r="B3" s="51"/>
      <c r="C3" s="192"/>
      <c r="D3" s="192"/>
      <c r="E3" s="192"/>
      <c r="F3" s="192"/>
      <c r="G3" s="192"/>
      <c r="H3" s="192"/>
      <c r="I3" s="131"/>
      <c r="J3" s="131"/>
      <c r="K3" s="131"/>
      <c r="L3" s="131"/>
      <c r="M3" s="131"/>
      <c r="N3" s="131"/>
      <c r="O3" s="131"/>
      <c r="P3" s="52"/>
      <c r="Q3" s="52"/>
      <c r="R3" s="52"/>
      <c r="S3" s="131"/>
      <c r="W3" s="190"/>
      <c r="Y3" s="48" t="s">
        <v>2</v>
      </c>
    </row>
    <row r="4" ht="18" customHeight="1" spans="1:25">
      <c r="A4" s="54" t="s">
        <v>185</v>
      </c>
      <c r="B4" s="54" t="s">
        <v>186</v>
      </c>
      <c r="C4" s="54" t="s">
        <v>187</v>
      </c>
      <c r="D4" s="54" t="s">
        <v>188</v>
      </c>
      <c r="E4" s="54" t="s">
        <v>189</v>
      </c>
      <c r="F4" s="54" t="s">
        <v>190</v>
      </c>
      <c r="G4" s="54" t="s">
        <v>191</v>
      </c>
      <c r="H4" s="54" t="s">
        <v>192</v>
      </c>
      <c r="I4" s="193" t="s">
        <v>193</v>
      </c>
      <c r="J4" s="139" t="s">
        <v>193</v>
      </c>
      <c r="K4" s="139"/>
      <c r="L4" s="139"/>
      <c r="M4" s="139"/>
      <c r="N4" s="139"/>
      <c r="O4" s="139"/>
      <c r="P4" s="57"/>
      <c r="Q4" s="57"/>
      <c r="R4" s="57"/>
      <c r="S4" s="138" t="s">
        <v>62</v>
      </c>
      <c r="T4" s="139" t="s">
        <v>63</v>
      </c>
      <c r="U4" s="139"/>
      <c r="V4" s="139"/>
      <c r="W4" s="139"/>
      <c r="X4" s="139"/>
      <c r="Y4" s="121"/>
    </row>
    <row r="5" ht="18" customHeight="1" spans="1:25">
      <c r="A5" s="59"/>
      <c r="B5" s="74"/>
      <c r="C5" s="174"/>
      <c r="D5" s="59"/>
      <c r="E5" s="59"/>
      <c r="F5" s="59"/>
      <c r="G5" s="59"/>
      <c r="H5" s="59"/>
      <c r="I5" s="172" t="s">
        <v>194</v>
      </c>
      <c r="J5" s="193" t="s">
        <v>59</v>
      </c>
      <c r="K5" s="139"/>
      <c r="L5" s="139"/>
      <c r="M5" s="139"/>
      <c r="N5" s="139"/>
      <c r="O5" s="121"/>
      <c r="P5" s="56" t="s">
        <v>195</v>
      </c>
      <c r="Q5" s="57"/>
      <c r="R5" s="58"/>
      <c r="S5" s="54" t="s">
        <v>62</v>
      </c>
      <c r="T5" s="193" t="s">
        <v>63</v>
      </c>
      <c r="U5" s="138" t="s">
        <v>65</v>
      </c>
      <c r="V5" s="139" t="s">
        <v>63</v>
      </c>
      <c r="W5" s="138" t="s">
        <v>67</v>
      </c>
      <c r="X5" s="138" t="s">
        <v>68</v>
      </c>
      <c r="Y5" s="194" t="s">
        <v>69</v>
      </c>
    </row>
    <row r="6" ht="19.5" customHeight="1" spans="1:25">
      <c r="A6" s="74"/>
      <c r="B6" s="74"/>
      <c r="C6" s="74"/>
      <c r="D6" s="74"/>
      <c r="E6" s="74"/>
      <c r="F6" s="74"/>
      <c r="G6" s="74"/>
      <c r="H6" s="74"/>
      <c r="I6" s="74"/>
      <c r="J6" s="195" t="s">
        <v>196</v>
      </c>
      <c r="K6" s="54"/>
      <c r="L6" s="54" t="s">
        <v>197</v>
      </c>
      <c r="M6" s="54" t="s">
        <v>198</v>
      </c>
      <c r="N6" s="54" t="s">
        <v>199</v>
      </c>
      <c r="O6" s="54" t="s">
        <v>200</v>
      </c>
      <c r="P6" s="54" t="s">
        <v>59</v>
      </c>
      <c r="Q6" s="54" t="s">
        <v>60</v>
      </c>
      <c r="R6" s="54" t="s">
        <v>61</v>
      </c>
      <c r="S6" s="74"/>
      <c r="T6" s="54" t="s">
        <v>58</v>
      </c>
      <c r="U6" s="54" t="s">
        <v>65</v>
      </c>
      <c r="V6" s="54" t="s">
        <v>201</v>
      </c>
      <c r="W6" s="54" t="s">
        <v>67</v>
      </c>
      <c r="X6" s="54" t="s">
        <v>68</v>
      </c>
      <c r="Y6" s="54" t="s">
        <v>69</v>
      </c>
    </row>
    <row r="7" ht="37.5" customHeight="1" spans="1:25">
      <c r="A7" s="196"/>
      <c r="B7" s="64"/>
      <c r="C7" s="196"/>
      <c r="D7" s="196"/>
      <c r="E7" s="196"/>
      <c r="F7" s="196"/>
      <c r="G7" s="196"/>
      <c r="H7" s="196"/>
      <c r="I7" s="196"/>
      <c r="J7" s="197" t="s">
        <v>58</v>
      </c>
      <c r="K7" s="198" t="s">
        <v>202</v>
      </c>
      <c r="L7" s="62" t="s">
        <v>203</v>
      </c>
      <c r="M7" s="62" t="s">
        <v>198</v>
      </c>
      <c r="N7" s="62" t="s">
        <v>199</v>
      </c>
      <c r="O7" s="62" t="s">
        <v>200</v>
      </c>
      <c r="P7" s="62" t="s">
        <v>198</v>
      </c>
      <c r="Q7" s="62" t="s">
        <v>199</v>
      </c>
      <c r="R7" s="62" t="s">
        <v>200</v>
      </c>
      <c r="S7" s="62" t="s">
        <v>62</v>
      </c>
      <c r="T7" s="62" t="s">
        <v>58</v>
      </c>
      <c r="U7" s="62" t="s">
        <v>65</v>
      </c>
      <c r="V7" s="62" t="s">
        <v>201</v>
      </c>
      <c r="W7" s="62" t="s">
        <v>67</v>
      </c>
      <c r="X7" s="62" t="s">
        <v>68</v>
      </c>
      <c r="Y7" s="62" t="s">
        <v>69</v>
      </c>
    </row>
    <row r="8" ht="24" customHeight="1" spans="1:25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75">
        <v>21</v>
      </c>
      <c r="V8" s="75">
        <v>22</v>
      </c>
      <c r="W8" s="75">
        <v>23</v>
      </c>
      <c r="X8" s="75">
        <v>24</v>
      </c>
      <c r="Y8" s="75">
        <v>25</v>
      </c>
    </row>
    <row r="9" ht="33" customHeight="1" spans="1:25">
      <c r="A9" s="199" t="s">
        <v>204</v>
      </c>
      <c r="B9" s="199" t="s">
        <v>71</v>
      </c>
      <c r="C9" s="199" t="s">
        <v>205</v>
      </c>
      <c r="D9" s="199" t="s">
        <v>206</v>
      </c>
      <c r="E9" s="199" t="s">
        <v>126</v>
      </c>
      <c r="F9" s="199" t="s">
        <v>127</v>
      </c>
      <c r="G9" s="199" t="s">
        <v>207</v>
      </c>
      <c r="H9" s="199" t="s">
        <v>208</v>
      </c>
      <c r="I9" s="125">
        <v>1520628</v>
      </c>
      <c r="J9" s="125">
        <v>1520628</v>
      </c>
      <c r="K9" s="125"/>
      <c r="L9" s="125"/>
      <c r="M9" s="125"/>
      <c r="N9" s="125">
        <v>1520628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</row>
    <row r="10" ht="33" customHeight="1" spans="1:25">
      <c r="A10" s="199" t="s">
        <v>204</v>
      </c>
      <c r="B10" s="199" t="s">
        <v>71</v>
      </c>
      <c r="C10" s="199" t="s">
        <v>205</v>
      </c>
      <c r="D10" s="199" t="s">
        <v>206</v>
      </c>
      <c r="E10" s="199" t="s">
        <v>126</v>
      </c>
      <c r="F10" s="199" t="s">
        <v>127</v>
      </c>
      <c r="G10" s="199" t="s">
        <v>209</v>
      </c>
      <c r="H10" s="199" t="s">
        <v>210</v>
      </c>
      <c r="I10" s="125">
        <v>227700</v>
      </c>
      <c r="J10" s="125">
        <v>227700</v>
      </c>
      <c r="K10" s="69"/>
      <c r="L10" s="69"/>
      <c r="M10" s="69"/>
      <c r="N10" s="125">
        <v>227700</v>
      </c>
      <c r="O10" s="69"/>
      <c r="P10" s="125"/>
      <c r="Q10" s="125"/>
      <c r="R10" s="125"/>
      <c r="S10" s="125"/>
      <c r="T10" s="125"/>
      <c r="U10" s="125"/>
      <c r="V10" s="125"/>
      <c r="W10" s="125"/>
      <c r="X10" s="125"/>
      <c r="Y10" s="125"/>
    </row>
    <row r="11" ht="33" customHeight="1" spans="1:25">
      <c r="A11" s="199" t="s">
        <v>204</v>
      </c>
      <c r="B11" s="199" t="s">
        <v>71</v>
      </c>
      <c r="C11" s="199" t="s">
        <v>205</v>
      </c>
      <c r="D11" s="199" t="s">
        <v>206</v>
      </c>
      <c r="E11" s="199" t="s">
        <v>126</v>
      </c>
      <c r="F11" s="199" t="s">
        <v>127</v>
      </c>
      <c r="G11" s="199" t="s">
        <v>211</v>
      </c>
      <c r="H11" s="199" t="s">
        <v>212</v>
      </c>
      <c r="I11" s="125">
        <v>126719</v>
      </c>
      <c r="J11" s="125">
        <v>126719</v>
      </c>
      <c r="K11" s="69"/>
      <c r="L11" s="69"/>
      <c r="M11" s="69"/>
      <c r="N11" s="125">
        <v>126719</v>
      </c>
      <c r="O11" s="69"/>
      <c r="P11" s="125"/>
      <c r="Q11" s="125"/>
      <c r="R11" s="125"/>
      <c r="S11" s="125"/>
      <c r="T11" s="125"/>
      <c r="U11" s="125"/>
      <c r="V11" s="125"/>
      <c r="W11" s="125"/>
      <c r="X11" s="125"/>
      <c r="Y11" s="125"/>
    </row>
    <row r="12" ht="33" customHeight="1" spans="1:25">
      <c r="A12" s="199" t="s">
        <v>204</v>
      </c>
      <c r="B12" s="199" t="s">
        <v>71</v>
      </c>
      <c r="C12" s="199" t="s">
        <v>205</v>
      </c>
      <c r="D12" s="199" t="s">
        <v>206</v>
      </c>
      <c r="E12" s="199" t="s">
        <v>126</v>
      </c>
      <c r="F12" s="199" t="s">
        <v>127</v>
      </c>
      <c r="G12" s="199" t="s">
        <v>213</v>
      </c>
      <c r="H12" s="199" t="s">
        <v>214</v>
      </c>
      <c r="I12" s="125">
        <v>550944</v>
      </c>
      <c r="J12" s="125">
        <v>550944</v>
      </c>
      <c r="K12" s="69"/>
      <c r="L12" s="69"/>
      <c r="M12" s="69"/>
      <c r="N12" s="125">
        <v>550944</v>
      </c>
      <c r="O12" s="69"/>
      <c r="P12" s="125"/>
      <c r="Q12" s="125"/>
      <c r="R12" s="125"/>
      <c r="S12" s="125"/>
      <c r="T12" s="125"/>
      <c r="U12" s="125"/>
      <c r="V12" s="125"/>
      <c r="W12" s="125"/>
      <c r="X12" s="125"/>
      <c r="Y12" s="125"/>
    </row>
    <row r="13" ht="33" customHeight="1" spans="1:25">
      <c r="A13" s="199" t="s">
        <v>204</v>
      </c>
      <c r="B13" s="199" t="s">
        <v>71</v>
      </c>
      <c r="C13" s="199" t="s">
        <v>205</v>
      </c>
      <c r="D13" s="199" t="s">
        <v>206</v>
      </c>
      <c r="E13" s="199" t="s">
        <v>126</v>
      </c>
      <c r="F13" s="199" t="s">
        <v>127</v>
      </c>
      <c r="G13" s="199" t="s">
        <v>213</v>
      </c>
      <c r="H13" s="199" t="s">
        <v>214</v>
      </c>
      <c r="I13" s="125">
        <v>272352</v>
      </c>
      <c r="J13" s="125">
        <v>272352</v>
      </c>
      <c r="K13" s="69"/>
      <c r="L13" s="69"/>
      <c r="M13" s="69"/>
      <c r="N13" s="125">
        <v>272352</v>
      </c>
      <c r="O13" s="69"/>
      <c r="P13" s="125"/>
      <c r="Q13" s="125"/>
      <c r="R13" s="125"/>
      <c r="S13" s="125"/>
      <c r="T13" s="125"/>
      <c r="U13" s="125"/>
      <c r="V13" s="125"/>
      <c r="W13" s="125"/>
      <c r="X13" s="125"/>
      <c r="Y13" s="125"/>
    </row>
    <row r="14" ht="33" customHeight="1" spans="1:25">
      <c r="A14" s="199" t="s">
        <v>204</v>
      </c>
      <c r="B14" s="199" t="s">
        <v>71</v>
      </c>
      <c r="C14" s="199" t="s">
        <v>205</v>
      </c>
      <c r="D14" s="199" t="s">
        <v>206</v>
      </c>
      <c r="E14" s="199" t="s">
        <v>126</v>
      </c>
      <c r="F14" s="199" t="s">
        <v>127</v>
      </c>
      <c r="G14" s="199" t="s">
        <v>213</v>
      </c>
      <c r="H14" s="199" t="s">
        <v>214</v>
      </c>
      <c r="I14" s="125">
        <v>496560</v>
      </c>
      <c r="J14" s="125">
        <v>496560</v>
      </c>
      <c r="K14" s="69"/>
      <c r="L14" s="69"/>
      <c r="M14" s="69"/>
      <c r="N14" s="125">
        <v>496560</v>
      </c>
      <c r="O14" s="69"/>
      <c r="P14" s="125"/>
      <c r="Q14" s="125"/>
      <c r="R14" s="125"/>
      <c r="S14" s="125"/>
      <c r="T14" s="125"/>
      <c r="U14" s="125"/>
      <c r="V14" s="125"/>
      <c r="W14" s="125"/>
      <c r="X14" s="125"/>
      <c r="Y14" s="125"/>
    </row>
    <row r="15" s="189" customFormat="1" ht="33" customHeight="1" spans="1:25">
      <c r="A15" s="76" t="s">
        <v>204</v>
      </c>
      <c r="B15" s="76" t="s">
        <v>71</v>
      </c>
      <c r="C15" s="76" t="s">
        <v>215</v>
      </c>
      <c r="D15" s="76" t="s">
        <v>216</v>
      </c>
      <c r="E15" s="76" t="s">
        <v>104</v>
      </c>
      <c r="F15" s="76" t="s">
        <v>105</v>
      </c>
      <c r="G15" s="76" t="s">
        <v>217</v>
      </c>
      <c r="H15" s="76" t="s">
        <v>218</v>
      </c>
      <c r="I15" s="200">
        <v>522306</v>
      </c>
      <c r="J15" s="200">
        <v>522306</v>
      </c>
      <c r="K15" s="201"/>
      <c r="L15" s="201"/>
      <c r="M15" s="201"/>
      <c r="N15" s="200">
        <v>522306</v>
      </c>
      <c r="O15" s="201"/>
      <c r="P15" s="200"/>
      <c r="Q15" s="200"/>
      <c r="R15" s="200"/>
      <c r="S15" s="200"/>
      <c r="T15" s="200"/>
      <c r="U15" s="200"/>
      <c r="V15" s="200"/>
      <c r="W15" s="200"/>
      <c r="X15" s="200"/>
      <c r="Y15" s="200"/>
    </row>
    <row r="16" ht="33" customHeight="1" spans="1:25">
      <c r="A16" s="199" t="s">
        <v>204</v>
      </c>
      <c r="B16" s="199" t="s">
        <v>71</v>
      </c>
      <c r="C16" s="199" t="s">
        <v>215</v>
      </c>
      <c r="D16" s="199" t="s">
        <v>216</v>
      </c>
      <c r="E16" s="199" t="s">
        <v>106</v>
      </c>
      <c r="F16" s="199" t="s">
        <v>107</v>
      </c>
      <c r="G16" s="199" t="s">
        <v>219</v>
      </c>
      <c r="H16" s="199" t="s">
        <v>220</v>
      </c>
      <c r="I16" s="125">
        <v>134514</v>
      </c>
      <c r="J16" s="125">
        <v>134514</v>
      </c>
      <c r="K16" s="69"/>
      <c r="L16" s="69"/>
      <c r="M16" s="69"/>
      <c r="N16" s="125">
        <v>134514</v>
      </c>
      <c r="O16" s="69"/>
      <c r="P16" s="125"/>
      <c r="Q16" s="125"/>
      <c r="R16" s="125"/>
      <c r="S16" s="125"/>
      <c r="T16" s="125"/>
      <c r="U16" s="125"/>
      <c r="V16" s="125"/>
      <c r="W16" s="125"/>
      <c r="X16" s="125"/>
      <c r="Y16" s="125"/>
    </row>
    <row r="17" ht="33" customHeight="1" spans="1:25">
      <c r="A17" s="199" t="s">
        <v>204</v>
      </c>
      <c r="B17" s="199" t="s">
        <v>71</v>
      </c>
      <c r="C17" s="199" t="s">
        <v>215</v>
      </c>
      <c r="D17" s="199" t="s">
        <v>216</v>
      </c>
      <c r="E17" s="199" t="s">
        <v>116</v>
      </c>
      <c r="F17" s="199" t="s">
        <v>117</v>
      </c>
      <c r="G17" s="199" t="s">
        <v>221</v>
      </c>
      <c r="H17" s="199" t="s">
        <v>222</v>
      </c>
      <c r="I17" s="125">
        <v>265324</v>
      </c>
      <c r="J17" s="125">
        <v>265324</v>
      </c>
      <c r="K17" s="69"/>
      <c r="L17" s="69"/>
      <c r="M17" s="69"/>
      <c r="N17" s="125">
        <v>265324</v>
      </c>
      <c r="O17" s="69"/>
      <c r="P17" s="125"/>
      <c r="Q17" s="125"/>
      <c r="R17" s="125"/>
      <c r="S17" s="125"/>
      <c r="T17" s="125"/>
      <c r="U17" s="125"/>
      <c r="V17" s="125"/>
      <c r="W17" s="125"/>
      <c r="X17" s="125"/>
      <c r="Y17" s="125"/>
    </row>
    <row r="18" ht="33" customHeight="1" spans="1:25">
      <c r="A18" s="199" t="s">
        <v>204</v>
      </c>
      <c r="B18" s="199" t="s">
        <v>71</v>
      </c>
      <c r="C18" s="199" t="s">
        <v>215</v>
      </c>
      <c r="D18" s="199" t="s">
        <v>216</v>
      </c>
      <c r="E18" s="199" t="s">
        <v>116</v>
      </c>
      <c r="F18" s="199" t="s">
        <v>117</v>
      </c>
      <c r="G18" s="199" t="s">
        <v>221</v>
      </c>
      <c r="H18" s="199" t="s">
        <v>222</v>
      </c>
      <c r="I18" s="125">
        <v>6799</v>
      </c>
      <c r="J18" s="125">
        <v>6799</v>
      </c>
      <c r="K18" s="69"/>
      <c r="L18" s="69"/>
      <c r="M18" s="69"/>
      <c r="N18" s="125">
        <v>6799</v>
      </c>
      <c r="O18" s="69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ht="33" customHeight="1" spans="1:25">
      <c r="A19" s="199" t="s">
        <v>204</v>
      </c>
      <c r="B19" s="199" t="s">
        <v>71</v>
      </c>
      <c r="C19" s="199" t="s">
        <v>215</v>
      </c>
      <c r="D19" s="199" t="s">
        <v>216</v>
      </c>
      <c r="E19" s="199" t="s">
        <v>118</v>
      </c>
      <c r="F19" s="199" t="s">
        <v>119</v>
      </c>
      <c r="G19" s="199" t="s">
        <v>223</v>
      </c>
      <c r="H19" s="199" t="s">
        <v>224</v>
      </c>
      <c r="I19" s="125">
        <v>64835</v>
      </c>
      <c r="J19" s="125">
        <v>64835</v>
      </c>
      <c r="K19" s="69"/>
      <c r="L19" s="69"/>
      <c r="M19" s="69"/>
      <c r="N19" s="125">
        <v>64835</v>
      </c>
      <c r="O19" s="69"/>
      <c r="P19" s="125"/>
      <c r="Q19" s="125"/>
      <c r="R19" s="125"/>
      <c r="S19" s="125"/>
      <c r="T19" s="125"/>
      <c r="U19" s="125"/>
      <c r="V19" s="125"/>
      <c r="W19" s="125"/>
      <c r="X19" s="125"/>
      <c r="Y19" s="125"/>
    </row>
    <row r="20" ht="33" customHeight="1" spans="1:25">
      <c r="A20" s="199" t="s">
        <v>204</v>
      </c>
      <c r="B20" s="199" t="s">
        <v>71</v>
      </c>
      <c r="C20" s="199" t="s">
        <v>215</v>
      </c>
      <c r="D20" s="199" t="s">
        <v>216</v>
      </c>
      <c r="E20" s="199" t="s">
        <v>118</v>
      </c>
      <c r="F20" s="199" t="s">
        <v>119</v>
      </c>
      <c r="G20" s="199" t="s">
        <v>223</v>
      </c>
      <c r="H20" s="199" t="s">
        <v>224</v>
      </c>
      <c r="I20" s="125">
        <v>159321</v>
      </c>
      <c r="J20" s="125">
        <v>159321</v>
      </c>
      <c r="K20" s="69"/>
      <c r="L20" s="69"/>
      <c r="M20" s="69"/>
      <c r="N20" s="125">
        <v>159321</v>
      </c>
      <c r="O20" s="69"/>
      <c r="P20" s="125"/>
      <c r="Q20" s="125"/>
      <c r="R20" s="125"/>
      <c r="S20" s="125"/>
      <c r="T20" s="125"/>
      <c r="U20" s="125"/>
      <c r="V20" s="125"/>
      <c r="W20" s="125"/>
      <c r="X20" s="125"/>
      <c r="Y20" s="125"/>
    </row>
    <row r="21" ht="33" customHeight="1" spans="1:25">
      <c r="A21" s="199" t="s">
        <v>204</v>
      </c>
      <c r="B21" s="199" t="s">
        <v>71</v>
      </c>
      <c r="C21" s="199" t="s">
        <v>215</v>
      </c>
      <c r="D21" s="199" t="s">
        <v>216</v>
      </c>
      <c r="E21" s="199" t="s">
        <v>120</v>
      </c>
      <c r="F21" s="199" t="s">
        <v>121</v>
      </c>
      <c r="G21" s="199" t="s">
        <v>225</v>
      </c>
      <c r="H21" s="199" t="s">
        <v>226</v>
      </c>
      <c r="I21" s="125">
        <v>6093</v>
      </c>
      <c r="J21" s="125">
        <v>6093</v>
      </c>
      <c r="K21" s="69"/>
      <c r="L21" s="69"/>
      <c r="M21" s="69"/>
      <c r="N21" s="125">
        <v>6093</v>
      </c>
      <c r="O21" s="69"/>
      <c r="P21" s="125"/>
      <c r="Q21" s="125"/>
      <c r="R21" s="125"/>
      <c r="S21" s="125"/>
      <c r="T21" s="125"/>
      <c r="U21" s="125"/>
      <c r="V21" s="125"/>
      <c r="W21" s="125"/>
      <c r="X21" s="125"/>
      <c r="Y21" s="125"/>
    </row>
    <row r="22" ht="33" customHeight="1" spans="1:25">
      <c r="A22" s="199" t="s">
        <v>204</v>
      </c>
      <c r="B22" s="199" t="s">
        <v>71</v>
      </c>
      <c r="C22" s="199" t="s">
        <v>215</v>
      </c>
      <c r="D22" s="199" t="s">
        <v>216</v>
      </c>
      <c r="E22" s="199" t="s">
        <v>126</v>
      </c>
      <c r="F22" s="199" t="s">
        <v>127</v>
      </c>
      <c r="G22" s="199" t="s">
        <v>225</v>
      </c>
      <c r="H22" s="199" t="s">
        <v>226</v>
      </c>
      <c r="I22" s="125">
        <v>21323</v>
      </c>
      <c r="J22" s="125">
        <v>21323</v>
      </c>
      <c r="K22" s="69"/>
      <c r="L22" s="69"/>
      <c r="M22" s="69"/>
      <c r="N22" s="125">
        <v>21323</v>
      </c>
      <c r="O22" s="69"/>
      <c r="P22" s="125"/>
      <c r="Q22" s="125"/>
      <c r="R22" s="125"/>
      <c r="S22" s="125"/>
      <c r="T22" s="125"/>
      <c r="U22" s="125"/>
      <c r="V22" s="125"/>
      <c r="W22" s="125"/>
      <c r="X22" s="125"/>
      <c r="Y22" s="125"/>
    </row>
    <row r="23" ht="33" customHeight="1" spans="1:25">
      <c r="A23" s="199" t="s">
        <v>204</v>
      </c>
      <c r="B23" s="199" t="s">
        <v>71</v>
      </c>
      <c r="C23" s="199" t="s">
        <v>227</v>
      </c>
      <c r="D23" s="199" t="s">
        <v>137</v>
      </c>
      <c r="E23" s="199" t="s">
        <v>136</v>
      </c>
      <c r="F23" s="199" t="s">
        <v>137</v>
      </c>
      <c r="G23" s="199" t="s">
        <v>228</v>
      </c>
      <c r="H23" s="199" t="s">
        <v>137</v>
      </c>
      <c r="I23" s="125">
        <v>411144</v>
      </c>
      <c r="J23" s="125">
        <v>411144</v>
      </c>
      <c r="K23" s="69"/>
      <c r="L23" s="69"/>
      <c r="M23" s="69"/>
      <c r="N23" s="125">
        <v>411144</v>
      </c>
      <c r="O23" s="69"/>
      <c r="P23" s="125"/>
      <c r="Q23" s="125"/>
      <c r="R23" s="125"/>
      <c r="S23" s="125"/>
      <c r="T23" s="125"/>
      <c r="U23" s="125"/>
      <c r="V23" s="125"/>
      <c r="W23" s="125"/>
      <c r="X23" s="125"/>
      <c r="Y23" s="125"/>
    </row>
    <row r="24" ht="33" customHeight="1" spans="1:25">
      <c r="A24" s="199" t="s">
        <v>204</v>
      </c>
      <c r="B24" s="199" t="s">
        <v>71</v>
      </c>
      <c r="C24" s="199" t="s">
        <v>229</v>
      </c>
      <c r="D24" s="199" t="s">
        <v>181</v>
      </c>
      <c r="E24" s="199" t="s">
        <v>126</v>
      </c>
      <c r="F24" s="199" t="s">
        <v>127</v>
      </c>
      <c r="G24" s="199" t="s">
        <v>230</v>
      </c>
      <c r="H24" s="199" t="s">
        <v>181</v>
      </c>
      <c r="I24" s="125">
        <v>5200</v>
      </c>
      <c r="J24" s="125">
        <v>5200</v>
      </c>
      <c r="K24" s="69"/>
      <c r="L24" s="69"/>
      <c r="M24" s="69"/>
      <c r="N24" s="125">
        <v>5200</v>
      </c>
      <c r="O24" s="69"/>
      <c r="P24" s="125"/>
      <c r="Q24" s="125"/>
      <c r="R24" s="125"/>
      <c r="S24" s="125"/>
      <c r="T24" s="125"/>
      <c r="U24" s="125"/>
      <c r="V24" s="125"/>
      <c r="W24" s="125"/>
      <c r="X24" s="125"/>
      <c r="Y24" s="125"/>
    </row>
    <row r="25" ht="33" customHeight="1" spans="1:25">
      <c r="A25" s="199" t="s">
        <v>204</v>
      </c>
      <c r="B25" s="199" t="s">
        <v>71</v>
      </c>
      <c r="C25" s="199" t="s">
        <v>231</v>
      </c>
      <c r="D25" s="199" t="s">
        <v>232</v>
      </c>
      <c r="E25" s="199" t="s">
        <v>126</v>
      </c>
      <c r="F25" s="199" t="s">
        <v>127</v>
      </c>
      <c r="G25" s="199" t="s">
        <v>233</v>
      </c>
      <c r="H25" s="199" t="s">
        <v>232</v>
      </c>
      <c r="I25" s="125">
        <v>70200</v>
      </c>
      <c r="J25" s="125">
        <v>70200</v>
      </c>
      <c r="K25" s="69"/>
      <c r="L25" s="69"/>
      <c r="M25" s="69"/>
      <c r="N25" s="125">
        <v>70200</v>
      </c>
      <c r="O25" s="69"/>
      <c r="P25" s="125"/>
      <c r="Q25" s="125"/>
      <c r="R25" s="125"/>
      <c r="S25" s="125"/>
      <c r="T25" s="125"/>
      <c r="U25" s="125"/>
      <c r="V25" s="125"/>
      <c r="W25" s="125"/>
      <c r="X25" s="125"/>
      <c r="Y25" s="125"/>
    </row>
    <row r="26" ht="33" customHeight="1" spans="1:25">
      <c r="A26" s="199" t="s">
        <v>204</v>
      </c>
      <c r="B26" s="199" t="s">
        <v>71</v>
      </c>
      <c r="C26" s="199" t="s">
        <v>234</v>
      </c>
      <c r="D26" s="199" t="s">
        <v>235</v>
      </c>
      <c r="E26" s="199" t="s">
        <v>102</v>
      </c>
      <c r="F26" s="199" t="s">
        <v>103</v>
      </c>
      <c r="G26" s="199" t="s">
        <v>236</v>
      </c>
      <c r="H26" s="199" t="s">
        <v>237</v>
      </c>
      <c r="I26" s="125">
        <v>7800</v>
      </c>
      <c r="J26" s="125">
        <v>7800</v>
      </c>
      <c r="K26" s="69"/>
      <c r="L26" s="69"/>
      <c r="M26" s="69"/>
      <c r="N26" s="125">
        <v>7800</v>
      </c>
      <c r="O26" s="69"/>
      <c r="P26" s="125"/>
      <c r="Q26" s="125"/>
      <c r="R26" s="125"/>
      <c r="S26" s="125"/>
      <c r="T26" s="125"/>
      <c r="U26" s="125"/>
      <c r="V26" s="125"/>
      <c r="W26" s="125"/>
      <c r="X26" s="125"/>
      <c r="Y26" s="125"/>
    </row>
    <row r="27" ht="33" customHeight="1" spans="1:25">
      <c r="A27" s="199" t="s">
        <v>204</v>
      </c>
      <c r="B27" s="199" t="s">
        <v>71</v>
      </c>
      <c r="C27" s="199" t="s">
        <v>238</v>
      </c>
      <c r="D27" s="199" t="s">
        <v>239</v>
      </c>
      <c r="E27" s="199" t="s">
        <v>126</v>
      </c>
      <c r="F27" s="199" t="s">
        <v>127</v>
      </c>
      <c r="G27" s="199" t="s">
        <v>240</v>
      </c>
      <c r="H27" s="199" t="s">
        <v>241</v>
      </c>
      <c r="I27" s="125">
        <v>23400</v>
      </c>
      <c r="J27" s="125">
        <v>23400</v>
      </c>
      <c r="K27" s="69"/>
      <c r="L27" s="69"/>
      <c r="M27" s="69"/>
      <c r="N27" s="125">
        <v>23400</v>
      </c>
      <c r="O27" s="69"/>
      <c r="P27" s="125"/>
      <c r="Q27" s="125"/>
      <c r="R27" s="125"/>
      <c r="S27" s="125"/>
      <c r="T27" s="125"/>
      <c r="U27" s="125"/>
      <c r="V27" s="125"/>
      <c r="W27" s="125"/>
      <c r="X27" s="125"/>
      <c r="Y27" s="125"/>
    </row>
    <row r="28" ht="33" customHeight="1" spans="1:25">
      <c r="A28" s="199" t="s">
        <v>204</v>
      </c>
      <c r="B28" s="199" t="s">
        <v>71</v>
      </c>
      <c r="C28" s="199" t="s">
        <v>238</v>
      </c>
      <c r="D28" s="199" t="s">
        <v>239</v>
      </c>
      <c r="E28" s="199" t="s">
        <v>126</v>
      </c>
      <c r="F28" s="199" t="s">
        <v>127</v>
      </c>
      <c r="G28" s="199" t="s">
        <v>242</v>
      </c>
      <c r="H28" s="199" t="s">
        <v>243</v>
      </c>
      <c r="I28" s="125">
        <v>5200</v>
      </c>
      <c r="J28" s="125">
        <v>5200</v>
      </c>
      <c r="K28" s="69"/>
      <c r="L28" s="69"/>
      <c r="M28" s="69"/>
      <c r="N28" s="125">
        <v>5200</v>
      </c>
      <c r="O28" s="69"/>
      <c r="P28" s="125"/>
      <c r="Q28" s="125"/>
      <c r="R28" s="125"/>
      <c r="S28" s="125"/>
      <c r="T28" s="125"/>
      <c r="U28" s="125"/>
      <c r="V28" s="125"/>
      <c r="W28" s="125"/>
      <c r="X28" s="125"/>
      <c r="Y28" s="125"/>
    </row>
    <row r="29" ht="33" customHeight="1" spans="1:25">
      <c r="A29" s="199" t="s">
        <v>204</v>
      </c>
      <c r="B29" s="199" t="s">
        <v>71</v>
      </c>
      <c r="C29" s="199" t="s">
        <v>238</v>
      </c>
      <c r="D29" s="199" t="s">
        <v>239</v>
      </c>
      <c r="E29" s="199" t="s">
        <v>126</v>
      </c>
      <c r="F29" s="199" t="s">
        <v>127</v>
      </c>
      <c r="G29" s="199" t="s">
        <v>244</v>
      </c>
      <c r="H29" s="199" t="s">
        <v>245</v>
      </c>
      <c r="I29" s="125">
        <v>5200</v>
      </c>
      <c r="J29" s="125">
        <v>5200</v>
      </c>
      <c r="K29" s="69"/>
      <c r="L29" s="69"/>
      <c r="M29" s="69"/>
      <c r="N29" s="125">
        <v>5200</v>
      </c>
      <c r="O29" s="69"/>
      <c r="P29" s="125"/>
      <c r="Q29" s="125"/>
      <c r="R29" s="125"/>
      <c r="S29" s="125"/>
      <c r="T29" s="125"/>
      <c r="U29" s="125"/>
      <c r="V29" s="125"/>
      <c r="W29" s="125"/>
      <c r="X29" s="125"/>
      <c r="Y29" s="125"/>
    </row>
    <row r="30" ht="33" customHeight="1" spans="1:25">
      <c r="A30" s="199" t="s">
        <v>204</v>
      </c>
      <c r="B30" s="199" t="s">
        <v>71</v>
      </c>
      <c r="C30" s="199" t="s">
        <v>238</v>
      </c>
      <c r="D30" s="199" t="s">
        <v>239</v>
      </c>
      <c r="E30" s="199" t="s">
        <v>126</v>
      </c>
      <c r="F30" s="199" t="s">
        <v>127</v>
      </c>
      <c r="G30" s="199" t="s">
        <v>246</v>
      </c>
      <c r="H30" s="199" t="s">
        <v>247</v>
      </c>
      <c r="I30" s="125">
        <v>18200</v>
      </c>
      <c r="J30" s="125">
        <v>18200</v>
      </c>
      <c r="K30" s="69"/>
      <c r="L30" s="69"/>
      <c r="M30" s="69"/>
      <c r="N30" s="125">
        <v>18200</v>
      </c>
      <c r="O30" s="69"/>
      <c r="P30" s="125"/>
      <c r="Q30" s="125"/>
      <c r="R30" s="125"/>
      <c r="S30" s="125"/>
      <c r="T30" s="125"/>
      <c r="U30" s="125"/>
      <c r="V30" s="125"/>
      <c r="W30" s="125"/>
      <c r="X30" s="125"/>
      <c r="Y30" s="125"/>
    </row>
    <row r="31" ht="33" customHeight="1" spans="1:25">
      <c r="A31" s="199" t="s">
        <v>204</v>
      </c>
      <c r="B31" s="199" t="s">
        <v>71</v>
      </c>
      <c r="C31" s="199" t="s">
        <v>238</v>
      </c>
      <c r="D31" s="199" t="s">
        <v>239</v>
      </c>
      <c r="E31" s="199" t="s">
        <v>126</v>
      </c>
      <c r="F31" s="199" t="s">
        <v>127</v>
      </c>
      <c r="G31" s="199" t="s">
        <v>248</v>
      </c>
      <c r="H31" s="199" t="s">
        <v>249</v>
      </c>
      <c r="I31" s="125">
        <v>33280</v>
      </c>
      <c r="J31" s="125">
        <v>33280</v>
      </c>
      <c r="K31" s="69"/>
      <c r="L31" s="69"/>
      <c r="M31" s="69"/>
      <c r="N31" s="125">
        <v>33280</v>
      </c>
      <c r="O31" s="69"/>
      <c r="P31" s="125"/>
      <c r="Q31" s="125"/>
      <c r="R31" s="125"/>
      <c r="S31" s="125"/>
      <c r="T31" s="125"/>
      <c r="U31" s="125"/>
      <c r="V31" s="125"/>
      <c r="W31" s="125"/>
      <c r="X31" s="125"/>
      <c r="Y31" s="125"/>
    </row>
    <row r="32" ht="33" customHeight="1" spans="1:25">
      <c r="A32" s="199" t="s">
        <v>204</v>
      </c>
      <c r="B32" s="199" t="s">
        <v>71</v>
      </c>
      <c r="C32" s="199" t="s">
        <v>238</v>
      </c>
      <c r="D32" s="199" t="s">
        <v>239</v>
      </c>
      <c r="E32" s="199" t="s">
        <v>126</v>
      </c>
      <c r="F32" s="199" t="s">
        <v>127</v>
      </c>
      <c r="G32" s="199" t="s">
        <v>250</v>
      </c>
      <c r="H32" s="199" t="s">
        <v>251</v>
      </c>
      <c r="I32" s="125">
        <v>3900</v>
      </c>
      <c r="J32" s="125">
        <v>3900</v>
      </c>
      <c r="K32" s="69"/>
      <c r="L32" s="69"/>
      <c r="M32" s="69"/>
      <c r="N32" s="125">
        <v>3900</v>
      </c>
      <c r="O32" s="69"/>
      <c r="P32" s="125"/>
      <c r="Q32" s="125"/>
      <c r="R32" s="125"/>
      <c r="S32" s="125"/>
      <c r="T32" s="125"/>
      <c r="U32" s="125"/>
      <c r="V32" s="125"/>
      <c r="W32" s="125"/>
      <c r="X32" s="125"/>
      <c r="Y32" s="125"/>
    </row>
    <row r="33" ht="33" customHeight="1" spans="1:25">
      <c r="A33" s="199" t="s">
        <v>204</v>
      </c>
      <c r="B33" s="199" t="s">
        <v>71</v>
      </c>
      <c r="C33" s="199" t="s">
        <v>238</v>
      </c>
      <c r="D33" s="199" t="s">
        <v>239</v>
      </c>
      <c r="E33" s="199" t="s">
        <v>126</v>
      </c>
      <c r="F33" s="199" t="s">
        <v>127</v>
      </c>
      <c r="G33" s="199" t="s">
        <v>252</v>
      </c>
      <c r="H33" s="199" t="s">
        <v>253</v>
      </c>
      <c r="I33" s="125">
        <v>1300</v>
      </c>
      <c r="J33" s="125">
        <v>1300</v>
      </c>
      <c r="K33" s="69"/>
      <c r="L33" s="69"/>
      <c r="M33" s="69"/>
      <c r="N33" s="125">
        <v>1300</v>
      </c>
      <c r="O33" s="69"/>
      <c r="P33" s="125"/>
      <c r="Q33" s="125"/>
      <c r="R33" s="125"/>
      <c r="S33" s="125"/>
      <c r="T33" s="125"/>
      <c r="U33" s="125"/>
      <c r="V33" s="125"/>
      <c r="W33" s="125"/>
      <c r="X33" s="125"/>
      <c r="Y33" s="125"/>
    </row>
    <row r="34" ht="33" customHeight="1" spans="1:25">
      <c r="A34" s="199" t="s">
        <v>204</v>
      </c>
      <c r="B34" s="199" t="s">
        <v>71</v>
      </c>
      <c r="C34" s="199" t="s">
        <v>238</v>
      </c>
      <c r="D34" s="199" t="s">
        <v>239</v>
      </c>
      <c r="E34" s="199" t="s">
        <v>126</v>
      </c>
      <c r="F34" s="199" t="s">
        <v>127</v>
      </c>
      <c r="G34" s="199" t="s">
        <v>254</v>
      </c>
      <c r="H34" s="199" t="s">
        <v>255</v>
      </c>
      <c r="I34" s="125">
        <v>1300</v>
      </c>
      <c r="J34" s="125">
        <v>1300</v>
      </c>
      <c r="K34" s="69"/>
      <c r="L34" s="69"/>
      <c r="M34" s="69"/>
      <c r="N34" s="125">
        <v>1300</v>
      </c>
      <c r="O34" s="69"/>
      <c r="P34" s="125"/>
      <c r="Q34" s="125"/>
      <c r="R34" s="125"/>
      <c r="S34" s="125"/>
      <c r="T34" s="125"/>
      <c r="U34" s="125"/>
      <c r="V34" s="125"/>
      <c r="W34" s="125"/>
      <c r="X34" s="125"/>
      <c r="Y34" s="125"/>
    </row>
    <row r="35" ht="33" customHeight="1" spans="1:25">
      <c r="A35" s="199" t="s">
        <v>204</v>
      </c>
      <c r="B35" s="199" t="s">
        <v>71</v>
      </c>
      <c r="C35" s="199" t="s">
        <v>256</v>
      </c>
      <c r="D35" s="199" t="s">
        <v>257</v>
      </c>
      <c r="E35" s="199" t="s">
        <v>102</v>
      </c>
      <c r="F35" s="199" t="s">
        <v>103</v>
      </c>
      <c r="G35" s="199" t="s">
        <v>258</v>
      </c>
      <c r="H35" s="199" t="s">
        <v>259</v>
      </c>
      <c r="I35" s="125">
        <v>199200</v>
      </c>
      <c r="J35" s="125">
        <v>199200</v>
      </c>
      <c r="K35" s="69"/>
      <c r="L35" s="69"/>
      <c r="M35" s="69"/>
      <c r="N35" s="125">
        <v>199200</v>
      </c>
      <c r="O35" s="69"/>
      <c r="P35" s="125"/>
      <c r="Q35" s="125"/>
      <c r="R35" s="125"/>
      <c r="S35" s="125"/>
      <c r="T35" s="125"/>
      <c r="U35" s="125"/>
      <c r="V35" s="125"/>
      <c r="W35" s="125"/>
      <c r="X35" s="125"/>
      <c r="Y35" s="125"/>
    </row>
    <row r="36" ht="33" customHeight="1" spans="1:25">
      <c r="A36" s="199" t="s">
        <v>204</v>
      </c>
      <c r="B36" s="199" t="s">
        <v>71</v>
      </c>
      <c r="C36" s="199" t="s">
        <v>260</v>
      </c>
      <c r="D36" s="199" t="s">
        <v>261</v>
      </c>
      <c r="E36" s="199" t="s">
        <v>126</v>
      </c>
      <c r="F36" s="199" t="s">
        <v>127</v>
      </c>
      <c r="G36" s="199" t="s">
        <v>213</v>
      </c>
      <c r="H36" s="199" t="s">
        <v>214</v>
      </c>
      <c r="I36" s="125">
        <v>218400</v>
      </c>
      <c r="J36" s="125">
        <v>218400</v>
      </c>
      <c r="K36" s="69"/>
      <c r="L36" s="69"/>
      <c r="M36" s="69"/>
      <c r="N36" s="125">
        <v>218400</v>
      </c>
      <c r="O36" s="69"/>
      <c r="P36" s="125"/>
      <c r="Q36" s="125"/>
      <c r="R36" s="125"/>
      <c r="S36" s="125"/>
      <c r="T36" s="125"/>
      <c r="U36" s="125"/>
      <c r="V36" s="125"/>
      <c r="W36" s="125"/>
      <c r="X36" s="125"/>
      <c r="Y36" s="125"/>
    </row>
    <row r="37" ht="33" customHeight="1" spans="1:25">
      <c r="A37" s="199" t="s">
        <v>204</v>
      </c>
      <c r="B37" s="199" t="s">
        <v>71</v>
      </c>
      <c r="C37" s="199" t="s">
        <v>262</v>
      </c>
      <c r="D37" s="199" t="s">
        <v>263</v>
      </c>
      <c r="E37" s="199" t="s">
        <v>126</v>
      </c>
      <c r="F37" s="199" t="s">
        <v>127</v>
      </c>
      <c r="G37" s="199" t="s">
        <v>264</v>
      </c>
      <c r="H37" s="199" t="s">
        <v>265</v>
      </c>
      <c r="I37" s="125">
        <v>12000</v>
      </c>
      <c r="J37" s="125">
        <v>12000</v>
      </c>
      <c r="K37" s="69"/>
      <c r="L37" s="69"/>
      <c r="M37" s="69"/>
      <c r="N37" s="125">
        <v>12000</v>
      </c>
      <c r="O37" s="69"/>
      <c r="P37" s="125"/>
      <c r="Q37" s="125"/>
      <c r="R37" s="125"/>
      <c r="S37" s="125"/>
      <c r="T37" s="125"/>
      <c r="U37" s="125"/>
      <c r="V37" s="125"/>
      <c r="W37" s="125"/>
      <c r="X37" s="125"/>
      <c r="Y37" s="125"/>
    </row>
    <row r="38" ht="33" customHeight="1" spans="1:25">
      <c r="A38" s="80" t="s">
        <v>176</v>
      </c>
      <c r="B38" s="81"/>
      <c r="C38" s="202"/>
      <c r="D38" s="202"/>
      <c r="E38" s="202"/>
      <c r="F38" s="202"/>
      <c r="G38" s="202"/>
      <c r="H38" s="203"/>
      <c r="I38" s="125">
        <v>5391142</v>
      </c>
      <c r="J38" s="125">
        <v>5391142</v>
      </c>
      <c r="K38" s="125"/>
      <c r="L38" s="125"/>
      <c r="M38" s="125"/>
      <c r="N38" s="125">
        <v>5391142</v>
      </c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4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K9" sqref="K9"/>
    </sheetView>
  </sheetViews>
  <sheetFormatPr defaultColWidth="9.14166666666667" defaultRowHeight="14.25" customHeight="1"/>
  <cols>
    <col min="1" max="1" width="16.5" customWidth="1"/>
    <col min="2" max="2" width="19.25" customWidth="1"/>
    <col min="3" max="3" width="25.125" customWidth="1"/>
    <col min="4" max="4" width="25.625" customWidth="1"/>
    <col min="5" max="5" width="11.1416666666667" customWidth="1"/>
    <col min="6" max="6" width="17.7083333333333" customWidth="1"/>
    <col min="7" max="7" width="9.85" customWidth="1"/>
    <col min="8" max="8" width="13.875" customWidth="1"/>
    <col min="9" max="9" width="14" customWidth="1"/>
    <col min="10" max="11" width="13.875" customWidth="1"/>
    <col min="12" max="12" width="17.375" customWidth="1"/>
    <col min="13" max="13" width="17.25" customWidth="1"/>
    <col min="14" max="14" width="13.875" customWidth="1"/>
    <col min="15" max="15" width="17" customWidth="1"/>
    <col min="16" max="16" width="17.75" customWidth="1"/>
    <col min="17" max="17" width="21.5" customWidth="1"/>
    <col min="18" max="18" width="8" customWidth="1"/>
    <col min="19" max="19" width="11.125" customWidth="1"/>
    <col min="20" max="20" width="14" customWidth="1"/>
    <col min="21" max="21" width="15.375" customWidth="1"/>
    <col min="22" max="22" width="22.875" customWidth="1"/>
    <col min="23" max="23" width="9.875" customWidth="1"/>
  </cols>
  <sheetData>
    <row r="1" ht="13.5" customHeight="1" spans="1:23">
      <c r="B1" s="185"/>
      <c r="E1" s="47"/>
      <c r="F1" s="47"/>
      <c r="G1" s="47"/>
      <c r="H1" s="47"/>
      <c r="U1" s="185"/>
      <c r="W1" s="186" t="s">
        <v>266</v>
      </c>
    </row>
    <row r="2" ht="46.5" customHeight="1" spans="1:23">
      <c r="A2" s="49" t="str">
        <f>"2026"&amp;"年部门项目支出预算表"</f>
        <v>2026年部门项目支出预算表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3.5" customHeight="1" spans="1:23">
      <c r="A3" s="50" t="s">
        <v>1</v>
      </c>
      <c r="B3" s="51"/>
      <c r="C3" s="51"/>
      <c r="D3" s="51"/>
      <c r="E3" s="51"/>
      <c r="F3" s="51"/>
      <c r="G3" s="51"/>
      <c r="H3" s="51"/>
      <c r="I3" s="52"/>
      <c r="J3" s="52"/>
      <c r="K3" s="52"/>
      <c r="L3" s="52"/>
      <c r="M3" s="52"/>
      <c r="N3" s="52"/>
      <c r="O3" s="52"/>
      <c r="P3" s="52"/>
      <c r="Q3" s="52"/>
      <c r="U3" s="185"/>
      <c r="W3" s="159" t="s">
        <v>2</v>
      </c>
    </row>
    <row r="4" ht="21.75" customHeight="1" spans="1:23">
      <c r="A4" s="54" t="s">
        <v>267</v>
      </c>
      <c r="B4" s="55" t="s">
        <v>187</v>
      </c>
      <c r="C4" s="54" t="s">
        <v>188</v>
      </c>
      <c r="D4" s="54" t="s">
        <v>268</v>
      </c>
      <c r="E4" s="55" t="s">
        <v>189</v>
      </c>
      <c r="F4" s="55" t="s">
        <v>190</v>
      </c>
      <c r="G4" s="55" t="s">
        <v>269</v>
      </c>
      <c r="H4" s="55" t="s">
        <v>270</v>
      </c>
      <c r="I4" s="73" t="s">
        <v>56</v>
      </c>
      <c r="J4" s="56" t="s">
        <v>271</v>
      </c>
      <c r="K4" s="57"/>
      <c r="L4" s="57"/>
      <c r="M4" s="58"/>
      <c r="N4" s="56" t="s">
        <v>195</v>
      </c>
      <c r="O4" s="57"/>
      <c r="P4" s="58"/>
      <c r="Q4" s="55" t="s">
        <v>62</v>
      </c>
      <c r="R4" s="56" t="s">
        <v>63</v>
      </c>
      <c r="S4" s="57"/>
      <c r="T4" s="57"/>
      <c r="U4" s="57"/>
      <c r="V4" s="57"/>
      <c r="W4" s="58"/>
    </row>
    <row r="5" ht="21.75" customHeight="1" spans="1:23">
      <c r="A5" s="59"/>
      <c r="B5" s="74"/>
      <c r="C5" s="59"/>
      <c r="D5" s="59"/>
      <c r="E5" s="60"/>
      <c r="F5" s="60"/>
      <c r="G5" s="60"/>
      <c r="H5" s="60"/>
      <c r="I5" s="74"/>
      <c r="J5" s="187" t="s">
        <v>59</v>
      </c>
      <c r="K5" s="136"/>
      <c r="L5" s="55" t="s">
        <v>60</v>
      </c>
      <c r="M5" s="55" t="s">
        <v>61</v>
      </c>
      <c r="N5" s="55" t="s">
        <v>59</v>
      </c>
      <c r="O5" s="55" t="s">
        <v>60</v>
      </c>
      <c r="P5" s="55" t="s">
        <v>61</v>
      </c>
      <c r="Q5" s="60"/>
      <c r="R5" s="55" t="s">
        <v>58</v>
      </c>
      <c r="S5" s="55" t="s">
        <v>65</v>
      </c>
      <c r="T5" s="55" t="s">
        <v>201</v>
      </c>
      <c r="U5" s="55" t="s">
        <v>67</v>
      </c>
      <c r="V5" s="55" t="s">
        <v>68</v>
      </c>
      <c r="W5" s="55" t="s">
        <v>69</v>
      </c>
    </row>
    <row r="6" ht="21" customHeight="1" spans="1:23">
      <c r="A6" s="74"/>
      <c r="B6" s="74"/>
      <c r="C6" s="74"/>
      <c r="D6" s="74"/>
      <c r="E6" s="74"/>
      <c r="F6" s="74"/>
      <c r="G6" s="74"/>
      <c r="H6" s="74"/>
      <c r="I6" s="74"/>
      <c r="J6" s="188" t="s">
        <v>58</v>
      </c>
      <c r="K6" s="150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</row>
    <row r="7" ht="39.75" customHeight="1" spans="1:23">
      <c r="A7" s="62"/>
      <c r="B7" s="64"/>
      <c r="C7" s="62"/>
      <c r="D7" s="62"/>
      <c r="E7" s="63"/>
      <c r="F7" s="63"/>
      <c r="G7" s="63"/>
      <c r="H7" s="63"/>
      <c r="I7" s="64"/>
      <c r="J7" s="111" t="s">
        <v>58</v>
      </c>
      <c r="K7" s="111" t="s">
        <v>272</v>
      </c>
      <c r="L7" s="63"/>
      <c r="M7" s="63"/>
      <c r="N7" s="63"/>
      <c r="O7" s="63"/>
      <c r="P7" s="63"/>
      <c r="Q7" s="63"/>
      <c r="R7" s="63"/>
      <c r="S7" s="63"/>
      <c r="T7" s="63"/>
      <c r="U7" s="64"/>
      <c r="V7" s="63"/>
      <c r="W7" s="63"/>
    </row>
    <row r="8" ht="22" customHeight="1" spans="1:23">
      <c r="A8" s="65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65">
        <v>21</v>
      </c>
      <c r="V8" s="75">
        <v>22</v>
      </c>
      <c r="W8" s="65">
        <v>23</v>
      </c>
    </row>
    <row r="9" ht="47" customHeight="1" spans="1:23">
      <c r="A9" s="113" t="s">
        <v>273</v>
      </c>
      <c r="B9" s="113" t="s">
        <v>274</v>
      </c>
      <c r="C9" s="113" t="s">
        <v>275</v>
      </c>
      <c r="D9" s="113" t="s">
        <v>71</v>
      </c>
      <c r="E9" s="113" t="s">
        <v>110</v>
      </c>
      <c r="F9" s="113" t="s">
        <v>111</v>
      </c>
      <c r="G9" s="113" t="s">
        <v>258</v>
      </c>
      <c r="H9" s="113" t="s">
        <v>259</v>
      </c>
      <c r="I9" s="125">
        <v>4910.4</v>
      </c>
      <c r="J9" s="125">
        <v>4910.4</v>
      </c>
      <c r="K9" s="125">
        <v>4910.4</v>
      </c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ht="47" customHeight="1" spans="1:23">
      <c r="A10" s="113" t="s">
        <v>276</v>
      </c>
      <c r="B10" s="113" t="s">
        <v>277</v>
      </c>
      <c r="C10" s="113" t="s">
        <v>278</v>
      </c>
      <c r="D10" s="113" t="s">
        <v>71</v>
      </c>
      <c r="E10" s="113" t="s">
        <v>130</v>
      </c>
      <c r="F10" s="113" t="s">
        <v>131</v>
      </c>
      <c r="G10" s="113" t="s">
        <v>279</v>
      </c>
      <c r="H10" s="113" t="s">
        <v>280</v>
      </c>
      <c r="I10" s="125">
        <v>11200</v>
      </c>
      <c r="J10" s="125">
        <v>11200</v>
      </c>
      <c r="K10" s="125">
        <v>11200</v>
      </c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ht="47" customHeight="1" spans="1:23">
      <c r="A11" s="113" t="s">
        <v>276</v>
      </c>
      <c r="B11" s="113" t="s">
        <v>281</v>
      </c>
      <c r="C11" s="113" t="s">
        <v>282</v>
      </c>
      <c r="D11" s="113" t="s">
        <v>71</v>
      </c>
      <c r="E11" s="113" t="s">
        <v>128</v>
      </c>
      <c r="F11" s="113" t="s">
        <v>129</v>
      </c>
      <c r="G11" s="113" t="s">
        <v>279</v>
      </c>
      <c r="H11" s="113" t="s">
        <v>280</v>
      </c>
      <c r="I11" s="125">
        <v>10000</v>
      </c>
      <c r="J11" s="125">
        <v>10000</v>
      </c>
      <c r="K11" s="125">
        <v>10000</v>
      </c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ht="47" customHeight="1" spans="1:23">
      <c r="A12" s="113" t="s">
        <v>276</v>
      </c>
      <c r="B12" s="113" t="s">
        <v>283</v>
      </c>
      <c r="C12" s="113" t="s">
        <v>284</v>
      </c>
      <c r="D12" s="113" t="s">
        <v>71</v>
      </c>
      <c r="E12" s="113" t="s">
        <v>130</v>
      </c>
      <c r="F12" s="113" t="s">
        <v>131</v>
      </c>
      <c r="G12" s="113" t="s">
        <v>279</v>
      </c>
      <c r="H12" s="113" t="s">
        <v>280</v>
      </c>
      <c r="I12" s="125">
        <v>11200</v>
      </c>
      <c r="J12" s="125">
        <v>11200</v>
      </c>
      <c r="K12" s="125">
        <v>11200</v>
      </c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ht="47" customHeight="1" spans="1:23">
      <c r="A13" s="80" t="s">
        <v>176</v>
      </c>
      <c r="B13" s="81"/>
      <c r="C13" s="81"/>
      <c r="D13" s="81"/>
      <c r="E13" s="81"/>
      <c r="F13" s="81"/>
      <c r="G13" s="81"/>
      <c r="H13" s="82"/>
      <c r="I13" s="125">
        <v>37310.4</v>
      </c>
      <c r="J13" s="125">
        <v>37310.4</v>
      </c>
      <c r="K13" s="125">
        <v>37310.4</v>
      </c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topLeftCell="A11" workbookViewId="0">
      <selection activeCell="H9" sqref="H9"/>
    </sheetView>
  </sheetViews>
  <sheetFormatPr defaultColWidth="9.14166666666667" defaultRowHeight="12" customHeight="1"/>
  <cols>
    <col min="1" max="1" width="34.2833333333333" customWidth="1"/>
    <col min="2" max="2" width="35.25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8.125" customWidth="1"/>
    <col min="10" max="10" width="32.5" customWidth="1"/>
  </cols>
  <sheetData>
    <row r="1" ht="18" customHeight="1" spans="1:10">
      <c r="J1" s="48" t="s">
        <v>285</v>
      </c>
    </row>
    <row r="2" ht="39.75" customHeight="1" spans="1:10">
      <c r="A2" s="109" t="str">
        <f>"2026"&amp;"年部门项目支出绩效目标表"</f>
        <v>2026年部门项目支出绩效目标表</v>
      </c>
      <c r="B2" s="49"/>
      <c r="C2" s="49"/>
      <c r="D2" s="49"/>
      <c r="E2" s="49"/>
      <c r="F2" s="110"/>
      <c r="G2" s="49"/>
      <c r="H2" s="110"/>
      <c r="I2" s="110"/>
      <c r="J2" s="49"/>
    </row>
    <row r="3" ht="17.25" customHeight="1" spans="1:10">
      <c r="A3" s="50" t="s">
        <v>1</v>
      </c>
    </row>
    <row r="4" ht="44.25" customHeight="1" spans="1:10">
      <c r="A4" s="111" t="s">
        <v>188</v>
      </c>
      <c r="B4" s="111" t="s">
        <v>286</v>
      </c>
      <c r="C4" s="111" t="s">
        <v>287</v>
      </c>
      <c r="D4" s="111" t="s">
        <v>288</v>
      </c>
      <c r="E4" s="111" t="s">
        <v>289</v>
      </c>
      <c r="F4" s="112" t="s">
        <v>290</v>
      </c>
      <c r="G4" s="111" t="s">
        <v>291</v>
      </c>
      <c r="H4" s="112" t="s">
        <v>292</v>
      </c>
      <c r="I4" s="112" t="s">
        <v>293</v>
      </c>
      <c r="J4" s="111" t="s">
        <v>294</v>
      </c>
    </row>
    <row r="5" ht="18.75" customHeight="1" spans="1:10">
      <c r="A5" s="180">
        <v>1</v>
      </c>
      <c r="B5" s="180">
        <v>2</v>
      </c>
      <c r="C5" s="180">
        <v>3</v>
      </c>
      <c r="D5" s="180">
        <v>4</v>
      </c>
      <c r="E5" s="180">
        <v>5</v>
      </c>
      <c r="F5" s="75">
        <v>6</v>
      </c>
      <c r="G5" s="180">
        <v>7</v>
      </c>
      <c r="H5" s="75">
        <v>8</v>
      </c>
      <c r="I5" s="75">
        <v>9</v>
      </c>
      <c r="J5" s="180">
        <v>10</v>
      </c>
    </row>
    <row r="6" ht="42" customHeight="1" spans="1:10">
      <c r="A6" s="76" t="s">
        <v>71</v>
      </c>
      <c r="B6" s="113"/>
      <c r="C6" s="113"/>
      <c r="D6" s="113"/>
      <c r="E6" s="100"/>
      <c r="F6" s="181"/>
      <c r="G6" s="182"/>
      <c r="H6" s="181"/>
      <c r="I6" s="114"/>
      <c r="J6" s="100"/>
    </row>
    <row r="7" ht="42" customHeight="1" spans="1:10">
      <c r="A7" s="183" t="s">
        <v>282</v>
      </c>
      <c r="B7" s="66" t="s">
        <v>295</v>
      </c>
      <c r="C7" s="66" t="s">
        <v>296</v>
      </c>
      <c r="D7" s="66" t="s">
        <v>297</v>
      </c>
      <c r="E7" s="76" t="s">
        <v>298</v>
      </c>
      <c r="F7" s="66" t="s">
        <v>299</v>
      </c>
      <c r="G7" s="76" t="s">
        <v>300</v>
      </c>
      <c r="H7" s="66" t="s">
        <v>301</v>
      </c>
      <c r="I7" s="66" t="s">
        <v>302</v>
      </c>
      <c r="J7" s="76" t="s">
        <v>303</v>
      </c>
    </row>
    <row r="8" ht="42" customHeight="1" spans="1:10">
      <c r="A8" s="183" t="s">
        <v>282</v>
      </c>
      <c r="B8" s="66" t="s">
        <v>295</v>
      </c>
      <c r="C8" s="66" t="s">
        <v>296</v>
      </c>
      <c r="D8" s="66" t="s">
        <v>304</v>
      </c>
      <c r="E8" s="76" t="s">
        <v>305</v>
      </c>
      <c r="F8" s="66" t="s">
        <v>299</v>
      </c>
      <c r="G8" s="76" t="s">
        <v>306</v>
      </c>
      <c r="H8" s="66" t="s">
        <v>307</v>
      </c>
      <c r="I8" s="66" t="s">
        <v>302</v>
      </c>
      <c r="J8" s="76" t="s">
        <v>305</v>
      </c>
    </row>
    <row r="9" ht="42" customHeight="1" spans="1:10">
      <c r="A9" s="183" t="s">
        <v>282</v>
      </c>
      <c r="B9" s="66" t="s">
        <v>295</v>
      </c>
      <c r="C9" s="66" t="s">
        <v>296</v>
      </c>
      <c r="D9" s="66" t="s">
        <v>308</v>
      </c>
      <c r="E9" s="76" t="s">
        <v>309</v>
      </c>
      <c r="F9" s="66" t="s">
        <v>299</v>
      </c>
      <c r="G9" s="76" t="s">
        <v>300</v>
      </c>
      <c r="H9" s="66" t="s">
        <v>310</v>
      </c>
      <c r="I9" s="66" t="s">
        <v>302</v>
      </c>
      <c r="J9" s="76" t="s">
        <v>311</v>
      </c>
    </row>
    <row r="10" ht="42" customHeight="1" spans="1:10">
      <c r="A10" s="183" t="s">
        <v>282</v>
      </c>
      <c r="B10" s="66" t="s">
        <v>295</v>
      </c>
      <c r="C10" s="66" t="s">
        <v>312</v>
      </c>
      <c r="D10" s="66" t="s">
        <v>313</v>
      </c>
      <c r="E10" s="76" t="s">
        <v>314</v>
      </c>
      <c r="F10" s="66" t="s">
        <v>299</v>
      </c>
      <c r="G10" s="76" t="s">
        <v>315</v>
      </c>
      <c r="H10" s="66" t="s">
        <v>310</v>
      </c>
      <c r="I10" s="66" t="s">
        <v>302</v>
      </c>
      <c r="J10" s="76" t="s">
        <v>316</v>
      </c>
    </row>
    <row r="11" ht="42" customHeight="1" spans="1:10">
      <c r="A11" s="183" t="s">
        <v>282</v>
      </c>
      <c r="B11" s="66" t="s">
        <v>295</v>
      </c>
      <c r="C11" s="66" t="s">
        <v>317</v>
      </c>
      <c r="D11" s="66" t="s">
        <v>318</v>
      </c>
      <c r="E11" s="76" t="s">
        <v>319</v>
      </c>
      <c r="F11" s="66" t="s">
        <v>320</v>
      </c>
      <c r="G11" s="76" t="s">
        <v>321</v>
      </c>
      <c r="H11" s="66" t="s">
        <v>307</v>
      </c>
      <c r="I11" s="66" t="s">
        <v>302</v>
      </c>
      <c r="J11" s="76" t="s">
        <v>319</v>
      </c>
    </row>
    <row r="12" ht="49" customHeight="1" spans="1:10">
      <c r="A12" s="183" t="s">
        <v>275</v>
      </c>
      <c r="B12" s="66" t="s">
        <v>275</v>
      </c>
      <c r="C12" s="66" t="s">
        <v>296</v>
      </c>
      <c r="D12" s="66" t="s">
        <v>297</v>
      </c>
      <c r="E12" s="76" t="s">
        <v>322</v>
      </c>
      <c r="F12" s="66" t="s">
        <v>299</v>
      </c>
      <c r="G12" s="76" t="s">
        <v>323</v>
      </c>
      <c r="H12" s="66" t="s">
        <v>324</v>
      </c>
      <c r="I12" s="66" t="s">
        <v>302</v>
      </c>
      <c r="J12" s="76" t="s">
        <v>325</v>
      </c>
    </row>
    <row r="13" ht="42" customHeight="1" spans="1:10">
      <c r="A13" s="183" t="s">
        <v>275</v>
      </c>
      <c r="B13" s="66" t="s">
        <v>275</v>
      </c>
      <c r="C13" s="66" t="s">
        <v>312</v>
      </c>
      <c r="D13" s="66" t="s">
        <v>326</v>
      </c>
      <c r="E13" s="76" t="s">
        <v>327</v>
      </c>
      <c r="F13" s="66" t="s">
        <v>299</v>
      </c>
      <c r="G13" s="76" t="s">
        <v>328</v>
      </c>
      <c r="H13" s="66" t="s">
        <v>307</v>
      </c>
      <c r="I13" s="66" t="s">
        <v>329</v>
      </c>
      <c r="J13" s="76" t="s">
        <v>325</v>
      </c>
    </row>
    <row r="14" ht="48" customHeight="1" spans="1:10">
      <c r="A14" s="183" t="s">
        <v>275</v>
      </c>
      <c r="B14" s="66" t="s">
        <v>275</v>
      </c>
      <c r="C14" s="66" t="s">
        <v>317</v>
      </c>
      <c r="D14" s="66" t="s">
        <v>318</v>
      </c>
      <c r="E14" s="76" t="s">
        <v>318</v>
      </c>
      <c r="F14" s="66" t="s">
        <v>320</v>
      </c>
      <c r="G14" s="76" t="s">
        <v>330</v>
      </c>
      <c r="H14" s="66" t="s">
        <v>307</v>
      </c>
      <c r="I14" s="66" t="s">
        <v>302</v>
      </c>
      <c r="J14" s="76" t="s">
        <v>325</v>
      </c>
    </row>
    <row r="15" ht="42" customHeight="1" spans="1:10">
      <c r="A15" s="183" t="s">
        <v>284</v>
      </c>
      <c r="B15" s="66" t="s">
        <v>331</v>
      </c>
      <c r="C15" s="66" t="s">
        <v>296</v>
      </c>
      <c r="D15" s="66" t="s">
        <v>297</v>
      </c>
      <c r="E15" s="76" t="s">
        <v>332</v>
      </c>
      <c r="F15" s="66" t="s">
        <v>299</v>
      </c>
      <c r="G15" s="76" t="s">
        <v>87</v>
      </c>
      <c r="H15" s="66" t="s">
        <v>301</v>
      </c>
      <c r="I15" s="66" t="s">
        <v>302</v>
      </c>
      <c r="J15" s="76" t="s">
        <v>333</v>
      </c>
    </row>
    <row r="16" ht="42" customHeight="1" spans="1:10">
      <c r="A16" s="183" t="s">
        <v>284</v>
      </c>
      <c r="B16" s="66" t="s">
        <v>331</v>
      </c>
      <c r="C16" s="66" t="s">
        <v>296</v>
      </c>
      <c r="D16" s="66" t="s">
        <v>297</v>
      </c>
      <c r="E16" s="76" t="s">
        <v>334</v>
      </c>
      <c r="F16" s="66" t="s">
        <v>299</v>
      </c>
      <c r="G16" s="76" t="s">
        <v>335</v>
      </c>
      <c r="H16" s="66" t="s">
        <v>301</v>
      </c>
      <c r="I16" s="66" t="s">
        <v>302</v>
      </c>
      <c r="J16" s="76" t="s">
        <v>336</v>
      </c>
    </row>
    <row r="17" ht="42" customHeight="1" spans="1:10">
      <c r="A17" s="183" t="s">
        <v>284</v>
      </c>
      <c r="B17" s="66" t="s">
        <v>331</v>
      </c>
      <c r="C17" s="66" t="s">
        <v>296</v>
      </c>
      <c r="D17" s="66" t="s">
        <v>304</v>
      </c>
      <c r="E17" s="76" t="s">
        <v>337</v>
      </c>
      <c r="F17" s="66" t="s">
        <v>320</v>
      </c>
      <c r="G17" s="76" t="s">
        <v>306</v>
      </c>
      <c r="H17" s="66" t="s">
        <v>307</v>
      </c>
      <c r="I17" s="66" t="s">
        <v>302</v>
      </c>
      <c r="J17" s="76" t="s">
        <v>338</v>
      </c>
    </row>
    <row r="18" ht="42" customHeight="1" spans="1:10">
      <c r="A18" s="183" t="s">
        <v>284</v>
      </c>
      <c r="B18" s="66" t="s">
        <v>331</v>
      </c>
      <c r="C18" s="66" t="s">
        <v>296</v>
      </c>
      <c r="D18" s="66" t="s">
        <v>308</v>
      </c>
      <c r="E18" s="76" t="s">
        <v>339</v>
      </c>
      <c r="F18" s="66" t="s">
        <v>299</v>
      </c>
      <c r="G18" s="76" t="s">
        <v>335</v>
      </c>
      <c r="H18" s="66" t="s">
        <v>310</v>
      </c>
      <c r="I18" s="66" t="s">
        <v>302</v>
      </c>
      <c r="J18" s="76" t="s">
        <v>340</v>
      </c>
    </row>
    <row r="19" ht="42" customHeight="1" spans="1:10">
      <c r="A19" s="183" t="s">
        <v>284</v>
      </c>
      <c r="B19" s="66" t="s">
        <v>331</v>
      </c>
      <c r="C19" s="66" t="s">
        <v>312</v>
      </c>
      <c r="D19" s="66" t="s">
        <v>326</v>
      </c>
      <c r="E19" s="76" t="s">
        <v>341</v>
      </c>
      <c r="F19" s="66" t="s">
        <v>299</v>
      </c>
      <c r="G19" s="76" t="s">
        <v>315</v>
      </c>
      <c r="H19" s="66" t="s">
        <v>310</v>
      </c>
      <c r="I19" s="66" t="s">
        <v>302</v>
      </c>
      <c r="J19" s="76" t="s">
        <v>341</v>
      </c>
    </row>
    <row r="20" ht="42" customHeight="1" spans="1:10">
      <c r="A20" s="183" t="s">
        <v>284</v>
      </c>
      <c r="B20" s="66" t="s">
        <v>331</v>
      </c>
      <c r="C20" s="66" t="s">
        <v>317</v>
      </c>
      <c r="D20" s="66" t="s">
        <v>318</v>
      </c>
      <c r="E20" s="76" t="s">
        <v>342</v>
      </c>
      <c r="F20" s="66" t="s">
        <v>320</v>
      </c>
      <c r="G20" s="76" t="s">
        <v>321</v>
      </c>
      <c r="H20" s="66" t="s">
        <v>307</v>
      </c>
      <c r="I20" s="66" t="s">
        <v>302</v>
      </c>
      <c r="J20" s="76" t="s">
        <v>342</v>
      </c>
    </row>
    <row r="21" ht="42" customHeight="1" spans="1:10">
      <c r="A21" s="183" t="s">
        <v>284</v>
      </c>
      <c r="B21" s="66" t="s">
        <v>331</v>
      </c>
      <c r="C21" s="66" t="s">
        <v>343</v>
      </c>
      <c r="D21" s="66" t="s">
        <v>344</v>
      </c>
      <c r="E21" s="76" t="s">
        <v>345</v>
      </c>
      <c r="F21" s="66" t="s">
        <v>299</v>
      </c>
      <c r="G21" s="76" t="s">
        <v>346</v>
      </c>
      <c r="H21" s="66" t="s">
        <v>324</v>
      </c>
      <c r="I21" s="66" t="s">
        <v>302</v>
      </c>
      <c r="J21" s="76" t="s">
        <v>347</v>
      </c>
    </row>
    <row r="22" ht="42" customHeight="1" spans="1:10">
      <c r="A22" s="183" t="s">
        <v>278</v>
      </c>
      <c r="B22" s="66" t="s">
        <v>348</v>
      </c>
      <c r="C22" s="66" t="s">
        <v>296</v>
      </c>
      <c r="D22" s="66" t="s">
        <v>297</v>
      </c>
      <c r="E22" s="76" t="s">
        <v>349</v>
      </c>
      <c r="F22" s="66" t="s">
        <v>299</v>
      </c>
      <c r="G22" s="76" t="s">
        <v>85</v>
      </c>
      <c r="H22" s="66" t="s">
        <v>301</v>
      </c>
      <c r="I22" s="66" t="s">
        <v>302</v>
      </c>
      <c r="J22" s="76" t="s">
        <v>350</v>
      </c>
    </row>
    <row r="23" ht="42" customHeight="1" spans="1:10">
      <c r="A23" s="183" t="s">
        <v>278</v>
      </c>
      <c r="B23" s="66" t="s">
        <v>348</v>
      </c>
      <c r="C23" s="66" t="s">
        <v>296</v>
      </c>
      <c r="D23" s="66" t="s">
        <v>304</v>
      </c>
      <c r="E23" s="76" t="s">
        <v>351</v>
      </c>
      <c r="F23" s="66" t="s">
        <v>352</v>
      </c>
      <c r="G23" s="76" t="s">
        <v>306</v>
      </c>
      <c r="H23" s="66" t="s">
        <v>307</v>
      </c>
      <c r="I23" s="66" t="s">
        <v>302</v>
      </c>
      <c r="J23" s="76" t="s">
        <v>351</v>
      </c>
    </row>
    <row r="24" ht="42" customHeight="1" spans="1:10">
      <c r="A24" s="183" t="s">
        <v>278</v>
      </c>
      <c r="B24" s="66" t="s">
        <v>348</v>
      </c>
      <c r="C24" s="66" t="s">
        <v>296</v>
      </c>
      <c r="D24" s="66" t="s">
        <v>308</v>
      </c>
      <c r="E24" s="76" t="s">
        <v>353</v>
      </c>
      <c r="F24" s="66" t="s">
        <v>299</v>
      </c>
      <c r="G24" s="76" t="s">
        <v>300</v>
      </c>
      <c r="H24" s="66" t="s">
        <v>310</v>
      </c>
      <c r="I24" s="66" t="s">
        <v>302</v>
      </c>
      <c r="J24" s="76" t="s">
        <v>354</v>
      </c>
    </row>
    <row r="25" ht="42" customHeight="1" spans="1:10">
      <c r="A25" s="183" t="s">
        <v>278</v>
      </c>
      <c r="B25" s="66" t="s">
        <v>348</v>
      </c>
      <c r="C25" s="66" t="s">
        <v>312</v>
      </c>
      <c r="D25" s="66" t="s">
        <v>313</v>
      </c>
      <c r="E25" s="76" t="s">
        <v>341</v>
      </c>
      <c r="F25" s="66" t="s">
        <v>299</v>
      </c>
      <c r="G25" s="76" t="s">
        <v>315</v>
      </c>
      <c r="H25" s="66" t="s">
        <v>310</v>
      </c>
      <c r="I25" s="66" t="s">
        <v>302</v>
      </c>
      <c r="J25" s="76" t="s">
        <v>341</v>
      </c>
    </row>
    <row r="26" ht="42" customHeight="1" spans="1:10">
      <c r="A26" s="183" t="s">
        <v>278</v>
      </c>
      <c r="B26" s="66" t="s">
        <v>348</v>
      </c>
      <c r="C26" s="66" t="s">
        <v>317</v>
      </c>
      <c r="D26" s="66" t="s">
        <v>318</v>
      </c>
      <c r="E26" s="76" t="s">
        <v>355</v>
      </c>
      <c r="F26" s="66" t="s">
        <v>320</v>
      </c>
      <c r="G26" s="76" t="s">
        <v>321</v>
      </c>
      <c r="H26" s="66" t="s">
        <v>307</v>
      </c>
      <c r="I26" s="66" t="s">
        <v>302</v>
      </c>
      <c r="J26" s="76" t="s">
        <v>319</v>
      </c>
    </row>
    <row r="36" customHeight="1" spans="5:5">
      <c r="E36" s="184"/>
    </row>
  </sheetData>
  <mergeCells count="10">
    <mergeCell ref="A2:J2"/>
    <mergeCell ref="A3:H3"/>
    <mergeCell ref="A7:A11"/>
    <mergeCell ref="A12:A14"/>
    <mergeCell ref="A15:A21"/>
    <mergeCell ref="A22:A26"/>
    <mergeCell ref="B7:B11"/>
    <mergeCell ref="B12:B14"/>
    <mergeCell ref="B15:B21"/>
    <mergeCell ref="B22:B26"/>
  </mergeCells>
  <printOptions horizontalCentered="1"/>
  <pageMargins left="0.96" right="0.96" top="0.72" bottom="0.72" header="0" footer="0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2026-03-09T13:26:00Z</dcterms:created>
  <dcterms:modified xsi:type="dcterms:W3CDTF">2026-03-16T08:41:37Z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267B2575119E43948E715E9EC64F9EF3_12</vt:lpwstr>
  </property>
  <property fmtid="{D5CDD505-2E9C-101B-9397-08002B2CF9AE}" pid="3" name="KSOProductBuildVer">
    <vt:lpwstr>2052-12.1.0.23542</vt:lpwstr>
  </property>
</Properties>
</file>