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补助项目支出预算表11" sheetId="16" r:id="rId16"/>
    <sheet name="部门项目中期规划预算表12" sheetId="17" r:id="rId17"/>
    <sheet name="部门整体支出绩效目标表13" sheetId="18" r:id="rId18"/>
  </sheets>
  <definedNames>
    <definedName name="_xlnm.Print_Titles" localSheetId="0">'部门财务收支预算总表01-1'!$A:$A,'部门财务收支预算总表01-1'!$1:$1</definedName>
    <definedName name="_xlnm.Print_Titles" localSheetId="1">'部门收入预算表01-2'!$A:$A,'部门收入预算表01-2'!$1:$1</definedName>
    <definedName name="_xlnm.Print_Titles" localSheetId="2">'部门支出预算表01-3'!$A:$A,'部门支出预算表01-3'!$1:$1</definedName>
    <definedName name="_xlnm.Print_Titles" localSheetId="3">'部门财政拨款收支预算总表02-1'!$A:$A,'部门财政拨款收支预算总表02-1'!$1:$1</definedName>
    <definedName name="_xlnm.Print_Titles" localSheetId="4">'一般公共预算支出预算表02-2'!$A:$A,'一般公共预算支出预算表02-2'!$1:$5</definedName>
    <definedName name="_xlnm.Print_Titles" localSheetId="5">一般公共预算“三公”经费支出预算表03!$A:$A,一般公共预算“三公”经费支出预算表03!$1:$1</definedName>
    <definedName name="_xlnm.Print_Titles" localSheetId="6">部门基本支出预算表04!$A:$A,部门基本支出预算表04!$1:$1</definedName>
    <definedName name="_xlnm.Print_Titles" localSheetId="7">'部门项目支出预算表05-1'!$A:$A,'部门项目支出预算表05-1'!$1:$1</definedName>
    <definedName name="_xlnm.Print_Titles" localSheetId="8">'部门项目支出绩效目标表05-2'!$A:$A,'部门项目支出绩效目标表05-2'!$1:$1</definedName>
    <definedName name="_xlnm.Print_Titles" localSheetId="9">部门政府性基金预算支出预算表06!$A:$A,部门政府性基金预算支出预算表06!$1:$6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12">'对下转移支付预算表09-1'!$A:$A,'对下转移支付预算表09-1'!$1:$1</definedName>
    <definedName name="_xlnm.Print_Titles" localSheetId="13">'对下转移支付绩效目标表09-2'!$A:$A,'对下转移支付绩效目标表09-2'!$1:$1</definedName>
    <definedName name="_xlnm.Print_Titles" localSheetId="14">新增资产配置表10!$A:$A,新增资产配置表10!$1:$1</definedName>
    <definedName name="_xlnm.Print_Titles" localSheetId="15">上级补助项目支出预算表11!$A:$A,上级补助项目支出预算表11!$1:$1</definedName>
    <definedName name="_xlnm.Print_Titles" localSheetId="16">部门项目中期规划预算表12!$A:$A,部门项目中期规划预算表12!$1:$1</definedName>
    <definedName name="_xlnm.Print_Titles" localSheetId="17">部门整体支出绩效目标表13!$A:$A,部门整体支出绩效目标表13!$1:$1</definedName>
  </definedNames>
  <calcPr calcId="144525"/>
</workbook>
</file>

<file path=xl/sharedStrings.xml><?xml version="1.0" encoding="utf-8"?>
<sst xmlns="http://schemas.openxmlformats.org/spreadsheetml/2006/main" count="1693" uniqueCount="530">
  <si>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</si>
  <si>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</si>
  <si>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</si>
  <si>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</si>
  <si>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</si>
  <si>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</si>
  <si>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</si>
  <si>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</si>
  <si>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</si>
  <si>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</si>
  <si>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</si>
  <si>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</si>
  <si>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</si>
  <si>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</si>
  <si>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</si>
  <si>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</si>
  <si>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</si>
  <si>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</si>
  <si>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</si>
  <si>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</si>
  <si>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</si>
  <si>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</si>
  <si>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</si>
  <si>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</si>
  <si>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</si>
  <si>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</si>
  <si>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</si>
  <si>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</si>
  <si>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</si>
  <si>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</si>
  <si>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</si>
  <si>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</si>
  <si>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</si>
  <si>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</si>
  <si>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</si>
  <si>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</si>
  <si>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</si>
  <si>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</si>
  <si>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</si>
  <si>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</si>
  <si>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</si>
  <si>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</si>
  <si>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</si>
  <si>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</si>
  <si>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</si>
  <si>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</si>
  <si>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</si>
  <si>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</si>
  <si>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</si>
  <si>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</si>
  <si>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</si>
  <si>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</si>
  <si>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</si>
  <si>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</si>
  <si>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</si>
  <si>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</si>
  <si>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</si>
  <si>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</si>
  <si>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</si>
  <si>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</si>
  <si>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</si>
  <si>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</si>
  <si>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</si>
  <si>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</si>
  <si>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</si>
  <si>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</si>
  <si>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</si>
  <si>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</si>
  <si>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</si>
  <si>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125011</t>
  </si>
  <si>
    <t>昆明市东川区植保植检站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</si>
  <si>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</si>
  <si>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</si>
  <si>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</si>
  <si>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</si>
  <si>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</si>
  <si>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</si>
  <si>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</si>
  <si>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</si>
  <si>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</si>
  <si>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</si>
  <si>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</si>
  <si>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</si>
  <si>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</si>
  <si>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</si>
  <si>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</si>
  <si>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</si>
  <si>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</si>
  <si>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</si>
  <si>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</si>
  <si>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</si>
  <si>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</si>
  <si>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</si>
  <si>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</si>
  <si>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</si>
  <si>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</si>
  <si>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</si>
  <si>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</si>
  <si>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</si>
  <si>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</si>
  <si>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</si>
  <si>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</si>
  <si>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</si>
  <si>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</si>
  <si>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</si>
  <si>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210</t>
  </si>
  <si>
    <t>卫生健康支出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</si>
  <si>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</si>
  <si>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</si>
  <si>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</si>
  <si>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</si>
  <si>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</si>
  <si>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</si>
  <si>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</si>
  <si>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</si>
  <si>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213</t>
  </si>
  <si>
    <t>农林水支出</t>
  </si>
  <si>
    <t>21301</t>
  </si>
  <si>
    <t>农业农村</t>
  </si>
  <si>
    <t>2130104</t>
  </si>
  <si>
    <t>事业运行</t>
  </si>
  <si>
    <t>2130108</t>
  </si>
  <si>
    <t>病虫害控制</t>
  </si>
  <si>
    <t>2130122</t>
  </si>
  <si>
    <t>农业生产发展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</si>
  <si>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</si>
  <si>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</si>
  <si>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</si>
  <si>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</si>
  <si>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</si>
  <si>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</si>
  <si>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</si>
  <si>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</si>
  <si>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</si>
  <si>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</si>
  <si>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</si>
  <si>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</si>
  <si>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</si>
  <si>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</si>
  <si>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</si>
  <si>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</si>
  <si>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</si>
  <si>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</si>
  <si>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</si>
  <si>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</si>
  <si>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</si>
  <si>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</si>
  <si>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</si>
  <si>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</si>
  <si>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</si>
  <si>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</si>
  <si>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</si>
  <si>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</si>
  <si>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</si>
  <si>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</si>
  <si>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</si>
  <si>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</si>
  <si>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</si>
  <si>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</si>
  <si>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</si>
  <si>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</si>
  <si>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</si>
  <si>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</si>
  <si>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</si>
  <si>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</si>
  <si>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</si>
  <si>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</si>
  <si>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</si>
  <si>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</si>
  <si>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</si>
  <si>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</si>
  <si>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</si>
  <si>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</si>
  <si>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</si>
  <si>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</si>
  <si>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</si>
  <si>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</si>
  <si>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</si>
  <si>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</si>
  <si>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</si>
  <si>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</si>
  <si>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</si>
  <si>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</si>
  <si>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</si>
  <si>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</si>
  <si>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</si>
  <si>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</si>
  <si>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</si>
  <si>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</si>
  <si>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</si>
  <si>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</si>
  <si>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</si>
  <si>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</si>
  <si>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</si>
  <si>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</si>
  <si>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其中：转隶人员公用经费</t>
  </si>
  <si>
    <t>已预拨</t>
  </si>
  <si>
    <t>昆明市东川区农业农村局</t>
  </si>
  <si>
    <t>530113210000000004658</t>
  </si>
  <si>
    <t>事业人员工资支出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</si>
  <si>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</si>
  <si>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</si>
  <si>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</si>
  <si>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</si>
  <si>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</si>
  <si>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</si>
  <si>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</si>
  <si>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</si>
  <si>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530113210000000004659</t>
  </si>
  <si>
    <t>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</si>
  <si>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</si>
  <si>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</si>
  <si>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</si>
  <si>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</si>
  <si>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</si>
  <si>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</si>
  <si>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</si>
  <si>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</si>
  <si>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530113210000000004660</t>
  </si>
  <si>
    <t>30113</t>
  </si>
  <si>
    <t>530113210000000004663</t>
  </si>
  <si>
    <t>公车购置及运维费</t>
  </si>
  <si>
    <t>30231</t>
  </si>
  <si>
    <t>公务用车运行维护费</t>
  </si>
  <si>
    <t>530113210000000004664</t>
  </si>
  <si>
    <t>30217</t>
  </si>
  <si>
    <t>530113210000000004666</t>
  </si>
  <si>
    <t>工会经费</t>
  </si>
  <si>
    <t>30228</t>
  </si>
  <si>
    <t>530113210000000004667</t>
  </si>
  <si>
    <t>离退休公用经费</t>
  </si>
  <si>
    <t>30299</t>
  </si>
  <si>
    <t>其他商品和服务支出</t>
  </si>
  <si>
    <t>530113210000000004669</t>
  </si>
  <si>
    <t>一般公用支出</t>
  </si>
  <si>
    <t>30201</t>
  </si>
  <si>
    <t>办公费</t>
  </si>
  <si>
    <t>30205</t>
  </si>
  <si>
    <t>水费</t>
  </si>
  <si>
    <t>30206</t>
  </si>
  <si>
    <t>电费</t>
  </si>
  <si>
    <t>30207</t>
  </si>
  <si>
    <t>邮电费</t>
  </si>
  <si>
    <t>30211</t>
  </si>
  <si>
    <t>差旅费</t>
  </si>
  <si>
    <t>30213</t>
  </si>
  <si>
    <t>维修（护）费</t>
  </si>
  <si>
    <t>30215</t>
  </si>
  <si>
    <t>会议费</t>
  </si>
  <si>
    <t>30216</t>
  </si>
  <si>
    <t>培训费</t>
  </si>
  <si>
    <t>530113221100000295630</t>
  </si>
  <si>
    <t>离退休生活补助</t>
  </si>
  <si>
    <t>30305</t>
  </si>
  <si>
    <t>生活补助</t>
  </si>
  <si>
    <t>530113231100001509084</t>
  </si>
  <si>
    <t>事业人员绩效奖励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</si>
  <si>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</si>
  <si>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</si>
  <si>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</si>
  <si>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</si>
  <si>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</si>
  <si>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</si>
  <si>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</si>
  <si>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事业发展类</t>
  </si>
  <si>
    <t>530113241100003112502</t>
  </si>
  <si>
    <t>2024年东川区主要粮食作物病虫害防控项目补助资金</t>
  </si>
  <si>
    <t>30218</t>
  </si>
  <si>
    <t>专用材料费</t>
  </si>
  <si>
    <t>30227</t>
  </si>
  <si>
    <t>委托业务费</t>
  </si>
  <si>
    <t>31003</t>
  </si>
  <si>
    <t>专用设备购置</t>
  </si>
  <si>
    <t>530113241100003112544</t>
  </si>
  <si>
    <t>2024年东川区粮食增产行动马铃薯晚疫病精准防控项目补助资金</t>
  </si>
  <si>
    <t>30226</t>
  </si>
  <si>
    <t>劳务费</t>
  </si>
  <si>
    <t>530113241100003112581</t>
  </si>
  <si>
    <t>2024年东川区红火蚁等重大疫情防控项目补助资金</t>
  </si>
  <si>
    <t>530113241100003112600</t>
  </si>
  <si>
    <t>2024年东川区病虫害疫情监测与防控项目补助资金</t>
  </si>
  <si>
    <t>530113251100004381314</t>
  </si>
  <si>
    <t>2025年东川区病虫害疫情监测与防控项目专项资金</t>
  </si>
  <si>
    <t>530113251100004450701</t>
  </si>
  <si>
    <t>2025年东川区红火蚁防控项目专项资金</t>
  </si>
  <si>
    <t>530113251100004450729</t>
  </si>
  <si>
    <t>2025年东川区马铃薯晚疫病精准防控示范项目专项资金</t>
  </si>
  <si>
    <t>530113251100004450776</t>
  </si>
  <si>
    <t>2025年主要粮食作物病虫害防控项目专项资金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</si>
  <si>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</si>
  <si>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</si>
  <si>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</si>
  <si>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</si>
  <si>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</si>
  <si>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</si>
  <si>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</si>
  <si>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</si>
  <si>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</si>
  <si>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</si>
  <si>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开展红火蚁统防统治3000亩以上（其中,核心防控示范区900亩,统防区2100亩），培训群众1000人次以上。在红火蚁防控期及时组织实施防控，重发区域红火蚁得到有效控制，农作物不因红火蚁危害出现大范围成灾绝收，有效遏制红火蚁暴发流行成灾。通过项目实施，项目区统防统治覆盖率达48%以上，农药包装废弃物回收率达90%以上，服务对象满意度达85%以上。</t>
  </si>
  <si>
    <t>产出指标</t>
  </si>
  <si>
    <t>数量指标</t>
  </si>
  <si>
    <t>红火蚁等重大病虫疫情防控</t>
  </si>
  <si>
    <t>&gt;=</t>
  </si>
  <si>
    <t>0.3</t>
  </si>
  <si>
    <t>万亩次</t>
  </si>
  <si>
    <t>定量指标</t>
  </si>
  <si>
    <t>红火蚁等重大病虫疫情防控0.3万亩次</t>
  </si>
  <si>
    <t>质量指标</t>
  </si>
  <si>
    <t>防控效果</t>
  </si>
  <si>
    <t>有效遏制暴发流行成灾</t>
  </si>
  <si>
    <t>%</t>
  </si>
  <si>
    <t>有效遏制红火蚁暴发流行成灾</t>
  </si>
  <si>
    <t>项目实施区统防统治覆盖率</t>
  </si>
  <si>
    <t>&gt;</t>
  </si>
  <si>
    <t>48</t>
  </si>
  <si>
    <t>项目区统防统治覆盖率达48%以上</t>
  </si>
  <si>
    <t>项目实施区农药包装废弃物回收率</t>
  </si>
  <si>
    <t>90</t>
  </si>
  <si>
    <t>农药包装废弃物回收率达90%以上</t>
  </si>
  <si>
    <t>时效指标</t>
  </si>
  <si>
    <t>农作物病虫害防治组织实施时效</t>
  </si>
  <si>
    <t>=</t>
  </si>
  <si>
    <t>在农作物病虫害防控期及时组织实施</t>
  </si>
  <si>
    <t>效益指标</t>
  </si>
  <si>
    <t>社会效益</t>
  </si>
  <si>
    <t>防灾措施保障粮食安全和农业生产安全效果</t>
  </si>
  <si>
    <t>重发区域病虫害得到有效控制，农作物不出现大范围成灾绝收</t>
  </si>
  <si>
    <t>可持续影响</t>
  </si>
  <si>
    <t>有效保持重大病虫疫情灾情监测预警能力</t>
  </si>
  <si>
    <t>病虫害防控期内</t>
  </si>
  <si>
    <t>满意度指标</t>
  </si>
  <si>
    <t>服务对象满意度</t>
  </si>
  <si>
    <t>受灾农民或防治服务组织满意度</t>
  </si>
  <si>
    <t>85</t>
  </si>
  <si>
    <t>加强马铃薯疫情监测预警工作，开展粮食增产行动，建立马铃薯晚疫病精准防控示范区2个，示范面积0.3万亩。科学选用良种、集成先进适用栽培及晚疫病防控技术，马铃薯晚疫病防控效率达85%以上，每亩马铃薯比全省平均单产1.1吨增收1000公斤以上，0.3万亩马铃薯增收0.3万吨鲜薯，折粮增产600吨。通过防控措施的实施，马铃薯疫情得到有效防控，不出现大面积成灾，有力保障农业生产安全。</t>
  </si>
  <si>
    <t>马铃薯晚疫病精准防控示范区</t>
  </si>
  <si>
    <t>个</t>
  </si>
  <si>
    <t>建立马铃薯晚疫病精准防控示范区2个</t>
  </si>
  <si>
    <t>马铃薯晚疫病精准防控示范面积</t>
  </si>
  <si>
    <t>万亩</t>
  </si>
  <si>
    <t>马铃薯晚疫病精准防控示范面积0.3万亩。</t>
  </si>
  <si>
    <t>马铃薯晚疫病防控效率</t>
  </si>
  <si>
    <t>科学选用良种、集成先进适用栽培及晚疫病防控技术，马铃薯晚疫病防控效率达85%以上。</t>
  </si>
  <si>
    <t>在农作病虫害防控其及时组织实施</t>
  </si>
  <si>
    <t>1.0</t>
  </si>
  <si>
    <t>年</t>
  </si>
  <si>
    <t>在农作病虫害防控其及时组织实施。</t>
  </si>
  <si>
    <t>经济效益</t>
  </si>
  <si>
    <t>有效减少病虫害造成的损失，提高防控效率</t>
  </si>
  <si>
    <t>378</t>
  </si>
  <si>
    <t>万元</t>
  </si>
  <si>
    <t>在项目区马铃薯产量较全省平均亩产1.1吨增产1吨以上，0.3万亩增产0.3万吨以上，按1200元/吨计算，可增收360万元以上；运用植保无人机开展病虫害防治，每亩可减少用工0.2个，按每人每天100元工资计算，可节约成本20元，防治0.9万亩次可节约成本18万元。通过节支增收，项目区综合经济效益可增加收入378余万元。</t>
  </si>
  <si>
    <t>确保发生区域不大面积绝收成灾</t>
  </si>
  <si>
    <t>通过宣传培训及绿色防控措施的推广，可有效控制马铃薯晚疫病等病虫发生态势，确保发生区域不大面积绝收成灾。同时，可促进项目区农户改进生产方式，提升科技意识，提高产品质量和竞争力，为项目区农户增收致富奠定坚实基础。</t>
  </si>
  <si>
    <t>问卷调查</t>
  </si>
  <si>
    <t>通过项目的实施，有效保持重大病虫疫情灾情监测预警能力，项目区统防统治覆盖率达46%以上，有效遏制主要粮食作物病虫害暴发流行成灾，有力保障粮食安全和农业生产安全。项目区农民或防治服务组织满意度达85%以上。</t>
  </si>
  <si>
    <t>水稻、玉米等主要粮食作物病虫害统防</t>
  </si>
  <si>
    <t>21000</t>
  </si>
  <si>
    <t>亩次</t>
  </si>
  <si>
    <t>开展水稻、玉米等主要粮食作物病虫害统防21000亩次以上。</t>
  </si>
  <si>
    <t>统防统治覆盖率</t>
  </si>
  <si>
    <t>45</t>
  </si>
  <si>
    <t>项目区统防统治覆盖率达45%以上</t>
  </si>
  <si>
    <t>1.00</t>
  </si>
  <si>
    <t>183.5</t>
  </si>
  <si>
    <t>运用植保无人机开展病虫害防治，每亩比人工防治节约成本5元，防治1万亩次可节约成本5万元。根据主要粮食作物病虫危害损失率控制在5%以下的目标，按平均亩产500公斤计算，挽回损失5%，每亩可挽回损失25公斤，按3.4元/公斤的市场价计算，可挽回损失85元，全区2.1万亩粮食作物可挽回损失178.5万元。综合经济效益可节约成本、挽回损失183.5万元。</t>
  </si>
  <si>
    <t>生态效益</t>
  </si>
  <si>
    <t>通过宣传培训及绿色防控措施的推广，可有效控制农作物重大病虫害发生态势，确保发生区域不大面积绝收成灾。</t>
  </si>
  <si>
    <t>加强马铃薯疫情监测预警工作，示范推广马铃薯晚疫病精准防控0.4万亩，培训群众300人次以上。在农作物病虫害防控期及时组织实施防控，重发区域病虫害得到有效控制，农作物不出现大范围成灾绝收，有效遏制马铃薯晚疫病暴发流行成灾。通过项目实施，项目区统防统治覆盖率达48%以上，农药包装废弃物回收率达90%以上，服务对象满意度达85%以上。</t>
  </si>
  <si>
    <t>马铃薯晚疫病精准防控</t>
  </si>
  <si>
    <t>0.4</t>
  </si>
  <si>
    <t>示范推广马铃薯晚疫病精准防控0.4万亩</t>
  </si>
  <si>
    <t>有效遏制马铃薯晚疫病暴发流行成灾</t>
  </si>
  <si>
    <t>项目实施区统防统治覆盖</t>
  </si>
  <si>
    <t>项目实施区农药包装废弃物回收率90%以上</t>
  </si>
  <si>
    <t>服务对象满意度达85%以上</t>
  </si>
  <si>
    <t>加强农作物重大病虫监测预警工作，设置病虫害疫情监测点23个，开展农作物病虫害系统监测，准确掌握病虫发生动态，发布病虫情报4期以上，为指导东川区大面积有害生物防治及时提供准确信息；选择示范带动性较强的农作物种植地块2200亩，建设病虫害绿色防控示范点2个，辐射带动全区农作物病虫害防控面积20000亩次以上；组织开展科学安全用药大讲堂、草地贪夜蛾防治技术等宣传培训，培训群众300人次以上，保障粮食生产安全和农业可持续发展。</t>
  </si>
  <si>
    <t>病虫害疫情监测点</t>
  </si>
  <si>
    <t>23</t>
  </si>
  <si>
    <t>设置病虫害疫情监测点23个</t>
  </si>
  <si>
    <t>建设病虫害绿色防控示范点</t>
  </si>
  <si>
    <t>建设病虫害绿色防控示范点2个</t>
  </si>
  <si>
    <t>危害损失率</t>
  </si>
  <si>
    <t>粮食作物病虫害危害损失率控制5%以内</t>
  </si>
  <si>
    <t>项目建设时间</t>
  </si>
  <si>
    <t>通过粮食作物绿色防控技术的实施，可有效减少因病虫害造成的损失</t>
  </si>
  <si>
    <t>16.5</t>
  </si>
  <si>
    <t xml:space="preserve">根据主要粮食作物病虫危害总体损失率控制在5%以下的目标，按平均亩产500公斤，挽回损失5%，每亩可挽回损失25公斤，按3元/公斤的市场价计算，可挽回损失75元，项目区实施绿色防控面积2200亩可挽回损失16.5万元以上。 </t>
  </si>
  <si>
    <t>提升群众对病虫害应急处置和防控能力</t>
  </si>
  <si>
    <t>300</t>
  </si>
  <si>
    <t>人</t>
  </si>
  <si>
    <t>通过项目的实施，预计能加大病虫害防控知识的普及，让广大群众正确认识病虫害的危害及防控知识，提高领导干部、种植大户、普通农户的防控意识，进一步提升群众对病虫害应急处置和防控能力，有效遏制病虫害扩散蔓延，确保病虫害危害不出现大面积绝收成灾，粮食作物病虫害危害损失率控制5%以内，服务对象满意度在85%以上，切实保障粮食安全和农业丰收。</t>
  </si>
  <si>
    <t>服务对象满意度在85%以上，切实保障粮食安全和农业丰收。</t>
  </si>
  <si>
    <t>建设农作物病虫害统防统治防控示范点1个，开展水稻“两迁”害虫、草地贪夜蛾等主要粮食作物病虫害统防10000亩次以上。在农作物病虫害防控期及时组织实施防控，重发区域病虫害得到有效控制，农作物不出现大范围成灾绝收，有效遏制病虫害暴发流行成灾。通过项目实施，项目区统防统治覆盖率达48%以上，农药包装废弃物回收率达90%以上，服务对象满意度达85%以上。</t>
  </si>
  <si>
    <t>主要粮食作物病虫害统防统治</t>
  </si>
  <si>
    <t>主要粮食作物病虫害统防统治1万亩次</t>
  </si>
  <si>
    <t>服务对象满意度达85%以上。</t>
  </si>
  <si>
    <t>开展全区红火蚁疫情常态化监测;开展红火蚁统防统治6000亩以上（其中,核心防控示范区2000亩,统防区4000亩），培训群众1000人次以上，实现区域统防，有效遏制红火蚁发生和蔓延。</t>
  </si>
  <si>
    <t>红火蚁统防统治</t>
  </si>
  <si>
    <t>6000</t>
  </si>
  <si>
    <t>亩</t>
  </si>
  <si>
    <t>开展红火蚁统防统治6000亩以上（其中,核心防控示范区2000亩,统防区4000亩）。</t>
  </si>
  <si>
    <t>'有效遏制暴发流行成灾</t>
  </si>
  <si>
    <t>实现联防联控，有效遏制红火蚁发生和蔓延。</t>
  </si>
  <si>
    <t>1.5</t>
  </si>
  <si>
    <t>提升领导干部、种植大户、普通农户的防控意识</t>
  </si>
  <si>
    <t>1000</t>
  </si>
  <si>
    <t>培训群众1000人次以上，实现区域统防，有效遏制红火蚁发生和蔓延。</t>
  </si>
  <si>
    <t>调查问卷</t>
  </si>
  <si>
    <t>全年开展主要农作物病虫害监测防控，有效遏制农作物重大病虫害扩散蔓延，主要粮食作物统防统治覆盖率达45%以上，项目区重大病虫防治处置率达90%以上，粮食作物病虫害危害损失率控制5%以内，服务对象满意度在85%以上。确保病虫害危害不出现大面积绝收成灾，切实保障粮食安全和农业丰收。</t>
  </si>
  <si>
    <t>病虫害绿色防控示范点</t>
  </si>
  <si>
    <t>防治技术宣传培训</t>
  </si>
  <si>
    <t>500</t>
  </si>
  <si>
    <t>人次</t>
  </si>
  <si>
    <t>组织开展科学安全用药大讲堂、草地贪夜蛾防治技术等宣传培训，培训群众500人次以上</t>
  </si>
  <si>
    <t>粮食作物统防统治覆盖率</t>
  </si>
  <si>
    <t>主要粮食作物统防统治覆盖率达45%以上</t>
  </si>
  <si>
    <t>项目建设时间自2025年5月20日至12月31日。</t>
  </si>
  <si>
    <t>27</t>
  </si>
  <si>
    <t>根据主要粮食作物病虫危害总体损失率控制在5%以下的目标，按平均亩产500公斤，挽回损失5%，每亩可挽回损失25公斤，按3.6元/公斤的市场价计算，可挽回损失90元，项目区防控面积3000亩可挽回损失27万元以上。</t>
  </si>
  <si>
    <t>预算06表</t>
  </si>
  <si>
    <t>政府性基金预算支出预算表</t>
  </si>
  <si>
    <t>单位名称：昆明市发展和改革委员会</t>
  </si>
  <si>
    <t>政府性基金预算支出</t>
  </si>
  <si>
    <t>备注：昆明市东川区植保植检站2026年度无政府性基金预算支出情况，此表无数据。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</si>
  <si>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</si>
  <si>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</si>
  <si>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</si>
  <si>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</si>
  <si>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</si>
  <si>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</si>
  <si>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</si>
  <si>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</si>
  <si>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</si>
  <si>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</si>
  <si>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</si>
  <si>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车辆保险费</t>
  </si>
  <si>
    <t>机动车保险服务</t>
  </si>
  <si>
    <t>批</t>
  </si>
  <si>
    <t>车辆维修和油费</t>
  </si>
  <si>
    <t>维修和保养服务</t>
  </si>
  <si>
    <t>复印纸</t>
  </si>
  <si>
    <t>包</t>
  </si>
  <si>
    <t>备注：当面向中小企业预留资金大于合计时，面向中小企业预留资金为三年预计数。</t>
  </si>
  <si>
    <t>预算08表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</si>
  <si>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</si>
  <si>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</si>
  <si>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</si>
  <si>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</si>
  <si>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</si>
  <si>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</si>
  <si>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备注：昆明市东川区植保植检站2026年度无政府购买服务情况，此表无数据。</t>
  </si>
  <si>
    <t>预算09-1表</t>
  </si>
  <si>
    <t>单位名称（项目）</t>
  </si>
  <si>
    <t>地区</t>
  </si>
  <si>
    <t>备注：昆明市东川区植保植检站2026年度无对下转移支付预算情况，此表无数据。</t>
  </si>
  <si>
    <t>预算09-2表</t>
  </si>
  <si>
    <t>备注：昆明市东川区植保植检站2026年度无对下转移支付绩效情况，此表无数据。</t>
  </si>
  <si>
    <t xml:space="preserve">预算10表
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</si>
  <si>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</si>
  <si>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</si>
  <si>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</si>
  <si>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</si>
  <si>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</si>
  <si>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</si>
  <si>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</si>
  <si>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备注：昆明市东川区植保植检站2026年度无新增资产配置支出情况，此表无数据。</t>
  </si>
  <si>
    <t>预算11表</t>
  </si>
  <si>
    <t>上级补助</t>
  </si>
  <si>
    <t>备注：昆明市东川区植保植检站2026年度无上级补助项目支出情况，此表无数据。</t>
  </si>
  <si>
    <t>预算12表</t>
  </si>
  <si>
    <t>项目级次</t>
  </si>
  <si>
    <t>313 事业发展类</t>
  </si>
  <si>
    <t>本级</t>
  </si>
  <si>
    <t/>
  </si>
  <si>
    <t>预算6表</t>
  </si>
  <si>
    <t>部门编码</t>
  </si>
  <si>
    <t>部门名称</t>
  </si>
  <si>
    <t>内容</t>
  </si>
  <si>
    <t>说明</t>
  </si>
  <si>
    <t>部门总体目标</t>
  </si>
  <si>
    <t>部门职责</t>
  </si>
  <si>
    <t xml:space="preserve">一是开展农作物病虫害监测预警，组织实施农作物病虫害防治。                                                                                                                                                                         二是植保新农药、新技术、新器械的试验示范。                                                                                                                                                                              三是农作物病虫害防治成果转化和依法推广应用。                                                                                                                                                                                         四是推广使用绿色防控技术和先进施药机械以及安全、高效、经济的农药。                                                                                                                                                                                          五是普及应用信息技术、生物技术,为专业化病虫害防治服务组织和个人提供技术培训、指导、服务。                                                                                                                                  六是贯彻落实《农作物病虫害防治条例》、《植物检疫条例》等法律法规，宣传普及农作物病虫害防治知识、植物检疫知识等。     </t>
  </si>
  <si>
    <r>
      <rPr>
        <sz val="9"/>
        <color rgb="FF000000"/>
        <rFont val="宋体"/>
        <charset val="134"/>
      </rPr>
      <t xml:space="preserve">
2026年：开展农作物病虫害远程监测预警；开展农作物病虫害统防统治18万亩次以上，推广绿色防控14万亩次以上；加强植物检疫工作，有效控制检疫性有害生物扩散、蔓延；加强农药市场监管，从源头控制禁限用农药的使用管理，保障农业生产安全。
2027年：开展农作物病虫害远程监测预警；开展农作物病虫害统防统治20万亩次以上，推广绿色防控15万亩次以上；加强植物检疫工作，有效控制检疫性有害生物扩散、蔓延；加强农药市场监管，从源头控制禁限用农药的使用管理，保障农业生产安全 。                                                                                                                                                                                                              2028年：实现农作物病虫害远程监测预警；开展农作物病虫害统防统治</t>
    </r>
    <r>
      <rPr>
        <sz val="9"/>
        <color theme="1"/>
        <rFont val="宋体"/>
        <charset val="134"/>
      </rPr>
      <t>21</t>
    </r>
    <r>
      <rPr>
        <sz val="9"/>
        <color rgb="FF000000"/>
        <rFont val="宋体"/>
        <charset val="134"/>
      </rPr>
      <t>万亩次以上，推广绿色防控</t>
    </r>
    <r>
      <rPr>
        <sz val="9"/>
        <color theme="1"/>
        <rFont val="宋体"/>
        <charset val="134"/>
      </rPr>
      <t>16</t>
    </r>
    <r>
      <rPr>
        <sz val="9"/>
        <color rgb="FF000000"/>
        <rFont val="宋体"/>
        <charset val="134"/>
      </rPr>
      <t>万亩次以上；加强植物检疫工作，有效控制检疫性有害生物扩散、蔓延；加强农药市场监管，从源头控制禁限用农药的使用管理，保障农业生产安全。</t>
    </r>
  </si>
  <si>
    <t>部门年度目标</t>
  </si>
  <si>
    <t>开展农作物病虫害远程监测预警；开展农作物病虫害统防统治18万亩次以上，推广绿色防控14万亩次以上；加强植物检疫工作，有效控制检疫性有害生物扩散、蔓延；加强农药市场监管，从源头控制禁限用农药的使用管理，保障农业生产安全。</t>
  </si>
  <si>
    <t>二、部门年度重点工作任务</t>
  </si>
  <si>
    <t>部门职能职责</t>
  </si>
  <si>
    <t>主要内容</t>
  </si>
  <si>
    <t>对应项目</t>
  </si>
  <si>
    <t>纳入预算金额（元）</t>
  </si>
  <si>
    <t>总额</t>
  </si>
  <si>
    <t>财政拨款</t>
  </si>
  <si>
    <t>其他资金</t>
  </si>
  <si>
    <t>负责开展农作物病虫害监测预警，组织实施农作物病虫害防治；负责植保新农药、新技术、新器械的试验示范；开展农作物病虫害防治成果转化和依法推广应用；推广使用绿色防控技术和先进施药机械以及安全、高效、经济的农药；普及应用信息技术、生物技术,为专业化病虫害防治服务组织和个人提供技术培训、指导、服务；贯彻落实《农作物病虫害防治条例》、《植物检疫条例》等法律法规，宣传普及农作物病虫害防治知识、植物检疫知识等。</t>
  </si>
  <si>
    <t>1.开展农作物病虫害统防统治18万亩次以上。2.推广绿色防控14万亩次以上。确保农业增产，农民增收。3.开展农作物病虫害远程监测预警。4.开展植物检疫工作，有效控制检疫性有害生物扩散、蔓延。5.加强农药市场监管，从源头控制禁限用农药的使用管理，保障农业生产安全。</t>
  </si>
  <si>
    <t>三、部门整体支出绩效指标</t>
  </si>
  <si>
    <t>绩效指标</t>
  </si>
  <si>
    <t>评（扣）分标准</t>
  </si>
  <si>
    <t>绩效指标设定依据及指标值数据来源</t>
  </si>
  <si>
    <t xml:space="preserve">二级指标 </t>
  </si>
  <si>
    <t>全年申报基本支出的在职人数</t>
  </si>
  <si>
    <t>10分，全部完成得满分，未完成按权重扣分</t>
  </si>
  <si>
    <t>本单位2026年在职人员13人基本支出</t>
  </si>
  <si>
    <t>按2025年10月实际在职人员工资等进行测算的基本支出</t>
  </si>
  <si>
    <t>全年申报基本支出的退休人员人数</t>
  </si>
  <si>
    <t>本单位2026年退休人员13人基本支出</t>
  </si>
  <si>
    <t>按2025年10月实际退休人员工资等进行测算的基本支出</t>
  </si>
  <si>
    <t>各项工作完成率</t>
  </si>
  <si>
    <t>95</t>
  </si>
  <si>
    <t>15分，全部完成得满分，未完成按权重扣分</t>
  </si>
  <si>
    <t>按要求完成各项工作</t>
  </si>
  <si>
    <t>重点工作目标督查分解考核任务</t>
  </si>
  <si>
    <t>各项工作完成时间</t>
  </si>
  <si>
    <t>2026年度内完成各项年度工作</t>
  </si>
  <si>
    <t>成本指标</t>
  </si>
  <si>
    <t>社会成本指标</t>
  </si>
  <si>
    <t>元</t>
  </si>
  <si>
    <t>全年一般公共预算支出数</t>
  </si>
  <si>
    <t>预算下达通知书</t>
  </si>
  <si>
    <t>“预防为主、综合防治”的植保方针，进一步牢固树立“公共植保、绿色植保”思想理念，大力推行专业化统防统治。</t>
  </si>
  <si>
    <t>2026年度重点工作要求进行细化分解</t>
  </si>
  <si>
    <t>全面提升防治工作的组织化程度和科学化水平，切实保障农业生产安，保障农产品质量安全，保障农业产业安全。</t>
  </si>
  <si>
    <t>准确掌握病虫发生动态，及时指导防治，主要粮食作物病虫危害总体损失率控制在5%以内。</t>
  </si>
  <si>
    <r>
      <rPr>
        <sz val="10"/>
        <color rgb="FF000000"/>
        <rFont val="仿宋"/>
        <charset val="134"/>
      </rPr>
      <t>&lt;</t>
    </r>
    <r>
      <rPr>
        <sz val="10"/>
        <color indexed="8"/>
        <rFont val="宋体"/>
        <charset val="134"/>
      </rPr>
      <t>=</t>
    </r>
  </si>
  <si>
    <t xml:space="preserve">利用天敌、生态控害技术：尽量不用或少用对天敌杀伤力和生态环境破坏较大的农药，为天敌群落营造适宜环境，化学防治时采用选择性药剂，调整用药时间。 </t>
  </si>
  <si>
    <t>改进施药方法，减少用药次数，避免大量杀伤天敌。充分利用田间天敌自然控害作用，重点保护七星瓢虫、蚜茧蜂等天敌。</t>
  </si>
  <si>
    <t>社会公众或服务对象是指部门（单位）履行职责而影响到的部门、群体或个人，一般采取社会调查的方式</t>
  </si>
  <si>
    <t>问卷调查参照财政部部门整体支出绩效评价共性指标体系框架</t>
  </si>
</sst>
</file>

<file path=xl/styles.xml><?xml version="1.0" encoding="utf-8"?>
<styleSheet xmlns="http://schemas.openxmlformats.org/spreadsheetml/2006/main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;\-#,##0;;@"/>
    <numFmt numFmtId="177" formatCode="#,##0.00;\-#,##0.00;;@"/>
    <numFmt numFmtId="178" formatCode="yyyy\-mm\-dd"/>
    <numFmt numFmtId="179" formatCode="yyyy\-mm\-dd\ hh:mm:ss"/>
    <numFmt numFmtId="180" formatCode="hh:mm:ss"/>
    <numFmt numFmtId="181" formatCode="#,##0.00_ "/>
  </numFmts>
  <fonts count="43"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b/>
      <sz val="24"/>
      <color rgb="FF000000"/>
      <name val="宋体"/>
      <charset val="134"/>
    </font>
    <font>
      <sz val="9"/>
      <color rgb="FF000000"/>
      <name val="宋体"/>
      <charset val="134"/>
    </font>
    <font>
      <sz val="10"/>
      <color rgb="FF000000"/>
      <name val="宋体"/>
      <charset val="134"/>
    </font>
    <font>
      <b/>
      <sz val="10"/>
      <color rgb="FF000000"/>
      <name val="宋体"/>
      <charset val="134"/>
    </font>
    <font>
      <b/>
      <sz val="11"/>
      <color rgb="FF000000"/>
      <name val="宋体"/>
      <charset val="134"/>
    </font>
    <font>
      <sz val="12"/>
      <color rgb="FF000000"/>
      <name val="宋体"/>
      <charset val="134"/>
    </font>
    <font>
      <sz val="11"/>
      <color indexed="8"/>
      <name val="宋体"/>
      <charset val="134"/>
    </font>
    <font>
      <sz val="10"/>
      <color rgb="FF000000"/>
      <name val="仿宋"/>
      <charset val="134"/>
    </font>
    <font>
      <sz val="9"/>
      <color indexed="8"/>
      <name val="宋体"/>
      <charset val="134"/>
    </font>
    <font>
      <b/>
      <sz val="23"/>
      <color rgb="FF000000"/>
      <name val="宋体"/>
      <charset val="134"/>
    </font>
    <font>
      <sz val="9"/>
      <color theme="1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9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color indexed="8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BEEF4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42" fontId="0" fillId="0" borderId="0" applyFont="0" applyFill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9" fontId="24" fillId="0" borderId="1">
      <alignment horizontal="right" vertical="center"/>
    </xf>
    <xf numFmtId="0" fontId="22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24" fillId="0" borderId="1">
      <alignment horizontal="right" vertical="center"/>
    </xf>
    <xf numFmtId="0" fontId="28" fillId="0" borderId="0" applyNumberFormat="0" applyFill="0" applyBorder="0" applyAlignment="0" applyProtection="0">
      <alignment vertical="center"/>
    </xf>
    <xf numFmtId="0" fontId="0" fillId="11" borderId="16" applyNumberFormat="0" applyFont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9" fillId="0" borderId="18" applyNumberFormat="0" applyFill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35" fillId="15" borderId="19" applyNumberFormat="0" applyAlignment="0" applyProtection="0">
      <alignment vertical="center"/>
    </xf>
    <xf numFmtId="0" fontId="36" fillId="15" borderId="15" applyNumberFormat="0" applyAlignment="0" applyProtection="0">
      <alignment vertical="center"/>
    </xf>
    <xf numFmtId="0" fontId="37" fillId="16" borderId="20" applyNumberFormat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38" fillId="0" borderId="21" applyNumberFormat="0" applyFill="0" applyAlignment="0" applyProtection="0">
      <alignment vertical="center"/>
    </xf>
    <xf numFmtId="0" fontId="39" fillId="0" borderId="22" applyNumberFormat="0" applyFill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10" fontId="24" fillId="0" borderId="1">
      <alignment horizontal="right" vertical="center"/>
    </xf>
    <xf numFmtId="0" fontId="22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177" fontId="24" fillId="0" borderId="1">
      <alignment horizontal="right" vertical="center"/>
    </xf>
    <xf numFmtId="49" fontId="24" fillId="0" borderId="1">
      <alignment horizontal="left" vertical="center" wrapText="1"/>
    </xf>
    <xf numFmtId="177" fontId="24" fillId="0" borderId="1">
      <alignment horizontal="right" vertical="center"/>
    </xf>
    <xf numFmtId="180" fontId="24" fillId="0" borderId="1">
      <alignment horizontal="right" vertical="center"/>
    </xf>
    <xf numFmtId="176" fontId="24" fillId="0" borderId="1">
      <alignment horizontal="right" vertical="center"/>
    </xf>
    <xf numFmtId="0" fontId="24" fillId="0" borderId="0">
      <alignment vertical="top"/>
      <protection locked="0"/>
    </xf>
  </cellStyleXfs>
  <cellXfs count="243">
    <xf numFmtId="0" fontId="0" fillId="0" borderId="0" xfId="0" applyFont="1" applyBorder="1"/>
    <xf numFmtId="0" fontId="1" fillId="0" borderId="0" xfId="57" applyFont="1" applyFill="1" applyBorder="1" applyAlignment="1" applyProtection="1"/>
    <xf numFmtId="0" fontId="2" fillId="2" borderId="0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4" fontId="3" fillId="2" borderId="1" xfId="0" applyNumberFormat="1" applyFont="1" applyFill="1" applyBorder="1" applyAlignment="1" applyProtection="1">
      <alignment horizontal="right" vertical="center"/>
      <protection locked="0"/>
    </xf>
    <xf numFmtId="0" fontId="1" fillId="0" borderId="1" xfId="0" applyFont="1" applyBorder="1"/>
    <xf numFmtId="4" fontId="3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 applyProtection="1">
      <alignment horizontal="center" vertical="center"/>
      <protection locked="0"/>
    </xf>
    <xf numFmtId="49" fontId="7" fillId="0" borderId="1" xfId="0" applyNumberFormat="1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>
      <alignment horizontal="center" vertical="center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>
      <alignment horizontal="center" vertical="center" wrapText="1"/>
    </xf>
    <xf numFmtId="0" fontId="3" fillId="0" borderId="1" xfId="57" applyFont="1" applyFill="1" applyBorder="1" applyAlignment="1" applyProtection="1">
      <alignment horizontal="center" vertical="center" wrapText="1"/>
      <protection locked="0"/>
    </xf>
    <xf numFmtId="0" fontId="3" fillId="4" borderId="1" xfId="57" applyFont="1" applyFill="1" applyBorder="1" applyAlignment="1" applyProtection="1">
      <alignment horizontal="left" vertical="center" wrapText="1"/>
      <protection locked="0"/>
    </xf>
    <xf numFmtId="0" fontId="3" fillId="0" borderId="5" xfId="57" applyFont="1" applyFill="1" applyBorder="1" applyAlignment="1" applyProtection="1">
      <alignment horizontal="center" vertical="center" wrapText="1"/>
    </xf>
    <xf numFmtId="0" fontId="3" fillId="0" borderId="6" xfId="57" applyFont="1" applyFill="1" applyBorder="1" applyAlignment="1" applyProtection="1">
      <alignment horizontal="left" vertical="center" wrapText="1"/>
    </xf>
    <xf numFmtId="0" fontId="3" fillId="0" borderId="7" xfId="57" applyFont="1" applyFill="1" applyBorder="1" applyAlignment="1" applyProtection="1">
      <alignment horizontal="center" vertical="center" wrapText="1"/>
    </xf>
    <xf numFmtId="0" fontId="3" fillId="0" borderId="8" xfId="57" applyFont="1" applyFill="1" applyBorder="1" applyAlignment="1" applyProtection="1">
      <alignment horizontal="left" vertical="center" wrapText="1"/>
    </xf>
    <xf numFmtId="0" fontId="3" fillId="0" borderId="5" xfId="57" applyFont="1" applyFill="1" applyBorder="1" applyAlignment="1" applyProtection="1">
      <alignment horizontal="left" vertical="center" wrapText="1"/>
    </xf>
    <xf numFmtId="181" fontId="3" fillId="0" borderId="1" xfId="57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57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/>
    </xf>
    <xf numFmtId="0" fontId="3" fillId="0" borderId="1" xfId="57" applyFont="1" applyFill="1" applyBorder="1" applyAlignment="1" applyProtection="1">
      <alignment horizontal="left" vertical="center" wrapText="1"/>
    </xf>
    <xf numFmtId="0" fontId="9" fillId="0" borderId="1" xfId="57" applyFont="1" applyFill="1" applyBorder="1" applyAlignment="1" applyProtection="1">
      <alignment horizontal="center" vertical="center" wrapText="1"/>
      <protection locked="0"/>
    </xf>
    <xf numFmtId="0" fontId="4" fillId="0" borderId="1" xfId="57" applyFont="1" applyFill="1" applyBorder="1" applyAlignment="1" applyProtection="1">
      <alignment horizontal="center" vertical="center" wrapText="1"/>
      <protection locked="0"/>
    </xf>
    <xf numFmtId="0" fontId="4" fillId="0" borderId="5" xfId="57" applyFont="1" applyFill="1" applyBorder="1" applyAlignment="1" applyProtection="1">
      <alignment horizontal="left" vertical="center" wrapText="1"/>
    </xf>
    <xf numFmtId="0" fontId="10" fillId="0" borderId="8" xfId="0" applyFont="1" applyFill="1" applyBorder="1" applyAlignment="1" applyProtection="1">
      <alignment horizontal="left" vertical="center" wrapText="1" readingOrder="1"/>
      <protection locked="0"/>
    </xf>
    <xf numFmtId="0" fontId="3" fillId="2" borderId="0" xfId="0" applyFont="1" applyFill="1" applyBorder="1" applyAlignment="1">
      <alignment horizontal="right" vertical="center" wrapText="1"/>
    </xf>
    <xf numFmtId="0" fontId="1" fillId="0" borderId="4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49" fontId="1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4" fontId="3" fillId="0" borderId="1" xfId="0" applyNumberFormat="1" applyFont="1" applyBorder="1" applyAlignment="1">
      <alignment horizontal="right" vertical="center"/>
    </xf>
    <xf numFmtId="49" fontId="7" fillId="0" borderId="1" xfId="0" applyNumberFormat="1" applyFont="1" applyBorder="1" applyAlignment="1">
      <alignment horizontal="center" vertical="center"/>
    </xf>
    <xf numFmtId="0" fontId="3" fillId="0" borderId="6" xfId="57" applyFont="1" applyFill="1" applyBorder="1" applyAlignment="1" applyProtection="1">
      <alignment horizontal="center" vertical="center" wrapText="1"/>
    </xf>
    <xf numFmtId="0" fontId="3" fillId="0" borderId="8" xfId="57" applyFont="1" applyFill="1" applyBorder="1" applyAlignment="1" applyProtection="1">
      <alignment horizontal="center" vertical="center" wrapText="1"/>
    </xf>
    <xf numFmtId="0" fontId="1" fillId="0" borderId="8" xfId="57" applyFont="1" applyFill="1" applyBorder="1" applyAlignment="1" applyProtection="1"/>
    <xf numFmtId="0" fontId="4" fillId="5" borderId="5" xfId="57" applyFont="1" applyFill="1" applyBorder="1" applyAlignment="1" applyProtection="1">
      <alignment horizontal="left" vertical="center" wrapText="1"/>
    </xf>
    <xf numFmtId="49" fontId="4" fillId="0" borderId="0" xfId="0" applyNumberFormat="1" applyFont="1" applyBorder="1"/>
    <xf numFmtId="0" fontId="3" fillId="0" borderId="0" xfId="0" applyFont="1" applyBorder="1" applyAlignment="1" applyProtection="1">
      <alignment horizontal="right" vertical="center"/>
      <protection locked="0"/>
    </xf>
    <xf numFmtId="0" fontId="11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>
      <alignment horizontal="left" vertical="center"/>
    </xf>
    <xf numFmtId="0" fontId="1" fillId="0" borderId="0" xfId="0" applyFont="1" applyBorder="1"/>
    <xf numFmtId="0" fontId="3" fillId="0" borderId="0" xfId="0" applyFont="1" applyBorder="1" applyAlignment="1" applyProtection="1">
      <alignment horizontal="right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>
      <alignment horizontal="center" vertical="center" wrapText="1"/>
    </xf>
    <xf numFmtId="0" fontId="1" fillId="0" borderId="6" xfId="0" applyFont="1" applyBorder="1" applyAlignment="1" applyProtection="1">
      <alignment horizontal="center" vertical="center" wrapText="1"/>
      <protection locked="0"/>
    </xf>
    <xf numFmtId="0" fontId="1" fillId="0" borderId="6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0" fontId="1" fillId="2" borderId="5" xfId="0" applyFont="1" applyFill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 applyProtection="1">
      <alignment horizontal="left" vertical="center"/>
      <protection locked="0"/>
    </xf>
    <xf numFmtId="4" fontId="3" fillId="0" borderId="1" xfId="0" applyNumberFormat="1" applyFont="1" applyBorder="1" applyAlignment="1" applyProtection="1">
      <alignment horizontal="right" vertical="center" wrapText="1"/>
      <protection locked="0"/>
    </xf>
    <xf numFmtId="49" fontId="12" fillId="0" borderId="1" xfId="53" applyNumberFormat="1" applyFont="1" applyBorder="1">
      <alignment horizontal="left" vertical="center" wrapText="1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left" vertical="center" wrapText="1"/>
      <protection locked="0"/>
    </xf>
    <xf numFmtId="0" fontId="3" fillId="0" borderId="4" xfId="0" applyFont="1" applyBorder="1" applyAlignment="1" applyProtection="1">
      <alignment horizontal="left" vertical="center" wrapText="1"/>
      <protection locked="0"/>
    </xf>
    <xf numFmtId="0" fontId="1" fillId="2" borderId="9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right" vertical="center" wrapText="1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4" fontId="12" fillId="0" borderId="1" xfId="54" applyNumberFormat="1" applyFont="1" applyBorder="1">
      <alignment horizontal="right" vertical="center"/>
    </xf>
    <xf numFmtId="0" fontId="3" fillId="2" borderId="0" xfId="0" applyFont="1" applyFill="1" applyBorder="1" applyAlignment="1" applyProtection="1">
      <alignment horizontal="right" vertical="top" wrapText="1"/>
      <protection locked="0"/>
    </xf>
    <xf numFmtId="0" fontId="13" fillId="0" borderId="0" xfId="0" applyFont="1" applyBorder="1" applyAlignment="1" applyProtection="1">
      <alignment vertical="top"/>
      <protection locked="0"/>
    </xf>
    <xf numFmtId="0" fontId="13" fillId="0" borderId="0" xfId="0" applyFont="1" applyBorder="1" applyAlignment="1">
      <alignment vertical="top"/>
    </xf>
    <xf numFmtId="0" fontId="14" fillId="2" borderId="0" xfId="0" applyFont="1" applyFill="1" applyBorder="1" applyAlignment="1" applyProtection="1">
      <alignment horizontal="center" vertical="center" wrapText="1"/>
      <protection locked="0"/>
    </xf>
    <xf numFmtId="0" fontId="13" fillId="0" borderId="0" xfId="0" applyFont="1" applyBorder="1" applyProtection="1">
      <protection locked="0"/>
    </xf>
    <xf numFmtId="0" fontId="13" fillId="0" borderId="0" xfId="0" applyFont="1" applyBorder="1"/>
    <xf numFmtId="0" fontId="3" fillId="2" borderId="0" xfId="0" applyFont="1" applyFill="1" applyBorder="1" applyAlignment="1" applyProtection="1">
      <alignment horizontal="left" vertical="center" wrapText="1"/>
      <protection locked="0"/>
    </xf>
    <xf numFmtId="0" fontId="4" fillId="2" borderId="0" xfId="0" applyFont="1" applyFill="1" applyBorder="1" applyAlignment="1" applyProtection="1">
      <alignment horizontal="right" vertical="center"/>
      <protection locked="0"/>
    </xf>
    <xf numFmtId="0" fontId="4" fillId="2" borderId="0" xfId="0" applyFont="1" applyFill="1" applyBorder="1" applyAlignment="1" applyProtection="1">
      <alignment horizontal="right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right" vertical="center"/>
      <protection locked="0"/>
    </xf>
    <xf numFmtId="0" fontId="4" fillId="2" borderId="1" xfId="0" applyFont="1" applyFill="1" applyBorder="1" applyAlignment="1" applyProtection="1">
      <alignment horizontal="right" vertical="center" wrapText="1"/>
      <protection locked="0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>
      <alignment horizontal="left" vertical="center" wrapText="1"/>
    </xf>
    <xf numFmtId="3" fontId="3" fillId="2" borderId="1" xfId="0" applyNumberFormat="1" applyFont="1" applyFill="1" applyBorder="1" applyAlignment="1" applyProtection="1">
      <alignment horizontal="right" vertical="center"/>
      <protection locked="0"/>
    </xf>
    <xf numFmtId="4" fontId="3" fillId="0" borderId="1" xfId="0" applyNumberFormat="1" applyFont="1" applyBorder="1" applyAlignment="1" applyProtection="1">
      <alignment horizontal="right" vertical="center"/>
      <protection locked="0"/>
    </xf>
    <xf numFmtId="0" fontId="3" fillId="0" borderId="1" xfId="0" applyFont="1" applyBorder="1" applyAlignment="1" applyProtection="1">
      <alignment horizontal="left"/>
      <protection locked="0"/>
    </xf>
    <xf numFmtId="0" fontId="3" fillId="0" borderId="1" xfId="0" applyFont="1" applyBorder="1" applyAlignment="1">
      <alignment horizontal="left"/>
    </xf>
    <xf numFmtId="0" fontId="3" fillId="2" borderId="1" xfId="0" applyFont="1" applyFill="1" applyBorder="1" applyAlignment="1">
      <alignment horizontal="right" vertical="center"/>
    </xf>
    <xf numFmtId="0" fontId="3" fillId="2" borderId="0" xfId="0" applyFont="1" applyFill="1" applyBorder="1" applyAlignment="1" applyProtection="1">
      <alignment horizontal="right" vertical="center" wrapText="1"/>
      <protection locked="0"/>
    </xf>
    <xf numFmtId="0" fontId="15" fillId="0" borderId="0" xfId="0" applyFont="1" applyBorder="1" applyAlignment="1">
      <alignment horizontal="center" vertical="center"/>
    </xf>
    <xf numFmtId="0" fontId="11" fillId="0" borderId="0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vertical="center" wrapText="1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4" fillId="0" borderId="0" xfId="0" applyFont="1" applyBorder="1" applyAlignment="1">
      <alignment horizontal="right" vertical="center"/>
    </xf>
    <xf numFmtId="0" fontId="15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wrapText="1"/>
    </xf>
    <xf numFmtId="0" fontId="4" fillId="0" borderId="0" xfId="0" applyFont="1" applyBorder="1" applyAlignment="1">
      <alignment horizontal="right" wrapText="1"/>
    </xf>
    <xf numFmtId="0" fontId="4" fillId="0" borderId="0" xfId="0" applyFont="1" applyBorder="1" applyAlignment="1">
      <alignment wrapText="1"/>
    </xf>
    <xf numFmtId="0" fontId="1" fillId="0" borderId="10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177" fontId="12" fillId="0" borderId="1" xfId="0" applyNumberFormat="1" applyFont="1" applyBorder="1" applyAlignment="1">
      <alignment horizontal="right" vertical="center"/>
    </xf>
    <xf numFmtId="0" fontId="1" fillId="0" borderId="4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0" xfId="0" applyFont="1" applyBorder="1" applyProtection="1">
      <protection locked="0"/>
    </xf>
    <xf numFmtId="0" fontId="11" fillId="0" borderId="0" xfId="0" applyFont="1" applyBorder="1" applyAlignment="1">
      <alignment horizontal="center" vertical="center" wrapText="1"/>
    </xf>
    <xf numFmtId="0" fontId="1" fillId="0" borderId="0" xfId="0" applyFont="1" applyBorder="1" applyProtection="1">
      <protection locked="0"/>
    </xf>
    <xf numFmtId="0" fontId="1" fillId="0" borderId="11" xfId="0" applyFont="1" applyBorder="1" applyAlignment="1" applyProtection="1">
      <alignment horizontal="center" vertical="center"/>
      <protection locked="0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 applyProtection="1">
      <alignment horizontal="center" vertical="center"/>
      <protection locked="0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 applyProtection="1">
      <alignment horizontal="center" vertical="center"/>
      <protection locked="0"/>
    </xf>
    <xf numFmtId="0" fontId="1" fillId="0" borderId="1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13" xfId="0" applyFont="1" applyBorder="1" applyAlignment="1" applyProtection="1">
      <alignment horizontal="left" vertical="center"/>
      <protection locked="0"/>
    </xf>
    <xf numFmtId="0" fontId="3" fillId="0" borderId="1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14" xfId="0" applyFont="1" applyBorder="1" applyAlignment="1" applyProtection="1">
      <alignment horizontal="left" vertical="center"/>
      <protection locked="0"/>
    </xf>
    <xf numFmtId="0" fontId="3" fillId="0" borderId="14" xfId="0" applyFont="1" applyBorder="1" applyAlignment="1">
      <alignment horizontal="left" vertical="center"/>
    </xf>
    <xf numFmtId="0" fontId="3" fillId="0" borderId="0" xfId="0" applyFont="1" applyBorder="1" applyAlignment="1" applyProtection="1">
      <alignment vertical="top" wrapText="1"/>
      <protection locked="0"/>
    </xf>
    <xf numFmtId="0" fontId="11" fillId="0" borderId="0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1" fillId="0" borderId="14" xfId="0" applyFont="1" applyBorder="1" applyAlignment="1">
      <alignment horizontal="center" vertical="center" wrapText="1"/>
    </xf>
    <xf numFmtId="0" fontId="1" fillId="0" borderId="13" xfId="0" applyFont="1" applyBorder="1" applyAlignment="1" applyProtection="1">
      <alignment horizontal="center" vertical="center" wrapText="1"/>
      <protection locked="0"/>
    </xf>
    <xf numFmtId="0" fontId="3" fillId="2" borderId="13" xfId="0" applyFont="1" applyFill="1" applyBorder="1" applyAlignment="1">
      <alignment horizontal="left" vertical="center"/>
    </xf>
    <xf numFmtId="0" fontId="3" fillId="0" borderId="0" xfId="0" applyFont="1" applyBorder="1" applyAlignment="1" applyProtection="1">
      <alignment horizontal="right" vertical="center" wrapText="1"/>
      <protection locked="0"/>
    </xf>
    <xf numFmtId="0" fontId="3" fillId="0" borderId="0" xfId="0" applyFont="1" applyBorder="1" applyAlignment="1" applyProtection="1">
      <alignment horizontal="right" wrapText="1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14" xfId="0" applyFont="1" applyBorder="1" applyAlignment="1" applyProtection="1">
      <alignment horizontal="center" vertical="center"/>
      <protection locked="0"/>
    </xf>
    <xf numFmtId="0" fontId="1" fillId="0" borderId="14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>
      <alignment horizontal="left" vertical="center"/>
    </xf>
    <xf numFmtId="176" fontId="12" fillId="0" borderId="1" xfId="56" applyNumberFormat="1" applyFont="1" applyBorder="1" applyAlignment="1">
      <alignment horizontal="center" vertical="center"/>
    </xf>
    <xf numFmtId="176" fontId="12" fillId="0" borderId="1" xfId="0" applyNumberFormat="1" applyFont="1" applyBorder="1" applyAlignment="1">
      <alignment horizontal="center" vertical="center"/>
    </xf>
    <xf numFmtId="3" fontId="3" fillId="0" borderId="13" xfId="0" applyNumberFormat="1" applyFont="1" applyBorder="1" applyAlignment="1">
      <alignment horizontal="right" vertical="center"/>
    </xf>
    <xf numFmtId="0" fontId="3" fillId="2" borderId="13" xfId="0" applyFont="1" applyFill="1" applyBorder="1" applyAlignment="1">
      <alignment horizontal="right" vertical="center"/>
    </xf>
    <xf numFmtId="0" fontId="3" fillId="2" borderId="0" xfId="0" applyFont="1" applyFill="1" applyBorder="1" applyAlignment="1">
      <alignment horizontal="left" vertical="center"/>
    </xf>
    <xf numFmtId="177" fontId="12" fillId="0" borderId="0" xfId="0" applyNumberFormat="1" applyFont="1" applyBorder="1" applyAlignment="1">
      <alignment horizontal="left" vertical="center"/>
    </xf>
    <xf numFmtId="0" fontId="3" fillId="0" borderId="0" xfId="0" applyFont="1" applyBorder="1" applyAlignment="1">
      <alignment horizontal="right"/>
    </xf>
    <xf numFmtId="0" fontId="16" fillId="0" borderId="0" xfId="0" applyFont="1" applyBorder="1" applyAlignment="1" applyProtection="1">
      <alignment horizontal="right"/>
      <protection locked="0"/>
    </xf>
    <xf numFmtId="49" fontId="16" fillId="0" borderId="0" xfId="0" applyNumberFormat="1" applyFont="1" applyBorder="1" applyProtection="1">
      <protection locked="0"/>
    </xf>
    <xf numFmtId="0" fontId="4" fillId="0" borderId="0" xfId="0" applyFont="1" applyBorder="1" applyAlignment="1">
      <alignment horizontal="right"/>
    </xf>
    <xf numFmtId="0" fontId="17" fillId="0" borderId="0" xfId="0" applyFont="1" applyBorder="1" applyAlignment="1" applyProtection="1">
      <alignment horizontal="center" vertical="center" wrapText="1"/>
      <protection locked="0"/>
    </xf>
    <xf numFmtId="0" fontId="17" fillId="0" borderId="0" xfId="0" applyFont="1" applyBorder="1" applyAlignment="1" applyProtection="1">
      <alignment horizontal="center" vertical="center"/>
      <protection locked="0"/>
    </xf>
    <xf numFmtId="0" fontId="17" fillId="0" borderId="0" xfId="0" applyFont="1" applyBorder="1" applyAlignment="1">
      <alignment horizontal="center" vertical="center"/>
    </xf>
    <xf numFmtId="0" fontId="1" fillId="0" borderId="9" xfId="0" applyFont="1" applyBorder="1" applyAlignment="1" applyProtection="1">
      <alignment horizontal="center" vertical="center"/>
      <protection locked="0"/>
    </xf>
    <xf numFmtId="49" fontId="1" fillId="0" borderId="9" xfId="0" applyNumberFormat="1" applyFont="1" applyBorder="1" applyAlignment="1" applyProtection="1">
      <alignment horizontal="center" vertical="center" wrapText="1"/>
      <protection locked="0"/>
    </xf>
    <xf numFmtId="0" fontId="1" fillId="0" borderId="6" xfId="0" applyFont="1" applyBorder="1" applyAlignment="1" applyProtection="1">
      <alignment horizontal="center" vertical="center"/>
      <protection locked="0"/>
    </xf>
    <xf numFmtId="49" fontId="1" fillId="0" borderId="6" xfId="0" applyNumberFormat="1" applyFont="1" applyBorder="1" applyAlignment="1" applyProtection="1">
      <alignment horizontal="center" vertical="center" wrapText="1"/>
      <protection locked="0"/>
    </xf>
    <xf numFmtId="49" fontId="1" fillId="0" borderId="1" xfId="0" applyNumberFormat="1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 indent="1"/>
    </xf>
    <xf numFmtId="0" fontId="4" fillId="0" borderId="0" xfId="0" applyFont="1" applyBorder="1" applyAlignment="1">
      <alignment vertical="top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>
      <alignment horizontal="center" vertical="center"/>
    </xf>
    <xf numFmtId="0" fontId="3" fillId="0" borderId="0" xfId="0" applyFont="1" applyBorder="1" applyAlignment="1">
      <alignment horizontal="right" vertical="center"/>
    </xf>
    <xf numFmtId="0" fontId="4" fillId="0" borderId="0" xfId="0" applyFont="1" applyBorder="1" applyAlignment="1" applyProtection="1">
      <alignment vertical="top"/>
      <protection locked="0"/>
    </xf>
    <xf numFmtId="49" fontId="4" fillId="0" borderId="0" xfId="0" applyNumberFormat="1" applyFont="1" applyBorder="1" applyProtection="1"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5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left" vertical="center"/>
      <protection locked="0"/>
    </xf>
    <xf numFmtId="0" fontId="3" fillId="0" borderId="4" xfId="0" applyFont="1" applyBorder="1" applyAlignment="1" applyProtection="1">
      <alignment horizontal="left" vertical="center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>
      <alignment horizontal="right" vertical="center" wrapText="1"/>
    </xf>
    <xf numFmtId="0" fontId="18" fillId="0" borderId="0" xfId="0" applyFont="1" applyBorder="1" applyAlignment="1">
      <alignment horizontal="center" vertical="center"/>
    </xf>
    <xf numFmtId="0" fontId="4" fillId="2" borderId="0" xfId="0" applyFont="1" applyFill="1" applyBorder="1" applyAlignment="1" applyProtection="1">
      <alignment horizontal="left" vertical="center" wrapText="1"/>
      <protection locked="0"/>
    </xf>
    <xf numFmtId="0" fontId="13" fillId="2" borderId="1" xfId="0" applyFont="1" applyFill="1" applyBorder="1" applyAlignment="1" applyProtection="1">
      <alignment vertical="top" wrapText="1"/>
      <protection locked="0"/>
    </xf>
    <xf numFmtId="49" fontId="1" fillId="0" borderId="2" xfId="0" applyNumberFormat="1" applyFont="1" applyBorder="1" applyAlignment="1">
      <alignment horizontal="center" vertical="center" wrapText="1"/>
    </xf>
    <xf numFmtId="49" fontId="1" fillId="0" borderId="4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 indent="2"/>
    </xf>
    <xf numFmtId="0" fontId="4" fillId="0" borderId="4" xfId="0" applyFont="1" applyBorder="1" applyAlignment="1">
      <alignment horizontal="center" vertical="center"/>
    </xf>
    <xf numFmtId="0" fontId="13" fillId="2" borderId="0" xfId="0" applyFont="1" applyFill="1" applyBorder="1" applyAlignment="1">
      <alignment horizontal="left" vertical="center"/>
    </xf>
    <xf numFmtId="0" fontId="19" fillId="0" borderId="1" xfId="0" applyFont="1" applyBorder="1" applyAlignment="1" applyProtection="1">
      <alignment horizontal="center" vertical="center" wrapText="1"/>
      <protection locked="0"/>
    </xf>
    <xf numFmtId="0" fontId="19" fillId="0" borderId="1" xfId="0" applyFont="1" applyBorder="1" applyAlignment="1" applyProtection="1">
      <alignment vertical="top" wrapText="1"/>
      <protection locked="0"/>
    </xf>
    <xf numFmtId="0" fontId="3" fillId="0" borderId="1" xfId="0" applyFont="1" applyBorder="1" applyAlignment="1" applyProtection="1">
      <alignment vertical="center" wrapText="1"/>
      <protection locked="0"/>
    </xf>
    <xf numFmtId="0" fontId="20" fillId="0" borderId="1" xfId="0" applyFont="1" applyBorder="1" applyAlignment="1">
      <alignment horizontal="center" vertical="center"/>
    </xf>
    <xf numFmtId="0" fontId="20" fillId="0" borderId="1" xfId="0" applyFont="1" applyBorder="1" applyAlignment="1" applyProtection="1">
      <alignment horizontal="center" vertical="center" wrapText="1"/>
      <protection locked="0"/>
    </xf>
    <xf numFmtId="177" fontId="21" fillId="0" borderId="1" xfId="0" applyNumberFormat="1" applyFont="1" applyBorder="1" applyAlignment="1">
      <alignment horizontal="right" vertical="center"/>
    </xf>
    <xf numFmtId="0" fontId="19" fillId="2" borderId="9" xfId="0" applyFont="1" applyFill="1" applyBorder="1" applyAlignment="1">
      <alignment horizontal="center" vertical="center"/>
    </xf>
    <xf numFmtId="0" fontId="19" fillId="0" borderId="2" xfId="0" applyFont="1" applyBorder="1" applyAlignment="1" applyProtection="1">
      <alignment horizontal="center" vertical="center"/>
      <protection locked="0"/>
    </xf>
    <xf numFmtId="0" fontId="19" fillId="0" borderId="3" xfId="0" applyFont="1" applyBorder="1" applyAlignment="1" applyProtection="1">
      <alignment horizontal="center" vertical="center"/>
      <protection locked="0"/>
    </xf>
    <xf numFmtId="0" fontId="19" fillId="0" borderId="4" xfId="0" applyFont="1" applyBorder="1" applyAlignment="1" applyProtection="1">
      <alignment horizontal="center" vertical="center"/>
      <protection locked="0"/>
    </xf>
    <xf numFmtId="0" fontId="19" fillId="0" borderId="9" xfId="0" applyFont="1" applyBorder="1" applyAlignment="1" applyProtection="1">
      <alignment horizontal="center" vertical="center"/>
      <protection locked="0"/>
    </xf>
    <xf numFmtId="0" fontId="19" fillId="2" borderId="5" xfId="0" applyFont="1" applyFill="1" applyBorder="1" applyAlignment="1" applyProtection="1">
      <alignment horizontal="center" vertical="center" wrapText="1"/>
      <protection locked="0"/>
    </xf>
    <xf numFmtId="0" fontId="19" fillId="0" borderId="5" xfId="0" applyFont="1" applyBorder="1" applyAlignment="1" applyProtection="1">
      <alignment horizontal="center" vertical="center"/>
      <protection locked="0"/>
    </xf>
    <xf numFmtId="0" fontId="19" fillId="0" borderId="1" xfId="0" applyFont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>
      <alignment horizontal="left" vertical="center" wrapText="1" indent="1"/>
    </xf>
    <xf numFmtId="0" fontId="3" fillId="2" borderId="1" xfId="0" applyFont="1" applyFill="1" applyBorder="1" applyAlignment="1">
      <alignment horizontal="left" vertical="center" wrapText="1" indent="2"/>
    </xf>
    <xf numFmtId="0" fontId="3" fillId="2" borderId="2" xfId="0" applyFont="1" applyFill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9" fillId="0" borderId="5" xfId="0" applyFont="1" applyBorder="1" applyAlignment="1" applyProtection="1">
      <alignment horizontal="center" vertical="center" wrapText="1"/>
      <protection locked="0"/>
    </xf>
    <xf numFmtId="0" fontId="4" fillId="0" borderId="9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3" fillId="2" borderId="5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13" fillId="0" borderId="1" xfId="0" applyFont="1" applyBorder="1" applyAlignment="1" applyProtection="1">
      <alignment vertical="top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14" xfId="0" applyFont="1" applyBorder="1" applyAlignment="1" applyProtection="1">
      <alignment horizontal="center" vertical="center"/>
      <protection locked="0"/>
    </xf>
    <xf numFmtId="0" fontId="4" fillId="0" borderId="14" xfId="0" applyFont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3" fillId="2" borderId="13" xfId="0" applyFont="1" applyFill="1" applyBorder="1" applyAlignment="1" applyProtection="1">
      <alignment horizontal="right" vertical="center"/>
      <protection locked="0"/>
    </xf>
    <xf numFmtId="0" fontId="3" fillId="0" borderId="1" xfId="0" applyFont="1" applyBorder="1" applyAlignment="1" applyProtection="1">
      <alignment vertical="center"/>
      <protection locked="0"/>
    </xf>
    <xf numFmtId="0" fontId="3" fillId="2" borderId="0" xfId="0" applyFont="1" applyFill="1" applyBorder="1" applyAlignment="1" quotePrefix="1">
      <alignment horizontal="right" vertical="center" wrapText="1"/>
    </xf>
  </cellXfs>
  <cellStyles count="5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DateTimeStyle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DateStyle" xfId="13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PercentStyle" xfId="35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NumberStyle" xfId="52"/>
    <cellStyle name="TextStyle" xfId="53"/>
    <cellStyle name="MoneyStyle" xfId="54"/>
    <cellStyle name="TimeStyle" xfId="55"/>
    <cellStyle name="IntegralNumberStyle" xfId="56"/>
    <cellStyle name="Normal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6"/>
  <sheetViews>
    <sheetView showGridLines="0" showZeros="0" tabSelected="1" workbookViewId="0">
      <selection activeCell="B6" sqref="B6"/>
    </sheetView>
  </sheetViews>
  <sheetFormatPr defaultColWidth="8.575" defaultRowHeight="12.75" customHeight="1" outlineLevelCol="3"/>
  <cols>
    <col min="1" max="4" width="41" customWidth="1"/>
  </cols>
  <sheetData>
    <row r="1" ht="15" customHeight="1" spans="1:4">
      <c r="A1" s="100"/>
      <c r="B1" s="100"/>
      <c r="C1" s="100"/>
      <c r="D1" s="114" t="s">
        <v>0</v>
      </c>
    </row>
    <row r="2" ht="41.25" customHeight="1" spans="1:1">
      <c r="A2" s="95" t="str">
        <f>"2026"&amp;"年部门财务收支预算总表"</f>
        <v>2026年部门财务收支预算总表</v>
      </c>
    </row>
    <row r="3" ht="17.25" customHeight="1" spans="1:4">
      <c r="A3" s="98" t="str">
        <f>"单位名称："&amp;"昆明市东川区植保植检站"</f>
        <v>单位名称：昆明市东川区植保植检站</v>
      </c>
      <c r="B3" s="208"/>
      <c r="D3" s="187" t="s">
        <v>1</v>
      </c>
    </row>
    <row r="4" ht="23.25" customHeight="1" spans="1:4">
      <c r="A4" s="209" t="s">
        <v>2</v>
      </c>
      <c r="B4" s="210"/>
      <c r="C4" s="209" t="s">
        <v>3</v>
      </c>
      <c r="D4" s="210"/>
    </row>
    <row r="5" ht="24" customHeight="1" spans="1:4">
      <c r="A5" s="209" t="s">
        <v>4</v>
      </c>
      <c r="B5" s="209" t="s">
        <v>5</v>
      </c>
      <c r="C5" s="209" t="s">
        <v>6</v>
      </c>
      <c r="D5" s="209" t="s">
        <v>5</v>
      </c>
    </row>
    <row r="6" ht="17.25" customHeight="1" spans="1:4">
      <c r="A6" s="211" t="s">
        <v>7</v>
      </c>
      <c r="B6" s="128">
        <v>3969250</v>
      </c>
      <c r="C6" s="211" t="s">
        <v>8</v>
      </c>
      <c r="D6" s="128"/>
    </row>
    <row r="7" ht="17.25" customHeight="1" spans="1:4">
      <c r="A7" s="211" t="s">
        <v>9</v>
      </c>
      <c r="B7" s="128"/>
      <c r="C7" s="211" t="s">
        <v>10</v>
      </c>
      <c r="D7" s="128"/>
    </row>
    <row r="8" ht="17.25" customHeight="1" spans="1:4">
      <c r="A8" s="211" t="s">
        <v>11</v>
      </c>
      <c r="B8" s="128"/>
      <c r="C8" s="242" t="s">
        <v>12</v>
      </c>
      <c r="D8" s="128"/>
    </row>
    <row r="9" ht="17.25" customHeight="1" spans="1:4">
      <c r="A9" s="211" t="s">
        <v>13</v>
      </c>
      <c r="B9" s="128"/>
      <c r="C9" s="242" t="s">
        <v>14</v>
      </c>
      <c r="D9" s="128"/>
    </row>
    <row r="10" ht="17.25" customHeight="1" spans="1:4">
      <c r="A10" s="211" t="s">
        <v>15</v>
      </c>
      <c r="B10" s="128"/>
      <c r="C10" s="242" t="s">
        <v>16</v>
      </c>
      <c r="D10" s="128"/>
    </row>
    <row r="11" ht="17.25" customHeight="1" spans="1:4">
      <c r="A11" s="211" t="s">
        <v>17</v>
      </c>
      <c r="B11" s="128"/>
      <c r="C11" s="242" t="s">
        <v>18</v>
      </c>
      <c r="D11" s="128"/>
    </row>
    <row r="12" ht="17.25" customHeight="1" spans="1:4">
      <c r="A12" s="211" t="s">
        <v>19</v>
      </c>
      <c r="B12" s="128"/>
      <c r="C12" s="86" t="s">
        <v>20</v>
      </c>
      <c r="D12" s="128"/>
    </row>
    <row r="13" ht="17.25" customHeight="1" spans="1:4">
      <c r="A13" s="211" t="s">
        <v>21</v>
      </c>
      <c r="B13" s="128"/>
      <c r="C13" s="86" t="s">
        <v>22</v>
      </c>
      <c r="D13" s="128">
        <v>436926</v>
      </c>
    </row>
    <row r="14" ht="17.25" customHeight="1" spans="1:4">
      <c r="A14" s="211" t="s">
        <v>23</v>
      </c>
      <c r="B14" s="128"/>
      <c r="C14" s="86" t="s">
        <v>24</v>
      </c>
      <c r="D14" s="128">
        <v>280480</v>
      </c>
    </row>
    <row r="15" ht="17.25" customHeight="1" spans="1:4">
      <c r="A15" s="211" t="s">
        <v>25</v>
      </c>
      <c r="B15" s="128"/>
      <c r="C15" s="86" t="s">
        <v>26</v>
      </c>
      <c r="D15" s="128"/>
    </row>
    <row r="16" ht="17.25" customHeight="1" spans="1:4">
      <c r="A16" s="22"/>
      <c r="B16" s="128"/>
      <c r="C16" s="86" t="s">
        <v>27</v>
      </c>
      <c r="D16" s="128"/>
    </row>
    <row r="17" ht="17.25" customHeight="1" spans="1:4">
      <c r="A17" s="212"/>
      <c r="B17" s="128"/>
      <c r="C17" s="86" t="s">
        <v>28</v>
      </c>
      <c r="D17" s="128">
        <v>3060912</v>
      </c>
    </row>
    <row r="18" ht="17.25" customHeight="1" spans="1:4">
      <c r="A18" s="212"/>
      <c r="B18" s="128"/>
      <c r="C18" s="86" t="s">
        <v>29</v>
      </c>
      <c r="D18" s="128"/>
    </row>
    <row r="19" ht="17.25" customHeight="1" spans="1:4">
      <c r="A19" s="212"/>
      <c r="B19" s="128"/>
      <c r="C19" s="86" t="s">
        <v>30</v>
      </c>
      <c r="D19" s="128"/>
    </row>
    <row r="20" ht="17.25" customHeight="1" spans="1:4">
      <c r="A20" s="212"/>
      <c r="B20" s="128"/>
      <c r="C20" s="86" t="s">
        <v>31</v>
      </c>
      <c r="D20" s="128"/>
    </row>
    <row r="21" ht="17.25" customHeight="1" spans="1:4">
      <c r="A21" s="212"/>
      <c r="B21" s="128"/>
      <c r="C21" s="86" t="s">
        <v>32</v>
      </c>
      <c r="D21" s="128"/>
    </row>
    <row r="22" ht="17.25" customHeight="1" spans="1:4">
      <c r="A22" s="212"/>
      <c r="B22" s="128"/>
      <c r="C22" s="86" t="s">
        <v>33</v>
      </c>
      <c r="D22" s="128"/>
    </row>
    <row r="23" ht="17.25" customHeight="1" spans="1:4">
      <c r="A23" s="212"/>
      <c r="B23" s="128"/>
      <c r="C23" s="86" t="s">
        <v>34</v>
      </c>
      <c r="D23" s="128"/>
    </row>
    <row r="24" ht="17.25" customHeight="1" spans="1:4">
      <c r="A24" s="212"/>
      <c r="B24" s="128"/>
      <c r="C24" s="86" t="s">
        <v>35</v>
      </c>
      <c r="D24" s="128">
        <v>190932</v>
      </c>
    </row>
    <row r="25" ht="17.25" customHeight="1" spans="1:4">
      <c r="A25" s="212"/>
      <c r="B25" s="128"/>
      <c r="C25" s="86" t="s">
        <v>36</v>
      </c>
      <c r="D25" s="128"/>
    </row>
    <row r="26" ht="17.25" customHeight="1" spans="1:4">
      <c r="A26" s="212"/>
      <c r="B26" s="128"/>
      <c r="C26" s="22" t="s">
        <v>37</v>
      </c>
      <c r="D26" s="128"/>
    </row>
    <row r="27" ht="17.25" customHeight="1" spans="1:4">
      <c r="A27" s="212"/>
      <c r="B27" s="128"/>
      <c r="C27" s="86" t="s">
        <v>38</v>
      </c>
      <c r="D27" s="128"/>
    </row>
    <row r="28" ht="16.5" customHeight="1" spans="1:4">
      <c r="A28" s="212"/>
      <c r="B28" s="128"/>
      <c r="C28" s="86" t="s">
        <v>39</v>
      </c>
      <c r="D28" s="128"/>
    </row>
    <row r="29" ht="16.5" customHeight="1" spans="1:4">
      <c r="A29" s="212"/>
      <c r="B29" s="128"/>
      <c r="C29" s="22" t="s">
        <v>40</v>
      </c>
      <c r="D29" s="128"/>
    </row>
    <row r="30" ht="17.25" customHeight="1" spans="1:4">
      <c r="A30" s="212"/>
      <c r="B30" s="128"/>
      <c r="C30" s="22" t="s">
        <v>41</v>
      </c>
      <c r="D30" s="128"/>
    </row>
    <row r="31" ht="17.25" customHeight="1" spans="1:4">
      <c r="A31" s="212"/>
      <c r="B31" s="128"/>
      <c r="C31" s="86" t="s">
        <v>42</v>
      </c>
      <c r="D31" s="128"/>
    </row>
    <row r="32" ht="16.5" customHeight="1" spans="1:4">
      <c r="A32" s="212" t="s">
        <v>43</v>
      </c>
      <c r="B32" s="128">
        <v>3969250</v>
      </c>
      <c r="C32" s="212" t="s">
        <v>44</v>
      </c>
      <c r="D32" s="128">
        <v>3969250</v>
      </c>
    </row>
    <row r="33" ht="16.5" customHeight="1" spans="1:4">
      <c r="A33" s="22" t="s">
        <v>45</v>
      </c>
      <c r="B33" s="128"/>
      <c r="C33" s="22" t="s">
        <v>46</v>
      </c>
      <c r="D33" s="128"/>
    </row>
    <row r="34" ht="16.5" customHeight="1" spans="1:4">
      <c r="A34" s="86" t="s">
        <v>47</v>
      </c>
      <c r="B34" s="128"/>
      <c r="C34" s="86" t="s">
        <v>47</v>
      </c>
      <c r="D34" s="128"/>
    </row>
    <row r="35" ht="16.5" customHeight="1" spans="1:4">
      <c r="A35" s="86" t="s">
        <v>48</v>
      </c>
      <c r="B35" s="128"/>
      <c r="C35" s="86" t="s">
        <v>49</v>
      </c>
      <c r="D35" s="128"/>
    </row>
    <row r="36" ht="16.5" customHeight="1" spans="1:4">
      <c r="A36" s="213" t="s">
        <v>50</v>
      </c>
      <c r="B36" s="128">
        <v>3969250</v>
      </c>
      <c r="C36" s="213" t="s">
        <v>51</v>
      </c>
      <c r="D36" s="128">
        <v>3969250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0"/>
  <sheetViews>
    <sheetView showZeros="0" workbookViewId="0">
      <selection activeCell="B15" sqref="B15"/>
    </sheetView>
  </sheetViews>
  <sheetFormatPr defaultColWidth="9.14166666666667" defaultRowHeight="14.25" customHeight="1" outlineLevelCol="5"/>
  <cols>
    <col min="1" max="1" width="32.1416666666667" customWidth="1"/>
    <col min="2" max="2" width="20.7083333333333" customWidth="1"/>
    <col min="3" max="3" width="32.1416666666667" customWidth="1"/>
    <col min="4" max="4" width="27.7083333333333" customWidth="1"/>
    <col min="5" max="6" width="36.7083333333333" customWidth="1"/>
  </cols>
  <sheetData>
    <row r="1" ht="12" customHeight="1" spans="1:6">
      <c r="A1" s="167">
        <v>1</v>
      </c>
      <c r="B1" s="168">
        <v>0</v>
      </c>
      <c r="C1" s="167">
        <v>1</v>
      </c>
      <c r="D1" s="169"/>
      <c r="E1" s="169"/>
      <c r="F1" s="166" t="s">
        <v>421</v>
      </c>
    </row>
    <row r="2" ht="42" customHeight="1" spans="1:6">
      <c r="A2" s="170" t="str">
        <f>"2026"&amp;"年部门政府性基金预算支出预算表"</f>
        <v>2026年部门政府性基金预算支出预算表</v>
      </c>
      <c r="B2" s="170" t="s">
        <v>422</v>
      </c>
      <c r="C2" s="171"/>
      <c r="D2" s="172"/>
      <c r="E2" s="172"/>
      <c r="F2" s="172"/>
    </row>
    <row r="3" ht="13.5" customHeight="1" spans="1:6">
      <c r="A3" s="64" t="str">
        <f>"单位名称："&amp;"昆明市东川区植保植检站"</f>
        <v>单位名称：昆明市东川区植保植检站</v>
      </c>
      <c r="B3" s="64" t="s">
        <v>423</v>
      </c>
      <c r="C3" s="167"/>
      <c r="D3" s="169"/>
      <c r="E3" s="169"/>
      <c r="F3" s="166" t="s">
        <v>1</v>
      </c>
    </row>
    <row r="4" ht="19.5" customHeight="1" spans="1:6">
      <c r="A4" s="173" t="s">
        <v>179</v>
      </c>
      <c r="B4" s="174" t="s">
        <v>72</v>
      </c>
      <c r="C4" s="173" t="s">
        <v>73</v>
      </c>
      <c r="D4" s="13" t="s">
        <v>424</v>
      </c>
      <c r="E4" s="14"/>
      <c r="F4" s="51"/>
    </row>
    <row r="5" ht="18.75" customHeight="1" spans="1:6">
      <c r="A5" s="175"/>
      <c r="B5" s="176"/>
      <c r="C5" s="175"/>
      <c r="D5" s="72" t="s">
        <v>55</v>
      </c>
      <c r="E5" s="13" t="s">
        <v>75</v>
      </c>
      <c r="F5" s="72" t="s">
        <v>76</v>
      </c>
    </row>
    <row r="6" ht="18.75" customHeight="1" spans="1:6">
      <c r="A6" s="117">
        <v>1</v>
      </c>
      <c r="B6" s="177" t="s">
        <v>83</v>
      </c>
      <c r="C6" s="117">
        <v>3</v>
      </c>
      <c r="D6" s="15">
        <v>4</v>
      </c>
      <c r="E6" s="15">
        <v>5</v>
      </c>
      <c r="F6" s="15">
        <v>6</v>
      </c>
    </row>
    <row r="7" ht="21" customHeight="1" spans="1:6">
      <c r="A7" s="33"/>
      <c r="B7" s="33"/>
      <c r="C7" s="33"/>
      <c r="D7" s="128"/>
      <c r="E7" s="128"/>
      <c r="F7" s="128"/>
    </row>
    <row r="8" ht="21" customHeight="1" spans="1:6">
      <c r="A8" s="33"/>
      <c r="B8" s="33"/>
      <c r="C8" s="33"/>
      <c r="D8" s="128"/>
      <c r="E8" s="128"/>
      <c r="F8" s="128"/>
    </row>
    <row r="9" ht="18.75" customHeight="1" spans="1:6">
      <c r="A9" s="178" t="s">
        <v>169</v>
      </c>
      <c r="B9" s="178" t="s">
        <v>169</v>
      </c>
      <c r="C9" s="179" t="s">
        <v>169</v>
      </c>
      <c r="D9" s="128"/>
      <c r="E9" s="128"/>
      <c r="F9" s="128"/>
    </row>
    <row r="10" customHeight="1" spans="1:1">
      <c r="A10" t="s">
        <v>425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7" right="0.37" top="0.56" bottom="0.56" header="0.48" footer="0.48"/>
  <pageSetup paperSize="9" scale="9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2"/>
  <sheetViews>
    <sheetView showZeros="0" workbookViewId="0">
      <selection activeCell="A1" sqref="A1"/>
    </sheetView>
  </sheetViews>
  <sheetFormatPr defaultColWidth="9.14166666666667" defaultRowHeight="14.25" customHeight="1"/>
  <cols>
    <col min="1" max="2" width="32.575" customWidth="1"/>
    <col min="3" max="3" width="41.1416666666667" customWidth="1"/>
    <col min="4" max="4" width="21.7083333333333" customWidth="1"/>
    <col min="5" max="5" width="35.2833333333333" customWidth="1"/>
    <col min="6" max="6" width="7.70833333333333" customWidth="1"/>
    <col min="7" max="7" width="11.1416666666667" customWidth="1"/>
    <col min="8" max="8" width="13.2833333333333" customWidth="1"/>
    <col min="9" max="18" width="20" customWidth="1"/>
    <col min="19" max="19" width="19.85" customWidth="1"/>
  </cols>
  <sheetData>
    <row r="1" ht="15.75" customHeight="1" spans="2:19">
      <c r="B1" s="131"/>
      <c r="C1" s="131"/>
      <c r="R1" s="62"/>
      <c r="S1" s="62" t="s">
        <v>426</v>
      </c>
    </row>
    <row r="2" ht="41.25" customHeight="1" spans="1:19">
      <c r="A2" s="121" t="str">
        <f>"2026"&amp;"年部门政府采购预算表"</f>
        <v>2026年部门政府采购预算表</v>
      </c>
      <c r="B2" s="116"/>
      <c r="C2" s="116"/>
      <c r="D2" s="63"/>
      <c r="E2" s="63"/>
      <c r="F2" s="63"/>
      <c r="G2" s="63"/>
      <c r="H2" s="63"/>
      <c r="I2" s="63"/>
      <c r="J2" s="63"/>
      <c r="K2" s="63"/>
      <c r="L2" s="63"/>
      <c r="M2" s="116"/>
      <c r="N2" s="63"/>
      <c r="O2" s="63"/>
      <c r="P2" s="116"/>
      <c r="Q2" s="63"/>
      <c r="R2" s="116"/>
      <c r="S2" s="116"/>
    </row>
    <row r="3" ht="18.75" customHeight="1" spans="1:19">
      <c r="A3" s="159" t="str">
        <f>"单位名称："&amp;"昆明市东川区植保植检站"</f>
        <v>单位名称：昆明市东川区植保植检站</v>
      </c>
      <c r="B3" s="133"/>
      <c r="C3" s="133"/>
      <c r="D3" s="66"/>
      <c r="E3" s="66"/>
      <c r="F3" s="66"/>
      <c r="G3" s="66"/>
      <c r="H3" s="66"/>
      <c r="I3" s="66"/>
      <c r="J3" s="66"/>
      <c r="K3" s="66"/>
      <c r="L3" s="66"/>
      <c r="R3" s="67"/>
      <c r="S3" s="166" t="s">
        <v>1</v>
      </c>
    </row>
    <row r="4" ht="15.75" customHeight="1" spans="1:19">
      <c r="A4" s="69" t="s">
        <v>178</v>
      </c>
      <c r="B4" s="134" t="s">
        <v>179</v>
      </c>
      <c r="C4" s="134" t="s">
        <v>427</v>
      </c>
      <c r="D4" s="135" t="s">
        <v>428</v>
      </c>
      <c r="E4" s="135" t="s">
        <v>429</v>
      </c>
      <c r="F4" s="135" t="s">
        <v>430</v>
      </c>
      <c r="G4" s="135" t="s">
        <v>431</v>
      </c>
      <c r="H4" s="135" t="s">
        <v>432</v>
      </c>
      <c r="I4" s="148" t="s">
        <v>186</v>
      </c>
      <c r="J4" s="148"/>
      <c r="K4" s="148"/>
      <c r="L4" s="148"/>
      <c r="M4" s="149"/>
      <c r="N4" s="148"/>
      <c r="O4" s="148"/>
      <c r="P4" s="156"/>
      <c r="Q4" s="148"/>
      <c r="R4" s="149"/>
      <c r="S4" s="129"/>
    </row>
    <row r="5" ht="17.25" customHeight="1" spans="1:19">
      <c r="A5" s="71"/>
      <c r="B5" s="136"/>
      <c r="C5" s="136"/>
      <c r="D5" s="137"/>
      <c r="E5" s="137"/>
      <c r="F5" s="137"/>
      <c r="G5" s="137"/>
      <c r="H5" s="137"/>
      <c r="I5" s="137" t="s">
        <v>55</v>
      </c>
      <c r="J5" s="137" t="s">
        <v>58</v>
      </c>
      <c r="K5" s="137" t="s">
        <v>433</v>
      </c>
      <c r="L5" s="137" t="s">
        <v>434</v>
      </c>
      <c r="M5" s="150" t="s">
        <v>435</v>
      </c>
      <c r="N5" s="151" t="s">
        <v>436</v>
      </c>
      <c r="O5" s="151"/>
      <c r="P5" s="157"/>
      <c r="Q5" s="151"/>
      <c r="R5" s="158"/>
      <c r="S5" s="138"/>
    </row>
    <row r="6" ht="54" customHeight="1" spans="1:19">
      <c r="A6" s="74"/>
      <c r="B6" s="138"/>
      <c r="C6" s="138"/>
      <c r="D6" s="139"/>
      <c r="E6" s="139"/>
      <c r="F6" s="139"/>
      <c r="G6" s="139"/>
      <c r="H6" s="139"/>
      <c r="I6" s="139"/>
      <c r="J6" s="139" t="s">
        <v>57</v>
      </c>
      <c r="K6" s="139"/>
      <c r="L6" s="139"/>
      <c r="M6" s="152"/>
      <c r="N6" s="139" t="s">
        <v>57</v>
      </c>
      <c r="O6" s="139" t="s">
        <v>64</v>
      </c>
      <c r="P6" s="138" t="s">
        <v>65</v>
      </c>
      <c r="Q6" s="139" t="s">
        <v>66</v>
      </c>
      <c r="R6" s="152" t="s">
        <v>67</v>
      </c>
      <c r="S6" s="138" t="s">
        <v>68</v>
      </c>
    </row>
    <row r="7" ht="18" customHeight="1" spans="1:19">
      <c r="A7" s="160">
        <v>1</v>
      </c>
      <c r="B7" s="160" t="s">
        <v>83</v>
      </c>
      <c r="C7" s="161">
        <v>3</v>
      </c>
      <c r="D7" s="161">
        <v>4</v>
      </c>
      <c r="E7" s="160">
        <v>5</v>
      </c>
      <c r="F7" s="160">
        <v>6</v>
      </c>
      <c r="G7" s="160">
        <v>7</v>
      </c>
      <c r="H7" s="160">
        <v>8</v>
      </c>
      <c r="I7" s="160">
        <v>9</v>
      </c>
      <c r="J7" s="160">
        <v>10</v>
      </c>
      <c r="K7" s="160">
        <v>11</v>
      </c>
      <c r="L7" s="160">
        <v>12</v>
      </c>
      <c r="M7" s="160">
        <v>13</v>
      </c>
      <c r="N7" s="160">
        <v>14</v>
      </c>
      <c r="O7" s="160">
        <v>15</v>
      </c>
      <c r="P7" s="160">
        <v>16</v>
      </c>
      <c r="Q7" s="160">
        <v>17</v>
      </c>
      <c r="R7" s="160">
        <v>18</v>
      </c>
      <c r="S7" s="160">
        <v>19</v>
      </c>
    </row>
    <row r="8" ht="21" customHeight="1" spans="1:19">
      <c r="A8" s="140" t="s">
        <v>197</v>
      </c>
      <c r="B8" s="141" t="s">
        <v>70</v>
      </c>
      <c r="C8" s="141" t="s">
        <v>221</v>
      </c>
      <c r="D8" s="142" t="s">
        <v>437</v>
      </c>
      <c r="E8" s="142" t="s">
        <v>438</v>
      </c>
      <c r="F8" s="142" t="s">
        <v>439</v>
      </c>
      <c r="G8" s="162">
        <v>1</v>
      </c>
      <c r="H8" s="128"/>
      <c r="I8" s="128">
        <v>1800</v>
      </c>
      <c r="J8" s="128">
        <v>1800</v>
      </c>
      <c r="K8" s="128"/>
      <c r="L8" s="128"/>
      <c r="M8" s="128"/>
      <c r="N8" s="128"/>
      <c r="O8" s="128"/>
      <c r="P8" s="128"/>
      <c r="Q8" s="128"/>
      <c r="R8" s="128"/>
      <c r="S8" s="128"/>
    </row>
    <row r="9" ht="21" customHeight="1" spans="1:19">
      <c r="A9" s="140" t="s">
        <v>197</v>
      </c>
      <c r="B9" s="141" t="s">
        <v>70</v>
      </c>
      <c r="C9" s="141" t="s">
        <v>221</v>
      </c>
      <c r="D9" s="142" t="s">
        <v>440</v>
      </c>
      <c r="E9" s="142" t="s">
        <v>441</v>
      </c>
      <c r="F9" s="142" t="s">
        <v>439</v>
      </c>
      <c r="G9" s="162">
        <v>1</v>
      </c>
      <c r="H9" s="128"/>
      <c r="I9" s="128">
        <v>7200</v>
      </c>
      <c r="J9" s="128">
        <v>7200</v>
      </c>
      <c r="K9" s="128"/>
      <c r="L9" s="128"/>
      <c r="M9" s="128"/>
      <c r="N9" s="128"/>
      <c r="O9" s="128"/>
      <c r="P9" s="128"/>
      <c r="Q9" s="128"/>
      <c r="R9" s="128"/>
      <c r="S9" s="128"/>
    </row>
    <row r="10" ht="21" customHeight="1" spans="1:19">
      <c r="A10" s="140" t="s">
        <v>197</v>
      </c>
      <c r="B10" s="141" t="s">
        <v>70</v>
      </c>
      <c r="C10" s="141" t="s">
        <v>234</v>
      </c>
      <c r="D10" s="142" t="s">
        <v>442</v>
      </c>
      <c r="E10" s="142" t="s">
        <v>442</v>
      </c>
      <c r="F10" s="142" t="s">
        <v>443</v>
      </c>
      <c r="G10" s="162">
        <v>25</v>
      </c>
      <c r="H10" s="128">
        <v>763</v>
      </c>
      <c r="I10" s="128">
        <v>763</v>
      </c>
      <c r="J10" s="128">
        <v>763</v>
      </c>
      <c r="K10" s="128"/>
      <c r="L10" s="128"/>
      <c r="M10" s="128"/>
      <c r="N10" s="128"/>
      <c r="O10" s="128"/>
      <c r="P10" s="128"/>
      <c r="Q10" s="128"/>
      <c r="R10" s="128"/>
      <c r="S10" s="128"/>
    </row>
    <row r="11" ht="21" customHeight="1" spans="1:19">
      <c r="A11" s="143" t="s">
        <v>169</v>
      </c>
      <c r="B11" s="144"/>
      <c r="C11" s="144"/>
      <c r="D11" s="145"/>
      <c r="E11" s="145"/>
      <c r="F11" s="145"/>
      <c r="G11" s="163"/>
      <c r="H11" s="128">
        <v>763</v>
      </c>
      <c r="I11" s="128">
        <v>9763</v>
      </c>
      <c r="J11" s="128">
        <v>9763</v>
      </c>
      <c r="K11" s="128"/>
      <c r="L11" s="128"/>
      <c r="M11" s="128"/>
      <c r="N11" s="128"/>
      <c r="O11" s="128"/>
      <c r="P11" s="128"/>
      <c r="Q11" s="128"/>
      <c r="R11" s="128"/>
      <c r="S11" s="128"/>
    </row>
    <row r="12" ht="21" customHeight="1" spans="1:19">
      <c r="A12" s="159" t="s">
        <v>444</v>
      </c>
      <c r="B12" s="64"/>
      <c r="C12" s="64"/>
      <c r="D12" s="159"/>
      <c r="E12" s="159"/>
      <c r="F12" s="159"/>
      <c r="G12" s="164"/>
      <c r="H12" s="165"/>
      <c r="I12" s="165"/>
      <c r="J12" s="165"/>
      <c r="K12" s="165"/>
      <c r="L12" s="165"/>
      <c r="M12" s="165"/>
      <c r="N12" s="165"/>
      <c r="O12" s="165"/>
      <c r="P12" s="165"/>
      <c r="Q12" s="165"/>
      <c r="R12" s="165"/>
      <c r="S12" s="165"/>
    </row>
  </sheetData>
  <mergeCells count="19">
    <mergeCell ref="A2:S2"/>
    <mergeCell ref="A3:H3"/>
    <mergeCell ref="I4:S4"/>
    <mergeCell ref="N5:S5"/>
    <mergeCell ref="A11:G11"/>
    <mergeCell ref="A12:S12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T10"/>
  <sheetViews>
    <sheetView showZeros="0" workbookViewId="0">
      <selection activeCell="A17" sqref="A17"/>
    </sheetView>
  </sheetViews>
  <sheetFormatPr defaultColWidth="9.14166666666667" defaultRowHeight="14.25" customHeight="1"/>
  <cols>
    <col min="1" max="5" width="39.1416666666667" customWidth="1"/>
    <col min="6" max="6" width="27.575" customWidth="1"/>
    <col min="7" max="7" width="28.575" customWidth="1"/>
    <col min="8" max="8" width="28.1416666666667" customWidth="1"/>
    <col min="9" max="9" width="39.1416666666667" customWidth="1"/>
    <col min="10" max="18" width="20.425" customWidth="1"/>
    <col min="19" max="20" width="20.2833333333333" customWidth="1"/>
  </cols>
  <sheetData>
    <row r="1" ht="16.5" customHeight="1" spans="1:20">
      <c r="A1" s="125"/>
      <c r="B1" s="131"/>
      <c r="C1" s="131"/>
      <c r="D1" s="131"/>
      <c r="E1" s="131"/>
      <c r="F1" s="131"/>
      <c r="G1" s="131"/>
      <c r="H1" s="125"/>
      <c r="I1" s="125"/>
      <c r="J1" s="125"/>
      <c r="K1" s="125"/>
      <c r="L1" s="125"/>
      <c r="M1" s="125"/>
      <c r="N1" s="146"/>
      <c r="O1" s="125"/>
      <c r="P1" s="125"/>
      <c r="Q1" s="131"/>
      <c r="R1" s="125"/>
      <c r="S1" s="154"/>
      <c r="T1" s="154" t="s">
        <v>445</v>
      </c>
    </row>
    <row r="2" ht="41.25" customHeight="1" spans="1:20">
      <c r="A2" s="121" t="str">
        <f>"2026"&amp;"年部门政府购买服务预算表"</f>
        <v>2026年部门政府购买服务预算表</v>
      </c>
      <c r="B2" s="116"/>
      <c r="C2" s="116"/>
      <c r="D2" s="116"/>
      <c r="E2" s="116"/>
      <c r="F2" s="116"/>
      <c r="G2" s="116"/>
      <c r="H2" s="132"/>
      <c r="I2" s="132"/>
      <c r="J2" s="132"/>
      <c r="K2" s="132"/>
      <c r="L2" s="132"/>
      <c r="M2" s="132"/>
      <c r="N2" s="147"/>
      <c r="O2" s="132"/>
      <c r="P2" s="132"/>
      <c r="Q2" s="116"/>
      <c r="R2" s="132"/>
      <c r="S2" s="147"/>
      <c r="T2" s="116"/>
    </row>
    <row r="3" ht="22.5" customHeight="1" spans="1:20">
      <c r="A3" s="122" t="str">
        <f>"单位名称："&amp;"昆明市东川区植保植检站"</f>
        <v>单位名称：昆明市东川区植保植检站</v>
      </c>
      <c r="B3" s="133"/>
      <c r="C3" s="133"/>
      <c r="D3" s="133"/>
      <c r="E3" s="133"/>
      <c r="F3" s="133"/>
      <c r="G3" s="133"/>
      <c r="H3" s="123"/>
      <c r="I3" s="123"/>
      <c r="J3" s="123"/>
      <c r="K3" s="123"/>
      <c r="L3" s="123"/>
      <c r="M3" s="123"/>
      <c r="N3" s="146"/>
      <c r="O3" s="125"/>
      <c r="P3" s="125"/>
      <c r="Q3" s="131"/>
      <c r="R3" s="125"/>
      <c r="S3" s="155"/>
      <c r="T3" s="154" t="s">
        <v>1</v>
      </c>
    </row>
    <row r="4" ht="24" customHeight="1" spans="1:20">
      <c r="A4" s="69" t="s">
        <v>178</v>
      </c>
      <c r="B4" s="134" t="s">
        <v>179</v>
      </c>
      <c r="C4" s="134" t="s">
        <v>427</v>
      </c>
      <c r="D4" s="134" t="s">
        <v>446</v>
      </c>
      <c r="E4" s="134" t="s">
        <v>447</v>
      </c>
      <c r="F4" s="134" t="s">
        <v>448</v>
      </c>
      <c r="G4" s="134" t="s">
        <v>449</v>
      </c>
      <c r="H4" s="135" t="s">
        <v>450</v>
      </c>
      <c r="I4" s="135" t="s">
        <v>451</v>
      </c>
      <c r="J4" s="148" t="s">
        <v>186</v>
      </c>
      <c r="K4" s="148"/>
      <c r="L4" s="148"/>
      <c r="M4" s="148"/>
      <c r="N4" s="149"/>
      <c r="O4" s="148"/>
      <c r="P4" s="148"/>
      <c r="Q4" s="156"/>
      <c r="R4" s="148"/>
      <c r="S4" s="149"/>
      <c r="T4" s="129"/>
    </row>
    <row r="5" ht="24" customHeight="1" spans="1:20">
      <c r="A5" s="71"/>
      <c r="B5" s="136"/>
      <c r="C5" s="136"/>
      <c r="D5" s="136"/>
      <c r="E5" s="136"/>
      <c r="F5" s="136"/>
      <c r="G5" s="136"/>
      <c r="H5" s="137"/>
      <c r="I5" s="137"/>
      <c r="J5" s="137" t="s">
        <v>55</v>
      </c>
      <c r="K5" s="137" t="s">
        <v>58</v>
      </c>
      <c r="L5" s="137" t="s">
        <v>433</v>
      </c>
      <c r="M5" s="137" t="s">
        <v>434</v>
      </c>
      <c r="N5" s="150" t="s">
        <v>435</v>
      </c>
      <c r="O5" s="151" t="s">
        <v>436</v>
      </c>
      <c r="P5" s="151"/>
      <c r="Q5" s="157"/>
      <c r="R5" s="151"/>
      <c r="S5" s="158"/>
      <c r="T5" s="138"/>
    </row>
    <row r="6" ht="54" customHeight="1" spans="1:20">
      <c r="A6" s="74"/>
      <c r="B6" s="138"/>
      <c r="C6" s="138"/>
      <c r="D6" s="138"/>
      <c r="E6" s="138"/>
      <c r="F6" s="138"/>
      <c r="G6" s="138"/>
      <c r="H6" s="139"/>
      <c r="I6" s="139"/>
      <c r="J6" s="139"/>
      <c r="K6" s="139" t="s">
        <v>57</v>
      </c>
      <c r="L6" s="139"/>
      <c r="M6" s="139"/>
      <c r="N6" s="152"/>
      <c r="O6" s="139" t="s">
        <v>57</v>
      </c>
      <c r="P6" s="139" t="s">
        <v>64</v>
      </c>
      <c r="Q6" s="138" t="s">
        <v>65</v>
      </c>
      <c r="R6" s="139" t="s">
        <v>66</v>
      </c>
      <c r="S6" s="152" t="s">
        <v>67</v>
      </c>
      <c r="T6" s="138" t="s">
        <v>68</v>
      </c>
    </row>
    <row r="7" ht="17.25" customHeight="1" spans="1:20">
      <c r="A7" s="75">
        <v>1</v>
      </c>
      <c r="B7" s="138">
        <v>2</v>
      </c>
      <c r="C7" s="75">
        <v>3</v>
      </c>
      <c r="D7" s="75">
        <v>4</v>
      </c>
      <c r="E7" s="138">
        <v>5</v>
      </c>
      <c r="F7" s="75">
        <v>6</v>
      </c>
      <c r="G7" s="75">
        <v>7</v>
      </c>
      <c r="H7" s="138">
        <v>8</v>
      </c>
      <c r="I7" s="75">
        <v>9</v>
      </c>
      <c r="J7" s="75">
        <v>10</v>
      </c>
      <c r="K7" s="138">
        <v>11</v>
      </c>
      <c r="L7" s="75">
        <v>12</v>
      </c>
      <c r="M7" s="75">
        <v>13</v>
      </c>
      <c r="N7" s="138">
        <v>14</v>
      </c>
      <c r="O7" s="75">
        <v>15</v>
      </c>
      <c r="P7" s="75">
        <v>16</v>
      </c>
      <c r="Q7" s="138">
        <v>17</v>
      </c>
      <c r="R7" s="75">
        <v>18</v>
      </c>
      <c r="S7" s="75">
        <v>19</v>
      </c>
      <c r="T7" s="75">
        <v>20</v>
      </c>
    </row>
    <row r="8" ht="21" customHeight="1" spans="1:20">
      <c r="A8" s="140"/>
      <c r="B8" s="141"/>
      <c r="C8" s="141"/>
      <c r="D8" s="141"/>
      <c r="E8" s="141"/>
      <c r="F8" s="141"/>
      <c r="G8" s="141"/>
      <c r="H8" s="142"/>
      <c r="I8" s="142"/>
      <c r="J8" s="128"/>
      <c r="K8" s="128"/>
      <c r="L8" s="128"/>
      <c r="M8" s="128"/>
      <c r="N8" s="128"/>
      <c r="O8" s="128"/>
      <c r="P8" s="128"/>
      <c r="Q8" s="128"/>
      <c r="R8" s="128"/>
      <c r="S8" s="128"/>
      <c r="T8" s="128"/>
    </row>
    <row r="9" ht="21" customHeight="1" spans="1:20">
      <c r="A9" s="143" t="s">
        <v>169</v>
      </c>
      <c r="B9" s="144"/>
      <c r="C9" s="144"/>
      <c r="D9" s="144"/>
      <c r="E9" s="144"/>
      <c r="F9" s="144"/>
      <c r="G9" s="144"/>
      <c r="H9" s="145"/>
      <c r="I9" s="153"/>
      <c r="J9" s="128"/>
      <c r="K9" s="128"/>
      <c r="L9" s="128"/>
      <c r="M9" s="128"/>
      <c r="N9" s="128"/>
      <c r="O9" s="128"/>
      <c r="P9" s="128"/>
      <c r="Q9" s="128"/>
      <c r="R9" s="128"/>
      <c r="S9" s="128"/>
      <c r="T9" s="128"/>
    </row>
    <row r="10" customHeight="1" spans="1:1">
      <c r="A10" t="s">
        <v>452</v>
      </c>
    </row>
  </sheetData>
  <mergeCells count="19">
    <mergeCell ref="A2:T2"/>
    <mergeCell ref="A3:I3"/>
    <mergeCell ref="J4:T4"/>
    <mergeCell ref="O5:T5"/>
    <mergeCell ref="A9:I9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M9"/>
  <sheetViews>
    <sheetView showZeros="0" workbookViewId="0">
      <selection activeCell="A14" sqref="A14"/>
    </sheetView>
  </sheetViews>
  <sheetFormatPr defaultColWidth="9.14166666666667" defaultRowHeight="14.25" customHeight="1"/>
  <cols>
    <col min="1" max="1" width="37.7083333333333" customWidth="1"/>
    <col min="2" max="13" width="20" customWidth="1"/>
  </cols>
  <sheetData>
    <row r="1" ht="17.25" customHeight="1" spans="4:13">
      <c r="D1" s="120"/>
      <c r="M1" s="62" t="s">
        <v>453</v>
      </c>
    </row>
    <row r="2" ht="41.25" customHeight="1" spans="1:13">
      <c r="A2" s="121" t="str">
        <f>"2026"&amp;"年对下转移支付预算表"</f>
        <v>2026年对下转移支付预算表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116"/>
    </row>
    <row r="3" ht="18" customHeight="1" spans="1:13">
      <c r="A3" s="122" t="str">
        <f>"单位名称："&amp;"昆明市东川区植保植检站"</f>
        <v>单位名称：昆明市东川区植保植检站</v>
      </c>
      <c r="B3" s="123"/>
      <c r="C3" s="123"/>
      <c r="D3" s="124"/>
      <c r="E3" s="125"/>
      <c r="F3" s="125"/>
      <c r="G3" s="125"/>
      <c r="H3" s="125"/>
      <c r="I3" s="125"/>
      <c r="M3" s="67" t="s">
        <v>1</v>
      </c>
    </row>
    <row r="4" ht="19.5" customHeight="1" spans="1:13">
      <c r="A4" s="83" t="s">
        <v>454</v>
      </c>
      <c r="B4" s="13" t="s">
        <v>186</v>
      </c>
      <c r="C4" s="14"/>
      <c r="D4" s="14"/>
      <c r="E4" s="13" t="s">
        <v>455</v>
      </c>
      <c r="F4" s="14"/>
      <c r="G4" s="14"/>
      <c r="H4" s="14"/>
      <c r="I4" s="14"/>
      <c r="J4" s="14"/>
      <c r="K4" s="14"/>
      <c r="L4" s="14"/>
      <c r="M4" s="129"/>
    </row>
    <row r="5" ht="40.5" customHeight="1" spans="1:13">
      <c r="A5" s="75"/>
      <c r="B5" s="84" t="s">
        <v>55</v>
      </c>
      <c r="C5" s="69" t="s">
        <v>58</v>
      </c>
      <c r="D5" s="126" t="s">
        <v>433</v>
      </c>
      <c r="E5" s="102"/>
      <c r="F5" s="102"/>
      <c r="G5" s="102"/>
      <c r="H5" s="102"/>
      <c r="I5" s="102"/>
      <c r="J5" s="102"/>
      <c r="K5" s="102"/>
      <c r="L5" s="102"/>
      <c r="M5" s="130"/>
    </row>
    <row r="6" ht="19.5" customHeight="1" spans="1:13">
      <c r="A6" s="76">
        <v>1</v>
      </c>
      <c r="B6" s="76">
        <v>2</v>
      </c>
      <c r="C6" s="76">
        <v>3</v>
      </c>
      <c r="D6" s="127">
        <v>4</v>
      </c>
      <c r="E6" s="90">
        <v>5</v>
      </c>
      <c r="F6" s="76">
        <v>6</v>
      </c>
      <c r="G6" s="76">
        <v>7</v>
      </c>
      <c r="H6" s="127">
        <v>8</v>
      </c>
      <c r="I6" s="76">
        <v>9</v>
      </c>
      <c r="J6" s="76">
        <v>10</v>
      </c>
      <c r="K6" s="76">
        <v>11</v>
      </c>
      <c r="L6" s="76">
        <v>13</v>
      </c>
      <c r="M6" s="90">
        <v>24</v>
      </c>
    </row>
    <row r="7" ht="19.5" customHeight="1" spans="1:13">
      <c r="A7" s="19"/>
      <c r="B7" s="128"/>
      <c r="C7" s="128"/>
      <c r="D7" s="128"/>
      <c r="E7" s="128"/>
      <c r="F7" s="128"/>
      <c r="G7" s="128"/>
      <c r="H7" s="128"/>
      <c r="I7" s="128"/>
      <c r="J7" s="128"/>
      <c r="K7" s="128"/>
      <c r="L7" s="128"/>
      <c r="M7" s="128"/>
    </row>
    <row r="8" ht="19.5" customHeight="1" spans="1:13">
      <c r="A8" s="118"/>
      <c r="B8" s="128"/>
      <c r="C8" s="128"/>
      <c r="D8" s="128"/>
      <c r="E8" s="128"/>
      <c r="F8" s="128"/>
      <c r="G8" s="128"/>
      <c r="H8" s="128"/>
      <c r="I8" s="128"/>
      <c r="J8" s="128"/>
      <c r="K8" s="128"/>
      <c r="L8" s="128"/>
      <c r="M8" s="128"/>
    </row>
    <row r="9" customHeight="1" spans="1:1">
      <c r="A9" t="s">
        <v>456</v>
      </c>
    </row>
  </sheetData>
  <mergeCells count="5">
    <mergeCell ref="A2:M2"/>
    <mergeCell ref="A3:I3"/>
    <mergeCell ref="B4:D4"/>
    <mergeCell ref="E4:M4"/>
    <mergeCell ref="A4:A5"/>
  </mergeCells>
  <printOptions horizontalCentered="1"/>
  <pageMargins left="0.96" right="0.96" top="0.72" bottom="0.72" header="0" footer="0"/>
  <pageSetup paperSize="9" scale="57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8"/>
  <sheetViews>
    <sheetView showZeros="0" workbookViewId="0">
      <selection activeCell="B15" sqref="B15"/>
    </sheetView>
  </sheetViews>
  <sheetFormatPr defaultColWidth="9.14166666666667" defaultRowHeight="12" customHeight="1" outlineLevelRow="7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6.5" customHeight="1" spans="10:10">
      <c r="J1" s="62" t="s">
        <v>457</v>
      </c>
    </row>
    <row r="2" ht="41.25" customHeight="1" spans="1:10">
      <c r="A2" s="115" t="str">
        <f>"2026"&amp;"年对下转移支付绩效目标表"</f>
        <v>2026年对下转移支付绩效目标表</v>
      </c>
      <c r="B2" s="63"/>
      <c r="C2" s="63"/>
      <c r="D2" s="63"/>
      <c r="E2" s="63"/>
      <c r="F2" s="116"/>
      <c r="G2" s="63"/>
      <c r="H2" s="116"/>
      <c r="I2" s="116"/>
      <c r="J2" s="63"/>
    </row>
    <row r="3" ht="17.25" customHeight="1" spans="1:1">
      <c r="A3" s="64" t="str">
        <f>"单位名称："&amp;"昆明市东川区植保植检站"</f>
        <v>单位名称：昆明市东川区植保植检站</v>
      </c>
    </row>
    <row r="4" ht="44.25" customHeight="1" spans="1:10">
      <c r="A4" s="18" t="s">
        <v>454</v>
      </c>
      <c r="B4" s="18" t="s">
        <v>290</v>
      </c>
      <c r="C4" s="18" t="s">
        <v>291</v>
      </c>
      <c r="D4" s="18" t="s">
        <v>292</v>
      </c>
      <c r="E4" s="18" t="s">
        <v>293</v>
      </c>
      <c r="F4" s="117" t="s">
        <v>294</v>
      </c>
      <c r="G4" s="18" t="s">
        <v>295</v>
      </c>
      <c r="H4" s="117" t="s">
        <v>296</v>
      </c>
      <c r="I4" s="117" t="s">
        <v>297</v>
      </c>
      <c r="J4" s="18" t="s">
        <v>298</v>
      </c>
    </row>
    <row r="5" ht="14.25" customHeight="1" spans="1:10">
      <c r="A5" s="18">
        <v>1</v>
      </c>
      <c r="B5" s="18">
        <v>2</v>
      </c>
      <c r="C5" s="18">
        <v>3</v>
      </c>
      <c r="D5" s="18">
        <v>4</v>
      </c>
      <c r="E5" s="18">
        <v>5</v>
      </c>
      <c r="F5" s="117">
        <v>6</v>
      </c>
      <c r="G5" s="18">
        <v>7</v>
      </c>
      <c r="H5" s="117">
        <v>8</v>
      </c>
      <c r="I5" s="117">
        <v>9</v>
      </c>
      <c r="J5" s="18">
        <v>10</v>
      </c>
    </row>
    <row r="6" ht="42" customHeight="1" spans="1:10">
      <c r="A6" s="19"/>
      <c r="B6" s="118"/>
      <c r="C6" s="118"/>
      <c r="D6" s="118"/>
      <c r="E6" s="34"/>
      <c r="F6" s="119"/>
      <c r="G6" s="34"/>
      <c r="H6" s="119"/>
      <c r="I6" s="119"/>
      <c r="J6" s="34"/>
    </row>
    <row r="7" ht="42" customHeight="1" spans="1:10">
      <c r="A7" s="19"/>
      <c r="B7" s="33"/>
      <c r="C7" s="33"/>
      <c r="D7" s="33"/>
      <c r="E7" s="19"/>
      <c r="F7" s="33"/>
      <c r="G7" s="19"/>
      <c r="H7" s="33"/>
      <c r="I7" s="33"/>
      <c r="J7" s="19"/>
    </row>
    <row r="8" ht="24" customHeight="1" spans="1:1">
      <c r="A8" t="s">
        <v>458</v>
      </c>
    </row>
  </sheetData>
  <mergeCells count="2">
    <mergeCell ref="A2:J2"/>
    <mergeCell ref="A3:H3"/>
  </mergeCells>
  <printOptions horizontalCentered="1"/>
  <pageMargins left="0.96" right="0.96" top="0.72" bottom="0.72" header="0" footer="0"/>
  <pageSetup paperSize="9" scale="6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I9"/>
  <sheetViews>
    <sheetView showZeros="0" workbookViewId="0">
      <selection activeCell="B13" sqref="B13"/>
    </sheetView>
  </sheetViews>
  <sheetFormatPr defaultColWidth="10.425" defaultRowHeight="14.25" customHeight="1"/>
  <cols>
    <col min="1" max="3" width="33.7083333333333" customWidth="1"/>
    <col min="4" max="4" width="45.575" customWidth="1"/>
    <col min="5" max="5" width="27.575" customWidth="1"/>
    <col min="6" max="6" width="21.7083333333333" customWidth="1"/>
    <col min="7" max="9" width="26.2833333333333" customWidth="1"/>
  </cols>
  <sheetData>
    <row r="1" customHeight="1" spans="1:9">
      <c r="A1" s="92" t="s">
        <v>459</v>
      </c>
      <c r="B1" s="93"/>
      <c r="C1" s="93"/>
      <c r="D1" s="94"/>
      <c r="E1" s="94"/>
      <c r="F1" s="94"/>
      <c r="G1" s="93"/>
      <c r="H1" s="93"/>
      <c r="I1" s="94"/>
    </row>
    <row r="2" ht="41.25" customHeight="1" spans="1:9">
      <c r="A2" s="95" t="str">
        <f>"2026"&amp;"年新增资产配置预算表"</f>
        <v>2026年新增资产配置预算表</v>
      </c>
      <c r="B2" s="96"/>
      <c r="C2" s="96"/>
      <c r="D2" s="97"/>
      <c r="E2" s="97"/>
      <c r="F2" s="97"/>
      <c r="G2" s="96"/>
      <c r="H2" s="96"/>
      <c r="I2" s="97"/>
    </row>
    <row r="3" customHeight="1" spans="1:9">
      <c r="A3" s="98" t="str">
        <f>"单位名称："&amp;"昆明市东川区植保植检站"</f>
        <v>单位名称：昆明市东川区植保植检站</v>
      </c>
      <c r="B3" s="99"/>
      <c r="C3" s="99"/>
      <c r="D3" s="100"/>
      <c r="F3" s="97"/>
      <c r="G3" s="96"/>
      <c r="H3" s="96"/>
      <c r="I3" s="114" t="s">
        <v>1</v>
      </c>
    </row>
    <row r="4" ht="28.5" customHeight="1" spans="1:9">
      <c r="A4" s="101" t="s">
        <v>178</v>
      </c>
      <c r="B4" s="102" t="s">
        <v>179</v>
      </c>
      <c r="C4" s="103" t="s">
        <v>460</v>
      </c>
      <c r="D4" s="101" t="s">
        <v>461</v>
      </c>
      <c r="E4" s="101" t="s">
        <v>462</v>
      </c>
      <c r="F4" s="101" t="s">
        <v>463</v>
      </c>
      <c r="G4" s="102" t="s">
        <v>464</v>
      </c>
      <c r="H4" s="90"/>
      <c r="I4" s="101"/>
    </row>
    <row r="5" ht="21" customHeight="1" spans="1:9">
      <c r="A5" s="103"/>
      <c r="B5" s="104"/>
      <c r="C5" s="104"/>
      <c r="D5" s="105"/>
      <c r="E5" s="104"/>
      <c r="F5" s="104"/>
      <c r="G5" s="102" t="s">
        <v>431</v>
      </c>
      <c r="H5" s="102" t="s">
        <v>465</v>
      </c>
      <c r="I5" s="102" t="s">
        <v>466</v>
      </c>
    </row>
    <row r="6" ht="17.25" customHeight="1" spans="1:9">
      <c r="A6" s="106" t="s">
        <v>82</v>
      </c>
      <c r="B6" s="32" t="s">
        <v>83</v>
      </c>
      <c r="C6" s="106" t="s">
        <v>84</v>
      </c>
      <c r="D6" s="34" t="s">
        <v>85</v>
      </c>
      <c r="E6" s="106" t="s">
        <v>86</v>
      </c>
      <c r="F6" s="32" t="s">
        <v>87</v>
      </c>
      <c r="G6" s="107" t="s">
        <v>88</v>
      </c>
      <c r="H6" s="34" t="s">
        <v>89</v>
      </c>
      <c r="I6" s="34">
        <v>9</v>
      </c>
    </row>
    <row r="7" ht="19.5" customHeight="1" spans="1:9">
      <c r="A7" s="108"/>
      <c r="B7" s="86"/>
      <c r="C7" s="86"/>
      <c r="D7" s="19"/>
      <c r="E7" s="33"/>
      <c r="F7" s="107"/>
      <c r="G7" s="109"/>
      <c r="H7" s="110"/>
      <c r="I7" s="110"/>
    </row>
    <row r="8" ht="19.5" customHeight="1" spans="1:9">
      <c r="A8" s="21" t="s">
        <v>55</v>
      </c>
      <c r="B8" s="111"/>
      <c r="C8" s="111"/>
      <c r="D8" s="112"/>
      <c r="E8" s="113"/>
      <c r="F8" s="113"/>
      <c r="G8" s="109"/>
      <c r="H8" s="110"/>
      <c r="I8" s="110"/>
    </row>
    <row r="9" customHeight="1" spans="1:1">
      <c r="A9" t="s">
        <v>467</v>
      </c>
    </row>
  </sheetData>
  <mergeCells count="11">
    <mergeCell ref="A1:I1"/>
    <mergeCell ref="A2:I2"/>
    <mergeCell ref="A3:C3"/>
    <mergeCell ref="G4:I4"/>
    <mergeCell ref="A8:F8"/>
    <mergeCell ref="A4:A5"/>
    <mergeCell ref="B4:B5"/>
    <mergeCell ref="C4:C5"/>
    <mergeCell ref="D4:D5"/>
    <mergeCell ref="E4:E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1"/>
  <sheetViews>
    <sheetView showZeros="0" workbookViewId="0">
      <selection activeCell="B15" sqref="B15"/>
    </sheetView>
  </sheetViews>
  <sheetFormatPr defaultColWidth="9.14166666666667" defaultRowHeight="14.25" customHeight="1"/>
  <cols>
    <col min="1" max="1" width="19.2833333333333" customWidth="1"/>
    <col min="2" max="2" width="33.85" customWidth="1"/>
    <col min="3" max="3" width="23.85" customWidth="1"/>
    <col min="4" max="4" width="11.1416666666667" customWidth="1"/>
    <col min="5" max="5" width="17.7083333333333" customWidth="1"/>
    <col min="6" max="6" width="9.85" customWidth="1"/>
    <col min="7" max="7" width="17.7083333333333" customWidth="1"/>
    <col min="8" max="11" width="23.1416666666667" customWidth="1"/>
  </cols>
  <sheetData>
    <row r="1" customHeight="1" spans="4:11">
      <c r="D1" s="61"/>
      <c r="E1" s="61"/>
      <c r="F1" s="61"/>
      <c r="G1" s="61"/>
      <c r="K1" s="62" t="s">
        <v>468</v>
      </c>
    </row>
    <row r="2" ht="41.25" customHeight="1" spans="1:11">
      <c r="A2" s="63" t="str">
        <f>"2026"&amp;"年上级补助项目支出预算表"</f>
        <v>2026年上级补助项目支出预算表</v>
      </c>
      <c r="B2" s="63"/>
      <c r="C2" s="63"/>
      <c r="D2" s="63"/>
      <c r="E2" s="63"/>
      <c r="F2" s="63"/>
      <c r="G2" s="63"/>
      <c r="H2" s="63"/>
      <c r="I2" s="63"/>
      <c r="J2" s="63"/>
      <c r="K2" s="63"/>
    </row>
    <row r="3" ht="13.5" customHeight="1" spans="1:11">
      <c r="A3" s="64" t="str">
        <f>"单位名称："&amp;"昆明市东川区植保植检站"</f>
        <v>单位名称：昆明市东川区植保植检站</v>
      </c>
      <c r="B3" s="65"/>
      <c r="C3" s="65"/>
      <c r="D3" s="65"/>
      <c r="E3" s="65"/>
      <c r="F3" s="65"/>
      <c r="G3" s="65"/>
      <c r="H3" s="66"/>
      <c r="I3" s="66"/>
      <c r="J3" s="66"/>
      <c r="K3" s="67" t="s">
        <v>1</v>
      </c>
    </row>
    <row r="4" ht="21.75" customHeight="1" spans="1:11">
      <c r="A4" s="68" t="s">
        <v>258</v>
      </c>
      <c r="B4" s="68" t="s">
        <v>181</v>
      </c>
      <c r="C4" s="68" t="s">
        <v>259</v>
      </c>
      <c r="D4" s="69" t="s">
        <v>182</v>
      </c>
      <c r="E4" s="69" t="s">
        <v>183</v>
      </c>
      <c r="F4" s="69" t="s">
        <v>260</v>
      </c>
      <c r="G4" s="69" t="s">
        <v>261</v>
      </c>
      <c r="H4" s="83" t="s">
        <v>55</v>
      </c>
      <c r="I4" s="13" t="s">
        <v>469</v>
      </c>
      <c r="J4" s="14"/>
      <c r="K4" s="51"/>
    </row>
    <row r="5" ht="21.75" customHeight="1" spans="1:11">
      <c r="A5" s="70"/>
      <c r="B5" s="70"/>
      <c r="C5" s="70"/>
      <c r="D5" s="71"/>
      <c r="E5" s="71"/>
      <c r="F5" s="71"/>
      <c r="G5" s="71"/>
      <c r="H5" s="84"/>
      <c r="I5" s="69" t="s">
        <v>58</v>
      </c>
      <c r="J5" s="69" t="s">
        <v>59</v>
      </c>
      <c r="K5" s="69" t="s">
        <v>60</v>
      </c>
    </row>
    <row r="6" ht="40.5" customHeight="1" spans="1:11">
      <c r="A6" s="73"/>
      <c r="B6" s="73"/>
      <c r="C6" s="73"/>
      <c r="D6" s="74"/>
      <c r="E6" s="74"/>
      <c r="F6" s="74"/>
      <c r="G6" s="74"/>
      <c r="H6" s="75"/>
      <c r="I6" s="74" t="s">
        <v>57</v>
      </c>
      <c r="J6" s="74"/>
      <c r="K6" s="74"/>
    </row>
    <row r="7" ht="15" customHeight="1" spans="1:11">
      <c r="A7" s="76">
        <v>1</v>
      </c>
      <c r="B7" s="76">
        <v>2</v>
      </c>
      <c r="C7" s="76">
        <v>3</v>
      </c>
      <c r="D7" s="76">
        <v>4</v>
      </c>
      <c r="E7" s="76">
        <v>5</v>
      </c>
      <c r="F7" s="76">
        <v>6</v>
      </c>
      <c r="G7" s="76">
        <v>7</v>
      </c>
      <c r="H7" s="76">
        <v>8</v>
      </c>
      <c r="I7" s="76">
        <v>9</v>
      </c>
      <c r="J7" s="90">
        <v>10</v>
      </c>
      <c r="K7" s="90">
        <v>11</v>
      </c>
    </row>
    <row r="8" ht="18.75" customHeight="1" spans="1:11">
      <c r="A8" s="19"/>
      <c r="B8" s="33"/>
      <c r="C8" s="19"/>
      <c r="D8" s="19"/>
      <c r="E8" s="19"/>
      <c r="F8" s="19"/>
      <c r="G8" s="19"/>
      <c r="H8" s="85"/>
      <c r="I8" s="91"/>
      <c r="J8" s="91"/>
      <c r="K8" s="85"/>
    </row>
    <row r="9" ht="18.75" customHeight="1" spans="1:11">
      <c r="A9" s="86"/>
      <c r="B9" s="33"/>
      <c r="C9" s="33"/>
      <c r="D9" s="33"/>
      <c r="E9" s="33"/>
      <c r="F9" s="33"/>
      <c r="G9" s="33"/>
      <c r="H9" s="78"/>
      <c r="I9" s="78"/>
      <c r="J9" s="78"/>
      <c r="K9" s="85"/>
    </row>
    <row r="10" ht="18.75" customHeight="1" spans="1:11">
      <c r="A10" s="87" t="s">
        <v>169</v>
      </c>
      <c r="B10" s="88"/>
      <c r="C10" s="88"/>
      <c r="D10" s="88"/>
      <c r="E10" s="88"/>
      <c r="F10" s="88"/>
      <c r="G10" s="89"/>
      <c r="H10" s="78"/>
      <c r="I10" s="78"/>
      <c r="J10" s="78"/>
      <c r="K10" s="85"/>
    </row>
    <row r="11" customHeight="1" spans="1:1">
      <c r="A11" t="s">
        <v>470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7"/>
  <sheetViews>
    <sheetView showZeros="0" workbookViewId="0">
      <selection activeCell="A9" sqref="A9"/>
    </sheetView>
  </sheetViews>
  <sheetFormatPr defaultColWidth="9.14166666666667" defaultRowHeight="14.25" customHeight="1" outlineLevelCol="6"/>
  <cols>
    <col min="1" max="1" width="35.2833333333333" customWidth="1"/>
    <col min="2" max="4" width="28" customWidth="1"/>
    <col min="5" max="7" width="23.85" customWidth="1"/>
  </cols>
  <sheetData>
    <row r="1" ht="13.5" customHeight="1" spans="4:7">
      <c r="D1" s="61"/>
      <c r="G1" s="62" t="s">
        <v>471</v>
      </c>
    </row>
    <row r="2" ht="41.25" customHeight="1" spans="1:7">
      <c r="A2" s="63" t="str">
        <f>"2026"&amp;"年部门项目中期规划预算表"</f>
        <v>2026年部门项目中期规划预算表</v>
      </c>
      <c r="B2" s="63"/>
      <c r="C2" s="63"/>
      <c r="D2" s="63"/>
      <c r="E2" s="63"/>
      <c r="F2" s="63"/>
      <c r="G2" s="63"/>
    </row>
    <row r="3" ht="13.5" customHeight="1" spans="1:7">
      <c r="A3" s="64" t="str">
        <f>"单位名称："&amp;"昆明市东川区植保植检站"</f>
        <v>单位名称：昆明市东川区植保植检站</v>
      </c>
      <c r="B3" s="65"/>
      <c r="C3" s="65"/>
      <c r="D3" s="65"/>
      <c r="E3" s="66"/>
      <c r="F3" s="66"/>
      <c r="G3" s="67" t="s">
        <v>1</v>
      </c>
    </row>
    <row r="4" ht="21.75" customHeight="1" spans="1:7">
      <c r="A4" s="68" t="s">
        <v>259</v>
      </c>
      <c r="B4" s="68" t="s">
        <v>258</v>
      </c>
      <c r="C4" s="68" t="s">
        <v>181</v>
      </c>
      <c r="D4" s="69" t="s">
        <v>472</v>
      </c>
      <c r="E4" s="13" t="s">
        <v>58</v>
      </c>
      <c r="F4" s="14"/>
      <c r="G4" s="51"/>
    </row>
    <row r="5" ht="21.75" customHeight="1" spans="1:7">
      <c r="A5" s="70"/>
      <c r="B5" s="70"/>
      <c r="C5" s="70"/>
      <c r="D5" s="71"/>
      <c r="E5" s="72" t="str">
        <f>"2026"&amp;"年"</f>
        <v>2026年</v>
      </c>
      <c r="F5" s="69" t="str">
        <f>("2026"+1)&amp;"年"</f>
        <v>2027年</v>
      </c>
      <c r="G5" s="69" t="str">
        <f>("2026"+2)&amp;"年"</f>
        <v>2028年</v>
      </c>
    </row>
    <row r="6" ht="40.5" customHeight="1" spans="1:7">
      <c r="A6" s="73"/>
      <c r="B6" s="73"/>
      <c r="C6" s="73"/>
      <c r="D6" s="74"/>
      <c r="E6" s="75"/>
      <c r="F6" s="74" t="s">
        <v>57</v>
      </c>
      <c r="G6" s="74"/>
    </row>
    <row r="7" ht="15" customHeight="1" spans="1:7">
      <c r="A7" s="76">
        <v>1</v>
      </c>
      <c r="B7" s="76">
        <v>2</v>
      </c>
      <c r="C7" s="76">
        <v>3</v>
      </c>
      <c r="D7" s="76">
        <v>4</v>
      </c>
      <c r="E7" s="76">
        <v>5</v>
      </c>
      <c r="F7" s="76">
        <v>6</v>
      </c>
      <c r="G7" s="76">
        <v>7</v>
      </c>
    </row>
    <row r="8" ht="27" customHeight="1" spans="1:7">
      <c r="A8" s="33" t="s">
        <v>70</v>
      </c>
      <c r="B8" s="77"/>
      <c r="C8" s="77"/>
      <c r="D8" s="33"/>
      <c r="E8" s="78">
        <v>1257000</v>
      </c>
      <c r="F8" s="78"/>
      <c r="G8" s="78"/>
    </row>
    <row r="9" ht="27" customHeight="1" spans="1:7">
      <c r="A9" s="33"/>
      <c r="B9" s="33" t="s">
        <v>473</v>
      </c>
      <c r="C9" s="33" t="s">
        <v>266</v>
      </c>
      <c r="D9" s="33" t="s">
        <v>474</v>
      </c>
      <c r="E9" s="78">
        <v>315000</v>
      </c>
      <c r="F9" s="78"/>
      <c r="G9" s="78"/>
    </row>
    <row r="10" ht="30" customHeight="1" spans="1:7">
      <c r="A10" s="79"/>
      <c r="B10" s="33" t="s">
        <v>473</v>
      </c>
      <c r="C10" s="33" t="s">
        <v>274</v>
      </c>
      <c r="D10" s="33" t="s">
        <v>474</v>
      </c>
      <c r="E10" s="78">
        <v>200000</v>
      </c>
      <c r="F10" s="78"/>
      <c r="G10" s="78"/>
    </row>
    <row r="11" ht="29" customHeight="1" spans="1:7">
      <c r="A11" s="79"/>
      <c r="B11" s="33" t="s">
        <v>473</v>
      </c>
      <c r="C11" s="33" t="s">
        <v>278</v>
      </c>
      <c r="D11" s="33" t="s">
        <v>474</v>
      </c>
      <c r="E11" s="78">
        <v>390000</v>
      </c>
      <c r="F11" s="78"/>
      <c r="G11" s="78"/>
    </row>
    <row r="12" ht="29" customHeight="1" spans="1:7">
      <c r="A12" s="79"/>
      <c r="B12" s="33" t="s">
        <v>473</v>
      </c>
      <c r="C12" s="33" t="s">
        <v>280</v>
      </c>
      <c r="D12" s="33" t="s">
        <v>474</v>
      </c>
      <c r="E12" s="78">
        <v>12000</v>
      </c>
      <c r="F12" s="78"/>
      <c r="G12" s="78"/>
    </row>
    <row r="13" ht="27" customHeight="1" spans="1:7">
      <c r="A13" s="79"/>
      <c r="B13" s="33" t="s">
        <v>473</v>
      </c>
      <c r="C13" s="33" t="s">
        <v>282</v>
      </c>
      <c r="D13" s="33" t="s">
        <v>474</v>
      </c>
      <c r="E13" s="78">
        <v>150000</v>
      </c>
      <c r="F13" s="78"/>
      <c r="G13" s="78"/>
    </row>
    <row r="14" ht="30" customHeight="1" spans="1:7">
      <c r="A14" s="79"/>
      <c r="B14" s="33" t="s">
        <v>473</v>
      </c>
      <c r="C14" s="33" t="s">
        <v>284</v>
      </c>
      <c r="D14" s="33" t="s">
        <v>474</v>
      </c>
      <c r="E14" s="78">
        <v>7200</v>
      </c>
      <c r="F14" s="78"/>
      <c r="G14" s="78"/>
    </row>
    <row r="15" ht="27" customHeight="1" spans="1:7">
      <c r="A15" s="79"/>
      <c r="B15" s="33" t="s">
        <v>473</v>
      </c>
      <c r="C15" s="33" t="s">
        <v>286</v>
      </c>
      <c r="D15" s="33" t="s">
        <v>474</v>
      </c>
      <c r="E15" s="78">
        <v>179900</v>
      </c>
      <c r="F15" s="78"/>
      <c r="G15" s="78"/>
    </row>
    <row r="16" ht="27" customHeight="1" spans="1:7">
      <c r="A16" s="79"/>
      <c r="B16" s="33" t="s">
        <v>473</v>
      </c>
      <c r="C16" s="33" t="s">
        <v>288</v>
      </c>
      <c r="D16" s="33" t="s">
        <v>474</v>
      </c>
      <c r="E16" s="78">
        <v>2900</v>
      </c>
      <c r="F16" s="78"/>
      <c r="G16" s="78"/>
    </row>
    <row r="17" ht="22" customHeight="1" spans="1:7">
      <c r="A17" s="80" t="s">
        <v>55</v>
      </c>
      <c r="B17" s="81" t="s">
        <v>475</v>
      </c>
      <c r="C17" s="81"/>
      <c r="D17" s="82"/>
      <c r="E17" s="78">
        <v>1257000</v>
      </c>
      <c r="F17" s="78"/>
      <c r="G17" s="78"/>
    </row>
  </sheetData>
  <mergeCells count="11">
    <mergeCell ref="A2:G2"/>
    <mergeCell ref="A3:D3"/>
    <mergeCell ref="E4:G4"/>
    <mergeCell ref="A17:D17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37"/>
  <sheetViews>
    <sheetView showZeros="0" topLeftCell="A23" workbookViewId="0">
      <selection activeCell="K6" sqref="K6"/>
    </sheetView>
  </sheetViews>
  <sheetFormatPr defaultColWidth="8.575" defaultRowHeight="14.25" customHeight="1"/>
  <cols>
    <col min="1" max="1" width="18.1416666666667" customWidth="1"/>
    <col min="2" max="2" width="23.425" customWidth="1"/>
    <col min="3" max="3" width="21.85" customWidth="1"/>
    <col min="4" max="4" width="15.575" customWidth="1"/>
    <col min="5" max="5" width="31.575" customWidth="1"/>
    <col min="6" max="6" width="15.425" customWidth="1"/>
    <col min="7" max="7" width="16.425" customWidth="1"/>
    <col min="8" max="8" width="29.575" customWidth="1"/>
    <col min="9" max="9" width="30.575" customWidth="1"/>
    <col min="10" max="10" width="23.85" customWidth="1"/>
  </cols>
  <sheetData>
    <row r="1" customHeight="1" spans="1:10">
      <c r="A1" s="2"/>
      <c r="B1" s="2"/>
      <c r="C1" s="2"/>
      <c r="D1" s="2"/>
      <c r="E1" s="2"/>
      <c r="F1" s="2"/>
      <c r="G1" s="2"/>
      <c r="H1" s="2"/>
      <c r="I1" s="2"/>
      <c r="J1" s="50" t="s">
        <v>476</v>
      </c>
    </row>
    <row r="2" ht="41.25" customHeight="1" spans="1:10">
      <c r="A2" s="2" t="str">
        <f>"2026"&amp;"年部门整体支出绩效目标表"</f>
        <v>2026年部门整体支出绩效目标表</v>
      </c>
      <c r="B2" s="3"/>
      <c r="C2" s="3"/>
      <c r="D2" s="3"/>
      <c r="E2" s="3"/>
      <c r="F2" s="3"/>
      <c r="G2" s="3"/>
      <c r="H2" s="3"/>
      <c r="I2" s="3"/>
      <c r="J2" s="3"/>
    </row>
    <row r="3" ht="17.25" customHeight="1" spans="1:10">
      <c r="A3" s="4" t="str">
        <f>"单位名称："&amp;"昆明市东川区植保植检站"</f>
        <v>单位名称：昆明市东川区植保植检站</v>
      </c>
      <c r="B3" s="4"/>
      <c r="C3" s="5"/>
      <c r="D3" s="6"/>
      <c r="E3" s="6"/>
      <c r="F3" s="6"/>
      <c r="G3" s="6"/>
      <c r="H3" s="6"/>
      <c r="I3" s="6"/>
      <c r="J3" s="243" t="s">
        <v>1</v>
      </c>
    </row>
    <row r="4" ht="30" customHeight="1" spans="1:10">
      <c r="A4" s="7" t="s">
        <v>477</v>
      </c>
      <c r="B4" s="8">
        <v>125011</v>
      </c>
      <c r="C4" s="9"/>
      <c r="D4" s="9"/>
      <c r="E4" s="10"/>
      <c r="F4" s="11" t="s">
        <v>478</v>
      </c>
      <c r="G4" s="10"/>
      <c r="H4" s="12" t="s">
        <v>70</v>
      </c>
      <c r="I4" s="9"/>
      <c r="J4" s="10"/>
    </row>
    <row r="5" ht="32.25" customHeight="1" spans="1:10">
      <c r="A5" s="13" t="s">
        <v>479</v>
      </c>
      <c r="B5" s="14"/>
      <c r="C5" s="14"/>
      <c r="D5" s="14"/>
      <c r="E5" s="14"/>
      <c r="F5" s="14"/>
      <c r="G5" s="14"/>
      <c r="H5" s="14"/>
      <c r="I5" s="51"/>
      <c r="J5" s="52" t="s">
        <v>480</v>
      </c>
    </row>
    <row r="6" ht="99.75" customHeight="1" spans="1:10">
      <c r="A6" s="15" t="s">
        <v>481</v>
      </c>
      <c r="B6" s="16" t="s">
        <v>482</v>
      </c>
      <c r="C6" s="17" t="s">
        <v>483</v>
      </c>
      <c r="D6" s="17"/>
      <c r="E6" s="17"/>
      <c r="F6" s="17"/>
      <c r="G6" s="17"/>
      <c r="H6" s="17"/>
      <c r="I6" s="17"/>
      <c r="J6" s="53"/>
    </row>
    <row r="7" ht="86" customHeight="1" spans="1:10">
      <c r="A7" s="15"/>
      <c r="B7" s="16" t="str">
        <f>"总体绩效目标（"&amp;"2026"&amp;"-"&amp;("2026"+2)&amp;"年期间）"</f>
        <v>总体绩效目标（2026-2028年期间）</v>
      </c>
      <c r="C7" s="17" t="s">
        <v>484</v>
      </c>
      <c r="D7" s="17"/>
      <c r="E7" s="17"/>
      <c r="F7" s="17"/>
      <c r="G7" s="17"/>
      <c r="H7" s="17"/>
      <c r="I7" s="17"/>
      <c r="J7" s="53"/>
    </row>
    <row r="8" ht="75" customHeight="1" spans="1:10">
      <c r="A8" s="16" t="s">
        <v>485</v>
      </c>
      <c r="B8" s="18" t="str">
        <f>"预算年度（"&amp;"2026"&amp;"年）绩效目标"</f>
        <v>预算年度（2026年）绩效目标</v>
      </c>
      <c r="C8" s="19" t="s">
        <v>486</v>
      </c>
      <c r="D8" s="19"/>
      <c r="E8" s="19"/>
      <c r="F8" s="19"/>
      <c r="G8" s="19"/>
      <c r="H8" s="19"/>
      <c r="I8" s="19"/>
      <c r="J8" s="54"/>
    </row>
    <row r="9" ht="32.25" customHeight="1" spans="1:10">
      <c r="A9" s="20" t="s">
        <v>487</v>
      </c>
      <c r="B9" s="20"/>
      <c r="C9" s="20"/>
      <c r="D9" s="20"/>
      <c r="E9" s="20"/>
      <c r="F9" s="20"/>
      <c r="G9" s="20"/>
      <c r="H9" s="20"/>
      <c r="I9" s="20"/>
      <c r="J9" s="20"/>
    </row>
    <row r="10" ht="32.25" customHeight="1" spans="1:10">
      <c r="A10" s="16" t="s">
        <v>488</v>
      </c>
      <c r="B10" s="16"/>
      <c r="C10" s="15" t="s">
        <v>489</v>
      </c>
      <c r="D10" s="15"/>
      <c r="E10" s="15"/>
      <c r="F10" s="15" t="s">
        <v>490</v>
      </c>
      <c r="G10" s="15"/>
      <c r="H10" s="15" t="s">
        <v>491</v>
      </c>
      <c r="I10" s="15"/>
      <c r="J10" s="15"/>
    </row>
    <row r="11" ht="32.25" customHeight="1" spans="1:10">
      <c r="A11" s="16"/>
      <c r="B11" s="16"/>
      <c r="C11" s="15"/>
      <c r="D11" s="15"/>
      <c r="E11" s="15"/>
      <c r="F11" s="15"/>
      <c r="G11" s="15"/>
      <c r="H11" s="16" t="s">
        <v>492</v>
      </c>
      <c r="I11" s="16" t="s">
        <v>493</v>
      </c>
      <c r="J11" s="16" t="s">
        <v>494</v>
      </c>
    </row>
    <row r="12" ht="24" customHeight="1" spans="1:10">
      <c r="A12" s="21" t="s">
        <v>55</v>
      </c>
      <c r="B12" s="22"/>
      <c r="C12" s="22"/>
      <c r="D12" s="22"/>
      <c r="E12" s="22"/>
      <c r="F12" s="22"/>
      <c r="G12" s="23"/>
      <c r="H12" s="24"/>
      <c r="I12" s="24"/>
      <c r="J12" s="24"/>
    </row>
    <row r="13" ht="101" customHeight="1" spans="1:10">
      <c r="A13" s="17" t="s">
        <v>495</v>
      </c>
      <c r="B13" s="25"/>
      <c r="C13" s="17" t="s">
        <v>496</v>
      </c>
      <c r="D13" s="25"/>
      <c r="E13" s="25"/>
      <c r="F13" s="25"/>
      <c r="G13" s="25"/>
      <c r="H13" s="26">
        <v>3969250</v>
      </c>
      <c r="I13" s="26">
        <v>3969250</v>
      </c>
      <c r="J13" s="55"/>
    </row>
    <row r="14" ht="32.25" customHeight="1" spans="1:10">
      <c r="A14" s="20" t="s">
        <v>497</v>
      </c>
      <c r="B14" s="20"/>
      <c r="C14" s="20"/>
      <c r="D14" s="20"/>
      <c r="E14" s="20"/>
      <c r="F14" s="20"/>
      <c r="G14" s="20"/>
      <c r="H14" s="20"/>
      <c r="I14" s="20"/>
      <c r="J14" s="20"/>
    </row>
    <row r="15" ht="32.25" customHeight="1" spans="1:10">
      <c r="A15" s="27" t="s">
        <v>498</v>
      </c>
      <c r="B15" s="27"/>
      <c r="C15" s="27"/>
      <c r="D15" s="27"/>
      <c r="E15" s="27"/>
      <c r="F15" s="27"/>
      <c r="G15" s="27"/>
      <c r="H15" s="28" t="s">
        <v>499</v>
      </c>
      <c r="I15" s="56" t="s">
        <v>298</v>
      </c>
      <c r="J15" s="28" t="s">
        <v>500</v>
      </c>
    </row>
    <row r="16" ht="36" customHeight="1" spans="1:10">
      <c r="A16" s="29" t="s">
        <v>291</v>
      </c>
      <c r="B16" s="29" t="s">
        <v>501</v>
      </c>
      <c r="C16" s="30" t="s">
        <v>293</v>
      </c>
      <c r="D16" s="30" t="s">
        <v>294</v>
      </c>
      <c r="E16" s="30" t="s">
        <v>295</v>
      </c>
      <c r="F16" s="30" t="s">
        <v>296</v>
      </c>
      <c r="G16" s="30" t="s">
        <v>297</v>
      </c>
      <c r="H16" s="31"/>
      <c r="I16" s="31"/>
      <c r="J16" s="31"/>
    </row>
    <row r="17" ht="32.25" customHeight="1" spans="1:10">
      <c r="A17" s="32"/>
      <c r="B17" s="32"/>
      <c r="C17" s="33"/>
      <c r="D17" s="32"/>
      <c r="E17" s="32"/>
      <c r="F17" s="32"/>
      <c r="G17" s="32"/>
      <c r="H17" s="34"/>
      <c r="I17" s="19"/>
      <c r="J17" s="34"/>
    </row>
    <row r="18" s="1" customFormat="1" ht="32.25" customHeight="1" spans="1:10">
      <c r="A18" s="35" t="s">
        <v>300</v>
      </c>
      <c r="B18" s="35" t="s">
        <v>475</v>
      </c>
      <c r="C18" s="36" t="s">
        <v>475</v>
      </c>
      <c r="D18" s="35" t="s">
        <v>475</v>
      </c>
      <c r="E18" s="35" t="s">
        <v>475</v>
      </c>
      <c r="F18" s="35" t="s">
        <v>475</v>
      </c>
      <c r="G18" s="37" t="s">
        <v>475</v>
      </c>
      <c r="H18" s="38" t="s">
        <v>475</v>
      </c>
      <c r="I18" s="57" t="s">
        <v>475</v>
      </c>
      <c r="J18" s="57" t="s">
        <v>475</v>
      </c>
    </row>
    <row r="19" s="1" customFormat="1" ht="32.25" customHeight="1" spans="1:10">
      <c r="A19" s="35" t="s">
        <v>475</v>
      </c>
      <c r="B19" s="35" t="s">
        <v>301</v>
      </c>
      <c r="C19" s="36" t="s">
        <v>475</v>
      </c>
      <c r="D19" s="35" t="s">
        <v>475</v>
      </c>
      <c r="E19" s="35" t="s">
        <v>475</v>
      </c>
      <c r="F19" s="35" t="s">
        <v>475</v>
      </c>
      <c r="G19" s="39" t="s">
        <v>475</v>
      </c>
      <c r="H19" s="40"/>
      <c r="I19" s="58"/>
      <c r="J19" s="59"/>
    </row>
    <row r="20" s="1" customFormat="1" ht="32.25" customHeight="1" spans="1:10">
      <c r="A20" s="35"/>
      <c r="B20" s="35"/>
      <c r="C20" s="36" t="s">
        <v>502</v>
      </c>
      <c r="D20" s="35" t="s">
        <v>322</v>
      </c>
      <c r="E20" s="35">
        <v>13</v>
      </c>
      <c r="F20" s="35" t="s">
        <v>391</v>
      </c>
      <c r="G20" s="35" t="s">
        <v>306</v>
      </c>
      <c r="H20" s="41" t="s">
        <v>503</v>
      </c>
      <c r="I20" s="45" t="s">
        <v>504</v>
      </c>
      <c r="J20" s="41" t="s">
        <v>505</v>
      </c>
    </row>
    <row r="21" s="1" customFormat="1" ht="32.25" customHeight="1" spans="1:10">
      <c r="A21" s="35"/>
      <c r="B21" s="35"/>
      <c r="C21" s="36" t="s">
        <v>506</v>
      </c>
      <c r="D21" s="35" t="s">
        <v>322</v>
      </c>
      <c r="E21" s="35">
        <v>13</v>
      </c>
      <c r="F21" s="35" t="s">
        <v>391</v>
      </c>
      <c r="G21" s="35" t="s">
        <v>306</v>
      </c>
      <c r="H21" s="41" t="s">
        <v>503</v>
      </c>
      <c r="I21" s="41" t="s">
        <v>507</v>
      </c>
      <c r="J21" s="41" t="s">
        <v>508</v>
      </c>
    </row>
    <row r="22" s="1" customFormat="1" ht="32.25" customHeight="1" spans="1:10">
      <c r="A22" s="35" t="s">
        <v>475</v>
      </c>
      <c r="B22" s="35" t="s">
        <v>308</v>
      </c>
      <c r="C22" s="36" t="s">
        <v>475</v>
      </c>
      <c r="D22" s="35" t="s">
        <v>475</v>
      </c>
      <c r="E22" s="35" t="s">
        <v>475</v>
      </c>
      <c r="F22" s="35" t="s">
        <v>475</v>
      </c>
      <c r="G22" s="35" t="s">
        <v>475</v>
      </c>
      <c r="H22" s="37" t="s">
        <v>475</v>
      </c>
      <c r="I22" s="41" t="s">
        <v>475</v>
      </c>
      <c r="J22" s="37" t="s">
        <v>475</v>
      </c>
    </row>
    <row r="23" s="1" customFormat="1" ht="32.25" customHeight="1" spans="1:10">
      <c r="A23" s="35"/>
      <c r="B23" s="35"/>
      <c r="C23" s="36" t="s">
        <v>509</v>
      </c>
      <c r="D23" s="35" t="s">
        <v>303</v>
      </c>
      <c r="E23" s="35" t="s">
        <v>510</v>
      </c>
      <c r="F23" s="35" t="s">
        <v>311</v>
      </c>
      <c r="G23" s="35" t="s">
        <v>306</v>
      </c>
      <c r="H23" s="41" t="s">
        <v>511</v>
      </c>
      <c r="I23" s="41" t="s">
        <v>512</v>
      </c>
      <c r="J23" s="41" t="s">
        <v>513</v>
      </c>
    </row>
    <row r="24" s="1" customFormat="1" ht="32.25" customHeight="1" spans="1:10">
      <c r="A24" s="35" t="s">
        <v>475</v>
      </c>
      <c r="B24" s="35" t="s">
        <v>320</v>
      </c>
      <c r="C24" s="36" t="s">
        <v>475</v>
      </c>
      <c r="D24" s="35" t="s">
        <v>475</v>
      </c>
      <c r="E24" s="35" t="s">
        <v>475</v>
      </c>
      <c r="F24" s="35" t="s">
        <v>475</v>
      </c>
      <c r="G24" s="35" t="s">
        <v>475</v>
      </c>
      <c r="H24" s="37" t="s">
        <v>475</v>
      </c>
      <c r="I24" s="41" t="s">
        <v>475</v>
      </c>
      <c r="J24" s="37" t="s">
        <v>475</v>
      </c>
    </row>
    <row r="25" s="1" customFormat="1" ht="32.25" customHeight="1" spans="1:10">
      <c r="A25" s="35"/>
      <c r="B25" s="35"/>
      <c r="C25" s="36" t="s">
        <v>514</v>
      </c>
      <c r="D25" s="35" t="s">
        <v>303</v>
      </c>
      <c r="E25" s="35" t="s">
        <v>82</v>
      </c>
      <c r="F25" s="35" t="s">
        <v>346</v>
      </c>
      <c r="G25" s="35" t="s">
        <v>306</v>
      </c>
      <c r="H25" s="41" t="s">
        <v>503</v>
      </c>
      <c r="I25" s="41" t="s">
        <v>515</v>
      </c>
      <c r="J25" s="41" t="s">
        <v>515</v>
      </c>
    </row>
    <row r="26" s="1" customFormat="1" ht="32.25" customHeight="1" spans="1:10">
      <c r="A26" s="35" t="s">
        <v>475</v>
      </c>
      <c r="B26" s="35" t="s">
        <v>516</v>
      </c>
      <c r="C26" s="36" t="s">
        <v>475</v>
      </c>
      <c r="D26" s="35" t="s">
        <v>475</v>
      </c>
      <c r="E26" s="35" t="s">
        <v>475</v>
      </c>
      <c r="F26" s="35" t="s">
        <v>475</v>
      </c>
      <c r="G26" s="35" t="s">
        <v>475</v>
      </c>
      <c r="H26" s="37" t="s">
        <v>475</v>
      </c>
      <c r="I26" s="41" t="s">
        <v>475</v>
      </c>
      <c r="J26" s="37" t="s">
        <v>475</v>
      </c>
    </row>
    <row r="27" s="1" customFormat="1" ht="32.25" customHeight="1" spans="1:10">
      <c r="A27" s="35" t="s">
        <v>475</v>
      </c>
      <c r="B27" s="35" t="s">
        <v>475</v>
      </c>
      <c r="C27" s="36" t="s">
        <v>517</v>
      </c>
      <c r="D27" s="35" t="s">
        <v>322</v>
      </c>
      <c r="E27" s="42">
        <v>3969250</v>
      </c>
      <c r="F27" s="35" t="s">
        <v>518</v>
      </c>
      <c r="G27" s="35" t="s">
        <v>306</v>
      </c>
      <c r="H27" s="41" t="s">
        <v>511</v>
      </c>
      <c r="I27" s="41" t="s">
        <v>519</v>
      </c>
      <c r="J27" s="41" t="s">
        <v>520</v>
      </c>
    </row>
    <row r="28" s="1" customFormat="1" ht="32.25" customHeight="1" spans="1:10">
      <c r="A28" s="35" t="s">
        <v>324</v>
      </c>
      <c r="B28" s="35" t="s">
        <v>475</v>
      </c>
      <c r="C28" s="36" t="s">
        <v>475</v>
      </c>
      <c r="D28" s="35" t="s">
        <v>475</v>
      </c>
      <c r="E28" s="35" t="s">
        <v>475</v>
      </c>
      <c r="F28" s="35" t="s">
        <v>475</v>
      </c>
      <c r="G28" s="35" t="s">
        <v>475</v>
      </c>
      <c r="H28" s="37" t="s">
        <v>475</v>
      </c>
      <c r="I28" s="41" t="s">
        <v>475</v>
      </c>
      <c r="J28" s="37" t="s">
        <v>475</v>
      </c>
    </row>
    <row r="29" s="1" customFormat="1" ht="32.25" customHeight="1" spans="1:10">
      <c r="A29" s="35"/>
      <c r="B29" s="35" t="s">
        <v>325</v>
      </c>
      <c r="C29" s="36"/>
      <c r="D29" s="35"/>
      <c r="E29" s="35"/>
      <c r="F29" s="35"/>
      <c r="G29" s="35"/>
      <c r="H29" s="37"/>
      <c r="I29" s="41"/>
      <c r="J29" s="37"/>
    </row>
    <row r="30" s="1" customFormat="1" ht="52" customHeight="1" spans="1:10">
      <c r="A30" s="35"/>
      <c r="B30" s="35"/>
      <c r="C30" s="36" t="s">
        <v>521</v>
      </c>
      <c r="D30" s="43" t="s">
        <v>303</v>
      </c>
      <c r="E30" s="44">
        <v>90</v>
      </c>
      <c r="F30" s="44" t="s">
        <v>311</v>
      </c>
      <c r="G30" s="43" t="s">
        <v>306</v>
      </c>
      <c r="H30" s="45" t="s">
        <v>503</v>
      </c>
      <c r="I30" s="45" t="s">
        <v>522</v>
      </c>
      <c r="J30" s="45" t="s">
        <v>523</v>
      </c>
    </row>
    <row r="31" s="1" customFormat="1" ht="32.25" customHeight="1" spans="1:10">
      <c r="A31" s="35" t="s">
        <v>475</v>
      </c>
      <c r="B31" s="35" t="s">
        <v>348</v>
      </c>
      <c r="C31" s="36"/>
      <c r="D31" s="43"/>
      <c r="E31" s="44"/>
      <c r="F31" s="44"/>
      <c r="G31" s="43"/>
      <c r="H31" s="45"/>
      <c r="I31" s="45"/>
      <c r="J31" s="45"/>
    </row>
    <row r="32" s="1" customFormat="1" ht="38" customHeight="1" spans="1:10">
      <c r="A32" s="35"/>
      <c r="B32" s="35"/>
      <c r="C32" s="36" t="s">
        <v>524</v>
      </c>
      <c r="D32" s="46" t="s">
        <v>525</v>
      </c>
      <c r="E32" s="47">
        <v>5</v>
      </c>
      <c r="F32" s="47" t="s">
        <v>311</v>
      </c>
      <c r="G32" s="47" t="s">
        <v>306</v>
      </c>
      <c r="H32" s="48" t="s">
        <v>503</v>
      </c>
      <c r="I32" s="60" t="s">
        <v>522</v>
      </c>
      <c r="J32" s="48" t="s">
        <v>522</v>
      </c>
    </row>
    <row r="33" s="1" customFormat="1" ht="32.25" customHeight="1" spans="1:10">
      <c r="A33" s="35" t="s">
        <v>475</v>
      </c>
      <c r="B33" s="35" t="s">
        <v>367</v>
      </c>
      <c r="C33" s="36"/>
      <c r="D33" s="43"/>
      <c r="E33" s="44"/>
      <c r="F33" s="44"/>
      <c r="G33" s="43"/>
      <c r="H33" s="45"/>
      <c r="I33" s="45"/>
      <c r="J33" s="45"/>
    </row>
    <row r="34" s="1" customFormat="1" ht="66" customHeight="1" spans="1:10">
      <c r="A34" s="35"/>
      <c r="B34" s="35"/>
      <c r="C34" s="49" t="s">
        <v>526</v>
      </c>
      <c r="D34" s="47" t="s">
        <v>303</v>
      </c>
      <c r="E34" s="47">
        <v>30</v>
      </c>
      <c r="F34" s="47" t="s">
        <v>311</v>
      </c>
      <c r="G34" s="47" t="s">
        <v>306</v>
      </c>
      <c r="H34" s="48" t="s">
        <v>503</v>
      </c>
      <c r="I34" s="60" t="s">
        <v>522</v>
      </c>
      <c r="J34" s="49" t="s">
        <v>527</v>
      </c>
    </row>
    <row r="35" s="1" customFormat="1" ht="32.25" customHeight="1" spans="1:10">
      <c r="A35" s="35" t="s">
        <v>331</v>
      </c>
      <c r="B35" s="35" t="s">
        <v>475</v>
      </c>
      <c r="C35" s="36" t="s">
        <v>475</v>
      </c>
      <c r="D35" s="35" t="s">
        <v>475</v>
      </c>
      <c r="E35" s="35" t="s">
        <v>475</v>
      </c>
      <c r="F35" s="35" t="s">
        <v>475</v>
      </c>
      <c r="G35" s="35" t="s">
        <v>475</v>
      </c>
      <c r="H35" s="37" t="s">
        <v>475</v>
      </c>
      <c r="I35" s="41" t="s">
        <v>475</v>
      </c>
      <c r="J35" s="37" t="s">
        <v>475</v>
      </c>
    </row>
    <row r="36" s="1" customFormat="1" ht="32.25" customHeight="1" spans="1:10">
      <c r="A36" s="35" t="s">
        <v>475</v>
      </c>
      <c r="B36" s="35" t="s">
        <v>332</v>
      </c>
      <c r="C36" s="36" t="s">
        <v>475</v>
      </c>
      <c r="D36" s="35" t="s">
        <v>475</v>
      </c>
      <c r="E36" s="35" t="s">
        <v>475</v>
      </c>
      <c r="F36" s="35" t="s">
        <v>475</v>
      </c>
      <c r="G36" s="35" t="s">
        <v>475</v>
      </c>
      <c r="H36" s="37" t="s">
        <v>475</v>
      </c>
      <c r="I36" s="41" t="s">
        <v>475</v>
      </c>
      <c r="J36" s="37" t="s">
        <v>475</v>
      </c>
    </row>
    <row r="37" s="1" customFormat="1" ht="45" customHeight="1" spans="1:10">
      <c r="A37" s="35"/>
      <c r="B37" s="35"/>
      <c r="C37" s="36" t="s">
        <v>332</v>
      </c>
      <c r="D37" s="35" t="s">
        <v>303</v>
      </c>
      <c r="E37" s="35">
        <v>85</v>
      </c>
      <c r="F37" s="35" t="s">
        <v>311</v>
      </c>
      <c r="G37" s="35" t="s">
        <v>306</v>
      </c>
      <c r="H37" s="41" t="s">
        <v>503</v>
      </c>
      <c r="I37" s="41" t="s">
        <v>528</v>
      </c>
      <c r="J37" s="41" t="s">
        <v>529</v>
      </c>
    </row>
  </sheetData>
  <mergeCells count="22">
    <mergeCell ref="A2:J2"/>
    <mergeCell ref="A3:C3"/>
    <mergeCell ref="B4:E4"/>
    <mergeCell ref="F4:G4"/>
    <mergeCell ref="H4:J4"/>
    <mergeCell ref="A5:I5"/>
    <mergeCell ref="C6:I6"/>
    <mergeCell ref="C7:I7"/>
    <mergeCell ref="C8:I8"/>
    <mergeCell ref="A9:J9"/>
    <mergeCell ref="H10:J10"/>
    <mergeCell ref="A12:G12"/>
    <mergeCell ref="A13:B13"/>
    <mergeCell ref="C13:G13"/>
    <mergeCell ref="A14:J14"/>
    <mergeCell ref="A15:G15"/>
    <mergeCell ref="A6:A7"/>
    <mergeCell ref="H15:H16"/>
    <mergeCell ref="I15:I16"/>
    <mergeCell ref="J15:J16"/>
    <mergeCell ref="A10:B11"/>
    <mergeCell ref="C10:G11"/>
  </mergeCells>
  <pageMargins left="0.84" right="0.84" top="0.9" bottom="0.9" header="0.36" footer="0.36"/>
  <pageSetup paperSize="9" scale="57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9"/>
  <sheetViews>
    <sheetView showGridLines="0" showZeros="0" workbookViewId="0">
      <selection activeCell="A1" sqref="A1:S1"/>
    </sheetView>
  </sheetViews>
  <sheetFormatPr defaultColWidth="8.575" defaultRowHeight="12.75" customHeight="1"/>
  <cols>
    <col min="1" max="1" width="15.8916666666667" customWidth="1"/>
    <col min="2" max="2" width="35" customWidth="1"/>
    <col min="3" max="19" width="22" customWidth="1"/>
  </cols>
  <sheetData>
    <row r="1" ht="17.25" customHeight="1" spans="1:1">
      <c r="A1" s="114" t="s">
        <v>52</v>
      </c>
    </row>
    <row r="2" ht="41.25" customHeight="1" spans="1:1">
      <c r="A2" s="95" t="str">
        <f>"2026"&amp;"年部门收入预算表"</f>
        <v>2026年部门收入预算表</v>
      </c>
    </row>
    <row r="3" ht="17.25" customHeight="1" spans="1:19">
      <c r="A3" s="98" t="str">
        <f>"单位名称："&amp;"昆明市东川区植保植检站"</f>
        <v>单位名称：昆明市东川区植保植检站</v>
      </c>
      <c r="S3" s="100" t="s">
        <v>1</v>
      </c>
    </row>
    <row r="4" ht="21.75" customHeight="1" spans="1:19">
      <c r="A4" s="229" t="s">
        <v>53</v>
      </c>
      <c r="B4" s="230" t="s">
        <v>54</v>
      </c>
      <c r="C4" s="230" t="s">
        <v>55</v>
      </c>
      <c r="D4" s="231" t="s">
        <v>56</v>
      </c>
      <c r="E4" s="231"/>
      <c r="F4" s="231"/>
      <c r="G4" s="231"/>
      <c r="H4" s="231"/>
      <c r="I4" s="178"/>
      <c r="J4" s="231"/>
      <c r="K4" s="231"/>
      <c r="L4" s="231"/>
      <c r="M4" s="231"/>
      <c r="N4" s="237"/>
      <c r="O4" s="231" t="s">
        <v>45</v>
      </c>
      <c r="P4" s="231"/>
      <c r="Q4" s="231"/>
      <c r="R4" s="231"/>
      <c r="S4" s="237"/>
    </row>
    <row r="5" ht="27" customHeight="1" spans="1:19">
      <c r="A5" s="232"/>
      <c r="B5" s="233"/>
      <c r="C5" s="233"/>
      <c r="D5" s="233" t="s">
        <v>57</v>
      </c>
      <c r="E5" s="233" t="s">
        <v>58</v>
      </c>
      <c r="F5" s="233" t="s">
        <v>59</v>
      </c>
      <c r="G5" s="233" t="s">
        <v>60</v>
      </c>
      <c r="H5" s="233" t="s">
        <v>61</v>
      </c>
      <c r="I5" s="238" t="s">
        <v>62</v>
      </c>
      <c r="J5" s="239"/>
      <c r="K5" s="239"/>
      <c r="L5" s="239"/>
      <c r="M5" s="239"/>
      <c r="N5" s="240"/>
      <c r="O5" s="233" t="s">
        <v>57</v>
      </c>
      <c r="P5" s="233" t="s">
        <v>58</v>
      </c>
      <c r="Q5" s="233" t="s">
        <v>59</v>
      </c>
      <c r="R5" s="233" t="s">
        <v>60</v>
      </c>
      <c r="S5" s="233" t="s">
        <v>63</v>
      </c>
    </row>
    <row r="6" ht="30" customHeight="1" spans="1:19">
      <c r="A6" s="234"/>
      <c r="B6" s="153"/>
      <c r="C6" s="163"/>
      <c r="D6" s="163"/>
      <c r="E6" s="163"/>
      <c r="F6" s="163"/>
      <c r="G6" s="163"/>
      <c r="H6" s="163"/>
      <c r="I6" s="119" t="s">
        <v>57</v>
      </c>
      <c r="J6" s="240" t="s">
        <v>64</v>
      </c>
      <c r="K6" s="240" t="s">
        <v>65</v>
      </c>
      <c r="L6" s="240" t="s">
        <v>66</v>
      </c>
      <c r="M6" s="240" t="s">
        <v>67</v>
      </c>
      <c r="N6" s="240" t="s">
        <v>68</v>
      </c>
      <c r="O6" s="241"/>
      <c r="P6" s="241"/>
      <c r="Q6" s="241"/>
      <c r="R6" s="241"/>
      <c r="S6" s="163"/>
    </row>
    <row r="7" ht="15" customHeight="1" spans="1:19">
      <c r="A7" s="235">
        <v>1</v>
      </c>
      <c r="B7" s="235">
        <v>2</v>
      </c>
      <c r="C7" s="235">
        <v>3</v>
      </c>
      <c r="D7" s="235">
        <v>4</v>
      </c>
      <c r="E7" s="235">
        <v>5</v>
      </c>
      <c r="F7" s="235">
        <v>6</v>
      </c>
      <c r="G7" s="235">
        <v>7</v>
      </c>
      <c r="H7" s="235">
        <v>8</v>
      </c>
      <c r="I7" s="119">
        <v>9</v>
      </c>
      <c r="J7" s="235">
        <v>10</v>
      </c>
      <c r="K7" s="235">
        <v>11</v>
      </c>
      <c r="L7" s="235">
        <v>12</v>
      </c>
      <c r="M7" s="235">
        <v>13</v>
      </c>
      <c r="N7" s="235">
        <v>14</v>
      </c>
      <c r="O7" s="235">
        <v>15</v>
      </c>
      <c r="P7" s="235">
        <v>16</v>
      </c>
      <c r="Q7" s="235">
        <v>17</v>
      </c>
      <c r="R7" s="235">
        <v>18</v>
      </c>
      <c r="S7" s="235">
        <v>19</v>
      </c>
    </row>
    <row r="8" ht="18" customHeight="1" spans="1:19">
      <c r="A8" s="33" t="s">
        <v>69</v>
      </c>
      <c r="B8" s="33" t="s">
        <v>70</v>
      </c>
      <c r="C8" s="128">
        <v>3969250</v>
      </c>
      <c r="D8" s="128">
        <v>3969250</v>
      </c>
      <c r="E8" s="128">
        <v>3969250</v>
      </c>
      <c r="F8" s="128"/>
      <c r="G8" s="128"/>
      <c r="H8" s="128"/>
      <c r="I8" s="128"/>
      <c r="J8" s="128"/>
      <c r="K8" s="128"/>
      <c r="L8" s="128"/>
      <c r="M8" s="128"/>
      <c r="N8" s="128"/>
      <c r="O8" s="128"/>
      <c r="P8" s="128"/>
      <c r="Q8" s="128"/>
      <c r="R8" s="128"/>
      <c r="S8" s="128"/>
    </row>
    <row r="9" ht="18" customHeight="1" spans="1:19">
      <c r="A9" s="103" t="s">
        <v>55</v>
      </c>
      <c r="B9" s="236"/>
      <c r="C9" s="128">
        <v>3969250</v>
      </c>
      <c r="D9" s="128">
        <v>3969250</v>
      </c>
      <c r="E9" s="128">
        <v>3969250</v>
      </c>
      <c r="F9" s="128"/>
      <c r="G9" s="128"/>
      <c r="H9" s="128"/>
      <c r="I9" s="128"/>
      <c r="J9" s="128"/>
      <c r="K9" s="128"/>
      <c r="L9" s="128"/>
      <c r="M9" s="128"/>
      <c r="N9" s="128"/>
      <c r="O9" s="128"/>
      <c r="P9" s="128"/>
      <c r="Q9" s="128"/>
      <c r="R9" s="128"/>
      <c r="S9" s="128"/>
    </row>
  </sheetData>
  <mergeCells count="20">
    <mergeCell ref="A1:S1"/>
    <mergeCell ref="A2:S2"/>
    <mergeCell ref="A3:B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4"/>
  <sheetViews>
    <sheetView showGridLines="0" showZeros="0" workbookViewId="0">
      <selection activeCell="A1" sqref="A1:O1"/>
    </sheetView>
  </sheetViews>
  <sheetFormatPr defaultColWidth="8.575" defaultRowHeight="12.75" customHeight="1"/>
  <cols>
    <col min="1" max="1" width="14.2833333333333" customWidth="1"/>
    <col min="2" max="2" width="37.575" customWidth="1"/>
    <col min="3" max="8" width="24.575" customWidth="1"/>
    <col min="9" max="9" width="26.7083333333333" customWidth="1"/>
    <col min="10" max="11" width="24.425" customWidth="1"/>
    <col min="12" max="15" width="24.575" customWidth="1"/>
  </cols>
  <sheetData>
    <row r="1" ht="17.25" customHeight="1" spans="1:1">
      <c r="A1" s="100" t="s">
        <v>71</v>
      </c>
    </row>
    <row r="2" ht="41.25" customHeight="1" spans="1:1">
      <c r="A2" s="95" t="str">
        <f>"2026"&amp;"年部门支出预算表"</f>
        <v>2026年部门支出预算表</v>
      </c>
    </row>
    <row r="3" ht="17.25" customHeight="1" spans="1:15">
      <c r="A3" s="98" t="str">
        <f>"单位名称："&amp;"昆明市东川区植保植检站"</f>
        <v>单位名称：昆明市东川区植保植检站</v>
      </c>
      <c r="O3" s="100" t="s">
        <v>1</v>
      </c>
    </row>
    <row r="4" ht="27" customHeight="1" spans="1:15">
      <c r="A4" s="215" t="s">
        <v>72</v>
      </c>
      <c r="B4" s="215" t="s">
        <v>73</v>
      </c>
      <c r="C4" s="215" t="s">
        <v>55</v>
      </c>
      <c r="D4" s="216" t="s">
        <v>58</v>
      </c>
      <c r="E4" s="217"/>
      <c r="F4" s="218"/>
      <c r="G4" s="219" t="s">
        <v>59</v>
      </c>
      <c r="H4" s="219" t="s">
        <v>60</v>
      </c>
      <c r="I4" s="219" t="s">
        <v>74</v>
      </c>
      <c r="J4" s="216" t="s">
        <v>62</v>
      </c>
      <c r="K4" s="217"/>
      <c r="L4" s="217"/>
      <c r="M4" s="217"/>
      <c r="N4" s="226"/>
      <c r="O4" s="227"/>
    </row>
    <row r="5" ht="42" customHeight="1" spans="1:15">
      <c r="A5" s="220"/>
      <c r="B5" s="220"/>
      <c r="C5" s="221"/>
      <c r="D5" s="222" t="s">
        <v>57</v>
      </c>
      <c r="E5" s="222" t="s">
        <v>75</v>
      </c>
      <c r="F5" s="222" t="s">
        <v>76</v>
      </c>
      <c r="G5" s="221"/>
      <c r="H5" s="221"/>
      <c r="I5" s="228"/>
      <c r="J5" s="222" t="s">
        <v>57</v>
      </c>
      <c r="K5" s="209" t="s">
        <v>77</v>
      </c>
      <c r="L5" s="209" t="s">
        <v>78</v>
      </c>
      <c r="M5" s="209" t="s">
        <v>79</v>
      </c>
      <c r="N5" s="209" t="s">
        <v>80</v>
      </c>
      <c r="O5" s="209" t="s">
        <v>81</v>
      </c>
    </row>
    <row r="6" ht="18" customHeight="1" spans="1:15">
      <c r="A6" s="106" t="s">
        <v>82</v>
      </c>
      <c r="B6" s="106" t="s">
        <v>83</v>
      </c>
      <c r="C6" s="106" t="s">
        <v>84</v>
      </c>
      <c r="D6" s="107" t="s">
        <v>85</v>
      </c>
      <c r="E6" s="107" t="s">
        <v>86</v>
      </c>
      <c r="F6" s="107" t="s">
        <v>87</v>
      </c>
      <c r="G6" s="107" t="s">
        <v>88</v>
      </c>
      <c r="H6" s="107" t="s">
        <v>89</v>
      </c>
      <c r="I6" s="107" t="s">
        <v>90</v>
      </c>
      <c r="J6" s="107" t="s">
        <v>91</v>
      </c>
      <c r="K6" s="107" t="s">
        <v>92</v>
      </c>
      <c r="L6" s="107" t="s">
        <v>93</v>
      </c>
      <c r="M6" s="107" t="s">
        <v>94</v>
      </c>
      <c r="N6" s="106" t="s">
        <v>95</v>
      </c>
      <c r="O6" s="107" t="s">
        <v>96</v>
      </c>
    </row>
    <row r="7" ht="21" customHeight="1" spans="1:15">
      <c r="A7" s="108" t="s">
        <v>97</v>
      </c>
      <c r="B7" s="108" t="s">
        <v>98</v>
      </c>
      <c r="C7" s="128">
        <v>436926</v>
      </c>
      <c r="D7" s="128">
        <v>436926</v>
      </c>
      <c r="E7" s="128">
        <v>436926</v>
      </c>
      <c r="F7" s="128"/>
      <c r="G7" s="128"/>
      <c r="H7" s="128"/>
      <c r="I7" s="128"/>
      <c r="J7" s="128"/>
      <c r="K7" s="128"/>
      <c r="L7" s="128"/>
      <c r="M7" s="128"/>
      <c r="N7" s="128"/>
      <c r="O7" s="128"/>
    </row>
    <row r="8" ht="21" customHeight="1" spans="1:15">
      <c r="A8" s="223" t="s">
        <v>99</v>
      </c>
      <c r="B8" s="223" t="s">
        <v>100</v>
      </c>
      <c r="C8" s="128">
        <v>436926</v>
      </c>
      <c r="D8" s="128">
        <v>436926</v>
      </c>
      <c r="E8" s="128">
        <v>436926</v>
      </c>
      <c r="F8" s="128"/>
      <c r="G8" s="128"/>
      <c r="H8" s="128"/>
      <c r="I8" s="128"/>
      <c r="J8" s="128"/>
      <c r="K8" s="128"/>
      <c r="L8" s="128"/>
      <c r="M8" s="128"/>
      <c r="N8" s="128"/>
      <c r="O8" s="128"/>
    </row>
    <row r="9" ht="21" customHeight="1" spans="1:15">
      <c r="A9" s="224" t="s">
        <v>101</v>
      </c>
      <c r="B9" s="224" t="s">
        <v>102</v>
      </c>
      <c r="C9" s="128">
        <v>195000</v>
      </c>
      <c r="D9" s="128">
        <v>195000</v>
      </c>
      <c r="E9" s="128">
        <v>195000</v>
      </c>
      <c r="F9" s="128"/>
      <c r="G9" s="128"/>
      <c r="H9" s="128"/>
      <c r="I9" s="128"/>
      <c r="J9" s="128"/>
      <c r="K9" s="128"/>
      <c r="L9" s="128"/>
      <c r="M9" s="128"/>
      <c r="N9" s="128"/>
      <c r="O9" s="128"/>
    </row>
    <row r="10" ht="21" customHeight="1" spans="1:15">
      <c r="A10" s="224" t="s">
        <v>103</v>
      </c>
      <c r="B10" s="224" t="s">
        <v>104</v>
      </c>
      <c r="C10" s="128">
        <v>241926</v>
      </c>
      <c r="D10" s="128">
        <v>241926</v>
      </c>
      <c r="E10" s="128">
        <v>241926</v>
      </c>
      <c r="F10" s="128"/>
      <c r="G10" s="128"/>
      <c r="H10" s="128"/>
      <c r="I10" s="128"/>
      <c r="J10" s="128"/>
      <c r="K10" s="128"/>
      <c r="L10" s="128"/>
      <c r="M10" s="128"/>
      <c r="N10" s="128"/>
      <c r="O10" s="128"/>
    </row>
    <row r="11" ht="21" customHeight="1" spans="1:15">
      <c r="A11" s="108" t="s">
        <v>105</v>
      </c>
      <c r="B11" s="108" t="s">
        <v>106</v>
      </c>
      <c r="C11" s="128">
        <v>280480</v>
      </c>
      <c r="D11" s="128">
        <v>280480</v>
      </c>
      <c r="E11" s="128">
        <v>280480</v>
      </c>
      <c r="F11" s="128"/>
      <c r="G11" s="128"/>
      <c r="H11" s="128"/>
      <c r="I11" s="128"/>
      <c r="J11" s="128"/>
      <c r="K11" s="128"/>
      <c r="L11" s="128"/>
      <c r="M11" s="128"/>
      <c r="N11" s="128"/>
      <c r="O11" s="128"/>
    </row>
    <row r="12" ht="21" customHeight="1" spans="1:15">
      <c r="A12" s="223" t="s">
        <v>107</v>
      </c>
      <c r="B12" s="223" t="s">
        <v>108</v>
      </c>
      <c r="C12" s="128">
        <v>280480</v>
      </c>
      <c r="D12" s="128">
        <v>280480</v>
      </c>
      <c r="E12" s="128">
        <v>280480</v>
      </c>
      <c r="F12" s="128"/>
      <c r="G12" s="128"/>
      <c r="H12" s="128"/>
      <c r="I12" s="128"/>
      <c r="J12" s="128"/>
      <c r="K12" s="128"/>
      <c r="L12" s="128"/>
      <c r="M12" s="128"/>
      <c r="N12" s="128"/>
      <c r="O12" s="128"/>
    </row>
    <row r="13" ht="21" customHeight="1" spans="1:15">
      <c r="A13" s="224" t="s">
        <v>109</v>
      </c>
      <c r="B13" s="224" t="s">
        <v>110</v>
      </c>
      <c r="C13" s="128">
        <v>142879</v>
      </c>
      <c r="D13" s="128">
        <v>142879</v>
      </c>
      <c r="E13" s="128">
        <v>142879</v>
      </c>
      <c r="F13" s="128"/>
      <c r="G13" s="128"/>
      <c r="H13" s="128"/>
      <c r="I13" s="128"/>
      <c r="J13" s="128"/>
      <c r="K13" s="128"/>
      <c r="L13" s="128"/>
      <c r="M13" s="128"/>
      <c r="N13" s="128"/>
      <c r="O13" s="128"/>
    </row>
    <row r="14" ht="21" customHeight="1" spans="1:15">
      <c r="A14" s="224" t="s">
        <v>111</v>
      </c>
      <c r="B14" s="224" t="s">
        <v>112</v>
      </c>
      <c r="C14" s="128">
        <v>134778</v>
      </c>
      <c r="D14" s="128">
        <v>134778</v>
      </c>
      <c r="E14" s="128">
        <v>134778</v>
      </c>
      <c r="F14" s="128"/>
      <c r="G14" s="128"/>
      <c r="H14" s="128"/>
      <c r="I14" s="128"/>
      <c r="J14" s="128"/>
      <c r="K14" s="128"/>
      <c r="L14" s="128"/>
      <c r="M14" s="128"/>
      <c r="N14" s="128"/>
      <c r="O14" s="128"/>
    </row>
    <row r="15" ht="21" customHeight="1" spans="1:15">
      <c r="A15" s="224" t="s">
        <v>113</v>
      </c>
      <c r="B15" s="224" t="s">
        <v>114</v>
      </c>
      <c r="C15" s="128">
        <v>2823</v>
      </c>
      <c r="D15" s="128">
        <v>2823</v>
      </c>
      <c r="E15" s="128">
        <v>2823</v>
      </c>
      <c r="F15" s="128"/>
      <c r="G15" s="128"/>
      <c r="H15" s="128"/>
      <c r="I15" s="128"/>
      <c r="J15" s="128"/>
      <c r="K15" s="128"/>
      <c r="L15" s="128"/>
      <c r="M15" s="128"/>
      <c r="N15" s="128"/>
      <c r="O15" s="128"/>
    </row>
    <row r="16" ht="21" customHeight="1" spans="1:15">
      <c r="A16" s="108" t="s">
        <v>115</v>
      </c>
      <c r="B16" s="108" t="s">
        <v>116</v>
      </c>
      <c r="C16" s="128">
        <v>3060912</v>
      </c>
      <c r="D16" s="128">
        <v>3060912</v>
      </c>
      <c r="E16" s="128">
        <v>1803912</v>
      </c>
      <c r="F16" s="128">
        <v>1257000</v>
      </c>
      <c r="G16" s="128"/>
      <c r="H16" s="128"/>
      <c r="I16" s="128"/>
      <c r="J16" s="128"/>
      <c r="K16" s="128"/>
      <c r="L16" s="128"/>
      <c r="M16" s="128"/>
      <c r="N16" s="128"/>
      <c r="O16" s="128"/>
    </row>
    <row r="17" ht="21" customHeight="1" spans="1:15">
      <c r="A17" s="223" t="s">
        <v>117</v>
      </c>
      <c r="B17" s="223" t="s">
        <v>118</v>
      </c>
      <c r="C17" s="128">
        <v>3060912</v>
      </c>
      <c r="D17" s="128">
        <v>3060912</v>
      </c>
      <c r="E17" s="128">
        <v>1803912</v>
      </c>
      <c r="F17" s="128">
        <v>1257000</v>
      </c>
      <c r="G17" s="128"/>
      <c r="H17" s="128"/>
      <c r="I17" s="128"/>
      <c r="J17" s="128"/>
      <c r="K17" s="128"/>
      <c r="L17" s="128"/>
      <c r="M17" s="128"/>
      <c r="N17" s="128"/>
      <c r="O17" s="128"/>
    </row>
    <row r="18" ht="21" customHeight="1" spans="1:15">
      <c r="A18" s="224" t="s">
        <v>119</v>
      </c>
      <c r="B18" s="224" t="s">
        <v>120</v>
      </c>
      <c r="C18" s="128">
        <v>1803912</v>
      </c>
      <c r="D18" s="128">
        <v>1803912</v>
      </c>
      <c r="E18" s="128">
        <v>1803912</v>
      </c>
      <c r="F18" s="128"/>
      <c r="G18" s="128"/>
      <c r="H18" s="128"/>
      <c r="I18" s="128"/>
      <c r="J18" s="128"/>
      <c r="K18" s="128"/>
      <c r="L18" s="128"/>
      <c r="M18" s="128"/>
      <c r="N18" s="128"/>
      <c r="O18" s="128"/>
    </row>
    <row r="19" ht="21" customHeight="1" spans="1:15">
      <c r="A19" s="224" t="s">
        <v>121</v>
      </c>
      <c r="B19" s="224" t="s">
        <v>122</v>
      </c>
      <c r="C19" s="128">
        <v>1095000</v>
      </c>
      <c r="D19" s="128">
        <v>1095000</v>
      </c>
      <c r="E19" s="128"/>
      <c r="F19" s="128">
        <v>1095000</v>
      </c>
      <c r="G19" s="128"/>
      <c r="H19" s="128"/>
      <c r="I19" s="128"/>
      <c r="J19" s="128"/>
      <c r="K19" s="128"/>
      <c r="L19" s="128"/>
      <c r="M19" s="128"/>
      <c r="N19" s="128"/>
      <c r="O19" s="128"/>
    </row>
    <row r="20" ht="21" customHeight="1" spans="1:15">
      <c r="A20" s="224" t="s">
        <v>123</v>
      </c>
      <c r="B20" s="224" t="s">
        <v>124</v>
      </c>
      <c r="C20" s="128">
        <v>162000</v>
      </c>
      <c r="D20" s="128">
        <v>162000</v>
      </c>
      <c r="E20" s="128"/>
      <c r="F20" s="128">
        <v>162000</v>
      </c>
      <c r="G20" s="128"/>
      <c r="H20" s="128"/>
      <c r="I20" s="128"/>
      <c r="J20" s="128"/>
      <c r="K20" s="128"/>
      <c r="L20" s="128"/>
      <c r="M20" s="128"/>
      <c r="N20" s="128"/>
      <c r="O20" s="128"/>
    </row>
    <row r="21" ht="21" customHeight="1" spans="1:15">
      <c r="A21" s="108" t="s">
        <v>125</v>
      </c>
      <c r="B21" s="108" t="s">
        <v>126</v>
      </c>
      <c r="C21" s="128">
        <v>190932</v>
      </c>
      <c r="D21" s="128">
        <v>190932</v>
      </c>
      <c r="E21" s="128">
        <v>190932</v>
      </c>
      <c r="F21" s="128"/>
      <c r="G21" s="128"/>
      <c r="H21" s="128"/>
      <c r="I21" s="128"/>
      <c r="J21" s="128"/>
      <c r="K21" s="128"/>
      <c r="L21" s="128"/>
      <c r="M21" s="128"/>
      <c r="N21" s="128"/>
      <c r="O21" s="128"/>
    </row>
    <row r="22" ht="21" customHeight="1" spans="1:15">
      <c r="A22" s="223" t="s">
        <v>127</v>
      </c>
      <c r="B22" s="223" t="s">
        <v>128</v>
      </c>
      <c r="C22" s="128">
        <v>190932</v>
      </c>
      <c r="D22" s="128">
        <v>190932</v>
      </c>
      <c r="E22" s="128">
        <v>190932</v>
      </c>
      <c r="F22" s="128"/>
      <c r="G22" s="128"/>
      <c r="H22" s="128"/>
      <c r="I22" s="128"/>
      <c r="J22" s="128"/>
      <c r="K22" s="128"/>
      <c r="L22" s="128"/>
      <c r="M22" s="128"/>
      <c r="N22" s="128"/>
      <c r="O22" s="128"/>
    </row>
    <row r="23" ht="21" customHeight="1" spans="1:15">
      <c r="A23" s="224" t="s">
        <v>129</v>
      </c>
      <c r="B23" s="224" t="s">
        <v>130</v>
      </c>
      <c r="C23" s="128">
        <v>190932</v>
      </c>
      <c r="D23" s="128">
        <v>190932</v>
      </c>
      <c r="E23" s="128">
        <v>190932</v>
      </c>
      <c r="F23" s="128"/>
      <c r="G23" s="128"/>
      <c r="H23" s="128"/>
      <c r="I23" s="128"/>
      <c r="J23" s="128"/>
      <c r="K23" s="128"/>
      <c r="L23" s="128"/>
      <c r="M23" s="128"/>
      <c r="N23" s="128"/>
      <c r="O23" s="128"/>
    </row>
    <row r="24" ht="21" customHeight="1" spans="1:15">
      <c r="A24" s="225" t="s">
        <v>55</v>
      </c>
      <c r="B24" s="89"/>
      <c r="C24" s="128">
        <v>3969250</v>
      </c>
      <c r="D24" s="128">
        <v>3969250</v>
      </c>
      <c r="E24" s="128">
        <v>2712250</v>
      </c>
      <c r="F24" s="128">
        <v>1257000</v>
      </c>
      <c r="G24" s="128"/>
      <c r="H24" s="128"/>
      <c r="I24" s="128"/>
      <c r="J24" s="128"/>
      <c r="K24" s="128"/>
      <c r="L24" s="128"/>
      <c r="M24" s="128"/>
      <c r="N24" s="128"/>
      <c r="O24" s="128"/>
    </row>
  </sheetData>
  <mergeCells count="12">
    <mergeCell ref="A1:O1"/>
    <mergeCell ref="A2:O2"/>
    <mergeCell ref="A3:B3"/>
    <mergeCell ref="D4:F4"/>
    <mergeCell ref="J4:O4"/>
    <mergeCell ref="A24:B24"/>
    <mergeCell ref="A4:A5"/>
    <mergeCell ref="B4:B5"/>
    <mergeCell ref="C4:C5"/>
    <mergeCell ref="G4:G5"/>
    <mergeCell ref="H4:H5"/>
    <mergeCell ref="I4:I5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4"/>
  <sheetViews>
    <sheetView showGridLines="0" showZeros="0" topLeftCell="A2" workbookViewId="0">
      <selection activeCell="A1" sqref="A1"/>
    </sheetView>
  </sheetViews>
  <sheetFormatPr defaultColWidth="8.575" defaultRowHeight="12.75" customHeight="1" outlineLevelCol="3"/>
  <cols>
    <col min="1" max="4" width="35.575" customWidth="1"/>
  </cols>
  <sheetData>
    <row r="1" ht="15" customHeight="1" spans="1:4">
      <c r="A1" s="96"/>
      <c r="B1" s="100"/>
      <c r="C1" s="100"/>
      <c r="D1" s="100" t="s">
        <v>131</v>
      </c>
    </row>
    <row r="2" ht="41.25" customHeight="1" spans="1:1">
      <c r="A2" s="95" t="str">
        <f>"2026"&amp;"年部门财政拨款收支预算总表"</f>
        <v>2026年部门财政拨款收支预算总表</v>
      </c>
    </row>
    <row r="3" ht="17.25" customHeight="1" spans="1:4">
      <c r="A3" s="98" t="str">
        <f>"单位名称："&amp;"昆明市东川区植保植检站"</f>
        <v>单位名称：昆明市东川区植保植检站</v>
      </c>
      <c r="B3" s="208"/>
      <c r="D3" s="100" t="s">
        <v>1</v>
      </c>
    </row>
    <row r="4" ht="17.25" customHeight="1" spans="1:4">
      <c r="A4" s="209" t="s">
        <v>2</v>
      </c>
      <c r="B4" s="210"/>
      <c r="C4" s="209" t="s">
        <v>3</v>
      </c>
      <c r="D4" s="210"/>
    </row>
    <row r="5" ht="18.75" customHeight="1" spans="1:4">
      <c r="A5" s="209" t="s">
        <v>4</v>
      </c>
      <c r="B5" s="209" t="s">
        <v>5</v>
      </c>
      <c r="C5" s="209" t="s">
        <v>6</v>
      </c>
      <c r="D5" s="209" t="s">
        <v>5</v>
      </c>
    </row>
    <row r="6" ht="16.5" customHeight="1" spans="1:4">
      <c r="A6" s="211" t="s">
        <v>132</v>
      </c>
      <c r="B6" s="128">
        <v>3969250</v>
      </c>
      <c r="C6" s="211" t="s">
        <v>133</v>
      </c>
      <c r="D6" s="128">
        <v>3969250</v>
      </c>
    </row>
    <row r="7" ht="16.5" customHeight="1" spans="1:4">
      <c r="A7" s="211" t="s">
        <v>134</v>
      </c>
      <c r="B7" s="128">
        <v>3969250</v>
      </c>
      <c r="C7" s="211" t="s">
        <v>135</v>
      </c>
      <c r="D7" s="128"/>
    </row>
    <row r="8" ht="16.5" customHeight="1" spans="1:4">
      <c r="A8" s="211" t="s">
        <v>136</v>
      </c>
      <c r="B8" s="128"/>
      <c r="C8" s="211" t="s">
        <v>137</v>
      </c>
      <c r="D8" s="128"/>
    </row>
    <row r="9" ht="16.5" customHeight="1" spans="1:4">
      <c r="A9" s="211" t="s">
        <v>138</v>
      </c>
      <c r="B9" s="128"/>
      <c r="C9" s="211" t="s">
        <v>139</v>
      </c>
      <c r="D9" s="128"/>
    </row>
    <row r="10" ht="16.5" customHeight="1" spans="1:4">
      <c r="A10" s="211" t="s">
        <v>140</v>
      </c>
      <c r="B10" s="128"/>
      <c r="C10" s="211" t="s">
        <v>141</v>
      </c>
      <c r="D10" s="128"/>
    </row>
    <row r="11" ht="16.5" customHeight="1" spans="1:4">
      <c r="A11" s="211" t="s">
        <v>134</v>
      </c>
      <c r="B11" s="128"/>
      <c r="C11" s="211" t="s">
        <v>142</v>
      </c>
      <c r="D11" s="128"/>
    </row>
    <row r="12" ht="16.5" customHeight="1" spans="1:4">
      <c r="A12" s="22" t="s">
        <v>136</v>
      </c>
      <c r="B12" s="128"/>
      <c r="C12" s="118" t="s">
        <v>143</v>
      </c>
      <c r="D12" s="128"/>
    </row>
    <row r="13" ht="16.5" customHeight="1" spans="1:4">
      <c r="A13" s="22" t="s">
        <v>138</v>
      </c>
      <c r="B13" s="128"/>
      <c r="C13" s="118" t="s">
        <v>144</v>
      </c>
      <c r="D13" s="128"/>
    </row>
    <row r="14" ht="16.5" customHeight="1" spans="1:4">
      <c r="A14" s="212"/>
      <c r="B14" s="128"/>
      <c r="C14" s="118" t="s">
        <v>145</v>
      </c>
      <c r="D14" s="128">
        <v>436926</v>
      </c>
    </row>
    <row r="15" ht="16.5" customHeight="1" spans="1:4">
      <c r="A15" s="212"/>
      <c r="B15" s="128"/>
      <c r="C15" s="118" t="s">
        <v>146</v>
      </c>
      <c r="D15" s="128">
        <v>280480</v>
      </c>
    </row>
    <row r="16" ht="16.5" customHeight="1" spans="1:4">
      <c r="A16" s="212"/>
      <c r="B16" s="128"/>
      <c r="C16" s="118" t="s">
        <v>147</v>
      </c>
      <c r="D16" s="128"/>
    </row>
    <row r="17" ht="16.5" customHeight="1" spans="1:4">
      <c r="A17" s="212"/>
      <c r="B17" s="128"/>
      <c r="C17" s="118" t="s">
        <v>148</v>
      </c>
      <c r="D17" s="128"/>
    </row>
    <row r="18" ht="16.5" customHeight="1" spans="1:4">
      <c r="A18" s="212"/>
      <c r="B18" s="128"/>
      <c r="C18" s="118" t="s">
        <v>149</v>
      </c>
      <c r="D18" s="128">
        <v>3060912</v>
      </c>
    </row>
    <row r="19" ht="16.5" customHeight="1" spans="1:4">
      <c r="A19" s="212"/>
      <c r="B19" s="128"/>
      <c r="C19" s="118" t="s">
        <v>150</v>
      </c>
      <c r="D19" s="128"/>
    </row>
    <row r="20" ht="16.5" customHeight="1" spans="1:4">
      <c r="A20" s="212"/>
      <c r="B20" s="128"/>
      <c r="C20" s="118" t="s">
        <v>151</v>
      </c>
      <c r="D20" s="128"/>
    </row>
    <row r="21" ht="16.5" customHeight="1" spans="1:4">
      <c r="A21" s="212"/>
      <c r="B21" s="128"/>
      <c r="C21" s="118" t="s">
        <v>152</v>
      </c>
      <c r="D21" s="128"/>
    </row>
    <row r="22" ht="16.5" customHeight="1" spans="1:4">
      <c r="A22" s="212"/>
      <c r="B22" s="128"/>
      <c r="C22" s="118" t="s">
        <v>153</v>
      </c>
      <c r="D22" s="128"/>
    </row>
    <row r="23" ht="16.5" customHeight="1" spans="1:4">
      <c r="A23" s="212"/>
      <c r="B23" s="128"/>
      <c r="C23" s="118" t="s">
        <v>154</v>
      </c>
      <c r="D23" s="128"/>
    </row>
    <row r="24" ht="16.5" customHeight="1" spans="1:4">
      <c r="A24" s="212"/>
      <c r="B24" s="128"/>
      <c r="C24" s="118" t="s">
        <v>155</v>
      </c>
      <c r="D24" s="128"/>
    </row>
    <row r="25" ht="16.5" customHeight="1" spans="1:4">
      <c r="A25" s="212"/>
      <c r="B25" s="128"/>
      <c r="C25" s="118" t="s">
        <v>156</v>
      </c>
      <c r="D25" s="128">
        <v>190932</v>
      </c>
    </row>
    <row r="26" ht="16.5" customHeight="1" spans="1:4">
      <c r="A26" s="212"/>
      <c r="B26" s="128"/>
      <c r="C26" s="118" t="s">
        <v>157</v>
      </c>
      <c r="D26" s="128"/>
    </row>
    <row r="27" ht="16.5" customHeight="1" spans="1:4">
      <c r="A27" s="212"/>
      <c r="B27" s="128"/>
      <c r="C27" s="118" t="s">
        <v>158</v>
      </c>
      <c r="D27" s="128"/>
    </row>
    <row r="28" ht="16.5" customHeight="1" spans="1:4">
      <c r="A28" s="212"/>
      <c r="B28" s="128"/>
      <c r="C28" s="118" t="s">
        <v>159</v>
      </c>
      <c r="D28" s="128"/>
    </row>
    <row r="29" ht="16.5" customHeight="1" spans="1:4">
      <c r="A29" s="212"/>
      <c r="B29" s="128"/>
      <c r="C29" s="118" t="s">
        <v>160</v>
      </c>
      <c r="D29" s="128"/>
    </row>
    <row r="30" ht="16.5" customHeight="1" spans="1:4">
      <c r="A30" s="212"/>
      <c r="B30" s="128"/>
      <c r="C30" s="118" t="s">
        <v>161</v>
      </c>
      <c r="D30" s="128"/>
    </row>
    <row r="31" ht="16.5" customHeight="1" spans="1:4">
      <c r="A31" s="212"/>
      <c r="B31" s="128"/>
      <c r="C31" s="22" t="s">
        <v>162</v>
      </c>
      <c r="D31" s="128"/>
    </row>
    <row r="32" ht="16.5" customHeight="1" spans="1:4">
      <c r="A32" s="212"/>
      <c r="B32" s="128"/>
      <c r="C32" s="22" t="s">
        <v>163</v>
      </c>
      <c r="D32" s="128"/>
    </row>
    <row r="33" ht="16.5" customHeight="1" spans="1:4">
      <c r="A33" s="212"/>
      <c r="B33" s="128"/>
      <c r="C33" s="19" t="s">
        <v>164</v>
      </c>
      <c r="D33" s="128"/>
    </row>
    <row r="34" ht="15" customHeight="1" spans="1:4">
      <c r="A34" s="213" t="s">
        <v>50</v>
      </c>
      <c r="B34" s="214">
        <v>3969250</v>
      </c>
      <c r="C34" s="213" t="s">
        <v>51</v>
      </c>
      <c r="D34" s="214">
        <v>3969250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4"/>
  <sheetViews>
    <sheetView showZeros="0" workbookViewId="0">
      <selection activeCell="A1" sqref="A1"/>
    </sheetView>
  </sheetViews>
  <sheetFormatPr defaultColWidth="9.14166666666667" defaultRowHeight="14.25" customHeight="1" outlineLevelCol="6"/>
  <cols>
    <col min="1" max="1" width="20.1416666666667" customWidth="1"/>
    <col min="2" max="2" width="44" customWidth="1"/>
    <col min="3" max="7" width="24.1416666666667" customWidth="1"/>
  </cols>
  <sheetData>
    <row r="1" customHeight="1" spans="4:7">
      <c r="D1" s="182"/>
      <c r="F1" s="120"/>
      <c r="G1" s="187" t="s">
        <v>165</v>
      </c>
    </row>
    <row r="2" ht="41.25" customHeight="1" spans="1:7">
      <c r="A2" s="172" t="str">
        <f>"2026"&amp;"年一般公共预算支出预算表（按功能科目分类）"</f>
        <v>2026年一般公共预算支出预算表（按功能科目分类）</v>
      </c>
      <c r="B2" s="172"/>
      <c r="C2" s="172"/>
      <c r="D2" s="172"/>
      <c r="E2" s="172"/>
      <c r="F2" s="172"/>
      <c r="G2" s="172"/>
    </row>
    <row r="3" ht="18" customHeight="1" spans="1:7">
      <c r="A3" s="64" t="str">
        <f>"单位名称："&amp;"昆明市东川区植保植检站"</f>
        <v>单位名称：昆明市东川区植保植检站</v>
      </c>
      <c r="F3" s="169"/>
      <c r="G3" s="187" t="s">
        <v>1</v>
      </c>
    </row>
    <row r="4" ht="20.25" customHeight="1" spans="1:7">
      <c r="A4" s="203" t="s">
        <v>166</v>
      </c>
      <c r="B4" s="204"/>
      <c r="C4" s="173" t="s">
        <v>55</v>
      </c>
      <c r="D4" s="194" t="s">
        <v>75</v>
      </c>
      <c r="E4" s="14"/>
      <c r="F4" s="51"/>
      <c r="G4" s="184" t="s">
        <v>76</v>
      </c>
    </row>
    <row r="5" ht="20.25" customHeight="1" spans="1:7">
      <c r="A5" s="205" t="s">
        <v>72</v>
      </c>
      <c r="B5" s="205" t="s">
        <v>73</v>
      </c>
      <c r="C5" s="75"/>
      <c r="D5" s="15" t="s">
        <v>57</v>
      </c>
      <c r="E5" s="15" t="s">
        <v>167</v>
      </c>
      <c r="F5" s="15" t="s">
        <v>168</v>
      </c>
      <c r="G5" s="186"/>
    </row>
    <row r="6" ht="15" customHeight="1" spans="1:7">
      <c r="A6" s="21" t="s">
        <v>82</v>
      </c>
      <c r="B6" s="21" t="s">
        <v>83</v>
      </c>
      <c r="C6" s="21" t="s">
        <v>84</v>
      </c>
      <c r="D6" s="21" t="s">
        <v>85</v>
      </c>
      <c r="E6" s="21" t="s">
        <v>86</v>
      </c>
      <c r="F6" s="21" t="s">
        <v>87</v>
      </c>
      <c r="G6" s="21" t="s">
        <v>88</v>
      </c>
    </row>
    <row r="7" ht="18" customHeight="1" spans="1:7">
      <c r="A7" s="19" t="s">
        <v>97</v>
      </c>
      <c r="B7" s="19" t="s">
        <v>98</v>
      </c>
      <c r="C7" s="128">
        <v>436926</v>
      </c>
      <c r="D7" s="128">
        <v>436926</v>
      </c>
      <c r="E7" s="128">
        <v>429126</v>
      </c>
      <c r="F7" s="128">
        <v>7800</v>
      </c>
      <c r="G7" s="128"/>
    </row>
    <row r="8" ht="18" customHeight="1" spans="1:7">
      <c r="A8" s="181" t="s">
        <v>99</v>
      </c>
      <c r="B8" s="181" t="s">
        <v>100</v>
      </c>
      <c r="C8" s="128">
        <v>436926</v>
      </c>
      <c r="D8" s="128">
        <v>436926</v>
      </c>
      <c r="E8" s="128">
        <v>429126</v>
      </c>
      <c r="F8" s="128">
        <v>7800</v>
      </c>
      <c r="G8" s="128"/>
    </row>
    <row r="9" ht="18" customHeight="1" spans="1:7">
      <c r="A9" s="206" t="s">
        <v>101</v>
      </c>
      <c r="B9" s="206" t="s">
        <v>102</v>
      </c>
      <c r="C9" s="128">
        <v>195000</v>
      </c>
      <c r="D9" s="128">
        <v>195000</v>
      </c>
      <c r="E9" s="128">
        <v>187200</v>
      </c>
      <c r="F9" s="128">
        <v>7800</v>
      </c>
      <c r="G9" s="128"/>
    </row>
    <row r="10" ht="18" customHeight="1" spans="1:7">
      <c r="A10" s="206" t="s">
        <v>103</v>
      </c>
      <c r="B10" s="206" t="s">
        <v>104</v>
      </c>
      <c r="C10" s="128">
        <v>241926</v>
      </c>
      <c r="D10" s="128">
        <v>241926</v>
      </c>
      <c r="E10" s="128">
        <v>241926</v>
      </c>
      <c r="F10" s="128"/>
      <c r="G10" s="128"/>
    </row>
    <row r="11" ht="18" customHeight="1" spans="1:7">
      <c r="A11" s="19" t="s">
        <v>105</v>
      </c>
      <c r="B11" s="19" t="s">
        <v>106</v>
      </c>
      <c r="C11" s="128">
        <v>280480</v>
      </c>
      <c r="D11" s="128">
        <v>280480</v>
      </c>
      <c r="E11" s="128">
        <v>280480</v>
      </c>
      <c r="F11" s="128"/>
      <c r="G11" s="128"/>
    </row>
    <row r="12" ht="18" customHeight="1" spans="1:7">
      <c r="A12" s="181" t="s">
        <v>107</v>
      </c>
      <c r="B12" s="181" t="s">
        <v>108</v>
      </c>
      <c r="C12" s="128">
        <v>280480</v>
      </c>
      <c r="D12" s="128">
        <v>280480</v>
      </c>
      <c r="E12" s="128">
        <v>280480</v>
      </c>
      <c r="F12" s="128"/>
      <c r="G12" s="128"/>
    </row>
    <row r="13" ht="18" customHeight="1" spans="1:7">
      <c r="A13" s="206" t="s">
        <v>109</v>
      </c>
      <c r="B13" s="206" t="s">
        <v>110</v>
      </c>
      <c r="C13" s="128">
        <v>142879</v>
      </c>
      <c r="D13" s="128">
        <v>142879</v>
      </c>
      <c r="E13" s="128">
        <v>142879</v>
      </c>
      <c r="F13" s="128"/>
      <c r="G13" s="128"/>
    </row>
    <row r="14" ht="18" customHeight="1" spans="1:7">
      <c r="A14" s="206" t="s">
        <v>111</v>
      </c>
      <c r="B14" s="206" t="s">
        <v>112</v>
      </c>
      <c r="C14" s="128">
        <v>134778</v>
      </c>
      <c r="D14" s="128">
        <v>134778</v>
      </c>
      <c r="E14" s="128">
        <v>134778</v>
      </c>
      <c r="F14" s="128"/>
      <c r="G14" s="128"/>
    </row>
    <row r="15" ht="18" customHeight="1" spans="1:7">
      <c r="A15" s="206" t="s">
        <v>113</v>
      </c>
      <c r="B15" s="206" t="s">
        <v>114</v>
      </c>
      <c r="C15" s="128">
        <v>2823</v>
      </c>
      <c r="D15" s="128">
        <v>2823</v>
      </c>
      <c r="E15" s="128">
        <v>2823</v>
      </c>
      <c r="F15" s="128"/>
      <c r="G15" s="128"/>
    </row>
    <row r="16" ht="18" customHeight="1" spans="1:7">
      <c r="A16" s="19" t="s">
        <v>115</v>
      </c>
      <c r="B16" s="19" t="s">
        <v>116</v>
      </c>
      <c r="C16" s="128">
        <v>3060912</v>
      </c>
      <c r="D16" s="128">
        <v>1803912</v>
      </c>
      <c r="E16" s="128">
        <v>1708322</v>
      </c>
      <c r="F16" s="128">
        <v>95590</v>
      </c>
      <c r="G16" s="128">
        <v>1257000</v>
      </c>
    </row>
    <row r="17" ht="18" customHeight="1" spans="1:7">
      <c r="A17" s="181" t="s">
        <v>117</v>
      </c>
      <c r="B17" s="181" t="s">
        <v>118</v>
      </c>
      <c r="C17" s="128">
        <v>3060912</v>
      </c>
      <c r="D17" s="128">
        <v>1803912</v>
      </c>
      <c r="E17" s="128">
        <v>1708322</v>
      </c>
      <c r="F17" s="128">
        <v>95590</v>
      </c>
      <c r="G17" s="128">
        <v>1257000</v>
      </c>
    </row>
    <row r="18" ht="18" customHeight="1" spans="1:7">
      <c r="A18" s="206" t="s">
        <v>119</v>
      </c>
      <c r="B18" s="206" t="s">
        <v>120</v>
      </c>
      <c r="C18" s="128">
        <v>1803912</v>
      </c>
      <c r="D18" s="128">
        <v>1803912</v>
      </c>
      <c r="E18" s="128">
        <v>1708322</v>
      </c>
      <c r="F18" s="128">
        <v>95590</v>
      </c>
      <c r="G18" s="128"/>
    </row>
    <row r="19" ht="18" customHeight="1" spans="1:7">
      <c r="A19" s="206" t="s">
        <v>121</v>
      </c>
      <c r="B19" s="206" t="s">
        <v>122</v>
      </c>
      <c r="C19" s="128">
        <v>1095000</v>
      </c>
      <c r="D19" s="128"/>
      <c r="E19" s="128"/>
      <c r="F19" s="128"/>
      <c r="G19" s="128">
        <v>1095000</v>
      </c>
    </row>
    <row r="20" ht="18" customHeight="1" spans="1:7">
      <c r="A20" s="206" t="s">
        <v>123</v>
      </c>
      <c r="B20" s="206" t="s">
        <v>124</v>
      </c>
      <c r="C20" s="128">
        <v>162000</v>
      </c>
      <c r="D20" s="128"/>
      <c r="E20" s="128"/>
      <c r="F20" s="128"/>
      <c r="G20" s="128">
        <v>162000</v>
      </c>
    </row>
    <row r="21" ht="18" customHeight="1" spans="1:7">
      <c r="A21" s="19" t="s">
        <v>125</v>
      </c>
      <c r="B21" s="19" t="s">
        <v>126</v>
      </c>
      <c r="C21" s="128">
        <v>190932</v>
      </c>
      <c r="D21" s="128">
        <v>190932</v>
      </c>
      <c r="E21" s="128">
        <v>190932</v>
      </c>
      <c r="F21" s="128"/>
      <c r="G21" s="128"/>
    </row>
    <row r="22" ht="18" customHeight="1" spans="1:7">
      <c r="A22" s="181" t="s">
        <v>127</v>
      </c>
      <c r="B22" s="181" t="s">
        <v>128</v>
      </c>
      <c r="C22" s="128">
        <v>190932</v>
      </c>
      <c r="D22" s="128">
        <v>190932</v>
      </c>
      <c r="E22" s="128">
        <v>190932</v>
      </c>
      <c r="F22" s="128"/>
      <c r="G22" s="128"/>
    </row>
    <row r="23" ht="18" customHeight="1" spans="1:7">
      <c r="A23" s="206" t="s">
        <v>129</v>
      </c>
      <c r="B23" s="206" t="s">
        <v>130</v>
      </c>
      <c r="C23" s="128">
        <v>190932</v>
      </c>
      <c r="D23" s="128">
        <v>190932</v>
      </c>
      <c r="E23" s="128">
        <v>190932</v>
      </c>
      <c r="F23" s="128"/>
      <c r="G23" s="128"/>
    </row>
    <row r="24" ht="18" customHeight="1" spans="1:7">
      <c r="A24" s="127" t="s">
        <v>169</v>
      </c>
      <c r="B24" s="207" t="s">
        <v>169</v>
      </c>
      <c r="C24" s="128">
        <v>3969250</v>
      </c>
      <c r="D24" s="128">
        <v>2712250</v>
      </c>
      <c r="E24" s="128">
        <v>2608860</v>
      </c>
      <c r="F24" s="128">
        <v>103390</v>
      </c>
      <c r="G24" s="128">
        <v>1257000</v>
      </c>
    </row>
  </sheetData>
  <mergeCells count="6">
    <mergeCell ref="A2:G2"/>
    <mergeCell ref="A4:B4"/>
    <mergeCell ref="D4:F4"/>
    <mergeCell ref="A24:B24"/>
    <mergeCell ref="C4:C5"/>
    <mergeCell ref="G4:G5"/>
  </mergeCells>
  <printOptions horizontalCentered="1"/>
  <pageMargins left="0.37" right="0.37" top="0.56" bottom="0.56" header="0.48" footer="0.48"/>
  <pageSetup paperSize="9" fitToHeight="10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7"/>
  <sheetViews>
    <sheetView showZeros="0" workbookViewId="0">
      <selection activeCell="A1" sqref="A1"/>
    </sheetView>
  </sheetViews>
  <sheetFormatPr defaultColWidth="10.425" defaultRowHeight="14.25" customHeight="1" outlineLevelRow="6" outlineLevelCol="5"/>
  <cols>
    <col min="1" max="6" width="28.1416666666667" customWidth="1"/>
  </cols>
  <sheetData>
    <row r="1" customHeight="1" spans="1:6">
      <c r="A1" s="97"/>
      <c r="B1" s="97"/>
      <c r="C1" s="97"/>
      <c r="D1" s="97"/>
      <c r="E1" s="96"/>
      <c r="F1" s="199" t="s">
        <v>170</v>
      </c>
    </row>
    <row r="2" ht="41.25" customHeight="1" spans="1:6">
      <c r="A2" s="200" t="str">
        <f>"2026"&amp;"年一般公共预算“三公”经费支出预算表"</f>
        <v>2026年一般公共预算“三公”经费支出预算表</v>
      </c>
      <c r="B2" s="97"/>
      <c r="C2" s="97"/>
      <c r="D2" s="97"/>
      <c r="E2" s="96"/>
      <c r="F2" s="97"/>
    </row>
    <row r="3" customHeight="1" spans="1:6">
      <c r="A3" s="159" t="str">
        <f>"单位名称："&amp;"昆明市东川区植保植检站"</f>
        <v>单位名称：昆明市东川区植保植检站</v>
      </c>
      <c r="B3" s="201"/>
      <c r="D3" s="97"/>
      <c r="E3" s="96"/>
      <c r="F3" s="114" t="s">
        <v>1</v>
      </c>
    </row>
    <row r="4" ht="27" customHeight="1" spans="1:6">
      <c r="A4" s="101" t="s">
        <v>171</v>
      </c>
      <c r="B4" s="101" t="s">
        <v>172</v>
      </c>
      <c r="C4" s="103" t="s">
        <v>173</v>
      </c>
      <c r="D4" s="101"/>
      <c r="E4" s="102"/>
      <c r="F4" s="101" t="s">
        <v>174</v>
      </c>
    </row>
    <row r="5" ht="28.5" customHeight="1" spans="1:6">
      <c r="A5" s="202"/>
      <c r="B5" s="105"/>
      <c r="C5" s="102" t="s">
        <v>57</v>
      </c>
      <c r="D5" s="102" t="s">
        <v>175</v>
      </c>
      <c r="E5" s="102" t="s">
        <v>176</v>
      </c>
      <c r="F5" s="104"/>
    </row>
    <row r="6" ht="17.25" customHeight="1" spans="1:6">
      <c r="A6" s="107" t="s">
        <v>82</v>
      </c>
      <c r="B6" s="107" t="s">
        <v>83</v>
      </c>
      <c r="C6" s="107" t="s">
        <v>84</v>
      </c>
      <c r="D6" s="107" t="s">
        <v>85</v>
      </c>
      <c r="E6" s="107" t="s">
        <v>86</v>
      </c>
      <c r="F6" s="107" t="s">
        <v>87</v>
      </c>
    </row>
    <row r="7" ht="17.25" customHeight="1" spans="1:6">
      <c r="A7" s="128">
        <v>14600</v>
      </c>
      <c r="B7" s="128"/>
      <c r="C7" s="128">
        <v>12000</v>
      </c>
      <c r="D7" s="128"/>
      <c r="E7" s="128">
        <v>12000</v>
      </c>
      <c r="F7" s="128">
        <v>2600</v>
      </c>
    </row>
  </sheetData>
  <mergeCells count="6">
    <mergeCell ref="A2:F2"/>
    <mergeCell ref="A3:B3"/>
    <mergeCell ref="C4:E4"/>
    <mergeCell ref="A4:A5"/>
    <mergeCell ref="B4:B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Y39"/>
  <sheetViews>
    <sheetView showZeros="0" topLeftCell="D4" workbookViewId="0">
      <selection activeCell="A1" sqref="A1"/>
    </sheetView>
  </sheetViews>
  <sheetFormatPr defaultColWidth="9.14166666666667" defaultRowHeight="14.25" customHeight="1"/>
  <cols>
    <col min="1" max="2" width="32.85" customWidth="1"/>
    <col min="3" max="3" width="20.7083333333333" customWidth="1"/>
    <col min="4" max="4" width="31.2833333333333" customWidth="1"/>
    <col min="5" max="5" width="10.1416666666667" customWidth="1"/>
    <col min="6" max="6" width="27.5" customWidth="1"/>
    <col min="7" max="7" width="10.2833333333333" customWidth="1"/>
    <col min="8" max="8" width="23" customWidth="1"/>
    <col min="9" max="25" width="18.7083333333333" customWidth="1"/>
  </cols>
  <sheetData>
    <row r="1" ht="13.5" customHeight="1" spans="2:25">
      <c r="B1" s="182"/>
      <c r="C1" s="188"/>
      <c r="E1" s="189"/>
      <c r="F1" s="189"/>
      <c r="G1" s="189"/>
      <c r="H1" s="189"/>
      <c r="I1" s="131"/>
      <c r="J1" s="131"/>
      <c r="K1" s="131"/>
      <c r="L1" s="131"/>
      <c r="M1" s="131"/>
      <c r="N1" s="131"/>
      <c r="O1" s="131"/>
      <c r="S1" s="131"/>
      <c r="W1" s="188"/>
      <c r="Y1" s="62" t="s">
        <v>177</v>
      </c>
    </row>
    <row r="2" ht="45.75" customHeight="1" spans="1:25">
      <c r="A2" s="116" t="str">
        <f>"2026"&amp;"年部门基本支出预算表"</f>
        <v>2026年部门基本支出预算表</v>
      </c>
      <c r="B2" s="63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63"/>
      <c r="Q2" s="63"/>
      <c r="R2" s="63"/>
      <c r="S2" s="116"/>
      <c r="T2" s="116"/>
      <c r="U2" s="116"/>
      <c r="V2" s="116"/>
      <c r="W2" s="116"/>
      <c r="X2" s="116"/>
      <c r="Y2" s="116"/>
    </row>
    <row r="3" ht="18.75" customHeight="1" spans="1:25">
      <c r="A3" s="64" t="str">
        <f>"单位名称："&amp;"昆明市东川区植保植检站"</f>
        <v>单位名称：昆明市东川区植保植检站</v>
      </c>
      <c r="B3" s="65"/>
      <c r="C3" s="190"/>
      <c r="D3" s="190"/>
      <c r="E3" s="190"/>
      <c r="F3" s="190"/>
      <c r="G3" s="190"/>
      <c r="H3" s="190"/>
      <c r="I3" s="133"/>
      <c r="J3" s="133"/>
      <c r="K3" s="133"/>
      <c r="L3" s="133"/>
      <c r="M3" s="133"/>
      <c r="N3" s="133"/>
      <c r="O3" s="133"/>
      <c r="P3" s="66"/>
      <c r="Q3" s="66"/>
      <c r="R3" s="66"/>
      <c r="S3" s="133"/>
      <c r="W3" s="188"/>
      <c r="Y3" s="62" t="s">
        <v>1</v>
      </c>
    </row>
    <row r="4" ht="18" customHeight="1" spans="1:25">
      <c r="A4" s="68" t="s">
        <v>178</v>
      </c>
      <c r="B4" s="68" t="s">
        <v>179</v>
      </c>
      <c r="C4" s="68" t="s">
        <v>180</v>
      </c>
      <c r="D4" s="68" t="s">
        <v>181</v>
      </c>
      <c r="E4" s="68" t="s">
        <v>182</v>
      </c>
      <c r="F4" s="68" t="s">
        <v>183</v>
      </c>
      <c r="G4" s="68" t="s">
        <v>184</v>
      </c>
      <c r="H4" s="68" t="s">
        <v>185</v>
      </c>
      <c r="I4" s="194" t="s">
        <v>186</v>
      </c>
      <c r="J4" s="156" t="s">
        <v>186</v>
      </c>
      <c r="K4" s="156"/>
      <c r="L4" s="156"/>
      <c r="M4" s="156"/>
      <c r="N4" s="156"/>
      <c r="O4" s="156"/>
      <c r="P4" s="14"/>
      <c r="Q4" s="14"/>
      <c r="R4" s="14"/>
      <c r="S4" s="149" t="s">
        <v>61</v>
      </c>
      <c r="T4" s="156" t="s">
        <v>62</v>
      </c>
      <c r="U4" s="156"/>
      <c r="V4" s="156"/>
      <c r="W4" s="156"/>
      <c r="X4" s="156"/>
      <c r="Y4" s="129"/>
    </row>
    <row r="5" ht="18" customHeight="1" spans="1:25">
      <c r="A5" s="70"/>
      <c r="B5" s="84"/>
      <c r="C5" s="175"/>
      <c r="D5" s="70"/>
      <c r="E5" s="70"/>
      <c r="F5" s="70"/>
      <c r="G5" s="70"/>
      <c r="H5" s="70"/>
      <c r="I5" s="173" t="s">
        <v>187</v>
      </c>
      <c r="J5" s="194" t="s">
        <v>58</v>
      </c>
      <c r="K5" s="156"/>
      <c r="L5" s="156"/>
      <c r="M5" s="156"/>
      <c r="N5" s="156"/>
      <c r="O5" s="129"/>
      <c r="P5" s="13" t="s">
        <v>188</v>
      </c>
      <c r="Q5" s="14"/>
      <c r="R5" s="51"/>
      <c r="S5" s="68" t="s">
        <v>61</v>
      </c>
      <c r="T5" s="194" t="s">
        <v>62</v>
      </c>
      <c r="U5" s="149" t="s">
        <v>64</v>
      </c>
      <c r="V5" s="156" t="s">
        <v>62</v>
      </c>
      <c r="W5" s="149" t="s">
        <v>66</v>
      </c>
      <c r="X5" s="149" t="s">
        <v>67</v>
      </c>
      <c r="Y5" s="198" t="s">
        <v>68</v>
      </c>
    </row>
    <row r="6" ht="19.5" customHeight="1" spans="1:25">
      <c r="A6" s="84"/>
      <c r="B6" s="84"/>
      <c r="C6" s="84"/>
      <c r="D6" s="84"/>
      <c r="E6" s="84"/>
      <c r="F6" s="84"/>
      <c r="G6" s="84"/>
      <c r="H6" s="84"/>
      <c r="I6" s="84"/>
      <c r="J6" s="195" t="s">
        <v>189</v>
      </c>
      <c r="K6" s="68"/>
      <c r="L6" s="68" t="s">
        <v>190</v>
      </c>
      <c r="M6" s="68" t="s">
        <v>191</v>
      </c>
      <c r="N6" s="68" t="s">
        <v>192</v>
      </c>
      <c r="O6" s="68" t="s">
        <v>193</v>
      </c>
      <c r="P6" s="68" t="s">
        <v>58</v>
      </c>
      <c r="Q6" s="68" t="s">
        <v>59</v>
      </c>
      <c r="R6" s="68" t="s">
        <v>60</v>
      </c>
      <c r="S6" s="84"/>
      <c r="T6" s="68" t="s">
        <v>57</v>
      </c>
      <c r="U6" s="68" t="s">
        <v>64</v>
      </c>
      <c r="V6" s="68" t="s">
        <v>194</v>
      </c>
      <c r="W6" s="68" t="s">
        <v>66</v>
      </c>
      <c r="X6" s="68" t="s">
        <v>67</v>
      </c>
      <c r="Y6" s="68" t="s">
        <v>68</v>
      </c>
    </row>
    <row r="7" ht="37.5" customHeight="1" spans="1:25">
      <c r="A7" s="191"/>
      <c r="B7" s="75"/>
      <c r="C7" s="191"/>
      <c r="D7" s="191"/>
      <c r="E7" s="191"/>
      <c r="F7" s="191"/>
      <c r="G7" s="191"/>
      <c r="H7" s="191"/>
      <c r="I7" s="191"/>
      <c r="J7" s="196" t="s">
        <v>57</v>
      </c>
      <c r="K7" s="197" t="s">
        <v>195</v>
      </c>
      <c r="L7" s="73" t="s">
        <v>196</v>
      </c>
      <c r="M7" s="73" t="s">
        <v>191</v>
      </c>
      <c r="N7" s="73" t="s">
        <v>192</v>
      </c>
      <c r="O7" s="73" t="s">
        <v>193</v>
      </c>
      <c r="P7" s="73" t="s">
        <v>191</v>
      </c>
      <c r="Q7" s="73" t="s">
        <v>192</v>
      </c>
      <c r="R7" s="73" t="s">
        <v>193</v>
      </c>
      <c r="S7" s="73" t="s">
        <v>61</v>
      </c>
      <c r="T7" s="73" t="s">
        <v>57</v>
      </c>
      <c r="U7" s="73" t="s">
        <v>64</v>
      </c>
      <c r="V7" s="73" t="s">
        <v>194</v>
      </c>
      <c r="W7" s="73" t="s">
        <v>66</v>
      </c>
      <c r="X7" s="73" t="s">
        <v>67</v>
      </c>
      <c r="Y7" s="73" t="s">
        <v>68</v>
      </c>
    </row>
    <row r="8" customHeight="1" spans="1:25">
      <c r="A8" s="90">
        <v>1</v>
      </c>
      <c r="B8" s="90">
        <v>2</v>
      </c>
      <c r="C8" s="90">
        <v>3</v>
      </c>
      <c r="D8" s="90">
        <v>4</v>
      </c>
      <c r="E8" s="90">
        <v>5</v>
      </c>
      <c r="F8" s="90">
        <v>6</v>
      </c>
      <c r="G8" s="90">
        <v>7</v>
      </c>
      <c r="H8" s="90">
        <v>8</v>
      </c>
      <c r="I8" s="90">
        <v>9</v>
      </c>
      <c r="J8" s="90">
        <v>10</v>
      </c>
      <c r="K8" s="90">
        <v>11</v>
      </c>
      <c r="L8" s="90">
        <v>12</v>
      </c>
      <c r="M8" s="90">
        <v>13</v>
      </c>
      <c r="N8" s="90">
        <v>14</v>
      </c>
      <c r="O8" s="90">
        <v>15</v>
      </c>
      <c r="P8" s="90">
        <v>16</v>
      </c>
      <c r="Q8" s="90">
        <v>17</v>
      </c>
      <c r="R8" s="90">
        <v>18</v>
      </c>
      <c r="S8" s="90">
        <v>19</v>
      </c>
      <c r="T8" s="90">
        <v>20</v>
      </c>
      <c r="U8" s="90">
        <v>21</v>
      </c>
      <c r="V8" s="90">
        <v>22</v>
      </c>
      <c r="W8" s="90">
        <v>23</v>
      </c>
      <c r="X8" s="90">
        <v>24</v>
      </c>
      <c r="Y8" s="90">
        <v>25</v>
      </c>
    </row>
    <row r="9" ht="20.25" customHeight="1" spans="1:25">
      <c r="A9" s="22" t="s">
        <v>197</v>
      </c>
      <c r="B9" s="22" t="s">
        <v>70</v>
      </c>
      <c r="C9" s="22" t="s">
        <v>198</v>
      </c>
      <c r="D9" s="22" t="s">
        <v>199</v>
      </c>
      <c r="E9" s="22" t="s">
        <v>119</v>
      </c>
      <c r="F9" s="22" t="s">
        <v>120</v>
      </c>
      <c r="G9" s="22" t="s">
        <v>200</v>
      </c>
      <c r="H9" s="22" t="s">
        <v>201</v>
      </c>
      <c r="I9" s="128">
        <v>739764</v>
      </c>
      <c r="J9" s="128">
        <v>739764</v>
      </c>
      <c r="K9" s="128"/>
      <c r="L9" s="128"/>
      <c r="M9" s="128"/>
      <c r="N9" s="128">
        <v>739764</v>
      </c>
      <c r="O9" s="128"/>
      <c r="P9" s="128"/>
      <c r="Q9" s="128"/>
      <c r="R9" s="128"/>
      <c r="S9" s="128"/>
      <c r="T9" s="128"/>
      <c r="U9" s="128"/>
      <c r="V9" s="128"/>
      <c r="W9" s="128"/>
      <c r="X9" s="128"/>
      <c r="Y9" s="128"/>
    </row>
    <row r="10" ht="20.25" customHeight="1" spans="1:25">
      <c r="A10" s="22" t="s">
        <v>197</v>
      </c>
      <c r="B10" s="22" t="s">
        <v>70</v>
      </c>
      <c r="C10" s="22" t="s">
        <v>198</v>
      </c>
      <c r="D10" s="22" t="s">
        <v>199</v>
      </c>
      <c r="E10" s="22" t="s">
        <v>119</v>
      </c>
      <c r="F10" s="22" t="s">
        <v>120</v>
      </c>
      <c r="G10" s="22" t="s">
        <v>202</v>
      </c>
      <c r="H10" s="22" t="s">
        <v>203</v>
      </c>
      <c r="I10" s="128">
        <v>109980</v>
      </c>
      <c r="J10" s="128">
        <v>109980</v>
      </c>
      <c r="K10" s="79"/>
      <c r="L10" s="79"/>
      <c r="M10" s="79"/>
      <c r="N10" s="128">
        <v>109980</v>
      </c>
      <c r="O10" s="79"/>
      <c r="P10" s="128"/>
      <c r="Q10" s="128"/>
      <c r="R10" s="128"/>
      <c r="S10" s="128"/>
      <c r="T10" s="128"/>
      <c r="U10" s="128"/>
      <c r="V10" s="128"/>
      <c r="W10" s="128"/>
      <c r="X10" s="128"/>
      <c r="Y10" s="128"/>
    </row>
    <row r="11" ht="20.25" customHeight="1" spans="1:25">
      <c r="A11" s="22" t="s">
        <v>197</v>
      </c>
      <c r="B11" s="22" t="s">
        <v>70</v>
      </c>
      <c r="C11" s="22" t="s">
        <v>198</v>
      </c>
      <c r="D11" s="22" t="s">
        <v>199</v>
      </c>
      <c r="E11" s="22" t="s">
        <v>119</v>
      </c>
      <c r="F11" s="22" t="s">
        <v>120</v>
      </c>
      <c r="G11" s="22" t="s">
        <v>204</v>
      </c>
      <c r="H11" s="22" t="s">
        <v>205</v>
      </c>
      <c r="I11" s="128">
        <v>61647</v>
      </c>
      <c r="J11" s="128">
        <v>61647</v>
      </c>
      <c r="K11" s="79"/>
      <c r="L11" s="79"/>
      <c r="M11" s="79"/>
      <c r="N11" s="128">
        <v>61647</v>
      </c>
      <c r="O11" s="79"/>
      <c r="P11" s="128"/>
      <c r="Q11" s="128"/>
      <c r="R11" s="128"/>
      <c r="S11" s="128"/>
      <c r="T11" s="128"/>
      <c r="U11" s="128"/>
      <c r="V11" s="128"/>
      <c r="W11" s="128"/>
      <c r="X11" s="128"/>
      <c r="Y11" s="128"/>
    </row>
    <row r="12" ht="20.25" customHeight="1" spans="1:25">
      <c r="A12" s="22" t="s">
        <v>197</v>
      </c>
      <c r="B12" s="22" t="s">
        <v>70</v>
      </c>
      <c r="C12" s="22" t="s">
        <v>198</v>
      </c>
      <c r="D12" s="22" t="s">
        <v>199</v>
      </c>
      <c r="E12" s="22" t="s">
        <v>119</v>
      </c>
      <c r="F12" s="22" t="s">
        <v>120</v>
      </c>
      <c r="G12" s="22" t="s">
        <v>204</v>
      </c>
      <c r="H12" s="22" t="s">
        <v>205</v>
      </c>
      <c r="I12" s="128">
        <v>6440</v>
      </c>
      <c r="J12" s="128">
        <v>6440</v>
      </c>
      <c r="K12" s="79"/>
      <c r="L12" s="79"/>
      <c r="M12" s="79"/>
      <c r="N12" s="128">
        <v>6440</v>
      </c>
      <c r="O12" s="79"/>
      <c r="P12" s="128"/>
      <c r="Q12" s="128"/>
      <c r="R12" s="128"/>
      <c r="S12" s="128"/>
      <c r="T12" s="128"/>
      <c r="U12" s="128"/>
      <c r="V12" s="128"/>
      <c r="W12" s="128"/>
      <c r="X12" s="128"/>
      <c r="Y12" s="128"/>
    </row>
    <row r="13" ht="20.25" customHeight="1" spans="1:25">
      <c r="A13" s="22" t="s">
        <v>197</v>
      </c>
      <c r="B13" s="22" t="s">
        <v>70</v>
      </c>
      <c r="C13" s="22" t="s">
        <v>198</v>
      </c>
      <c r="D13" s="22" t="s">
        <v>199</v>
      </c>
      <c r="E13" s="22" t="s">
        <v>119</v>
      </c>
      <c r="F13" s="22" t="s">
        <v>120</v>
      </c>
      <c r="G13" s="22" t="s">
        <v>206</v>
      </c>
      <c r="H13" s="22" t="s">
        <v>207</v>
      </c>
      <c r="I13" s="128">
        <v>9900</v>
      </c>
      <c r="J13" s="128">
        <v>9900</v>
      </c>
      <c r="K13" s="79"/>
      <c r="L13" s="79"/>
      <c r="M13" s="79"/>
      <c r="N13" s="128">
        <v>9900</v>
      </c>
      <c r="O13" s="79"/>
      <c r="P13" s="128"/>
      <c r="Q13" s="128"/>
      <c r="R13" s="128"/>
      <c r="S13" s="128"/>
      <c r="T13" s="128"/>
      <c r="U13" s="128"/>
      <c r="V13" s="128"/>
      <c r="W13" s="128"/>
      <c r="X13" s="128"/>
      <c r="Y13" s="128"/>
    </row>
    <row r="14" ht="20.25" customHeight="1" spans="1:25">
      <c r="A14" s="22" t="s">
        <v>197</v>
      </c>
      <c r="B14" s="22" t="s">
        <v>70</v>
      </c>
      <c r="C14" s="22" t="s">
        <v>198</v>
      </c>
      <c r="D14" s="22" t="s">
        <v>199</v>
      </c>
      <c r="E14" s="22" t="s">
        <v>119</v>
      </c>
      <c r="F14" s="22" t="s">
        <v>120</v>
      </c>
      <c r="G14" s="22" t="s">
        <v>206</v>
      </c>
      <c r="H14" s="22" t="s">
        <v>207</v>
      </c>
      <c r="I14" s="128">
        <v>250800</v>
      </c>
      <c r="J14" s="128">
        <v>250800</v>
      </c>
      <c r="K14" s="79"/>
      <c r="L14" s="79"/>
      <c r="M14" s="79"/>
      <c r="N14" s="128">
        <v>250800</v>
      </c>
      <c r="O14" s="79"/>
      <c r="P14" s="128"/>
      <c r="Q14" s="128"/>
      <c r="R14" s="128"/>
      <c r="S14" s="128"/>
      <c r="T14" s="128"/>
      <c r="U14" s="128"/>
      <c r="V14" s="128"/>
      <c r="W14" s="128"/>
      <c r="X14" s="128"/>
      <c r="Y14" s="128"/>
    </row>
    <row r="15" ht="20.25" customHeight="1" spans="1:25">
      <c r="A15" s="22" t="s">
        <v>197</v>
      </c>
      <c r="B15" s="22" t="s">
        <v>70</v>
      </c>
      <c r="C15" s="22" t="s">
        <v>198</v>
      </c>
      <c r="D15" s="22" t="s">
        <v>199</v>
      </c>
      <c r="E15" s="22" t="s">
        <v>119</v>
      </c>
      <c r="F15" s="22" t="s">
        <v>120</v>
      </c>
      <c r="G15" s="22" t="s">
        <v>206</v>
      </c>
      <c r="H15" s="22" t="s">
        <v>207</v>
      </c>
      <c r="I15" s="128">
        <v>271404</v>
      </c>
      <c r="J15" s="128">
        <v>271404</v>
      </c>
      <c r="K15" s="79"/>
      <c r="L15" s="79"/>
      <c r="M15" s="79"/>
      <c r="N15" s="128">
        <v>271404</v>
      </c>
      <c r="O15" s="79"/>
      <c r="P15" s="128"/>
      <c r="Q15" s="128"/>
      <c r="R15" s="128"/>
      <c r="S15" s="128"/>
      <c r="T15" s="128"/>
      <c r="U15" s="128"/>
      <c r="V15" s="128"/>
      <c r="W15" s="128"/>
      <c r="X15" s="128"/>
      <c r="Y15" s="128"/>
    </row>
    <row r="16" ht="20.25" customHeight="1" spans="1:25">
      <c r="A16" s="22" t="s">
        <v>197</v>
      </c>
      <c r="B16" s="22" t="s">
        <v>70</v>
      </c>
      <c r="C16" s="22" t="s">
        <v>198</v>
      </c>
      <c r="D16" s="22" t="s">
        <v>199</v>
      </c>
      <c r="E16" s="22" t="s">
        <v>119</v>
      </c>
      <c r="F16" s="22" t="s">
        <v>120</v>
      </c>
      <c r="G16" s="22" t="s">
        <v>206</v>
      </c>
      <c r="H16" s="22" t="s">
        <v>207</v>
      </c>
      <c r="I16" s="128">
        <v>139308</v>
      </c>
      <c r="J16" s="128">
        <v>139308</v>
      </c>
      <c r="K16" s="79"/>
      <c r="L16" s="79"/>
      <c r="M16" s="79"/>
      <c r="N16" s="128">
        <v>139308</v>
      </c>
      <c r="O16" s="79"/>
      <c r="P16" s="128"/>
      <c r="Q16" s="128"/>
      <c r="R16" s="128"/>
      <c r="S16" s="128"/>
      <c r="T16" s="128"/>
      <c r="U16" s="128"/>
      <c r="V16" s="128"/>
      <c r="W16" s="128"/>
      <c r="X16" s="128"/>
      <c r="Y16" s="128"/>
    </row>
    <row r="17" ht="20.25" customHeight="1" spans="1:25">
      <c r="A17" s="22" t="s">
        <v>197</v>
      </c>
      <c r="B17" s="22" t="s">
        <v>70</v>
      </c>
      <c r="C17" s="22" t="s">
        <v>208</v>
      </c>
      <c r="D17" s="22" t="s">
        <v>209</v>
      </c>
      <c r="E17" s="22" t="s">
        <v>103</v>
      </c>
      <c r="F17" s="22" t="s">
        <v>104</v>
      </c>
      <c r="G17" s="22" t="s">
        <v>210</v>
      </c>
      <c r="H17" s="22" t="s">
        <v>211</v>
      </c>
      <c r="I17" s="128">
        <v>241926</v>
      </c>
      <c r="J17" s="128">
        <v>241926</v>
      </c>
      <c r="K17" s="79"/>
      <c r="L17" s="79"/>
      <c r="M17" s="79"/>
      <c r="N17" s="128">
        <v>241926</v>
      </c>
      <c r="O17" s="79"/>
      <c r="P17" s="128"/>
      <c r="Q17" s="128"/>
      <c r="R17" s="128"/>
      <c r="S17" s="128"/>
      <c r="T17" s="128"/>
      <c r="U17" s="128"/>
      <c r="V17" s="128"/>
      <c r="W17" s="128"/>
      <c r="X17" s="128"/>
      <c r="Y17" s="128"/>
    </row>
    <row r="18" ht="20.25" customHeight="1" spans="1:25">
      <c r="A18" s="22" t="s">
        <v>197</v>
      </c>
      <c r="B18" s="22" t="s">
        <v>70</v>
      </c>
      <c r="C18" s="22" t="s">
        <v>208</v>
      </c>
      <c r="D18" s="22" t="s">
        <v>209</v>
      </c>
      <c r="E18" s="22" t="s">
        <v>109</v>
      </c>
      <c r="F18" s="22" t="s">
        <v>110</v>
      </c>
      <c r="G18" s="22" t="s">
        <v>212</v>
      </c>
      <c r="H18" s="22" t="s">
        <v>213</v>
      </c>
      <c r="I18" s="128">
        <v>6276</v>
      </c>
      <c r="J18" s="128">
        <v>6276</v>
      </c>
      <c r="K18" s="79"/>
      <c r="L18" s="79"/>
      <c r="M18" s="79"/>
      <c r="N18" s="128">
        <v>6276</v>
      </c>
      <c r="O18" s="79"/>
      <c r="P18" s="128"/>
      <c r="Q18" s="128"/>
      <c r="R18" s="128"/>
      <c r="S18" s="128"/>
      <c r="T18" s="128"/>
      <c r="U18" s="128"/>
      <c r="V18" s="128"/>
      <c r="W18" s="128"/>
      <c r="X18" s="128"/>
      <c r="Y18" s="128"/>
    </row>
    <row r="19" ht="20.25" customHeight="1" spans="1:25">
      <c r="A19" s="22" t="s">
        <v>197</v>
      </c>
      <c r="B19" s="22" t="s">
        <v>70</v>
      </c>
      <c r="C19" s="22" t="s">
        <v>208</v>
      </c>
      <c r="D19" s="22" t="s">
        <v>209</v>
      </c>
      <c r="E19" s="22" t="s">
        <v>109</v>
      </c>
      <c r="F19" s="22" t="s">
        <v>110</v>
      </c>
      <c r="G19" s="22" t="s">
        <v>212</v>
      </c>
      <c r="H19" s="22" t="s">
        <v>213</v>
      </c>
      <c r="I19" s="128">
        <v>136603</v>
      </c>
      <c r="J19" s="128">
        <v>136603</v>
      </c>
      <c r="K19" s="79"/>
      <c r="L19" s="79"/>
      <c r="M19" s="79"/>
      <c r="N19" s="128">
        <v>136603</v>
      </c>
      <c r="O19" s="79"/>
      <c r="P19" s="128"/>
      <c r="Q19" s="128"/>
      <c r="R19" s="128"/>
      <c r="S19" s="128"/>
      <c r="T19" s="128"/>
      <c r="U19" s="128"/>
      <c r="V19" s="128"/>
      <c r="W19" s="128"/>
      <c r="X19" s="128"/>
      <c r="Y19" s="128"/>
    </row>
    <row r="20" ht="20.25" customHeight="1" spans="1:25">
      <c r="A20" s="22" t="s">
        <v>197</v>
      </c>
      <c r="B20" s="22" t="s">
        <v>70</v>
      </c>
      <c r="C20" s="22" t="s">
        <v>208</v>
      </c>
      <c r="D20" s="22" t="s">
        <v>209</v>
      </c>
      <c r="E20" s="22" t="s">
        <v>111</v>
      </c>
      <c r="F20" s="22" t="s">
        <v>112</v>
      </c>
      <c r="G20" s="22" t="s">
        <v>214</v>
      </c>
      <c r="H20" s="22" t="s">
        <v>215</v>
      </c>
      <c r="I20" s="128">
        <v>82154</v>
      </c>
      <c r="J20" s="128">
        <v>82154</v>
      </c>
      <c r="K20" s="79"/>
      <c r="L20" s="79"/>
      <c r="M20" s="79"/>
      <c r="N20" s="128">
        <v>82154</v>
      </c>
      <c r="O20" s="79"/>
      <c r="P20" s="128"/>
      <c r="Q20" s="128"/>
      <c r="R20" s="128"/>
      <c r="S20" s="128"/>
      <c r="T20" s="128"/>
      <c r="U20" s="128"/>
      <c r="V20" s="128"/>
      <c r="W20" s="128"/>
      <c r="X20" s="128"/>
      <c r="Y20" s="128"/>
    </row>
    <row r="21" ht="20.25" customHeight="1" spans="1:25">
      <c r="A21" s="22" t="s">
        <v>197</v>
      </c>
      <c r="B21" s="22" t="s">
        <v>70</v>
      </c>
      <c r="C21" s="22" t="s">
        <v>208</v>
      </c>
      <c r="D21" s="22" t="s">
        <v>209</v>
      </c>
      <c r="E21" s="22" t="s">
        <v>111</v>
      </c>
      <c r="F21" s="22" t="s">
        <v>112</v>
      </c>
      <c r="G21" s="22" t="s">
        <v>214</v>
      </c>
      <c r="H21" s="22" t="s">
        <v>215</v>
      </c>
      <c r="I21" s="128">
        <v>52624</v>
      </c>
      <c r="J21" s="128">
        <v>52624</v>
      </c>
      <c r="K21" s="79"/>
      <c r="L21" s="79"/>
      <c r="M21" s="79"/>
      <c r="N21" s="128">
        <v>52624</v>
      </c>
      <c r="O21" s="79"/>
      <c r="P21" s="128"/>
      <c r="Q21" s="128"/>
      <c r="R21" s="128"/>
      <c r="S21" s="128"/>
      <c r="T21" s="128"/>
      <c r="U21" s="128"/>
      <c r="V21" s="128"/>
      <c r="W21" s="128"/>
      <c r="X21" s="128"/>
      <c r="Y21" s="128"/>
    </row>
    <row r="22" ht="20.25" customHeight="1" spans="1:25">
      <c r="A22" s="22" t="s">
        <v>197</v>
      </c>
      <c r="B22" s="22" t="s">
        <v>70</v>
      </c>
      <c r="C22" s="22" t="s">
        <v>208</v>
      </c>
      <c r="D22" s="22" t="s">
        <v>209</v>
      </c>
      <c r="E22" s="22" t="s">
        <v>113</v>
      </c>
      <c r="F22" s="22" t="s">
        <v>114</v>
      </c>
      <c r="G22" s="22" t="s">
        <v>216</v>
      </c>
      <c r="H22" s="22" t="s">
        <v>217</v>
      </c>
      <c r="I22" s="128">
        <v>2823</v>
      </c>
      <c r="J22" s="128">
        <v>2823</v>
      </c>
      <c r="K22" s="79"/>
      <c r="L22" s="79"/>
      <c r="M22" s="79"/>
      <c r="N22" s="128">
        <v>2823</v>
      </c>
      <c r="O22" s="79"/>
      <c r="P22" s="128"/>
      <c r="Q22" s="128"/>
      <c r="R22" s="128"/>
      <c r="S22" s="128"/>
      <c r="T22" s="128"/>
      <c r="U22" s="128"/>
      <c r="V22" s="128"/>
      <c r="W22" s="128"/>
      <c r="X22" s="128"/>
      <c r="Y22" s="128"/>
    </row>
    <row r="23" ht="20.25" customHeight="1" spans="1:25">
      <c r="A23" s="22" t="s">
        <v>197</v>
      </c>
      <c r="B23" s="22" t="s">
        <v>70</v>
      </c>
      <c r="C23" s="22" t="s">
        <v>208</v>
      </c>
      <c r="D23" s="22" t="s">
        <v>209</v>
      </c>
      <c r="E23" s="22" t="s">
        <v>119</v>
      </c>
      <c r="F23" s="22" t="s">
        <v>120</v>
      </c>
      <c r="G23" s="22" t="s">
        <v>216</v>
      </c>
      <c r="H23" s="22" t="s">
        <v>217</v>
      </c>
      <c r="I23" s="128">
        <v>9879</v>
      </c>
      <c r="J23" s="128">
        <v>9879</v>
      </c>
      <c r="K23" s="79"/>
      <c r="L23" s="79"/>
      <c r="M23" s="79"/>
      <c r="N23" s="128">
        <v>9879</v>
      </c>
      <c r="O23" s="79"/>
      <c r="P23" s="128"/>
      <c r="Q23" s="128"/>
      <c r="R23" s="128"/>
      <c r="S23" s="128"/>
      <c r="T23" s="128"/>
      <c r="U23" s="128"/>
      <c r="V23" s="128"/>
      <c r="W23" s="128"/>
      <c r="X23" s="128"/>
      <c r="Y23" s="128"/>
    </row>
    <row r="24" ht="20.25" customHeight="1" spans="1:25">
      <c r="A24" s="22" t="s">
        <v>197</v>
      </c>
      <c r="B24" s="22" t="s">
        <v>70</v>
      </c>
      <c r="C24" s="22" t="s">
        <v>218</v>
      </c>
      <c r="D24" s="22" t="s">
        <v>130</v>
      </c>
      <c r="E24" s="22" t="s">
        <v>129</v>
      </c>
      <c r="F24" s="22" t="s">
        <v>130</v>
      </c>
      <c r="G24" s="22" t="s">
        <v>219</v>
      </c>
      <c r="H24" s="22" t="s">
        <v>130</v>
      </c>
      <c r="I24" s="128">
        <v>190932</v>
      </c>
      <c r="J24" s="128">
        <v>190932</v>
      </c>
      <c r="K24" s="79"/>
      <c r="L24" s="79"/>
      <c r="M24" s="79"/>
      <c r="N24" s="128">
        <v>190932</v>
      </c>
      <c r="O24" s="79"/>
      <c r="P24" s="128"/>
      <c r="Q24" s="128"/>
      <c r="R24" s="128"/>
      <c r="S24" s="128"/>
      <c r="T24" s="128"/>
      <c r="U24" s="128"/>
      <c r="V24" s="128"/>
      <c r="W24" s="128"/>
      <c r="X24" s="128"/>
      <c r="Y24" s="128"/>
    </row>
    <row r="25" ht="20.25" customHeight="1" spans="1:25">
      <c r="A25" s="22" t="s">
        <v>197</v>
      </c>
      <c r="B25" s="22" t="s">
        <v>70</v>
      </c>
      <c r="C25" s="22" t="s">
        <v>220</v>
      </c>
      <c r="D25" s="22" t="s">
        <v>221</v>
      </c>
      <c r="E25" s="22" t="s">
        <v>119</v>
      </c>
      <c r="F25" s="22" t="s">
        <v>120</v>
      </c>
      <c r="G25" s="22" t="s">
        <v>222</v>
      </c>
      <c r="H25" s="22" t="s">
        <v>223</v>
      </c>
      <c r="I25" s="128">
        <v>12000</v>
      </c>
      <c r="J25" s="128">
        <v>12000</v>
      </c>
      <c r="K25" s="79"/>
      <c r="L25" s="79"/>
      <c r="M25" s="79"/>
      <c r="N25" s="128">
        <v>12000</v>
      </c>
      <c r="O25" s="79"/>
      <c r="P25" s="128"/>
      <c r="Q25" s="128"/>
      <c r="R25" s="128"/>
      <c r="S25" s="128"/>
      <c r="T25" s="128"/>
      <c r="U25" s="128"/>
      <c r="V25" s="128"/>
      <c r="W25" s="128"/>
      <c r="X25" s="128"/>
      <c r="Y25" s="128"/>
    </row>
    <row r="26" ht="20.25" customHeight="1" spans="1:25">
      <c r="A26" s="22" t="s">
        <v>197</v>
      </c>
      <c r="B26" s="22" t="s">
        <v>70</v>
      </c>
      <c r="C26" s="22" t="s">
        <v>224</v>
      </c>
      <c r="D26" s="22" t="s">
        <v>174</v>
      </c>
      <c r="E26" s="22" t="s">
        <v>119</v>
      </c>
      <c r="F26" s="22" t="s">
        <v>120</v>
      </c>
      <c r="G26" s="22" t="s">
        <v>225</v>
      </c>
      <c r="H26" s="22" t="s">
        <v>174</v>
      </c>
      <c r="I26" s="128">
        <v>2600</v>
      </c>
      <c r="J26" s="128">
        <v>2600</v>
      </c>
      <c r="K26" s="79"/>
      <c r="L26" s="79"/>
      <c r="M26" s="79"/>
      <c r="N26" s="128">
        <v>2600</v>
      </c>
      <c r="O26" s="79"/>
      <c r="P26" s="128"/>
      <c r="Q26" s="128"/>
      <c r="R26" s="128"/>
      <c r="S26" s="128"/>
      <c r="T26" s="128"/>
      <c r="U26" s="128"/>
      <c r="V26" s="128"/>
      <c r="W26" s="128"/>
      <c r="X26" s="128"/>
      <c r="Y26" s="128"/>
    </row>
    <row r="27" ht="20.25" customHeight="1" spans="1:25">
      <c r="A27" s="22" t="s">
        <v>197</v>
      </c>
      <c r="B27" s="22" t="s">
        <v>70</v>
      </c>
      <c r="C27" s="22" t="s">
        <v>226</v>
      </c>
      <c r="D27" s="22" t="s">
        <v>227</v>
      </c>
      <c r="E27" s="22" t="s">
        <v>119</v>
      </c>
      <c r="F27" s="22" t="s">
        <v>120</v>
      </c>
      <c r="G27" s="22" t="s">
        <v>228</v>
      </c>
      <c r="H27" s="22" t="s">
        <v>227</v>
      </c>
      <c r="I27" s="128">
        <v>35100</v>
      </c>
      <c r="J27" s="128">
        <v>35100</v>
      </c>
      <c r="K27" s="79"/>
      <c r="L27" s="79"/>
      <c r="M27" s="79"/>
      <c r="N27" s="128">
        <v>35100</v>
      </c>
      <c r="O27" s="79"/>
      <c r="P27" s="128"/>
      <c r="Q27" s="128"/>
      <c r="R27" s="128"/>
      <c r="S27" s="128"/>
      <c r="T27" s="128"/>
      <c r="U27" s="128"/>
      <c r="V27" s="128"/>
      <c r="W27" s="128"/>
      <c r="X27" s="128"/>
      <c r="Y27" s="128"/>
    </row>
    <row r="28" ht="20.25" customHeight="1" spans="1:25">
      <c r="A28" s="22" t="s">
        <v>197</v>
      </c>
      <c r="B28" s="22" t="s">
        <v>70</v>
      </c>
      <c r="C28" s="22" t="s">
        <v>229</v>
      </c>
      <c r="D28" s="22" t="s">
        <v>230</v>
      </c>
      <c r="E28" s="22" t="s">
        <v>101</v>
      </c>
      <c r="F28" s="22" t="s">
        <v>102</v>
      </c>
      <c r="G28" s="22" t="s">
        <v>231</v>
      </c>
      <c r="H28" s="22" t="s">
        <v>232</v>
      </c>
      <c r="I28" s="128">
        <v>7800</v>
      </c>
      <c r="J28" s="128">
        <v>7800</v>
      </c>
      <c r="K28" s="79"/>
      <c r="L28" s="79"/>
      <c r="M28" s="79"/>
      <c r="N28" s="128">
        <v>7800</v>
      </c>
      <c r="O28" s="79"/>
      <c r="P28" s="128"/>
      <c r="Q28" s="128"/>
      <c r="R28" s="128"/>
      <c r="S28" s="128"/>
      <c r="T28" s="128"/>
      <c r="U28" s="128"/>
      <c r="V28" s="128"/>
      <c r="W28" s="128"/>
      <c r="X28" s="128"/>
      <c r="Y28" s="128"/>
    </row>
    <row r="29" ht="20.25" customHeight="1" spans="1:25">
      <c r="A29" s="22" t="s">
        <v>197</v>
      </c>
      <c r="B29" s="22" t="s">
        <v>70</v>
      </c>
      <c r="C29" s="22" t="s">
        <v>233</v>
      </c>
      <c r="D29" s="22" t="s">
        <v>234</v>
      </c>
      <c r="E29" s="22" t="s">
        <v>119</v>
      </c>
      <c r="F29" s="22" t="s">
        <v>120</v>
      </c>
      <c r="G29" s="22" t="s">
        <v>235</v>
      </c>
      <c r="H29" s="22" t="s">
        <v>236</v>
      </c>
      <c r="I29" s="128">
        <v>11700</v>
      </c>
      <c r="J29" s="128">
        <v>11700</v>
      </c>
      <c r="K29" s="79"/>
      <c r="L29" s="79"/>
      <c r="M29" s="79"/>
      <c r="N29" s="128">
        <v>11700</v>
      </c>
      <c r="O29" s="79"/>
      <c r="P29" s="128"/>
      <c r="Q29" s="128"/>
      <c r="R29" s="128"/>
      <c r="S29" s="128"/>
      <c r="T29" s="128"/>
      <c r="U29" s="128"/>
      <c r="V29" s="128"/>
      <c r="W29" s="128"/>
      <c r="X29" s="128"/>
      <c r="Y29" s="128"/>
    </row>
    <row r="30" ht="20.25" customHeight="1" spans="1:25">
      <c r="A30" s="22" t="s">
        <v>197</v>
      </c>
      <c r="B30" s="22" t="s">
        <v>70</v>
      </c>
      <c r="C30" s="22" t="s">
        <v>233</v>
      </c>
      <c r="D30" s="22" t="s">
        <v>234</v>
      </c>
      <c r="E30" s="22" t="s">
        <v>119</v>
      </c>
      <c r="F30" s="22" t="s">
        <v>120</v>
      </c>
      <c r="G30" s="22" t="s">
        <v>237</v>
      </c>
      <c r="H30" s="22" t="s">
        <v>238</v>
      </c>
      <c r="I30" s="128">
        <v>2600</v>
      </c>
      <c r="J30" s="128">
        <v>2600</v>
      </c>
      <c r="K30" s="79"/>
      <c r="L30" s="79"/>
      <c r="M30" s="79"/>
      <c r="N30" s="128">
        <v>2600</v>
      </c>
      <c r="O30" s="79"/>
      <c r="P30" s="128"/>
      <c r="Q30" s="128"/>
      <c r="R30" s="128"/>
      <c r="S30" s="128"/>
      <c r="T30" s="128"/>
      <c r="U30" s="128"/>
      <c r="V30" s="128"/>
      <c r="W30" s="128"/>
      <c r="X30" s="128"/>
      <c r="Y30" s="128"/>
    </row>
    <row r="31" ht="20.25" customHeight="1" spans="1:25">
      <c r="A31" s="22" t="s">
        <v>197</v>
      </c>
      <c r="B31" s="22" t="s">
        <v>70</v>
      </c>
      <c r="C31" s="22" t="s">
        <v>233</v>
      </c>
      <c r="D31" s="22" t="s">
        <v>234</v>
      </c>
      <c r="E31" s="22" t="s">
        <v>119</v>
      </c>
      <c r="F31" s="22" t="s">
        <v>120</v>
      </c>
      <c r="G31" s="22" t="s">
        <v>239</v>
      </c>
      <c r="H31" s="22" t="s">
        <v>240</v>
      </c>
      <c r="I31" s="128">
        <v>2600</v>
      </c>
      <c r="J31" s="128">
        <v>2600</v>
      </c>
      <c r="K31" s="79"/>
      <c r="L31" s="79"/>
      <c r="M31" s="79"/>
      <c r="N31" s="128">
        <v>2600</v>
      </c>
      <c r="O31" s="79"/>
      <c r="P31" s="128"/>
      <c r="Q31" s="128"/>
      <c r="R31" s="128"/>
      <c r="S31" s="128"/>
      <c r="T31" s="128"/>
      <c r="U31" s="128"/>
      <c r="V31" s="128"/>
      <c r="W31" s="128"/>
      <c r="X31" s="128"/>
      <c r="Y31" s="128"/>
    </row>
    <row r="32" ht="20.25" customHeight="1" spans="1:25">
      <c r="A32" s="22" t="s">
        <v>197</v>
      </c>
      <c r="B32" s="22" t="s">
        <v>70</v>
      </c>
      <c r="C32" s="22" t="s">
        <v>233</v>
      </c>
      <c r="D32" s="22" t="s">
        <v>234</v>
      </c>
      <c r="E32" s="22" t="s">
        <v>119</v>
      </c>
      <c r="F32" s="22" t="s">
        <v>120</v>
      </c>
      <c r="G32" s="22" t="s">
        <v>241</v>
      </c>
      <c r="H32" s="22" t="s">
        <v>242</v>
      </c>
      <c r="I32" s="128">
        <v>9100</v>
      </c>
      <c r="J32" s="128">
        <v>9100</v>
      </c>
      <c r="K32" s="79"/>
      <c r="L32" s="79"/>
      <c r="M32" s="79"/>
      <c r="N32" s="128">
        <v>9100</v>
      </c>
      <c r="O32" s="79"/>
      <c r="P32" s="128"/>
      <c r="Q32" s="128"/>
      <c r="R32" s="128"/>
      <c r="S32" s="128"/>
      <c r="T32" s="128"/>
      <c r="U32" s="128"/>
      <c r="V32" s="128"/>
      <c r="W32" s="128"/>
      <c r="X32" s="128"/>
      <c r="Y32" s="128"/>
    </row>
    <row r="33" ht="20.25" customHeight="1" spans="1:25">
      <c r="A33" s="22" t="s">
        <v>197</v>
      </c>
      <c r="B33" s="22" t="s">
        <v>70</v>
      </c>
      <c r="C33" s="22" t="s">
        <v>233</v>
      </c>
      <c r="D33" s="22" t="s">
        <v>234</v>
      </c>
      <c r="E33" s="22" t="s">
        <v>119</v>
      </c>
      <c r="F33" s="22" t="s">
        <v>120</v>
      </c>
      <c r="G33" s="22" t="s">
        <v>243</v>
      </c>
      <c r="H33" s="22" t="s">
        <v>244</v>
      </c>
      <c r="I33" s="128">
        <v>16640</v>
      </c>
      <c r="J33" s="128">
        <v>16640</v>
      </c>
      <c r="K33" s="79"/>
      <c r="L33" s="79"/>
      <c r="M33" s="79"/>
      <c r="N33" s="128">
        <v>16640</v>
      </c>
      <c r="O33" s="79"/>
      <c r="P33" s="128"/>
      <c r="Q33" s="128"/>
      <c r="R33" s="128"/>
      <c r="S33" s="128"/>
      <c r="T33" s="128"/>
      <c r="U33" s="128"/>
      <c r="V33" s="128"/>
      <c r="W33" s="128"/>
      <c r="X33" s="128"/>
      <c r="Y33" s="128"/>
    </row>
    <row r="34" ht="20.25" customHeight="1" spans="1:25">
      <c r="A34" s="22" t="s">
        <v>197</v>
      </c>
      <c r="B34" s="22" t="s">
        <v>70</v>
      </c>
      <c r="C34" s="22" t="s">
        <v>233</v>
      </c>
      <c r="D34" s="22" t="s">
        <v>234</v>
      </c>
      <c r="E34" s="22" t="s">
        <v>119</v>
      </c>
      <c r="F34" s="22" t="s">
        <v>120</v>
      </c>
      <c r="G34" s="22" t="s">
        <v>245</v>
      </c>
      <c r="H34" s="22" t="s">
        <v>246</v>
      </c>
      <c r="I34" s="128">
        <v>1950</v>
      </c>
      <c r="J34" s="128">
        <v>1950</v>
      </c>
      <c r="K34" s="79"/>
      <c r="L34" s="79"/>
      <c r="M34" s="79"/>
      <c r="N34" s="128">
        <v>1950</v>
      </c>
      <c r="O34" s="79"/>
      <c r="P34" s="128"/>
      <c r="Q34" s="128"/>
      <c r="R34" s="128"/>
      <c r="S34" s="128"/>
      <c r="T34" s="128"/>
      <c r="U34" s="128"/>
      <c r="V34" s="128"/>
      <c r="W34" s="128"/>
      <c r="X34" s="128"/>
      <c r="Y34" s="128"/>
    </row>
    <row r="35" ht="20.25" customHeight="1" spans="1:25">
      <c r="A35" s="22" t="s">
        <v>197</v>
      </c>
      <c r="B35" s="22" t="s">
        <v>70</v>
      </c>
      <c r="C35" s="22" t="s">
        <v>233</v>
      </c>
      <c r="D35" s="22" t="s">
        <v>234</v>
      </c>
      <c r="E35" s="22" t="s">
        <v>119</v>
      </c>
      <c r="F35" s="22" t="s">
        <v>120</v>
      </c>
      <c r="G35" s="22" t="s">
        <v>247</v>
      </c>
      <c r="H35" s="22" t="s">
        <v>248</v>
      </c>
      <c r="I35" s="128">
        <v>650</v>
      </c>
      <c r="J35" s="128">
        <v>650</v>
      </c>
      <c r="K35" s="79"/>
      <c r="L35" s="79"/>
      <c r="M35" s="79"/>
      <c r="N35" s="128">
        <v>650</v>
      </c>
      <c r="O35" s="79"/>
      <c r="P35" s="128"/>
      <c r="Q35" s="128"/>
      <c r="R35" s="128"/>
      <c r="S35" s="128"/>
      <c r="T35" s="128"/>
      <c r="U35" s="128"/>
      <c r="V35" s="128"/>
      <c r="W35" s="128"/>
      <c r="X35" s="128"/>
      <c r="Y35" s="128"/>
    </row>
    <row r="36" ht="20.25" customHeight="1" spans="1:25">
      <c r="A36" s="22" t="s">
        <v>197</v>
      </c>
      <c r="B36" s="22" t="s">
        <v>70</v>
      </c>
      <c r="C36" s="22" t="s">
        <v>233</v>
      </c>
      <c r="D36" s="22" t="s">
        <v>234</v>
      </c>
      <c r="E36" s="22" t="s">
        <v>119</v>
      </c>
      <c r="F36" s="22" t="s">
        <v>120</v>
      </c>
      <c r="G36" s="22" t="s">
        <v>249</v>
      </c>
      <c r="H36" s="22" t="s">
        <v>250</v>
      </c>
      <c r="I36" s="128">
        <v>650</v>
      </c>
      <c r="J36" s="128">
        <v>650</v>
      </c>
      <c r="K36" s="79"/>
      <c r="L36" s="79"/>
      <c r="M36" s="79"/>
      <c r="N36" s="128">
        <v>650</v>
      </c>
      <c r="O36" s="79"/>
      <c r="P36" s="128"/>
      <c r="Q36" s="128"/>
      <c r="R36" s="128"/>
      <c r="S36" s="128"/>
      <c r="T36" s="128"/>
      <c r="U36" s="128"/>
      <c r="V36" s="128"/>
      <c r="W36" s="128"/>
      <c r="X36" s="128"/>
      <c r="Y36" s="128"/>
    </row>
    <row r="37" ht="20.25" customHeight="1" spans="1:25">
      <c r="A37" s="22" t="s">
        <v>197</v>
      </c>
      <c r="B37" s="22" t="s">
        <v>70</v>
      </c>
      <c r="C37" s="22" t="s">
        <v>251</v>
      </c>
      <c r="D37" s="22" t="s">
        <v>252</v>
      </c>
      <c r="E37" s="22" t="s">
        <v>101</v>
      </c>
      <c r="F37" s="22" t="s">
        <v>102</v>
      </c>
      <c r="G37" s="22" t="s">
        <v>253</v>
      </c>
      <c r="H37" s="22" t="s">
        <v>254</v>
      </c>
      <c r="I37" s="128">
        <v>187200</v>
      </c>
      <c r="J37" s="128">
        <v>187200</v>
      </c>
      <c r="K37" s="79"/>
      <c r="L37" s="79"/>
      <c r="M37" s="79"/>
      <c r="N37" s="128">
        <v>187200</v>
      </c>
      <c r="O37" s="79"/>
      <c r="P37" s="128"/>
      <c r="Q37" s="128"/>
      <c r="R37" s="128"/>
      <c r="S37" s="128"/>
      <c r="T37" s="128"/>
      <c r="U37" s="128"/>
      <c r="V37" s="128"/>
      <c r="W37" s="128"/>
      <c r="X37" s="128"/>
      <c r="Y37" s="128"/>
    </row>
    <row r="38" ht="20.25" customHeight="1" spans="1:25">
      <c r="A38" s="22" t="s">
        <v>197</v>
      </c>
      <c r="B38" s="22" t="s">
        <v>70</v>
      </c>
      <c r="C38" s="22" t="s">
        <v>255</v>
      </c>
      <c r="D38" s="22" t="s">
        <v>256</v>
      </c>
      <c r="E38" s="22" t="s">
        <v>119</v>
      </c>
      <c r="F38" s="22" t="s">
        <v>120</v>
      </c>
      <c r="G38" s="22" t="s">
        <v>206</v>
      </c>
      <c r="H38" s="22" t="s">
        <v>207</v>
      </c>
      <c r="I38" s="128">
        <v>109200</v>
      </c>
      <c r="J38" s="128">
        <v>109200</v>
      </c>
      <c r="K38" s="79"/>
      <c r="L38" s="79"/>
      <c r="M38" s="79"/>
      <c r="N38" s="128">
        <v>109200</v>
      </c>
      <c r="O38" s="79"/>
      <c r="P38" s="128"/>
      <c r="Q38" s="128"/>
      <c r="R38" s="128"/>
      <c r="S38" s="128"/>
      <c r="T38" s="128"/>
      <c r="U38" s="128"/>
      <c r="V38" s="128"/>
      <c r="W38" s="128"/>
      <c r="X38" s="128"/>
      <c r="Y38" s="128"/>
    </row>
    <row r="39" ht="17.25" customHeight="1" spans="1:25">
      <c r="A39" s="87" t="s">
        <v>169</v>
      </c>
      <c r="B39" s="88"/>
      <c r="C39" s="192"/>
      <c r="D39" s="192"/>
      <c r="E39" s="192"/>
      <c r="F39" s="192"/>
      <c r="G39" s="192"/>
      <c r="H39" s="193"/>
      <c r="I39" s="128">
        <v>2712250</v>
      </c>
      <c r="J39" s="128">
        <v>2712250</v>
      </c>
      <c r="K39" s="128"/>
      <c r="L39" s="128"/>
      <c r="M39" s="128"/>
      <c r="N39" s="128">
        <v>2712250</v>
      </c>
      <c r="O39" s="128"/>
      <c r="P39" s="128"/>
      <c r="Q39" s="128"/>
      <c r="R39" s="128"/>
      <c r="S39" s="128"/>
      <c r="T39" s="128"/>
      <c r="U39" s="128"/>
      <c r="V39" s="128"/>
      <c r="W39" s="128"/>
      <c r="X39" s="128"/>
      <c r="Y39" s="128"/>
    </row>
  </sheetData>
  <mergeCells count="31">
    <mergeCell ref="A2:Y2"/>
    <mergeCell ref="A3:H3"/>
    <mergeCell ref="I4:Y4"/>
    <mergeCell ref="J5:O5"/>
    <mergeCell ref="P5:R5"/>
    <mergeCell ref="T5:Y5"/>
    <mergeCell ref="J6:K6"/>
    <mergeCell ref="A39:H39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L6:L7"/>
    <mergeCell ref="M6:M7"/>
    <mergeCell ref="N6:N7"/>
    <mergeCell ref="O6:O7"/>
    <mergeCell ref="P6:P7"/>
    <mergeCell ref="Q6:Q7"/>
    <mergeCell ref="R6:R7"/>
    <mergeCell ref="S5:S7"/>
    <mergeCell ref="T6:T7"/>
    <mergeCell ref="U6:U7"/>
    <mergeCell ref="V6:V7"/>
    <mergeCell ref="W6:W7"/>
    <mergeCell ref="X6:X7"/>
    <mergeCell ref="Y6:Y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28"/>
  <sheetViews>
    <sheetView showZeros="0" topLeftCell="B7" workbookViewId="0">
      <selection activeCell="A1" sqref="A1"/>
    </sheetView>
  </sheetViews>
  <sheetFormatPr defaultColWidth="9.14166666666667" defaultRowHeight="14.25" customHeight="1"/>
  <cols>
    <col min="1" max="1" width="10.2833333333333" customWidth="1"/>
    <col min="2" max="2" width="17" customWidth="1"/>
    <col min="3" max="3" width="37" customWidth="1"/>
    <col min="4" max="4" width="23.85" customWidth="1"/>
    <col min="5" max="5" width="11.1416666666667" customWidth="1"/>
    <col min="6" max="6" width="17.7083333333333" customWidth="1"/>
    <col min="7" max="7" width="9.85" customWidth="1"/>
    <col min="8" max="8" width="17.7083333333333" customWidth="1"/>
    <col min="9" max="13" width="20" customWidth="1"/>
    <col min="14" max="14" width="12.2833333333333" customWidth="1"/>
    <col min="15" max="15" width="12.7083333333333" customWidth="1"/>
    <col min="16" max="16" width="11.1416666666667" customWidth="1"/>
    <col min="17" max="21" width="19.85" customWidth="1"/>
    <col min="22" max="22" width="20" customWidth="1"/>
    <col min="23" max="23" width="19.85" customWidth="1"/>
  </cols>
  <sheetData>
    <row r="1" ht="13.5" customHeight="1" spans="2:23">
      <c r="B1" s="182"/>
      <c r="E1" s="61"/>
      <c r="F1" s="61"/>
      <c r="G1" s="61"/>
      <c r="H1" s="61"/>
      <c r="U1" s="182"/>
      <c r="W1" s="187" t="s">
        <v>257</v>
      </c>
    </row>
    <row r="2" ht="46.5" customHeight="1" spans="1:23">
      <c r="A2" s="63" t="str">
        <f>"2026"&amp;"年部门项目支出预算表"</f>
        <v>2026年部门项目支出预算表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</row>
    <row r="3" ht="13.5" customHeight="1" spans="1:23">
      <c r="A3" s="64" t="str">
        <f>"单位名称："&amp;"昆明市东川区植保植检站"</f>
        <v>单位名称：昆明市东川区植保植检站</v>
      </c>
      <c r="B3" s="65"/>
      <c r="C3" s="65"/>
      <c r="D3" s="65"/>
      <c r="E3" s="65"/>
      <c r="F3" s="65"/>
      <c r="G3" s="65"/>
      <c r="H3" s="65"/>
      <c r="I3" s="66"/>
      <c r="J3" s="66"/>
      <c r="K3" s="66"/>
      <c r="L3" s="66"/>
      <c r="M3" s="66"/>
      <c r="N3" s="66"/>
      <c r="O3" s="66"/>
      <c r="P3" s="66"/>
      <c r="Q3" s="66"/>
      <c r="U3" s="182"/>
      <c r="W3" s="166" t="s">
        <v>1</v>
      </c>
    </row>
    <row r="4" ht="21.75" customHeight="1" spans="1:23">
      <c r="A4" s="68" t="s">
        <v>258</v>
      </c>
      <c r="B4" s="69" t="s">
        <v>180</v>
      </c>
      <c r="C4" s="68" t="s">
        <v>181</v>
      </c>
      <c r="D4" s="68" t="s">
        <v>259</v>
      </c>
      <c r="E4" s="69" t="s">
        <v>182</v>
      </c>
      <c r="F4" s="69" t="s">
        <v>183</v>
      </c>
      <c r="G4" s="69" t="s">
        <v>260</v>
      </c>
      <c r="H4" s="69" t="s">
        <v>261</v>
      </c>
      <c r="I4" s="83" t="s">
        <v>55</v>
      </c>
      <c r="J4" s="13" t="s">
        <v>262</v>
      </c>
      <c r="K4" s="14"/>
      <c r="L4" s="14"/>
      <c r="M4" s="51"/>
      <c r="N4" s="13" t="s">
        <v>188</v>
      </c>
      <c r="O4" s="14"/>
      <c r="P4" s="51"/>
      <c r="Q4" s="69" t="s">
        <v>61</v>
      </c>
      <c r="R4" s="13" t="s">
        <v>62</v>
      </c>
      <c r="S4" s="14"/>
      <c r="T4" s="14"/>
      <c r="U4" s="14"/>
      <c r="V4" s="14"/>
      <c r="W4" s="51"/>
    </row>
    <row r="5" ht="21.75" customHeight="1" spans="1:23">
      <c r="A5" s="70"/>
      <c r="B5" s="84"/>
      <c r="C5" s="70"/>
      <c r="D5" s="70"/>
      <c r="E5" s="71"/>
      <c r="F5" s="71"/>
      <c r="G5" s="71"/>
      <c r="H5" s="71"/>
      <c r="I5" s="84"/>
      <c r="J5" s="183" t="s">
        <v>58</v>
      </c>
      <c r="K5" s="184"/>
      <c r="L5" s="69" t="s">
        <v>59</v>
      </c>
      <c r="M5" s="69" t="s">
        <v>60</v>
      </c>
      <c r="N5" s="69" t="s">
        <v>58</v>
      </c>
      <c r="O5" s="69" t="s">
        <v>59</v>
      </c>
      <c r="P5" s="69" t="s">
        <v>60</v>
      </c>
      <c r="Q5" s="71"/>
      <c r="R5" s="69" t="s">
        <v>57</v>
      </c>
      <c r="S5" s="69" t="s">
        <v>64</v>
      </c>
      <c r="T5" s="69" t="s">
        <v>194</v>
      </c>
      <c r="U5" s="69" t="s">
        <v>66</v>
      </c>
      <c r="V5" s="69" t="s">
        <v>67</v>
      </c>
      <c r="W5" s="69" t="s">
        <v>68</v>
      </c>
    </row>
    <row r="6" ht="21" customHeight="1" spans="1:23">
      <c r="A6" s="84"/>
      <c r="B6" s="84"/>
      <c r="C6" s="84"/>
      <c r="D6" s="84"/>
      <c r="E6" s="84"/>
      <c r="F6" s="84"/>
      <c r="G6" s="84"/>
      <c r="H6" s="84"/>
      <c r="I6" s="84"/>
      <c r="J6" s="185" t="s">
        <v>57</v>
      </c>
      <c r="K6" s="186"/>
      <c r="L6" s="84"/>
      <c r="M6" s="84"/>
      <c r="N6" s="84"/>
      <c r="O6" s="84"/>
      <c r="P6" s="84"/>
      <c r="Q6" s="84"/>
      <c r="R6" s="84"/>
      <c r="S6" s="84"/>
      <c r="T6" s="84"/>
      <c r="U6" s="84"/>
      <c r="V6" s="84"/>
      <c r="W6" s="84"/>
    </row>
    <row r="7" ht="39.75" customHeight="1" spans="1:23">
      <c r="A7" s="73"/>
      <c r="B7" s="75"/>
      <c r="C7" s="73"/>
      <c r="D7" s="73"/>
      <c r="E7" s="74"/>
      <c r="F7" s="74"/>
      <c r="G7" s="74"/>
      <c r="H7" s="74"/>
      <c r="I7" s="75"/>
      <c r="J7" s="18" t="s">
        <v>57</v>
      </c>
      <c r="K7" s="18" t="s">
        <v>263</v>
      </c>
      <c r="L7" s="74"/>
      <c r="M7" s="74"/>
      <c r="N7" s="74"/>
      <c r="O7" s="74"/>
      <c r="P7" s="74"/>
      <c r="Q7" s="74"/>
      <c r="R7" s="74"/>
      <c r="S7" s="74"/>
      <c r="T7" s="74"/>
      <c r="U7" s="75"/>
      <c r="V7" s="74"/>
      <c r="W7" s="74"/>
    </row>
    <row r="8" ht="15" customHeight="1" spans="1:23">
      <c r="A8" s="76">
        <v>1</v>
      </c>
      <c r="B8" s="76">
        <v>2</v>
      </c>
      <c r="C8" s="76">
        <v>3</v>
      </c>
      <c r="D8" s="76">
        <v>4</v>
      </c>
      <c r="E8" s="76">
        <v>5</v>
      </c>
      <c r="F8" s="76">
        <v>6</v>
      </c>
      <c r="G8" s="76">
        <v>7</v>
      </c>
      <c r="H8" s="76">
        <v>8</v>
      </c>
      <c r="I8" s="76">
        <v>9</v>
      </c>
      <c r="J8" s="76">
        <v>10</v>
      </c>
      <c r="K8" s="76">
        <v>11</v>
      </c>
      <c r="L8" s="90">
        <v>12</v>
      </c>
      <c r="M8" s="90">
        <v>13</v>
      </c>
      <c r="N8" s="90">
        <v>14</v>
      </c>
      <c r="O8" s="90">
        <v>15</v>
      </c>
      <c r="P8" s="90">
        <v>16</v>
      </c>
      <c r="Q8" s="90">
        <v>17</v>
      </c>
      <c r="R8" s="90">
        <v>18</v>
      </c>
      <c r="S8" s="90">
        <v>19</v>
      </c>
      <c r="T8" s="90">
        <v>20</v>
      </c>
      <c r="U8" s="76">
        <v>21</v>
      </c>
      <c r="V8" s="90">
        <v>22</v>
      </c>
      <c r="W8" s="76">
        <v>23</v>
      </c>
    </row>
    <row r="9" ht="21.75" customHeight="1" spans="1:23">
      <c r="A9" s="118" t="s">
        <v>264</v>
      </c>
      <c r="B9" s="118" t="s">
        <v>265</v>
      </c>
      <c r="C9" s="118" t="s">
        <v>266</v>
      </c>
      <c r="D9" s="118" t="s">
        <v>70</v>
      </c>
      <c r="E9" s="118" t="s">
        <v>121</v>
      </c>
      <c r="F9" s="118" t="s">
        <v>122</v>
      </c>
      <c r="G9" s="118" t="s">
        <v>267</v>
      </c>
      <c r="H9" s="118" t="s">
        <v>268</v>
      </c>
      <c r="I9" s="128">
        <v>127800</v>
      </c>
      <c r="J9" s="128">
        <v>127800</v>
      </c>
      <c r="K9" s="128">
        <v>127800</v>
      </c>
      <c r="L9" s="128"/>
      <c r="M9" s="128"/>
      <c r="N9" s="128"/>
      <c r="O9" s="128"/>
      <c r="P9" s="128"/>
      <c r="Q9" s="128"/>
      <c r="R9" s="128"/>
      <c r="S9" s="128"/>
      <c r="T9" s="128"/>
      <c r="U9" s="128"/>
      <c r="V9" s="128"/>
      <c r="W9" s="128"/>
    </row>
    <row r="10" ht="21.75" customHeight="1" spans="1:23">
      <c r="A10" s="118" t="s">
        <v>264</v>
      </c>
      <c r="B10" s="118" t="s">
        <v>265</v>
      </c>
      <c r="C10" s="118" t="s">
        <v>266</v>
      </c>
      <c r="D10" s="118" t="s">
        <v>70</v>
      </c>
      <c r="E10" s="118" t="s">
        <v>121</v>
      </c>
      <c r="F10" s="118" t="s">
        <v>122</v>
      </c>
      <c r="G10" s="118" t="s">
        <v>269</v>
      </c>
      <c r="H10" s="118" t="s">
        <v>270</v>
      </c>
      <c r="I10" s="128">
        <v>150000</v>
      </c>
      <c r="J10" s="128">
        <v>150000</v>
      </c>
      <c r="K10" s="128">
        <v>150000</v>
      </c>
      <c r="L10" s="128"/>
      <c r="M10" s="128"/>
      <c r="N10" s="128"/>
      <c r="O10" s="128"/>
      <c r="P10" s="128"/>
      <c r="Q10" s="128"/>
      <c r="R10" s="128"/>
      <c r="S10" s="128"/>
      <c r="T10" s="128"/>
      <c r="U10" s="128"/>
      <c r="V10" s="128"/>
      <c r="W10" s="128"/>
    </row>
    <row r="11" ht="21.75" customHeight="1" spans="1:23">
      <c r="A11" s="118" t="s">
        <v>264</v>
      </c>
      <c r="B11" s="118" t="s">
        <v>265</v>
      </c>
      <c r="C11" s="118" t="s">
        <v>266</v>
      </c>
      <c r="D11" s="118" t="s">
        <v>70</v>
      </c>
      <c r="E11" s="118" t="s">
        <v>121</v>
      </c>
      <c r="F11" s="118" t="s">
        <v>122</v>
      </c>
      <c r="G11" s="118" t="s">
        <v>271</v>
      </c>
      <c r="H11" s="118" t="s">
        <v>272</v>
      </c>
      <c r="I11" s="128">
        <v>37200</v>
      </c>
      <c r="J11" s="128">
        <v>37200</v>
      </c>
      <c r="K11" s="128">
        <v>37200</v>
      </c>
      <c r="L11" s="128"/>
      <c r="M11" s="128"/>
      <c r="N11" s="128"/>
      <c r="O11" s="128"/>
      <c r="P11" s="128"/>
      <c r="Q11" s="128"/>
      <c r="R11" s="128"/>
      <c r="S11" s="128"/>
      <c r="T11" s="128"/>
      <c r="U11" s="128"/>
      <c r="V11" s="128"/>
      <c r="W11" s="128"/>
    </row>
    <row r="12" ht="30" customHeight="1" spans="1:23">
      <c r="A12" s="118" t="s">
        <v>264</v>
      </c>
      <c r="B12" s="118" t="s">
        <v>273</v>
      </c>
      <c r="C12" s="118" t="s">
        <v>274</v>
      </c>
      <c r="D12" s="118" t="s">
        <v>70</v>
      </c>
      <c r="E12" s="118" t="s">
        <v>121</v>
      </c>
      <c r="F12" s="118" t="s">
        <v>122</v>
      </c>
      <c r="G12" s="118" t="s">
        <v>249</v>
      </c>
      <c r="H12" s="118" t="s">
        <v>250</v>
      </c>
      <c r="I12" s="128">
        <v>2000</v>
      </c>
      <c r="J12" s="128">
        <v>2000</v>
      </c>
      <c r="K12" s="128">
        <v>2000</v>
      </c>
      <c r="L12" s="128"/>
      <c r="M12" s="128"/>
      <c r="N12" s="128"/>
      <c r="O12" s="128"/>
      <c r="P12" s="128"/>
      <c r="Q12" s="128"/>
      <c r="R12" s="128"/>
      <c r="S12" s="128"/>
      <c r="T12" s="128"/>
      <c r="U12" s="128"/>
      <c r="V12" s="128"/>
      <c r="W12" s="128"/>
    </row>
    <row r="13" ht="29" customHeight="1" spans="1:23">
      <c r="A13" s="118" t="s">
        <v>264</v>
      </c>
      <c r="B13" s="118" t="s">
        <v>273</v>
      </c>
      <c r="C13" s="118" t="s">
        <v>274</v>
      </c>
      <c r="D13" s="118" t="s">
        <v>70</v>
      </c>
      <c r="E13" s="118" t="s">
        <v>121</v>
      </c>
      <c r="F13" s="118" t="s">
        <v>122</v>
      </c>
      <c r="G13" s="118" t="s">
        <v>267</v>
      </c>
      <c r="H13" s="118" t="s">
        <v>268</v>
      </c>
      <c r="I13" s="128">
        <v>183200</v>
      </c>
      <c r="J13" s="128">
        <v>183200</v>
      </c>
      <c r="K13" s="128">
        <v>183200</v>
      </c>
      <c r="L13" s="128"/>
      <c r="M13" s="128"/>
      <c r="N13" s="128"/>
      <c r="O13" s="128"/>
      <c r="P13" s="128"/>
      <c r="Q13" s="128"/>
      <c r="R13" s="128"/>
      <c r="S13" s="128"/>
      <c r="T13" s="128"/>
      <c r="U13" s="128"/>
      <c r="V13" s="128"/>
      <c r="W13" s="128"/>
    </row>
    <row r="14" ht="29" customHeight="1" spans="1:23">
      <c r="A14" s="118" t="s">
        <v>264</v>
      </c>
      <c r="B14" s="118" t="s">
        <v>273</v>
      </c>
      <c r="C14" s="118" t="s">
        <v>274</v>
      </c>
      <c r="D14" s="118" t="s">
        <v>70</v>
      </c>
      <c r="E14" s="118" t="s">
        <v>121</v>
      </c>
      <c r="F14" s="118" t="s">
        <v>122</v>
      </c>
      <c r="G14" s="118" t="s">
        <v>275</v>
      </c>
      <c r="H14" s="118" t="s">
        <v>276</v>
      </c>
      <c r="I14" s="128">
        <v>14800</v>
      </c>
      <c r="J14" s="128">
        <v>14800</v>
      </c>
      <c r="K14" s="128">
        <v>14800</v>
      </c>
      <c r="L14" s="128"/>
      <c r="M14" s="128"/>
      <c r="N14" s="128"/>
      <c r="O14" s="128"/>
      <c r="P14" s="128"/>
      <c r="Q14" s="128"/>
      <c r="R14" s="128"/>
      <c r="S14" s="128"/>
      <c r="T14" s="128"/>
      <c r="U14" s="128"/>
      <c r="V14" s="128"/>
      <c r="W14" s="128"/>
    </row>
    <row r="15" ht="21.75" customHeight="1" spans="1:23">
      <c r="A15" s="118" t="s">
        <v>264</v>
      </c>
      <c r="B15" s="118" t="s">
        <v>277</v>
      </c>
      <c r="C15" s="118" t="s">
        <v>278</v>
      </c>
      <c r="D15" s="118" t="s">
        <v>70</v>
      </c>
      <c r="E15" s="118" t="s">
        <v>121</v>
      </c>
      <c r="F15" s="118" t="s">
        <v>122</v>
      </c>
      <c r="G15" s="118" t="s">
        <v>249</v>
      </c>
      <c r="H15" s="118" t="s">
        <v>250</v>
      </c>
      <c r="I15" s="128">
        <v>2000</v>
      </c>
      <c r="J15" s="128">
        <v>2000</v>
      </c>
      <c r="K15" s="128">
        <v>2000</v>
      </c>
      <c r="L15" s="128"/>
      <c r="M15" s="128"/>
      <c r="N15" s="128"/>
      <c r="O15" s="128"/>
      <c r="P15" s="128"/>
      <c r="Q15" s="128"/>
      <c r="R15" s="128"/>
      <c r="S15" s="128"/>
      <c r="T15" s="128"/>
      <c r="U15" s="128"/>
      <c r="V15" s="128"/>
      <c r="W15" s="128"/>
    </row>
    <row r="16" ht="21.75" customHeight="1" spans="1:23">
      <c r="A16" s="118" t="s">
        <v>264</v>
      </c>
      <c r="B16" s="118" t="s">
        <v>277</v>
      </c>
      <c r="C16" s="118" t="s">
        <v>278</v>
      </c>
      <c r="D16" s="118" t="s">
        <v>70</v>
      </c>
      <c r="E16" s="118" t="s">
        <v>121</v>
      </c>
      <c r="F16" s="118" t="s">
        <v>122</v>
      </c>
      <c r="G16" s="118" t="s">
        <v>267</v>
      </c>
      <c r="H16" s="118" t="s">
        <v>268</v>
      </c>
      <c r="I16" s="128">
        <v>358000</v>
      </c>
      <c r="J16" s="128">
        <v>358000</v>
      </c>
      <c r="K16" s="128">
        <v>358000</v>
      </c>
      <c r="L16" s="128"/>
      <c r="M16" s="128"/>
      <c r="N16" s="128"/>
      <c r="O16" s="128"/>
      <c r="P16" s="128"/>
      <c r="Q16" s="128"/>
      <c r="R16" s="128"/>
      <c r="S16" s="128"/>
      <c r="T16" s="128"/>
      <c r="U16" s="128"/>
      <c r="V16" s="128"/>
      <c r="W16" s="128"/>
    </row>
    <row r="17" ht="21.75" customHeight="1" spans="1:23">
      <c r="A17" s="118" t="s">
        <v>264</v>
      </c>
      <c r="B17" s="118" t="s">
        <v>277</v>
      </c>
      <c r="C17" s="118" t="s">
        <v>278</v>
      </c>
      <c r="D17" s="118" t="s">
        <v>70</v>
      </c>
      <c r="E17" s="118" t="s">
        <v>121</v>
      </c>
      <c r="F17" s="118" t="s">
        <v>122</v>
      </c>
      <c r="G17" s="118" t="s">
        <v>269</v>
      </c>
      <c r="H17" s="118" t="s">
        <v>270</v>
      </c>
      <c r="I17" s="128">
        <v>30000</v>
      </c>
      <c r="J17" s="128">
        <v>30000</v>
      </c>
      <c r="K17" s="128">
        <v>30000</v>
      </c>
      <c r="L17" s="128"/>
      <c r="M17" s="128"/>
      <c r="N17" s="128"/>
      <c r="O17" s="128"/>
      <c r="P17" s="128"/>
      <c r="Q17" s="128"/>
      <c r="R17" s="128"/>
      <c r="S17" s="128"/>
      <c r="T17" s="128"/>
      <c r="U17" s="128"/>
      <c r="V17" s="128"/>
      <c r="W17" s="128"/>
    </row>
    <row r="18" ht="21.75" customHeight="1" spans="1:23">
      <c r="A18" s="118" t="s">
        <v>264</v>
      </c>
      <c r="B18" s="118" t="s">
        <v>279</v>
      </c>
      <c r="C18" s="118" t="s">
        <v>280</v>
      </c>
      <c r="D18" s="118" t="s">
        <v>70</v>
      </c>
      <c r="E18" s="118" t="s">
        <v>123</v>
      </c>
      <c r="F18" s="118" t="s">
        <v>124</v>
      </c>
      <c r="G18" s="118" t="s">
        <v>275</v>
      </c>
      <c r="H18" s="118" t="s">
        <v>276</v>
      </c>
      <c r="I18" s="128">
        <v>12000</v>
      </c>
      <c r="J18" s="128">
        <v>12000</v>
      </c>
      <c r="K18" s="128">
        <v>12000</v>
      </c>
      <c r="L18" s="128"/>
      <c r="M18" s="128"/>
      <c r="N18" s="128"/>
      <c r="O18" s="128"/>
      <c r="P18" s="128"/>
      <c r="Q18" s="128"/>
      <c r="R18" s="128"/>
      <c r="S18" s="128"/>
      <c r="T18" s="128"/>
      <c r="U18" s="128"/>
      <c r="V18" s="128"/>
      <c r="W18" s="128"/>
    </row>
    <row r="19" ht="21.75" customHeight="1" spans="1:23">
      <c r="A19" s="118" t="s">
        <v>264</v>
      </c>
      <c r="B19" s="118" t="s">
        <v>281</v>
      </c>
      <c r="C19" s="118" t="s">
        <v>282</v>
      </c>
      <c r="D19" s="118" t="s">
        <v>70</v>
      </c>
      <c r="E19" s="118" t="s">
        <v>123</v>
      </c>
      <c r="F19" s="118" t="s">
        <v>124</v>
      </c>
      <c r="G19" s="118" t="s">
        <v>249</v>
      </c>
      <c r="H19" s="118" t="s">
        <v>250</v>
      </c>
      <c r="I19" s="128">
        <v>4000</v>
      </c>
      <c r="J19" s="128">
        <v>4000</v>
      </c>
      <c r="K19" s="128">
        <v>4000</v>
      </c>
      <c r="L19" s="128"/>
      <c r="M19" s="128"/>
      <c r="N19" s="128"/>
      <c r="O19" s="128"/>
      <c r="P19" s="128"/>
      <c r="Q19" s="128"/>
      <c r="R19" s="128"/>
      <c r="S19" s="128"/>
      <c r="T19" s="128"/>
      <c r="U19" s="128"/>
      <c r="V19" s="128"/>
      <c r="W19" s="128"/>
    </row>
    <row r="20" ht="21.75" customHeight="1" spans="1:23">
      <c r="A20" s="118" t="s">
        <v>264</v>
      </c>
      <c r="B20" s="118" t="s">
        <v>281</v>
      </c>
      <c r="C20" s="118" t="s">
        <v>282</v>
      </c>
      <c r="D20" s="118" t="s">
        <v>70</v>
      </c>
      <c r="E20" s="118" t="s">
        <v>123</v>
      </c>
      <c r="F20" s="118" t="s">
        <v>124</v>
      </c>
      <c r="G20" s="118" t="s">
        <v>267</v>
      </c>
      <c r="H20" s="118" t="s">
        <v>268</v>
      </c>
      <c r="I20" s="128">
        <v>99200</v>
      </c>
      <c r="J20" s="128">
        <v>99200</v>
      </c>
      <c r="K20" s="128">
        <v>99200</v>
      </c>
      <c r="L20" s="128"/>
      <c r="M20" s="128"/>
      <c r="N20" s="128"/>
      <c r="O20" s="128"/>
      <c r="P20" s="128"/>
      <c r="Q20" s="128"/>
      <c r="R20" s="128"/>
      <c r="S20" s="128"/>
      <c r="T20" s="128"/>
      <c r="U20" s="128"/>
      <c r="V20" s="128"/>
      <c r="W20" s="128"/>
    </row>
    <row r="21" ht="21.75" customHeight="1" spans="1:23">
      <c r="A21" s="118" t="s">
        <v>264</v>
      </c>
      <c r="B21" s="118" t="s">
        <v>281</v>
      </c>
      <c r="C21" s="118" t="s">
        <v>282</v>
      </c>
      <c r="D21" s="118" t="s">
        <v>70</v>
      </c>
      <c r="E21" s="118" t="s">
        <v>123</v>
      </c>
      <c r="F21" s="118" t="s">
        <v>124</v>
      </c>
      <c r="G21" s="118" t="s">
        <v>275</v>
      </c>
      <c r="H21" s="118" t="s">
        <v>276</v>
      </c>
      <c r="I21" s="128">
        <v>46800</v>
      </c>
      <c r="J21" s="128">
        <v>46800</v>
      </c>
      <c r="K21" s="128">
        <v>46800</v>
      </c>
      <c r="L21" s="128"/>
      <c r="M21" s="128"/>
      <c r="N21" s="128"/>
      <c r="O21" s="128"/>
      <c r="P21" s="128"/>
      <c r="Q21" s="128"/>
      <c r="R21" s="128"/>
      <c r="S21" s="128"/>
      <c r="T21" s="128"/>
      <c r="U21" s="128"/>
      <c r="V21" s="128"/>
      <c r="W21" s="128"/>
    </row>
    <row r="22" ht="21.75" customHeight="1" spans="1:23">
      <c r="A22" s="118" t="s">
        <v>264</v>
      </c>
      <c r="B22" s="118" t="s">
        <v>283</v>
      </c>
      <c r="C22" s="118" t="s">
        <v>284</v>
      </c>
      <c r="D22" s="118" t="s">
        <v>70</v>
      </c>
      <c r="E22" s="118" t="s">
        <v>121</v>
      </c>
      <c r="F22" s="118" t="s">
        <v>122</v>
      </c>
      <c r="G22" s="118" t="s">
        <v>249</v>
      </c>
      <c r="H22" s="118" t="s">
        <v>250</v>
      </c>
      <c r="I22" s="128">
        <v>2000</v>
      </c>
      <c r="J22" s="128">
        <v>2000</v>
      </c>
      <c r="K22" s="128">
        <v>2000</v>
      </c>
      <c r="L22" s="128"/>
      <c r="M22" s="128"/>
      <c r="N22" s="128"/>
      <c r="O22" s="128"/>
      <c r="P22" s="128"/>
      <c r="Q22" s="128"/>
      <c r="R22" s="128"/>
      <c r="S22" s="128"/>
      <c r="T22" s="128"/>
      <c r="U22" s="128"/>
      <c r="V22" s="128"/>
      <c r="W22" s="128"/>
    </row>
    <row r="23" ht="21.75" customHeight="1" spans="1:23">
      <c r="A23" s="118" t="s">
        <v>264</v>
      </c>
      <c r="B23" s="118" t="s">
        <v>283</v>
      </c>
      <c r="C23" s="118" t="s">
        <v>284</v>
      </c>
      <c r="D23" s="118" t="s">
        <v>70</v>
      </c>
      <c r="E23" s="118" t="s">
        <v>121</v>
      </c>
      <c r="F23" s="118" t="s">
        <v>122</v>
      </c>
      <c r="G23" s="118" t="s">
        <v>267</v>
      </c>
      <c r="H23" s="118" t="s">
        <v>268</v>
      </c>
      <c r="I23" s="128">
        <v>5200</v>
      </c>
      <c r="J23" s="128">
        <v>5200</v>
      </c>
      <c r="K23" s="128">
        <v>5200</v>
      </c>
      <c r="L23" s="128"/>
      <c r="M23" s="128"/>
      <c r="N23" s="128"/>
      <c r="O23" s="128"/>
      <c r="P23" s="128"/>
      <c r="Q23" s="128"/>
      <c r="R23" s="128"/>
      <c r="S23" s="128"/>
      <c r="T23" s="128"/>
      <c r="U23" s="128"/>
      <c r="V23" s="128"/>
      <c r="W23" s="128"/>
    </row>
    <row r="24" ht="21.75" customHeight="1" spans="1:23">
      <c r="A24" s="118" t="s">
        <v>264</v>
      </c>
      <c r="B24" s="118" t="s">
        <v>285</v>
      </c>
      <c r="C24" s="118" t="s">
        <v>286</v>
      </c>
      <c r="D24" s="118" t="s">
        <v>70</v>
      </c>
      <c r="E24" s="118" t="s">
        <v>121</v>
      </c>
      <c r="F24" s="118" t="s">
        <v>122</v>
      </c>
      <c r="G24" s="118" t="s">
        <v>249</v>
      </c>
      <c r="H24" s="118" t="s">
        <v>250</v>
      </c>
      <c r="I24" s="128">
        <v>3000</v>
      </c>
      <c r="J24" s="128">
        <v>3000</v>
      </c>
      <c r="K24" s="128">
        <v>3000</v>
      </c>
      <c r="L24" s="128"/>
      <c r="M24" s="128"/>
      <c r="N24" s="128"/>
      <c r="O24" s="128"/>
      <c r="P24" s="128"/>
      <c r="Q24" s="128"/>
      <c r="R24" s="128"/>
      <c r="S24" s="128"/>
      <c r="T24" s="128"/>
      <c r="U24" s="128"/>
      <c r="V24" s="128"/>
      <c r="W24" s="128"/>
    </row>
    <row r="25" ht="21.75" customHeight="1" spans="1:23">
      <c r="A25" s="118" t="s">
        <v>264</v>
      </c>
      <c r="B25" s="118" t="s">
        <v>285</v>
      </c>
      <c r="C25" s="118" t="s">
        <v>286</v>
      </c>
      <c r="D25" s="118" t="s">
        <v>70</v>
      </c>
      <c r="E25" s="118" t="s">
        <v>121</v>
      </c>
      <c r="F25" s="118" t="s">
        <v>122</v>
      </c>
      <c r="G25" s="118" t="s">
        <v>267</v>
      </c>
      <c r="H25" s="118" t="s">
        <v>268</v>
      </c>
      <c r="I25" s="128">
        <v>166900</v>
      </c>
      <c r="J25" s="128">
        <v>166900</v>
      </c>
      <c r="K25" s="128">
        <v>166900</v>
      </c>
      <c r="L25" s="128"/>
      <c r="M25" s="128"/>
      <c r="N25" s="128"/>
      <c r="O25" s="128"/>
      <c r="P25" s="128"/>
      <c r="Q25" s="128"/>
      <c r="R25" s="128"/>
      <c r="S25" s="128"/>
      <c r="T25" s="128"/>
      <c r="U25" s="128"/>
      <c r="V25" s="128"/>
      <c r="W25" s="128"/>
    </row>
    <row r="26" ht="21.75" customHeight="1" spans="1:23">
      <c r="A26" s="118" t="s">
        <v>264</v>
      </c>
      <c r="B26" s="118" t="s">
        <v>285</v>
      </c>
      <c r="C26" s="118" t="s">
        <v>286</v>
      </c>
      <c r="D26" s="118" t="s">
        <v>70</v>
      </c>
      <c r="E26" s="118" t="s">
        <v>121</v>
      </c>
      <c r="F26" s="118" t="s">
        <v>122</v>
      </c>
      <c r="G26" s="118" t="s">
        <v>275</v>
      </c>
      <c r="H26" s="118" t="s">
        <v>276</v>
      </c>
      <c r="I26" s="128">
        <v>10000</v>
      </c>
      <c r="J26" s="128">
        <v>10000</v>
      </c>
      <c r="K26" s="128">
        <v>10000</v>
      </c>
      <c r="L26" s="128"/>
      <c r="M26" s="128"/>
      <c r="N26" s="128"/>
      <c r="O26" s="128"/>
      <c r="P26" s="128"/>
      <c r="Q26" s="128"/>
      <c r="R26" s="128"/>
      <c r="S26" s="128"/>
      <c r="T26" s="128"/>
      <c r="U26" s="128"/>
      <c r="V26" s="128"/>
      <c r="W26" s="128"/>
    </row>
    <row r="27" ht="21.75" customHeight="1" spans="1:23">
      <c r="A27" s="118" t="s">
        <v>264</v>
      </c>
      <c r="B27" s="118" t="s">
        <v>287</v>
      </c>
      <c r="C27" s="118" t="s">
        <v>288</v>
      </c>
      <c r="D27" s="118" t="s">
        <v>70</v>
      </c>
      <c r="E27" s="118" t="s">
        <v>121</v>
      </c>
      <c r="F27" s="118" t="s">
        <v>122</v>
      </c>
      <c r="G27" s="118" t="s">
        <v>267</v>
      </c>
      <c r="H27" s="118" t="s">
        <v>268</v>
      </c>
      <c r="I27" s="128">
        <v>2900</v>
      </c>
      <c r="J27" s="128">
        <v>2900</v>
      </c>
      <c r="K27" s="128">
        <v>2900</v>
      </c>
      <c r="L27" s="128"/>
      <c r="M27" s="128"/>
      <c r="N27" s="128"/>
      <c r="O27" s="128"/>
      <c r="P27" s="128"/>
      <c r="Q27" s="128"/>
      <c r="R27" s="128"/>
      <c r="S27" s="128"/>
      <c r="T27" s="128"/>
      <c r="U27" s="128"/>
      <c r="V27" s="128"/>
      <c r="W27" s="128"/>
    </row>
    <row r="28" ht="18.75" customHeight="1" spans="1:23">
      <c r="A28" s="87" t="s">
        <v>169</v>
      </c>
      <c r="B28" s="88"/>
      <c r="C28" s="88"/>
      <c r="D28" s="88"/>
      <c r="E28" s="88"/>
      <c r="F28" s="88"/>
      <c r="G28" s="88"/>
      <c r="H28" s="89"/>
      <c r="I28" s="128">
        <v>1257000</v>
      </c>
      <c r="J28" s="128">
        <v>1257000</v>
      </c>
      <c r="K28" s="128">
        <v>1257000</v>
      </c>
      <c r="L28" s="128"/>
      <c r="M28" s="128"/>
      <c r="N28" s="128"/>
      <c r="O28" s="128"/>
      <c r="P28" s="128"/>
      <c r="Q28" s="128"/>
      <c r="R28" s="128"/>
      <c r="S28" s="128"/>
      <c r="T28" s="128"/>
      <c r="U28" s="128"/>
      <c r="V28" s="128"/>
      <c r="W28" s="128"/>
    </row>
  </sheetData>
  <mergeCells count="28">
    <mergeCell ref="A2:W2"/>
    <mergeCell ref="A3:H3"/>
    <mergeCell ref="J4:M4"/>
    <mergeCell ref="N4:P4"/>
    <mergeCell ref="R4:W4"/>
    <mergeCell ref="A28:H28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63"/>
  <sheetViews>
    <sheetView showZeros="0" topLeftCell="A53" workbookViewId="0">
      <selection activeCell="C62" sqref="$A62:$XFD62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32.5" customWidth="1"/>
  </cols>
  <sheetData>
    <row r="1" ht="18" customHeight="1" spans="10:10">
      <c r="J1" s="62" t="s">
        <v>289</v>
      </c>
    </row>
    <row r="2" ht="39.75" customHeight="1" spans="1:10">
      <c r="A2" s="115" t="str">
        <f>"2026"&amp;"年部门项目支出绩效目标表"</f>
        <v>2026年部门项目支出绩效目标表</v>
      </c>
      <c r="B2" s="63"/>
      <c r="C2" s="63"/>
      <c r="D2" s="63"/>
      <c r="E2" s="63"/>
      <c r="F2" s="116"/>
      <c r="G2" s="63"/>
      <c r="H2" s="116"/>
      <c r="I2" s="116"/>
      <c r="J2" s="63"/>
    </row>
    <row r="3" ht="17.25" customHeight="1" spans="1:1">
      <c r="A3" s="64" t="str">
        <f>"单位名称："&amp;"昆明市东川区植保植检站"</f>
        <v>单位名称：昆明市东川区植保植检站</v>
      </c>
    </row>
    <row r="4" ht="44.25" customHeight="1" spans="1:10">
      <c r="A4" s="18" t="s">
        <v>181</v>
      </c>
      <c r="B4" s="18" t="s">
        <v>290</v>
      </c>
      <c r="C4" s="18" t="s">
        <v>291</v>
      </c>
      <c r="D4" s="18" t="s">
        <v>292</v>
      </c>
      <c r="E4" s="18" t="s">
        <v>293</v>
      </c>
      <c r="F4" s="117" t="s">
        <v>294</v>
      </c>
      <c r="G4" s="18" t="s">
        <v>295</v>
      </c>
      <c r="H4" s="117" t="s">
        <v>296</v>
      </c>
      <c r="I4" s="117" t="s">
        <v>297</v>
      </c>
      <c r="J4" s="18" t="s">
        <v>298</v>
      </c>
    </row>
    <row r="5" ht="18.75" customHeight="1" spans="1:10">
      <c r="A5" s="180">
        <v>1</v>
      </c>
      <c r="B5" s="180">
        <v>2</v>
      </c>
      <c r="C5" s="180">
        <v>3</v>
      </c>
      <c r="D5" s="180">
        <v>4</v>
      </c>
      <c r="E5" s="180">
        <v>5</v>
      </c>
      <c r="F5" s="90">
        <v>6</v>
      </c>
      <c r="G5" s="180">
        <v>7</v>
      </c>
      <c r="H5" s="90">
        <v>8</v>
      </c>
      <c r="I5" s="90">
        <v>9</v>
      </c>
      <c r="J5" s="180">
        <v>10</v>
      </c>
    </row>
    <row r="6" ht="42" customHeight="1" spans="1:10">
      <c r="A6" s="19" t="s">
        <v>70</v>
      </c>
      <c r="B6" s="118"/>
      <c r="C6" s="118"/>
      <c r="D6" s="118"/>
      <c r="E6" s="34"/>
      <c r="F6" s="119"/>
      <c r="G6" s="34"/>
      <c r="H6" s="119"/>
      <c r="I6" s="119"/>
      <c r="J6" s="34"/>
    </row>
    <row r="7" ht="42" customHeight="1" spans="1:10">
      <c r="A7" s="181" t="s">
        <v>284</v>
      </c>
      <c r="B7" s="33" t="s">
        <v>299</v>
      </c>
      <c r="C7" s="33" t="s">
        <v>300</v>
      </c>
      <c r="D7" s="33" t="s">
        <v>301</v>
      </c>
      <c r="E7" s="19" t="s">
        <v>302</v>
      </c>
      <c r="F7" s="33" t="s">
        <v>303</v>
      </c>
      <c r="G7" s="19" t="s">
        <v>304</v>
      </c>
      <c r="H7" s="33" t="s">
        <v>305</v>
      </c>
      <c r="I7" s="33" t="s">
        <v>306</v>
      </c>
      <c r="J7" s="19" t="s">
        <v>307</v>
      </c>
    </row>
    <row r="8" ht="42" customHeight="1" spans="1:10">
      <c r="A8" s="181" t="s">
        <v>284</v>
      </c>
      <c r="B8" s="33" t="s">
        <v>299</v>
      </c>
      <c r="C8" s="33" t="s">
        <v>300</v>
      </c>
      <c r="D8" s="33" t="s">
        <v>308</v>
      </c>
      <c r="E8" s="19" t="s">
        <v>309</v>
      </c>
      <c r="F8" s="33" t="s">
        <v>303</v>
      </c>
      <c r="G8" s="19" t="s">
        <v>310</v>
      </c>
      <c r="H8" s="33" t="s">
        <v>311</v>
      </c>
      <c r="I8" s="33" t="s">
        <v>306</v>
      </c>
      <c r="J8" s="19" t="s">
        <v>312</v>
      </c>
    </row>
    <row r="9" ht="42" customHeight="1" spans="1:10">
      <c r="A9" s="181" t="s">
        <v>284</v>
      </c>
      <c r="B9" s="33" t="s">
        <v>299</v>
      </c>
      <c r="C9" s="33" t="s">
        <v>300</v>
      </c>
      <c r="D9" s="33" t="s">
        <v>308</v>
      </c>
      <c r="E9" s="19" t="s">
        <v>313</v>
      </c>
      <c r="F9" s="33" t="s">
        <v>314</v>
      </c>
      <c r="G9" s="19" t="s">
        <v>315</v>
      </c>
      <c r="H9" s="33" t="s">
        <v>311</v>
      </c>
      <c r="I9" s="33" t="s">
        <v>306</v>
      </c>
      <c r="J9" s="19" t="s">
        <v>316</v>
      </c>
    </row>
    <row r="10" ht="42" customHeight="1" spans="1:10">
      <c r="A10" s="181" t="s">
        <v>284</v>
      </c>
      <c r="B10" s="33" t="s">
        <v>299</v>
      </c>
      <c r="C10" s="33" t="s">
        <v>300</v>
      </c>
      <c r="D10" s="33" t="s">
        <v>308</v>
      </c>
      <c r="E10" s="19" t="s">
        <v>317</v>
      </c>
      <c r="F10" s="33" t="s">
        <v>303</v>
      </c>
      <c r="G10" s="19" t="s">
        <v>318</v>
      </c>
      <c r="H10" s="33" t="s">
        <v>311</v>
      </c>
      <c r="I10" s="33" t="s">
        <v>306</v>
      </c>
      <c r="J10" s="19" t="s">
        <v>319</v>
      </c>
    </row>
    <row r="11" ht="42" customHeight="1" spans="1:10">
      <c r="A11" s="181" t="s">
        <v>284</v>
      </c>
      <c r="B11" s="33" t="s">
        <v>299</v>
      </c>
      <c r="C11" s="33" t="s">
        <v>300</v>
      </c>
      <c r="D11" s="33" t="s">
        <v>320</v>
      </c>
      <c r="E11" s="19" t="s">
        <v>321</v>
      </c>
      <c r="F11" s="33" t="s">
        <v>322</v>
      </c>
      <c r="G11" s="19" t="s">
        <v>323</v>
      </c>
      <c r="H11" s="33" t="s">
        <v>311</v>
      </c>
      <c r="I11" s="33" t="s">
        <v>306</v>
      </c>
      <c r="J11" s="19" t="s">
        <v>323</v>
      </c>
    </row>
    <row r="12" ht="42" customHeight="1" spans="1:10">
      <c r="A12" s="181" t="s">
        <v>284</v>
      </c>
      <c r="B12" s="33" t="s">
        <v>299</v>
      </c>
      <c r="C12" s="33" t="s">
        <v>324</v>
      </c>
      <c r="D12" s="33" t="s">
        <v>325</v>
      </c>
      <c r="E12" s="19" t="s">
        <v>326</v>
      </c>
      <c r="F12" s="33" t="s">
        <v>303</v>
      </c>
      <c r="G12" s="19" t="s">
        <v>327</v>
      </c>
      <c r="H12" s="33" t="s">
        <v>311</v>
      </c>
      <c r="I12" s="33" t="s">
        <v>306</v>
      </c>
      <c r="J12" s="19" t="s">
        <v>327</v>
      </c>
    </row>
    <row r="13" ht="42" customHeight="1" spans="1:10">
      <c r="A13" s="181" t="s">
        <v>284</v>
      </c>
      <c r="B13" s="33" t="s">
        <v>299</v>
      </c>
      <c r="C13" s="33" t="s">
        <v>324</v>
      </c>
      <c r="D13" s="33" t="s">
        <v>328</v>
      </c>
      <c r="E13" s="19" t="s">
        <v>329</v>
      </c>
      <c r="F13" s="33" t="s">
        <v>303</v>
      </c>
      <c r="G13" s="19" t="s">
        <v>330</v>
      </c>
      <c r="H13" s="33" t="s">
        <v>311</v>
      </c>
      <c r="I13" s="33" t="s">
        <v>306</v>
      </c>
      <c r="J13" s="19" t="s">
        <v>329</v>
      </c>
    </row>
    <row r="14" ht="42" customHeight="1" spans="1:10">
      <c r="A14" s="181" t="s">
        <v>284</v>
      </c>
      <c r="B14" s="33" t="s">
        <v>299</v>
      </c>
      <c r="C14" s="33" t="s">
        <v>331</v>
      </c>
      <c r="D14" s="33" t="s">
        <v>332</v>
      </c>
      <c r="E14" s="19" t="s">
        <v>333</v>
      </c>
      <c r="F14" s="33" t="s">
        <v>303</v>
      </c>
      <c r="G14" s="19" t="s">
        <v>334</v>
      </c>
      <c r="H14" s="33" t="s">
        <v>311</v>
      </c>
      <c r="I14" s="33" t="s">
        <v>306</v>
      </c>
      <c r="J14" s="19" t="s">
        <v>333</v>
      </c>
    </row>
    <row r="15" ht="42" customHeight="1" spans="1:10">
      <c r="A15" s="181" t="s">
        <v>274</v>
      </c>
      <c r="B15" s="33" t="s">
        <v>335</v>
      </c>
      <c r="C15" s="33" t="s">
        <v>300</v>
      </c>
      <c r="D15" s="33" t="s">
        <v>301</v>
      </c>
      <c r="E15" s="19" t="s">
        <v>336</v>
      </c>
      <c r="F15" s="33" t="s">
        <v>322</v>
      </c>
      <c r="G15" s="19" t="s">
        <v>83</v>
      </c>
      <c r="H15" s="33" t="s">
        <v>337</v>
      </c>
      <c r="I15" s="33" t="s">
        <v>306</v>
      </c>
      <c r="J15" s="19" t="s">
        <v>338</v>
      </c>
    </row>
    <row r="16" ht="42" customHeight="1" spans="1:10">
      <c r="A16" s="181" t="s">
        <v>274</v>
      </c>
      <c r="B16" s="33" t="s">
        <v>335</v>
      </c>
      <c r="C16" s="33" t="s">
        <v>300</v>
      </c>
      <c r="D16" s="33" t="s">
        <v>301</v>
      </c>
      <c r="E16" s="19" t="s">
        <v>339</v>
      </c>
      <c r="F16" s="33" t="s">
        <v>303</v>
      </c>
      <c r="G16" s="19" t="s">
        <v>304</v>
      </c>
      <c r="H16" s="33" t="s">
        <v>340</v>
      </c>
      <c r="I16" s="33" t="s">
        <v>306</v>
      </c>
      <c r="J16" s="19" t="s">
        <v>341</v>
      </c>
    </row>
    <row r="17" ht="42" customHeight="1" spans="1:10">
      <c r="A17" s="181" t="s">
        <v>274</v>
      </c>
      <c r="B17" s="33" t="s">
        <v>335</v>
      </c>
      <c r="C17" s="33" t="s">
        <v>300</v>
      </c>
      <c r="D17" s="33" t="s">
        <v>308</v>
      </c>
      <c r="E17" s="19" t="s">
        <v>342</v>
      </c>
      <c r="F17" s="33" t="s">
        <v>303</v>
      </c>
      <c r="G17" s="19" t="s">
        <v>334</v>
      </c>
      <c r="H17" s="33" t="s">
        <v>311</v>
      </c>
      <c r="I17" s="33" t="s">
        <v>306</v>
      </c>
      <c r="J17" s="19" t="s">
        <v>343</v>
      </c>
    </row>
    <row r="18" ht="42" customHeight="1" spans="1:10">
      <c r="A18" s="181" t="s">
        <v>274</v>
      </c>
      <c r="B18" s="33" t="s">
        <v>335</v>
      </c>
      <c r="C18" s="33" t="s">
        <v>300</v>
      </c>
      <c r="D18" s="33" t="s">
        <v>320</v>
      </c>
      <c r="E18" s="19" t="s">
        <v>344</v>
      </c>
      <c r="F18" s="33" t="s">
        <v>322</v>
      </c>
      <c r="G18" s="19" t="s">
        <v>345</v>
      </c>
      <c r="H18" s="33" t="s">
        <v>346</v>
      </c>
      <c r="I18" s="33" t="s">
        <v>306</v>
      </c>
      <c r="J18" s="19" t="s">
        <v>347</v>
      </c>
    </row>
    <row r="19" ht="88" customHeight="1" spans="1:10">
      <c r="A19" s="181" t="s">
        <v>274</v>
      </c>
      <c r="B19" s="33" t="s">
        <v>335</v>
      </c>
      <c r="C19" s="33" t="s">
        <v>324</v>
      </c>
      <c r="D19" s="33" t="s">
        <v>348</v>
      </c>
      <c r="E19" s="19" t="s">
        <v>349</v>
      </c>
      <c r="F19" s="33" t="s">
        <v>303</v>
      </c>
      <c r="G19" s="19" t="s">
        <v>350</v>
      </c>
      <c r="H19" s="33" t="s">
        <v>351</v>
      </c>
      <c r="I19" s="33" t="s">
        <v>306</v>
      </c>
      <c r="J19" s="19" t="s">
        <v>352</v>
      </c>
    </row>
    <row r="20" ht="66" customHeight="1" spans="1:10">
      <c r="A20" s="181" t="s">
        <v>274</v>
      </c>
      <c r="B20" s="33" t="s">
        <v>335</v>
      </c>
      <c r="C20" s="33" t="s">
        <v>324</v>
      </c>
      <c r="D20" s="33" t="s">
        <v>325</v>
      </c>
      <c r="E20" s="19" t="s">
        <v>353</v>
      </c>
      <c r="F20" s="33" t="s">
        <v>303</v>
      </c>
      <c r="G20" s="19" t="s">
        <v>304</v>
      </c>
      <c r="H20" s="33" t="s">
        <v>340</v>
      </c>
      <c r="I20" s="33" t="s">
        <v>306</v>
      </c>
      <c r="J20" s="19" t="s">
        <v>354</v>
      </c>
    </row>
    <row r="21" ht="42" customHeight="1" spans="1:10">
      <c r="A21" s="181" t="s">
        <v>274</v>
      </c>
      <c r="B21" s="33" t="s">
        <v>335</v>
      </c>
      <c r="C21" s="33" t="s">
        <v>331</v>
      </c>
      <c r="D21" s="33" t="s">
        <v>332</v>
      </c>
      <c r="E21" s="19" t="s">
        <v>332</v>
      </c>
      <c r="F21" s="33" t="s">
        <v>303</v>
      </c>
      <c r="G21" s="19" t="s">
        <v>334</v>
      </c>
      <c r="H21" s="33" t="s">
        <v>311</v>
      </c>
      <c r="I21" s="33" t="s">
        <v>306</v>
      </c>
      <c r="J21" s="19" t="s">
        <v>355</v>
      </c>
    </row>
    <row r="22" ht="42" customHeight="1" spans="1:10">
      <c r="A22" s="181" t="s">
        <v>266</v>
      </c>
      <c r="B22" s="33" t="s">
        <v>356</v>
      </c>
      <c r="C22" s="33" t="s">
        <v>300</v>
      </c>
      <c r="D22" s="33" t="s">
        <v>301</v>
      </c>
      <c r="E22" s="19" t="s">
        <v>357</v>
      </c>
      <c r="F22" s="33" t="s">
        <v>303</v>
      </c>
      <c r="G22" s="19" t="s">
        <v>358</v>
      </c>
      <c r="H22" s="33" t="s">
        <v>359</v>
      </c>
      <c r="I22" s="33" t="s">
        <v>306</v>
      </c>
      <c r="J22" s="19" t="s">
        <v>360</v>
      </c>
    </row>
    <row r="23" ht="42" customHeight="1" spans="1:10">
      <c r="A23" s="181" t="s">
        <v>266</v>
      </c>
      <c r="B23" s="33" t="s">
        <v>356</v>
      </c>
      <c r="C23" s="33" t="s">
        <v>300</v>
      </c>
      <c r="D23" s="33" t="s">
        <v>308</v>
      </c>
      <c r="E23" s="19" t="s">
        <v>361</v>
      </c>
      <c r="F23" s="33" t="s">
        <v>303</v>
      </c>
      <c r="G23" s="19" t="s">
        <v>362</v>
      </c>
      <c r="H23" s="33" t="s">
        <v>311</v>
      </c>
      <c r="I23" s="33" t="s">
        <v>306</v>
      </c>
      <c r="J23" s="19" t="s">
        <v>363</v>
      </c>
    </row>
    <row r="24" ht="42" customHeight="1" spans="1:10">
      <c r="A24" s="181" t="s">
        <v>266</v>
      </c>
      <c r="B24" s="33" t="s">
        <v>356</v>
      </c>
      <c r="C24" s="33" t="s">
        <v>300</v>
      </c>
      <c r="D24" s="33" t="s">
        <v>320</v>
      </c>
      <c r="E24" s="19" t="s">
        <v>344</v>
      </c>
      <c r="F24" s="33" t="s">
        <v>322</v>
      </c>
      <c r="G24" s="19" t="s">
        <v>364</v>
      </c>
      <c r="H24" s="33" t="s">
        <v>346</v>
      </c>
      <c r="I24" s="33" t="s">
        <v>306</v>
      </c>
      <c r="J24" s="19" t="s">
        <v>344</v>
      </c>
    </row>
    <row r="25" ht="97" customHeight="1" spans="1:10">
      <c r="A25" s="181" t="s">
        <v>266</v>
      </c>
      <c r="B25" s="33" t="s">
        <v>356</v>
      </c>
      <c r="C25" s="33" t="s">
        <v>324</v>
      </c>
      <c r="D25" s="33" t="s">
        <v>348</v>
      </c>
      <c r="E25" s="19" t="s">
        <v>349</v>
      </c>
      <c r="F25" s="33" t="s">
        <v>303</v>
      </c>
      <c r="G25" s="19" t="s">
        <v>365</v>
      </c>
      <c r="H25" s="33" t="s">
        <v>351</v>
      </c>
      <c r="I25" s="33" t="s">
        <v>306</v>
      </c>
      <c r="J25" s="19" t="s">
        <v>366</v>
      </c>
    </row>
    <row r="26" ht="42" customHeight="1" spans="1:10">
      <c r="A26" s="181" t="s">
        <v>266</v>
      </c>
      <c r="B26" s="33" t="s">
        <v>356</v>
      </c>
      <c r="C26" s="33" t="s">
        <v>324</v>
      </c>
      <c r="D26" s="33" t="s">
        <v>367</v>
      </c>
      <c r="E26" s="19" t="s">
        <v>353</v>
      </c>
      <c r="F26" s="33" t="s">
        <v>303</v>
      </c>
      <c r="G26" s="19" t="s">
        <v>358</v>
      </c>
      <c r="H26" s="33" t="s">
        <v>359</v>
      </c>
      <c r="I26" s="33" t="s">
        <v>306</v>
      </c>
      <c r="J26" s="19" t="s">
        <v>368</v>
      </c>
    </row>
    <row r="27" ht="42" customHeight="1" spans="1:10">
      <c r="A27" s="181" t="s">
        <v>266</v>
      </c>
      <c r="B27" s="33" t="s">
        <v>356</v>
      </c>
      <c r="C27" s="33" t="s">
        <v>331</v>
      </c>
      <c r="D27" s="33" t="s">
        <v>332</v>
      </c>
      <c r="E27" s="19" t="s">
        <v>332</v>
      </c>
      <c r="F27" s="33" t="s">
        <v>303</v>
      </c>
      <c r="G27" s="19" t="s">
        <v>334</v>
      </c>
      <c r="H27" s="33" t="s">
        <v>311</v>
      </c>
      <c r="I27" s="33" t="s">
        <v>306</v>
      </c>
      <c r="J27" s="19" t="s">
        <v>355</v>
      </c>
    </row>
    <row r="28" ht="42" customHeight="1" spans="1:10">
      <c r="A28" s="181" t="s">
        <v>286</v>
      </c>
      <c r="B28" s="33" t="s">
        <v>369</v>
      </c>
      <c r="C28" s="33" t="s">
        <v>300</v>
      </c>
      <c r="D28" s="33" t="s">
        <v>301</v>
      </c>
      <c r="E28" s="19" t="s">
        <v>370</v>
      </c>
      <c r="F28" s="33" t="s">
        <v>303</v>
      </c>
      <c r="G28" s="19" t="s">
        <v>371</v>
      </c>
      <c r="H28" s="33" t="s">
        <v>305</v>
      </c>
      <c r="I28" s="33" t="s">
        <v>306</v>
      </c>
      <c r="J28" s="19" t="s">
        <v>372</v>
      </c>
    </row>
    <row r="29" ht="42" customHeight="1" spans="1:10">
      <c r="A29" s="181" t="s">
        <v>286</v>
      </c>
      <c r="B29" s="33" t="s">
        <v>369</v>
      </c>
      <c r="C29" s="33" t="s">
        <v>300</v>
      </c>
      <c r="D29" s="33" t="s">
        <v>308</v>
      </c>
      <c r="E29" s="19" t="s">
        <v>309</v>
      </c>
      <c r="F29" s="33" t="s">
        <v>303</v>
      </c>
      <c r="G29" s="19" t="s">
        <v>310</v>
      </c>
      <c r="H29" s="33" t="s">
        <v>311</v>
      </c>
      <c r="I29" s="33" t="s">
        <v>306</v>
      </c>
      <c r="J29" s="19" t="s">
        <v>373</v>
      </c>
    </row>
    <row r="30" ht="42" customHeight="1" spans="1:10">
      <c r="A30" s="181" t="s">
        <v>286</v>
      </c>
      <c r="B30" s="33" t="s">
        <v>369</v>
      </c>
      <c r="C30" s="33" t="s">
        <v>300</v>
      </c>
      <c r="D30" s="33" t="s">
        <v>308</v>
      </c>
      <c r="E30" s="19" t="s">
        <v>374</v>
      </c>
      <c r="F30" s="33" t="s">
        <v>314</v>
      </c>
      <c r="G30" s="19" t="s">
        <v>315</v>
      </c>
      <c r="H30" s="33" t="s">
        <v>311</v>
      </c>
      <c r="I30" s="33" t="s">
        <v>306</v>
      </c>
      <c r="J30" s="19" t="s">
        <v>316</v>
      </c>
    </row>
    <row r="31" ht="42" customHeight="1" spans="1:10">
      <c r="A31" s="181" t="s">
        <v>286</v>
      </c>
      <c r="B31" s="33" t="s">
        <v>369</v>
      </c>
      <c r="C31" s="33" t="s">
        <v>300</v>
      </c>
      <c r="D31" s="33" t="s">
        <v>308</v>
      </c>
      <c r="E31" s="19" t="s">
        <v>317</v>
      </c>
      <c r="F31" s="33" t="s">
        <v>303</v>
      </c>
      <c r="G31" s="19" t="s">
        <v>318</v>
      </c>
      <c r="H31" s="33" t="s">
        <v>311</v>
      </c>
      <c r="I31" s="33" t="s">
        <v>306</v>
      </c>
      <c r="J31" s="19" t="s">
        <v>375</v>
      </c>
    </row>
    <row r="32" ht="42" customHeight="1" spans="1:10">
      <c r="A32" s="181" t="s">
        <v>286</v>
      </c>
      <c r="B32" s="33" t="s">
        <v>369</v>
      </c>
      <c r="C32" s="33" t="s">
        <v>300</v>
      </c>
      <c r="D32" s="33" t="s">
        <v>320</v>
      </c>
      <c r="E32" s="19" t="s">
        <v>321</v>
      </c>
      <c r="F32" s="33" t="s">
        <v>322</v>
      </c>
      <c r="G32" s="19" t="s">
        <v>323</v>
      </c>
      <c r="H32" s="33" t="s">
        <v>346</v>
      </c>
      <c r="I32" s="33" t="s">
        <v>306</v>
      </c>
      <c r="J32" s="19" t="s">
        <v>323</v>
      </c>
    </row>
    <row r="33" ht="42" customHeight="1" spans="1:10">
      <c r="A33" s="181" t="s">
        <v>286</v>
      </c>
      <c r="B33" s="33" t="s">
        <v>369</v>
      </c>
      <c r="C33" s="33" t="s">
        <v>324</v>
      </c>
      <c r="D33" s="33" t="s">
        <v>325</v>
      </c>
      <c r="E33" s="19" t="s">
        <v>326</v>
      </c>
      <c r="F33" s="33" t="s">
        <v>303</v>
      </c>
      <c r="G33" s="19" t="s">
        <v>327</v>
      </c>
      <c r="H33" s="33" t="s">
        <v>311</v>
      </c>
      <c r="I33" s="33" t="s">
        <v>306</v>
      </c>
      <c r="J33" s="19" t="s">
        <v>327</v>
      </c>
    </row>
    <row r="34" ht="42" customHeight="1" spans="1:10">
      <c r="A34" s="181" t="s">
        <v>286</v>
      </c>
      <c r="B34" s="33" t="s">
        <v>369</v>
      </c>
      <c r="C34" s="33" t="s">
        <v>324</v>
      </c>
      <c r="D34" s="33" t="s">
        <v>328</v>
      </c>
      <c r="E34" s="19" t="s">
        <v>329</v>
      </c>
      <c r="F34" s="33" t="s">
        <v>303</v>
      </c>
      <c r="G34" s="19" t="s">
        <v>330</v>
      </c>
      <c r="H34" s="33" t="s">
        <v>346</v>
      </c>
      <c r="I34" s="33" t="s">
        <v>306</v>
      </c>
      <c r="J34" s="19" t="s">
        <v>329</v>
      </c>
    </row>
    <row r="35" ht="42" customHeight="1" spans="1:10">
      <c r="A35" s="181" t="s">
        <v>286</v>
      </c>
      <c r="B35" s="33" t="s">
        <v>369</v>
      </c>
      <c r="C35" s="33" t="s">
        <v>331</v>
      </c>
      <c r="D35" s="33" t="s">
        <v>332</v>
      </c>
      <c r="E35" s="19" t="s">
        <v>333</v>
      </c>
      <c r="F35" s="33" t="s">
        <v>303</v>
      </c>
      <c r="G35" s="19" t="s">
        <v>334</v>
      </c>
      <c r="H35" s="33" t="s">
        <v>311</v>
      </c>
      <c r="I35" s="33" t="s">
        <v>306</v>
      </c>
      <c r="J35" s="19" t="s">
        <v>376</v>
      </c>
    </row>
    <row r="36" ht="42" customHeight="1" spans="1:10">
      <c r="A36" s="181" t="s">
        <v>280</v>
      </c>
      <c r="B36" s="33" t="s">
        <v>377</v>
      </c>
      <c r="C36" s="33" t="s">
        <v>300</v>
      </c>
      <c r="D36" s="33" t="s">
        <v>301</v>
      </c>
      <c r="E36" s="19" t="s">
        <v>378</v>
      </c>
      <c r="F36" s="33" t="s">
        <v>303</v>
      </c>
      <c r="G36" s="19" t="s">
        <v>379</v>
      </c>
      <c r="H36" s="33" t="s">
        <v>337</v>
      </c>
      <c r="I36" s="33" t="s">
        <v>306</v>
      </c>
      <c r="J36" s="19" t="s">
        <v>380</v>
      </c>
    </row>
    <row r="37" ht="42" customHeight="1" spans="1:10">
      <c r="A37" s="181" t="s">
        <v>280</v>
      </c>
      <c r="B37" s="33" t="s">
        <v>377</v>
      </c>
      <c r="C37" s="33" t="s">
        <v>300</v>
      </c>
      <c r="D37" s="33" t="s">
        <v>301</v>
      </c>
      <c r="E37" s="19" t="s">
        <v>381</v>
      </c>
      <c r="F37" s="33" t="s">
        <v>303</v>
      </c>
      <c r="G37" s="19" t="s">
        <v>83</v>
      </c>
      <c r="H37" s="33" t="s">
        <v>337</v>
      </c>
      <c r="I37" s="33" t="s">
        <v>306</v>
      </c>
      <c r="J37" s="19" t="s">
        <v>382</v>
      </c>
    </row>
    <row r="38" ht="42" customHeight="1" spans="1:10">
      <c r="A38" s="181" t="s">
        <v>280</v>
      </c>
      <c r="B38" s="33" t="s">
        <v>377</v>
      </c>
      <c r="C38" s="33" t="s">
        <v>300</v>
      </c>
      <c r="D38" s="33" t="s">
        <v>308</v>
      </c>
      <c r="E38" s="19" t="s">
        <v>383</v>
      </c>
      <c r="F38" s="33" t="s">
        <v>303</v>
      </c>
      <c r="G38" s="19" t="s">
        <v>86</v>
      </c>
      <c r="H38" s="33" t="s">
        <v>311</v>
      </c>
      <c r="I38" s="33" t="s">
        <v>306</v>
      </c>
      <c r="J38" s="19" t="s">
        <v>384</v>
      </c>
    </row>
    <row r="39" ht="42" customHeight="1" spans="1:10">
      <c r="A39" s="181" t="s">
        <v>280</v>
      </c>
      <c r="B39" s="33" t="s">
        <v>377</v>
      </c>
      <c r="C39" s="33" t="s">
        <v>300</v>
      </c>
      <c r="D39" s="33" t="s">
        <v>320</v>
      </c>
      <c r="E39" s="19" t="s">
        <v>385</v>
      </c>
      <c r="F39" s="33" t="s">
        <v>322</v>
      </c>
      <c r="G39" s="19" t="s">
        <v>345</v>
      </c>
      <c r="H39" s="33" t="s">
        <v>346</v>
      </c>
      <c r="I39" s="33" t="s">
        <v>306</v>
      </c>
      <c r="J39" s="19" t="s">
        <v>385</v>
      </c>
    </row>
    <row r="40" ht="74" customHeight="1" spans="1:10">
      <c r="A40" s="181" t="s">
        <v>280</v>
      </c>
      <c r="B40" s="33" t="s">
        <v>377</v>
      </c>
      <c r="C40" s="33" t="s">
        <v>324</v>
      </c>
      <c r="D40" s="33" t="s">
        <v>348</v>
      </c>
      <c r="E40" s="19" t="s">
        <v>386</v>
      </c>
      <c r="F40" s="33" t="s">
        <v>303</v>
      </c>
      <c r="G40" s="19" t="s">
        <v>387</v>
      </c>
      <c r="H40" s="33" t="s">
        <v>351</v>
      </c>
      <c r="I40" s="33" t="s">
        <v>306</v>
      </c>
      <c r="J40" s="19" t="s">
        <v>388</v>
      </c>
    </row>
    <row r="41" ht="105" customHeight="1" spans="1:10">
      <c r="A41" s="181" t="s">
        <v>280</v>
      </c>
      <c r="B41" s="33" t="s">
        <v>377</v>
      </c>
      <c r="C41" s="33" t="s">
        <v>324</v>
      </c>
      <c r="D41" s="33" t="s">
        <v>325</v>
      </c>
      <c r="E41" s="19" t="s">
        <v>389</v>
      </c>
      <c r="F41" s="33" t="s">
        <v>303</v>
      </c>
      <c r="G41" s="19" t="s">
        <v>390</v>
      </c>
      <c r="H41" s="33" t="s">
        <v>391</v>
      </c>
      <c r="I41" s="33" t="s">
        <v>306</v>
      </c>
      <c r="J41" s="19" t="s">
        <v>392</v>
      </c>
    </row>
    <row r="42" ht="42" customHeight="1" spans="1:10">
      <c r="A42" s="181" t="s">
        <v>280</v>
      </c>
      <c r="B42" s="33" t="s">
        <v>377</v>
      </c>
      <c r="C42" s="33" t="s">
        <v>331</v>
      </c>
      <c r="D42" s="33" t="s">
        <v>332</v>
      </c>
      <c r="E42" s="19" t="s">
        <v>332</v>
      </c>
      <c r="F42" s="33" t="s">
        <v>303</v>
      </c>
      <c r="G42" s="19" t="s">
        <v>334</v>
      </c>
      <c r="H42" s="33" t="s">
        <v>311</v>
      </c>
      <c r="I42" s="33" t="s">
        <v>306</v>
      </c>
      <c r="J42" s="19" t="s">
        <v>393</v>
      </c>
    </row>
    <row r="43" ht="42" customHeight="1" spans="1:10">
      <c r="A43" s="181" t="s">
        <v>288</v>
      </c>
      <c r="B43" s="33" t="s">
        <v>394</v>
      </c>
      <c r="C43" s="33" t="s">
        <v>300</v>
      </c>
      <c r="D43" s="33" t="s">
        <v>301</v>
      </c>
      <c r="E43" s="19" t="s">
        <v>395</v>
      </c>
      <c r="F43" s="33" t="s">
        <v>303</v>
      </c>
      <c r="G43" s="19" t="s">
        <v>345</v>
      </c>
      <c r="H43" s="33" t="s">
        <v>305</v>
      </c>
      <c r="I43" s="33" t="s">
        <v>306</v>
      </c>
      <c r="J43" s="19" t="s">
        <v>396</v>
      </c>
    </row>
    <row r="44" ht="42" customHeight="1" spans="1:10">
      <c r="A44" s="181" t="s">
        <v>288</v>
      </c>
      <c r="B44" s="33" t="s">
        <v>394</v>
      </c>
      <c r="C44" s="33" t="s">
        <v>300</v>
      </c>
      <c r="D44" s="33" t="s">
        <v>308</v>
      </c>
      <c r="E44" s="19" t="s">
        <v>309</v>
      </c>
      <c r="F44" s="33" t="s">
        <v>303</v>
      </c>
      <c r="G44" s="19" t="s">
        <v>310</v>
      </c>
      <c r="H44" s="33" t="s">
        <v>311</v>
      </c>
      <c r="I44" s="33" t="s">
        <v>306</v>
      </c>
      <c r="J44" s="19" t="s">
        <v>310</v>
      </c>
    </row>
    <row r="45" ht="42" customHeight="1" spans="1:10">
      <c r="A45" s="181" t="s">
        <v>288</v>
      </c>
      <c r="B45" s="33" t="s">
        <v>394</v>
      </c>
      <c r="C45" s="33" t="s">
        <v>300</v>
      </c>
      <c r="D45" s="33" t="s">
        <v>308</v>
      </c>
      <c r="E45" s="19" t="s">
        <v>313</v>
      </c>
      <c r="F45" s="33" t="s">
        <v>314</v>
      </c>
      <c r="G45" s="19" t="s">
        <v>315</v>
      </c>
      <c r="H45" s="33" t="s">
        <v>311</v>
      </c>
      <c r="I45" s="33" t="s">
        <v>306</v>
      </c>
      <c r="J45" s="19" t="s">
        <v>316</v>
      </c>
    </row>
    <row r="46" ht="42" customHeight="1" spans="1:10">
      <c r="A46" s="181" t="s">
        <v>288</v>
      </c>
      <c r="B46" s="33" t="s">
        <v>394</v>
      </c>
      <c r="C46" s="33" t="s">
        <v>300</v>
      </c>
      <c r="D46" s="33" t="s">
        <v>308</v>
      </c>
      <c r="E46" s="19" t="s">
        <v>317</v>
      </c>
      <c r="F46" s="33" t="s">
        <v>303</v>
      </c>
      <c r="G46" s="19" t="s">
        <v>318</v>
      </c>
      <c r="H46" s="33" t="s">
        <v>311</v>
      </c>
      <c r="I46" s="33" t="s">
        <v>306</v>
      </c>
      <c r="J46" s="19" t="s">
        <v>319</v>
      </c>
    </row>
    <row r="47" ht="42" customHeight="1" spans="1:10">
      <c r="A47" s="181" t="s">
        <v>288</v>
      </c>
      <c r="B47" s="33" t="s">
        <v>394</v>
      </c>
      <c r="C47" s="33" t="s">
        <v>300</v>
      </c>
      <c r="D47" s="33" t="s">
        <v>320</v>
      </c>
      <c r="E47" s="19" t="s">
        <v>321</v>
      </c>
      <c r="F47" s="33" t="s">
        <v>322</v>
      </c>
      <c r="G47" s="19" t="s">
        <v>323</v>
      </c>
      <c r="H47" s="33" t="s">
        <v>346</v>
      </c>
      <c r="I47" s="33" t="s">
        <v>306</v>
      </c>
      <c r="J47" s="19" t="s">
        <v>323</v>
      </c>
    </row>
    <row r="48" ht="42" customHeight="1" spans="1:10">
      <c r="A48" s="181" t="s">
        <v>288</v>
      </c>
      <c r="B48" s="33" t="s">
        <v>394</v>
      </c>
      <c r="C48" s="33" t="s">
        <v>324</v>
      </c>
      <c r="D48" s="33" t="s">
        <v>325</v>
      </c>
      <c r="E48" s="19" t="s">
        <v>326</v>
      </c>
      <c r="F48" s="33" t="s">
        <v>303</v>
      </c>
      <c r="G48" s="19" t="s">
        <v>327</v>
      </c>
      <c r="H48" s="33" t="s">
        <v>346</v>
      </c>
      <c r="I48" s="33" t="s">
        <v>306</v>
      </c>
      <c r="J48" s="19" t="s">
        <v>326</v>
      </c>
    </row>
    <row r="49" ht="42" customHeight="1" spans="1:10">
      <c r="A49" s="181" t="s">
        <v>288</v>
      </c>
      <c r="B49" s="33" t="s">
        <v>394</v>
      </c>
      <c r="C49" s="33" t="s">
        <v>324</v>
      </c>
      <c r="D49" s="33" t="s">
        <v>328</v>
      </c>
      <c r="E49" s="19" t="s">
        <v>329</v>
      </c>
      <c r="F49" s="33" t="s">
        <v>303</v>
      </c>
      <c r="G49" s="19" t="s">
        <v>330</v>
      </c>
      <c r="H49" s="33" t="s">
        <v>346</v>
      </c>
      <c r="I49" s="33" t="s">
        <v>306</v>
      </c>
      <c r="J49" s="19" t="s">
        <v>329</v>
      </c>
    </row>
    <row r="50" ht="42" customHeight="1" spans="1:10">
      <c r="A50" s="181" t="s">
        <v>288</v>
      </c>
      <c r="B50" s="33" t="s">
        <v>394</v>
      </c>
      <c r="C50" s="33" t="s">
        <v>331</v>
      </c>
      <c r="D50" s="33" t="s">
        <v>332</v>
      </c>
      <c r="E50" s="19" t="s">
        <v>333</v>
      </c>
      <c r="F50" s="33" t="s">
        <v>303</v>
      </c>
      <c r="G50" s="19" t="s">
        <v>334</v>
      </c>
      <c r="H50" s="33" t="s">
        <v>311</v>
      </c>
      <c r="I50" s="33" t="s">
        <v>306</v>
      </c>
      <c r="J50" s="19" t="s">
        <v>397</v>
      </c>
    </row>
    <row r="51" ht="42" customHeight="1" spans="1:10">
      <c r="A51" s="181" t="s">
        <v>278</v>
      </c>
      <c r="B51" s="33" t="s">
        <v>398</v>
      </c>
      <c r="C51" s="33" t="s">
        <v>300</v>
      </c>
      <c r="D51" s="33" t="s">
        <v>301</v>
      </c>
      <c r="E51" s="19" t="s">
        <v>399</v>
      </c>
      <c r="F51" s="33" t="s">
        <v>303</v>
      </c>
      <c r="G51" s="19" t="s">
        <v>400</v>
      </c>
      <c r="H51" s="33" t="s">
        <v>401</v>
      </c>
      <c r="I51" s="33" t="s">
        <v>306</v>
      </c>
      <c r="J51" s="19" t="s">
        <v>402</v>
      </c>
    </row>
    <row r="52" ht="42" customHeight="1" spans="1:10">
      <c r="A52" s="181" t="s">
        <v>278</v>
      </c>
      <c r="B52" s="33" t="s">
        <v>398</v>
      </c>
      <c r="C52" s="33" t="s">
        <v>300</v>
      </c>
      <c r="D52" s="33" t="s">
        <v>308</v>
      </c>
      <c r="E52" s="19" t="s">
        <v>309</v>
      </c>
      <c r="F52" s="33" t="s">
        <v>303</v>
      </c>
      <c r="G52" s="19" t="s">
        <v>403</v>
      </c>
      <c r="H52" s="33" t="s">
        <v>311</v>
      </c>
      <c r="I52" s="33" t="s">
        <v>306</v>
      </c>
      <c r="J52" s="19" t="s">
        <v>404</v>
      </c>
    </row>
    <row r="53" ht="42" customHeight="1" spans="1:10">
      <c r="A53" s="181" t="s">
        <v>278</v>
      </c>
      <c r="B53" s="33" t="s">
        <v>398</v>
      </c>
      <c r="C53" s="33" t="s">
        <v>300</v>
      </c>
      <c r="D53" s="33" t="s">
        <v>320</v>
      </c>
      <c r="E53" s="19" t="s">
        <v>385</v>
      </c>
      <c r="F53" s="33" t="s">
        <v>303</v>
      </c>
      <c r="G53" s="19" t="s">
        <v>405</v>
      </c>
      <c r="H53" s="33" t="s">
        <v>346</v>
      </c>
      <c r="I53" s="33" t="s">
        <v>306</v>
      </c>
      <c r="J53" s="19" t="s">
        <v>385</v>
      </c>
    </row>
    <row r="54" ht="42" customHeight="1" spans="1:10">
      <c r="A54" s="181" t="s">
        <v>278</v>
      </c>
      <c r="B54" s="33" t="s">
        <v>398</v>
      </c>
      <c r="C54" s="33" t="s">
        <v>324</v>
      </c>
      <c r="D54" s="33" t="s">
        <v>325</v>
      </c>
      <c r="E54" s="19" t="s">
        <v>406</v>
      </c>
      <c r="F54" s="33" t="s">
        <v>303</v>
      </c>
      <c r="G54" s="19" t="s">
        <v>407</v>
      </c>
      <c r="H54" s="33" t="s">
        <v>391</v>
      </c>
      <c r="I54" s="33" t="s">
        <v>306</v>
      </c>
      <c r="J54" s="19" t="s">
        <v>408</v>
      </c>
    </row>
    <row r="55" ht="42" customHeight="1" spans="1:10">
      <c r="A55" s="181" t="s">
        <v>278</v>
      </c>
      <c r="B55" s="33" t="s">
        <v>398</v>
      </c>
      <c r="C55" s="33" t="s">
        <v>331</v>
      </c>
      <c r="D55" s="33" t="s">
        <v>332</v>
      </c>
      <c r="E55" s="19" t="s">
        <v>332</v>
      </c>
      <c r="F55" s="33" t="s">
        <v>303</v>
      </c>
      <c r="G55" s="19" t="s">
        <v>334</v>
      </c>
      <c r="H55" s="33" t="s">
        <v>311</v>
      </c>
      <c r="I55" s="33" t="s">
        <v>306</v>
      </c>
      <c r="J55" s="19" t="s">
        <v>409</v>
      </c>
    </row>
    <row r="56" ht="42" customHeight="1" spans="1:10">
      <c r="A56" s="181" t="s">
        <v>282</v>
      </c>
      <c r="B56" s="33" t="s">
        <v>410</v>
      </c>
      <c r="C56" s="33" t="s">
        <v>300</v>
      </c>
      <c r="D56" s="33" t="s">
        <v>301</v>
      </c>
      <c r="E56" s="19" t="s">
        <v>378</v>
      </c>
      <c r="F56" s="33" t="s">
        <v>303</v>
      </c>
      <c r="G56" s="19" t="s">
        <v>379</v>
      </c>
      <c r="H56" s="33" t="s">
        <v>337</v>
      </c>
      <c r="I56" s="33" t="s">
        <v>306</v>
      </c>
      <c r="J56" s="19" t="s">
        <v>380</v>
      </c>
    </row>
    <row r="57" ht="42" customHeight="1" spans="1:10">
      <c r="A57" s="181" t="s">
        <v>282</v>
      </c>
      <c r="B57" s="33" t="s">
        <v>410</v>
      </c>
      <c r="C57" s="33" t="s">
        <v>300</v>
      </c>
      <c r="D57" s="33" t="s">
        <v>301</v>
      </c>
      <c r="E57" s="19" t="s">
        <v>411</v>
      </c>
      <c r="F57" s="33" t="s">
        <v>303</v>
      </c>
      <c r="G57" s="19" t="s">
        <v>83</v>
      </c>
      <c r="H57" s="33" t="s">
        <v>337</v>
      </c>
      <c r="I57" s="33" t="s">
        <v>306</v>
      </c>
      <c r="J57" s="19" t="s">
        <v>382</v>
      </c>
    </row>
    <row r="58" ht="42" customHeight="1" spans="1:10">
      <c r="A58" s="181" t="s">
        <v>282</v>
      </c>
      <c r="B58" s="33" t="s">
        <v>410</v>
      </c>
      <c r="C58" s="33" t="s">
        <v>300</v>
      </c>
      <c r="D58" s="33" t="s">
        <v>301</v>
      </c>
      <c r="E58" s="19" t="s">
        <v>412</v>
      </c>
      <c r="F58" s="33" t="s">
        <v>303</v>
      </c>
      <c r="G58" s="19" t="s">
        <v>413</v>
      </c>
      <c r="H58" s="33" t="s">
        <v>414</v>
      </c>
      <c r="I58" s="33" t="s">
        <v>306</v>
      </c>
      <c r="J58" s="19" t="s">
        <v>415</v>
      </c>
    </row>
    <row r="59" ht="42" customHeight="1" spans="1:10">
      <c r="A59" s="181" t="s">
        <v>282</v>
      </c>
      <c r="B59" s="33" t="s">
        <v>410</v>
      </c>
      <c r="C59" s="33" t="s">
        <v>300</v>
      </c>
      <c r="D59" s="33" t="s">
        <v>308</v>
      </c>
      <c r="E59" s="19" t="s">
        <v>416</v>
      </c>
      <c r="F59" s="33" t="s">
        <v>303</v>
      </c>
      <c r="G59" s="19" t="s">
        <v>362</v>
      </c>
      <c r="H59" s="33" t="s">
        <v>311</v>
      </c>
      <c r="I59" s="33" t="s">
        <v>306</v>
      </c>
      <c r="J59" s="19" t="s">
        <v>417</v>
      </c>
    </row>
    <row r="60" ht="42" customHeight="1" spans="1:10">
      <c r="A60" s="181" t="s">
        <v>282</v>
      </c>
      <c r="B60" s="33" t="s">
        <v>410</v>
      </c>
      <c r="C60" s="33" t="s">
        <v>300</v>
      </c>
      <c r="D60" s="33" t="s">
        <v>320</v>
      </c>
      <c r="E60" s="19" t="s">
        <v>385</v>
      </c>
      <c r="F60" s="33" t="s">
        <v>322</v>
      </c>
      <c r="G60" s="19" t="s">
        <v>364</v>
      </c>
      <c r="H60" s="33" t="s">
        <v>346</v>
      </c>
      <c r="I60" s="33" t="s">
        <v>306</v>
      </c>
      <c r="J60" s="19" t="s">
        <v>418</v>
      </c>
    </row>
    <row r="61" ht="70" customHeight="1" spans="1:10">
      <c r="A61" s="181" t="s">
        <v>282</v>
      </c>
      <c r="B61" s="33" t="s">
        <v>410</v>
      </c>
      <c r="C61" s="33" t="s">
        <v>324</v>
      </c>
      <c r="D61" s="33" t="s">
        <v>348</v>
      </c>
      <c r="E61" s="19" t="s">
        <v>386</v>
      </c>
      <c r="F61" s="33" t="s">
        <v>303</v>
      </c>
      <c r="G61" s="19" t="s">
        <v>419</v>
      </c>
      <c r="H61" s="33" t="s">
        <v>351</v>
      </c>
      <c r="I61" s="33" t="s">
        <v>306</v>
      </c>
      <c r="J61" s="19" t="s">
        <v>420</v>
      </c>
    </row>
    <row r="62" ht="106" customHeight="1" spans="1:10">
      <c r="A62" s="181" t="s">
        <v>282</v>
      </c>
      <c r="B62" s="33" t="s">
        <v>410</v>
      </c>
      <c r="C62" s="33" t="s">
        <v>324</v>
      </c>
      <c r="D62" s="33" t="s">
        <v>325</v>
      </c>
      <c r="E62" s="19" t="s">
        <v>389</v>
      </c>
      <c r="F62" s="33" t="s">
        <v>303</v>
      </c>
      <c r="G62" s="19" t="s">
        <v>413</v>
      </c>
      <c r="H62" s="33" t="s">
        <v>414</v>
      </c>
      <c r="I62" s="33" t="s">
        <v>306</v>
      </c>
      <c r="J62" s="19" t="s">
        <v>392</v>
      </c>
    </row>
    <row r="63" ht="42" customHeight="1" spans="1:10">
      <c r="A63" s="181" t="s">
        <v>282</v>
      </c>
      <c r="B63" s="33" t="s">
        <v>410</v>
      </c>
      <c r="C63" s="33" t="s">
        <v>331</v>
      </c>
      <c r="D63" s="33" t="s">
        <v>332</v>
      </c>
      <c r="E63" s="19" t="s">
        <v>332</v>
      </c>
      <c r="F63" s="33" t="s">
        <v>303</v>
      </c>
      <c r="G63" s="19" t="s">
        <v>334</v>
      </c>
      <c r="H63" s="33" t="s">
        <v>311</v>
      </c>
      <c r="I63" s="33" t="s">
        <v>306</v>
      </c>
      <c r="J63" s="19" t="s">
        <v>393</v>
      </c>
    </row>
  </sheetData>
  <mergeCells count="18">
    <mergeCell ref="A2:J2"/>
    <mergeCell ref="A3:H3"/>
    <mergeCell ref="A7:A14"/>
    <mergeCell ref="A15:A21"/>
    <mergeCell ref="A22:A27"/>
    <mergeCell ref="A28:A35"/>
    <mergeCell ref="A36:A42"/>
    <mergeCell ref="A43:A50"/>
    <mergeCell ref="A51:A55"/>
    <mergeCell ref="A56:A63"/>
    <mergeCell ref="B7:B14"/>
    <mergeCell ref="B15:B21"/>
    <mergeCell ref="B22:B27"/>
    <mergeCell ref="B28:B35"/>
    <mergeCell ref="B36:B42"/>
    <mergeCell ref="B43:B50"/>
    <mergeCell ref="B51:B55"/>
    <mergeCell ref="B56:B63"/>
  </mergeCells>
  <printOptions horizontalCentered="1"/>
  <pageMargins left="0.96" right="0.96" top="0.72" bottom="0.72" header="0" footer="0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上级补助项目支出预算表11</vt:lpstr>
      <vt:lpstr>部门项目中期规划预算表12</vt:lpstr>
      <vt:lpstr>部门整体支出绩效目标表13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2026-03-09T02:57:00Z</dcterms:created>
  <dcterms:modified xsi:type="dcterms:W3CDTF">2026-03-17T01:14:42Z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62406FF3B2FD469586ABA572EFD7FC02</vt:lpwstr>
  </property>
  <property fmtid="{D5CDD505-2E9C-101B-9397-08002B2CF9AE}" pid="3" name="KSOProductBuildVer">
    <vt:lpwstr>2052-11.8.2.12309</vt:lpwstr>
  </property>
</Properties>
</file>