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3">'部门财政拨款收支预算总表02-1'!$A:$A,'部门财政拨款收支预算总表02-1'!$1:$1</definedName>
    <definedName name="_xlnm.Print_Titles" localSheetId="6">部门基本支出预算表04!$A:$A,部门基本支出预算表04!$1:$1</definedName>
    <definedName name="_xlnm.Print_Titles" localSheetId="1">'部门收入预算表01-2'!$A:$A,'部门收入预算表01-2'!$1:$1</definedName>
    <definedName name="_xlnm.Print_Titles" localSheetId="8">'部门项目支出绩效目标表05-2'!$A:$A,'部门项目支出绩效目标表05-2'!$1:$1</definedName>
    <definedName name="_xlnm.Print_Titles" localSheetId="7">'部门项目支出预算表05-1'!$A:$A,'部门项目支出预算表05-1'!$1:$1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9">部门政府性基金预算支出预算表06!$A:$A,部门政府性基金预算支出预算表06!$1:$6</definedName>
    <definedName name="_xlnm.Print_Titles" localSheetId="2">'部门支出预算表01-3'!$A:$A,'部门支出预算表01-3'!$1:$1</definedName>
    <definedName name="_xlnm.Print_Titles" localSheetId="13">'对下转移支付绩效目标表09-2'!$A:$A,'对下转移支付绩效目标表09-2'!$1:$1</definedName>
    <definedName name="_xlnm.Print_Titles" localSheetId="12">'对下转移支付预算表09-1'!$A:$A,'对下转移支付预算表09-1'!$1:$1</definedName>
    <definedName name="_xlnm.Print_Titles" localSheetId="15">上级补助项目支出预算表11!$A:$A,上级补助项目支出预算表11!$1:$1</definedName>
    <definedName name="_xlnm.Print_Titles" localSheetId="14">新增资产配置表10!$A:$A,新增资产配置表10!$1:$1</definedName>
    <definedName name="_xlnm.Print_Titles" localSheetId="5">一般公共预算“三公”经费支出预算表03!$A:$A,一般公共预算“三公”经费支出预算表03!$1:$1</definedName>
    <definedName name="_xlnm.Print_Titles" localSheetId="4">'一般公共预算支出预算表02-2'!$A:$A,'一般公共预算支出预算表02-2'!$1:$5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<sst xmlns="http://schemas.openxmlformats.org/spreadsheetml/2006/main" count="791" uniqueCount="368">
  <si>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</si>
  <si>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</si>
  <si>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</si>
  <si>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</si>
  <si>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</si>
  <si>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</si>
  <si>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</si>
  <si>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</si>
  <si>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</si>
  <si>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</si>
  <si>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</si>
  <si>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</si>
  <si>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</si>
  <si>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</si>
  <si>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</si>
  <si>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</si>
  <si>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</si>
  <si>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</si>
  <si>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</si>
  <si>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</si>
  <si>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</si>
  <si>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</si>
  <si>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</si>
  <si>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</si>
  <si>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</si>
  <si>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</si>
  <si>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</si>
  <si>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</si>
  <si>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</si>
  <si>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</si>
  <si>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</si>
  <si>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</si>
  <si>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</si>
  <si>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</si>
  <si>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</si>
  <si>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</si>
  <si>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</si>
  <si>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</si>
  <si>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</si>
  <si>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</si>
  <si>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</si>
  <si>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</si>
  <si>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</si>
  <si>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</si>
  <si>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</si>
  <si>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</si>
  <si>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</si>
  <si>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</si>
  <si>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</si>
  <si>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</si>
  <si>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</si>
  <si>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</si>
  <si>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</si>
  <si>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</si>
  <si>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</si>
  <si>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</si>
  <si>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</si>
  <si>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</si>
  <si>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</si>
  <si>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</si>
  <si>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</si>
  <si>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</si>
  <si>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</si>
  <si>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</si>
  <si>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</si>
  <si>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</si>
  <si>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</si>
  <si>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</si>
  <si>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</si>
  <si>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105035</t>
  </si>
  <si>
    <t>昆明市东川区汤丹镇大坪地学校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</si>
  <si>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</si>
  <si>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</si>
  <si>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</si>
  <si>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</si>
  <si>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</si>
  <si>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</si>
  <si>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</si>
  <si>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</si>
  <si>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</si>
  <si>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</si>
  <si>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</si>
  <si>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</si>
  <si>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</si>
  <si>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</si>
  <si>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</si>
  <si>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</si>
  <si>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</si>
  <si>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</si>
  <si>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</si>
  <si>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</si>
  <si>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</si>
  <si>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</si>
  <si>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</si>
  <si>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</si>
  <si>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</si>
  <si>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</si>
  <si>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</si>
  <si>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</si>
  <si>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</si>
  <si>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</si>
  <si>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2050299</t>
  </si>
  <si>
    <t>其他普通教育支出</t>
  </si>
  <si>
    <t>20507</t>
  </si>
  <si>
    <t>特殊教育</t>
  </si>
  <si>
    <t>2050702</t>
  </si>
  <si>
    <t>专门学校教育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</si>
  <si>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</si>
  <si>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</si>
  <si>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</si>
  <si>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</si>
  <si>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</si>
  <si>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</si>
  <si>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</si>
  <si>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</si>
  <si>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</si>
  <si>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</si>
  <si>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</si>
  <si>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</si>
  <si>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</si>
  <si>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</si>
  <si>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</si>
  <si>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</si>
  <si>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</si>
  <si>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</si>
  <si>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</si>
  <si>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</si>
  <si>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</si>
  <si>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</si>
  <si>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</si>
  <si>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</si>
  <si>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</si>
  <si>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</si>
  <si>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</si>
  <si>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</si>
  <si>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</si>
  <si>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</si>
  <si>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</si>
  <si>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</si>
  <si>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</si>
  <si>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</si>
  <si>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</si>
  <si>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</si>
  <si>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</si>
  <si>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</si>
  <si>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</si>
  <si>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</si>
  <si>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</si>
  <si>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</si>
  <si>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</si>
  <si>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</si>
  <si>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</si>
  <si>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</si>
  <si>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</si>
  <si>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</si>
  <si>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</si>
  <si>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</si>
  <si>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</si>
  <si>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</si>
  <si>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</si>
  <si>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</si>
  <si>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</si>
  <si>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</si>
  <si>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</si>
  <si>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</si>
  <si>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</si>
  <si>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</si>
  <si>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</si>
  <si>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</si>
  <si>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</si>
  <si>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</si>
  <si>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</si>
  <si>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</si>
  <si>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</si>
  <si>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</si>
  <si>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备注：昆明市东川区汤丹镇大坪地学校2026年度无2026年一般公共“三公”经费支出预算表支出情况，此表无数据。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</si>
  <si>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</si>
  <si>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</si>
  <si>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</si>
  <si>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</si>
  <si>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</si>
  <si>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</si>
  <si>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</si>
  <si>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</si>
  <si>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</si>
  <si>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</si>
  <si>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</si>
  <si>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</si>
  <si>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</si>
  <si>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</si>
  <si>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</si>
  <si>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</si>
  <si>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</si>
  <si>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</si>
  <si>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</si>
  <si>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</si>
  <si>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</si>
  <si>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530113261100005061904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</si>
  <si>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</si>
  <si>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</si>
  <si>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</si>
  <si>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</si>
  <si>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</si>
  <si>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</si>
  <si>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</si>
  <si>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</si>
  <si>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</si>
  <si>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530113261100005061906</t>
  </si>
  <si>
    <t>事业人员绩效奖励</t>
  </si>
  <si>
    <t>530113261100005061921</t>
  </si>
  <si>
    <t>30113</t>
  </si>
  <si>
    <t>530113261100005061934</t>
  </si>
  <si>
    <t>编外聘用人员支出</t>
  </si>
  <si>
    <t>30199</t>
  </si>
  <si>
    <t>其他工资福利支出</t>
  </si>
  <si>
    <t>530113261100005061937</t>
  </si>
  <si>
    <t>工会经费</t>
  </si>
  <si>
    <t>30228</t>
  </si>
  <si>
    <t>530113261100005153192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</si>
  <si>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</si>
  <si>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</si>
  <si>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</si>
  <si>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</si>
  <si>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</si>
  <si>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</si>
  <si>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</si>
  <si>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</si>
  <si>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</si>
  <si>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</si>
  <si>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</si>
  <si>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</si>
  <si>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</si>
  <si>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</si>
  <si>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</si>
  <si>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</si>
  <si>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备注：昆明市东川区汤丹镇大坪地学校2026年度无项目支出预算，此表无数据。</t>
  </si>
  <si>
    <t>备注：昆明市东川区汤丹镇大坪地学校2026年度无2026年部门项目支出预算表支出情况，此表无数据。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</si>
  <si>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</si>
  <si>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</si>
  <si>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</si>
  <si>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</si>
  <si>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</si>
  <si>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</si>
  <si>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</si>
  <si>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</si>
  <si>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</si>
  <si>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</si>
  <si>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备注：昆明市东川区汤丹镇大坪地学校2026年度无2026年部门项目支出绩效目标表支出情况，此表无数据。</t>
  </si>
  <si>
    <t>预算06表</t>
  </si>
  <si>
    <t>政府性基金预算支出预算表</t>
  </si>
  <si>
    <t>单位名称：昆明市发展和改革委员会</t>
  </si>
  <si>
    <t>政府性基金预算支出</t>
  </si>
  <si>
    <t>备注：昆明市东川区汤丹镇大坪地学校2026年度无2026年部门政府性基金预算支出预算表支出情况，此表无数据。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</si>
  <si>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</si>
  <si>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</si>
  <si>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</si>
  <si>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</si>
  <si>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</si>
  <si>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</si>
  <si>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</si>
  <si>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</si>
  <si>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</si>
  <si>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</si>
  <si>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</si>
  <si>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</si>
  <si>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备注：昆明市东川区汤丹镇大坪地学校2026年度无2026年部门政府采购预算表支出情况，此表无数据。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</si>
  <si>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</si>
  <si>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</si>
  <si>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</si>
  <si>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</si>
  <si>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</si>
  <si>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</si>
  <si>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</si>
  <si>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备注：昆明市东川区汤丹镇大坪地学校2026年度无2026年部门政府购买服务预算表支出情况，此表无数据。</t>
  </si>
  <si>
    <t>预算09-1表</t>
  </si>
  <si>
    <t>单位名称（项目）</t>
  </si>
  <si>
    <t>地区</t>
  </si>
  <si>
    <t>备注：昆明市东川区汤丹镇大坪地学校2026年度无2026年对下转移支付预算表支出情况，此表无数据。</t>
  </si>
  <si>
    <t>预算09-2表</t>
  </si>
  <si>
    <t>备注：昆明市东川区汤丹镇大坪地学校2026年度无2026年对下转移支付绩效目标表支出情况，此表无数据。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</si>
  <si>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</si>
  <si>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</si>
  <si>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</si>
  <si>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</si>
  <si>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</si>
  <si>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</si>
  <si>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</si>
  <si>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</si>
  <si>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备注：昆明市东川区汤丹镇大坪地学校2026年度无2026年新增资产配置预算表支出情况，此表无数据。</t>
  </si>
  <si>
    <t>预算11表</t>
  </si>
  <si>
    <t>上级补助</t>
  </si>
  <si>
    <t>备注：昆明市东川区汤丹镇大坪地学校2026年度无2026年上级补助项目支出预算表支出情况，此表无数据。</t>
  </si>
  <si>
    <t>预算12表</t>
  </si>
  <si>
    <t>项目级次</t>
  </si>
  <si>
    <t/>
  </si>
  <si>
    <t>备注：昆明市东川区汤丹镇大坪地学校2026年度无2026年部门项目中期规划预算表支出情况，此表无数据。</t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</si>
  <si>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</si>
  <si>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</si>
  <si>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</si>
  <si>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</si>
  <si>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</si>
  <si>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</si>
  <si>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</si>
  <si>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 xml:space="preserve">    经过学校矫正教育，学生能够正确认识自己，开始正视自身存在问题，积极配合纠正自身偏差行为，自我管控能力明显提升。学生已基本适应学校生活，养成健康的生活习惯及良好行为习惯。能够定时起床、学习、吃饭，文明用语，与同学友好相处，积极参与学习劳动。法治意识明显提升，改善了人际关系，自我价值得到满足。逐步有了感恩父母的意识，树立起了正确的就业观。</t>
  </si>
  <si>
    <t>根据三定方案归纳</t>
  </si>
  <si>
    <t xml:space="preserve">    专门学校坚持立德树人，严格落实党委政府及部门职责要求，聚焦教育矫治、行为养成、法治教育和心理疏导，完善办学条件与安全保障，强化师资队伍建设，健全协同育人机制，不断提升办学规范化水平和矫治实效，切实维护校园安全稳定，助力未成年人健康成长和社会治理现代化。</t>
  </si>
  <si>
    <t>根据部门职责，中长期规划，各级党委，各级政府要求归纳</t>
  </si>
  <si>
    <t>部门年度目标</t>
  </si>
  <si>
    <t xml:space="preserve">    围绕专门教育年度重点任务，落实立德树人根本任务，依法做好适龄未成年人教育矫治与接收安置。强化法治教育、行为矫正、文化教学和心理辅导，完善课程体系与管理制度，提升教育矫治质量。配齐配强师资队伍，加强安全管理与风险防控，确保校园安全稳定、零责任事故。规范经费使用与资产管理，深化家校社协同育人，提升办学规范化水平和社会满意度，切实服务未成年人保护与平安建设工作。
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</si>
  <si>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</si>
  <si>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</si>
  <si>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</si>
  <si>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</si>
  <si>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</si>
  <si>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</si>
  <si>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</si>
  <si>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</si>
  <si>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</si>
  <si>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财政支出人员经费</t>
  </si>
  <si>
    <t>事业单位养老支出</t>
  </si>
  <si>
    <t>医疗保险、公务员医疗补助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</si>
  <si>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</si>
  <si>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</si>
  <si>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</si>
  <si>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</si>
  <si>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</si>
  <si>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产出指标</t>
  </si>
  <si>
    <t>数量指标</t>
  </si>
  <si>
    <t xml:space="preserve">执行年在职教师人数     </t>
  </si>
  <si>
    <t>=</t>
  </si>
  <si>
    <t>人</t>
  </si>
  <si>
    <t>定量指标</t>
  </si>
  <si>
    <t>执行年学生人数</t>
  </si>
  <si>
    <t>质量指标</t>
  </si>
  <si>
    <t>提高在职教师工资福利水平</t>
  </si>
  <si>
    <t>逐年改善</t>
  </si>
  <si>
    <t>定性指标</t>
  </si>
  <si>
    <t>加强教师队伍建设，提升教师队伍专业素质水平</t>
  </si>
  <si>
    <t>明显提升</t>
  </si>
  <si>
    <t>时效指标</t>
  </si>
  <si>
    <t>预算执行年度</t>
  </si>
  <si>
    <t>2026年</t>
  </si>
  <si>
    <t>年</t>
  </si>
  <si>
    <t>人员工资发放时效</t>
  </si>
  <si>
    <t>按月发放</t>
  </si>
  <si>
    <t>月</t>
  </si>
  <si>
    <t>效益指标</t>
  </si>
  <si>
    <t>经济效益指标</t>
  </si>
  <si>
    <t>促进当地教育教学质量及教师生活水平质量</t>
  </si>
  <si>
    <t>社会效益指标</t>
  </si>
  <si>
    <t>受益教师情况</t>
  </si>
  <si>
    <t>受益群体情况</t>
  </si>
  <si>
    <t>汤丹镇大坪地学校全体教师</t>
  </si>
  <si>
    <t>生态效益指标</t>
  </si>
  <si>
    <t>促进昆明市东川区汤丹镇精神文明程度建设</t>
  </si>
  <si>
    <t>作用明显</t>
  </si>
  <si>
    <t>可持续影响指标</t>
  </si>
  <si>
    <t>促进学校持续健康发展时效</t>
  </si>
  <si>
    <t>&gt;=</t>
  </si>
  <si>
    <t>≥3年</t>
  </si>
  <si>
    <t>学校教育教学水平</t>
  </si>
  <si>
    <t>持续提升</t>
  </si>
  <si>
    <t>学校社会影响力</t>
  </si>
  <si>
    <t>满意度指标</t>
  </si>
  <si>
    <t>服务对象满意度指标</t>
  </si>
  <si>
    <t>教职工满意度</t>
  </si>
  <si>
    <t>%</t>
  </si>
  <si>
    <t>社会满意度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</si>
</sst>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\ hh:mm:ss"/>
    <numFmt numFmtId="178" formatCode="#,##0;\-#,##0;;@"/>
    <numFmt numFmtId="179" formatCode="#,##0.00;\-#,##0.00;;@"/>
    <numFmt numFmtId="180" formatCode="hh:mm:ss"/>
  </numFmts>
  <fonts count="44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8" applyNumberFormat="0" applyAlignment="0" applyProtection="0">
      <alignment vertical="center"/>
    </xf>
    <xf numFmtId="0" fontId="31" fillId="7" borderId="29" applyNumberFormat="0" applyAlignment="0" applyProtection="0">
      <alignment vertical="center"/>
    </xf>
    <xf numFmtId="0" fontId="32" fillId="7" borderId="28" applyNumberFormat="0" applyAlignment="0" applyProtection="0">
      <alignment vertical="center"/>
    </xf>
    <xf numFmtId="0" fontId="33" fillId="8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176" fontId="41" fillId="0" borderId="1">
      <alignment horizontal="right" vertical="center"/>
    </xf>
    <xf numFmtId="177" fontId="41" fillId="0" borderId="1">
      <alignment horizontal="right" vertical="center"/>
    </xf>
    <xf numFmtId="178" fontId="41" fillId="0" borderId="1">
      <alignment horizontal="right" vertical="center"/>
    </xf>
    <xf numFmtId="179" fontId="41" fillId="0" borderId="1">
      <alignment horizontal="right" vertical="center"/>
    </xf>
    <xf numFmtId="0" fontId="41" fillId="0" borderId="0">
      <alignment vertical="top"/>
      <protection locked="0"/>
    </xf>
    <xf numFmtId="179" fontId="41" fillId="0" borderId="1">
      <alignment horizontal="right" vertical="center"/>
    </xf>
    <xf numFmtId="10" fontId="41" fillId="0" borderId="1">
      <alignment horizontal="right" vertical="center"/>
    </xf>
    <xf numFmtId="49" fontId="41" fillId="0" borderId="1">
      <alignment horizontal="left" vertical="center" wrapText="1"/>
    </xf>
    <xf numFmtId="180" fontId="41" fillId="0" borderId="1">
      <alignment horizontal="right" vertical="center"/>
    </xf>
    <xf numFmtId="0" fontId="42" fillId="0" borderId="0"/>
    <xf numFmtId="0" fontId="43" fillId="0" borderId="0"/>
    <xf numFmtId="0" fontId="43" fillId="0" borderId="0"/>
  </cellStyleXfs>
  <cellXfs count="253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horizontal="left" vertical="center" wrapText="1" readingOrder="1"/>
      <protection locked="0"/>
    </xf>
    <xf numFmtId="0" fontId="8" fillId="0" borderId="9" xfId="0" applyFont="1" applyBorder="1" applyAlignment="1" applyProtection="1">
      <alignment horizontal="left" vertical="center" wrapText="1" readingOrder="1"/>
      <protection locked="0"/>
    </xf>
    <xf numFmtId="4" fontId="2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 applyProtection="1">
      <alignment horizontal="left" vertical="center" wrapText="1" readingOrder="1"/>
      <protection locked="0"/>
    </xf>
    <xf numFmtId="0" fontId="8" fillId="0" borderId="3" xfId="0" applyFont="1" applyBorder="1" applyAlignment="1" applyProtection="1">
      <alignment horizontal="left" vertical="center" wrapText="1" readingOrder="1"/>
      <protection locked="0"/>
    </xf>
    <xf numFmtId="0" fontId="8" fillId="0" borderId="4" xfId="0" applyFont="1" applyBorder="1" applyAlignment="1" applyProtection="1">
      <alignment horizontal="left" vertical="center" wrapText="1" readingOrder="1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horizontal="center" vertical="center"/>
    </xf>
    <xf numFmtId="49" fontId="7" fillId="0" borderId="14" xfId="59" applyNumberFormat="1" applyFont="1" applyFill="1" applyBorder="1" applyAlignment="1">
      <alignment horizontal="center" vertical="center" wrapText="1"/>
    </xf>
    <xf numFmtId="49" fontId="8" fillId="0" borderId="14" xfId="59" applyNumberFormat="1" applyFont="1" applyFill="1" applyBorder="1" applyAlignment="1">
      <alignment horizontal="left" vertical="center"/>
    </xf>
    <xf numFmtId="0" fontId="8" fillId="0" borderId="15" xfId="58" applyFont="1" applyBorder="1" applyAlignment="1" applyProtection="1">
      <alignment horizontal="left" vertical="center" wrapText="1" readingOrder="1"/>
      <protection locked="0"/>
    </xf>
    <xf numFmtId="49" fontId="8" fillId="0" borderId="15" xfId="59" applyNumberFormat="1" applyFont="1" applyFill="1" applyBorder="1" applyAlignment="1">
      <alignment horizontal="left" vertical="center" wrapText="1"/>
    </xf>
    <xf numFmtId="0" fontId="8" fillId="0" borderId="15" xfId="58" applyNumberFormat="1" applyFont="1" applyFill="1" applyBorder="1" applyAlignment="1" applyProtection="1">
      <alignment horizontal="left"/>
    </xf>
    <xf numFmtId="49" fontId="8" fillId="0" borderId="5" xfId="59" applyNumberFormat="1" applyFont="1" applyFill="1" applyBorder="1" applyAlignment="1">
      <alignment horizontal="left" vertical="center" wrapText="1"/>
    </xf>
    <xf numFmtId="0" fontId="3" fillId="4" borderId="15" xfId="53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/>
    <xf numFmtId="49" fontId="7" fillId="0" borderId="16" xfId="59" applyNumberFormat="1" applyFont="1" applyFill="1" applyBorder="1" applyAlignment="1">
      <alignment horizontal="center" vertical="center" wrapText="1"/>
    </xf>
    <xf numFmtId="49" fontId="8" fillId="0" borderId="17" xfId="59" applyNumberFormat="1" applyFont="1" applyFill="1" applyBorder="1" applyAlignment="1">
      <alignment horizontal="left" vertical="center"/>
    </xf>
    <xf numFmtId="0" fontId="8" fillId="0" borderId="14" xfId="58" applyNumberFormat="1" applyFont="1" applyFill="1" applyBorder="1" applyAlignment="1" applyProtection="1">
      <alignment horizontal="left" vertical="center" wrapText="1"/>
    </xf>
    <xf numFmtId="49" fontId="8" fillId="0" borderId="15" xfId="58" applyNumberFormat="1" applyFont="1" applyFill="1" applyBorder="1" applyAlignment="1" applyProtection="1">
      <alignment horizontal="left"/>
    </xf>
    <xf numFmtId="49" fontId="8" fillId="0" borderId="5" xfId="60" applyNumberFormat="1" applyFont="1" applyFill="1" applyBorder="1" applyAlignment="1">
      <alignment horizontal="left" vertical="center" wrapText="1"/>
    </xf>
    <xf numFmtId="0" fontId="8" fillId="0" borderId="17" xfId="58" applyNumberFormat="1" applyFont="1" applyFill="1" applyBorder="1" applyAlignment="1" applyProtection="1">
      <alignment horizontal="left" vertical="center" wrapText="1"/>
    </xf>
    <xf numFmtId="0" fontId="10" fillId="0" borderId="15" xfId="58" applyFont="1" applyFill="1" applyBorder="1" applyAlignment="1">
      <alignment horizontal="center" vertical="center"/>
    </xf>
    <xf numFmtId="49" fontId="8" fillId="0" borderId="15" xfId="58" applyNumberFormat="1" applyFont="1" applyFill="1" applyBorder="1" applyAlignment="1" applyProtection="1">
      <alignment horizontal="left" vertical="center"/>
    </xf>
    <xf numFmtId="0" fontId="3" fillId="4" borderId="1" xfId="53" applyFont="1" applyFill="1" applyBorder="1" applyAlignment="1" applyProtection="1">
      <alignment horizontal="left" vertical="center" wrapText="1"/>
      <protection locked="0"/>
    </xf>
    <xf numFmtId="9" fontId="8" fillId="0" borderId="15" xfId="58" applyNumberFormat="1" applyFont="1" applyFill="1" applyBorder="1" applyAlignment="1" applyProtection="1">
      <alignment horizontal="left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12" fillId="0" borderId="1" xfId="52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13" fillId="0" borderId="0" xfId="0" applyFont="1" applyBorder="1" applyAlignment="1">
      <alignment vertical="top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9" fontId="12" fillId="0" borderId="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78" fontId="12" fillId="0" borderId="1" xfId="51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9" fontId="12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 applyProtection="1">
      <alignment horizontal="right"/>
      <protection locked="0"/>
    </xf>
    <xf numFmtId="49" fontId="16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12" fillId="0" borderId="1" xfId="56" applyNumberFormat="1" applyFont="1" applyBorder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79" fontId="21" fillId="0" borderId="1" xfId="0" applyNumberFormat="1" applyFont="1" applyBorder="1" applyAlignment="1">
      <alignment horizontal="right" vertical="center"/>
    </xf>
    <xf numFmtId="0" fontId="19" fillId="2" borderId="13" xfId="0" applyFont="1" applyFill="1" applyBorder="1" applyAlignment="1">
      <alignment horizontal="center" vertical="center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2" borderId="19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Style" xfId="49"/>
    <cellStyle name="DateTimeStyle" xfId="50"/>
    <cellStyle name="IntegralNumberStyle" xfId="51"/>
    <cellStyle name="MoneyStyle" xfId="52"/>
    <cellStyle name="Normal" xfId="53"/>
    <cellStyle name="NumberStyle" xfId="54"/>
    <cellStyle name="PercentStyle" xfId="55"/>
    <cellStyle name="TextStyle" xfId="56"/>
    <cellStyle name="TimeStyle" xfId="57"/>
    <cellStyle name="常规 11" xfId="58"/>
    <cellStyle name="常规 3" xfId="59"/>
    <cellStyle name="常规 3 4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abSelected="1" workbookViewId="0">
      <selection activeCell="A1" sqref="A1"/>
    </sheetView>
  </sheetViews>
  <sheetFormatPr defaultColWidth="8.62962962962963" defaultRowHeight="12.75" customHeight="1" outlineLevelCol="3"/>
  <cols>
    <col min="1" max="4" width="41" customWidth="1"/>
  </cols>
  <sheetData>
    <row r="1" ht="15" customHeight="1" spans="1:4">
      <c r="A1" s="107"/>
      <c r="B1" s="107"/>
      <c r="C1" s="107"/>
      <c r="D1" s="108" t="s">
        <v>0</v>
      </c>
    </row>
    <row r="2" ht="41.25" customHeight="1" spans="1:4">
      <c r="A2" s="102" t="str">
        <f>"2026"&amp;"年部门财务收支预算总表"</f>
        <v>2026年部门财务收支预算总表</v>
      </c>
    </row>
    <row r="3" ht="17.25" customHeight="1" spans="1:4">
      <c r="A3" s="105" t="str">
        <f>"单位名称："&amp;"昆明市东川区汤丹镇大坪地学校"</f>
        <v>单位名称：昆明市东川区汤丹镇大坪地学校</v>
      </c>
      <c r="B3" s="218"/>
      <c r="D3" s="191" t="s">
        <v>1</v>
      </c>
    </row>
    <row r="4" ht="23.25" customHeight="1" spans="1:4">
      <c r="A4" s="219" t="s">
        <v>2</v>
      </c>
      <c r="B4" s="220"/>
      <c r="C4" s="219" t="s">
        <v>3</v>
      </c>
      <c r="D4" s="220"/>
    </row>
    <row r="5" ht="24" customHeight="1" spans="1:4">
      <c r="A5" s="219" t="s">
        <v>4</v>
      </c>
      <c r="B5" s="219" t="s">
        <v>5</v>
      </c>
      <c r="C5" s="219" t="s">
        <v>6</v>
      </c>
      <c r="D5" s="219" t="s">
        <v>5</v>
      </c>
    </row>
    <row r="6" ht="17.25" customHeight="1" spans="1:4">
      <c r="A6" s="221" t="s">
        <v>7</v>
      </c>
      <c r="B6" s="139">
        <v>4189715.4</v>
      </c>
      <c r="C6" s="221" t="s">
        <v>8</v>
      </c>
      <c r="D6" s="139"/>
    </row>
    <row r="7" ht="17.25" customHeight="1" spans="1:4">
      <c r="A7" s="221" t="s">
        <v>9</v>
      </c>
      <c r="B7" s="139"/>
      <c r="C7" s="221" t="s">
        <v>10</v>
      </c>
      <c r="D7" s="139"/>
    </row>
    <row r="8" ht="17.25" customHeight="1" spans="1:4">
      <c r="A8" s="221" t="s">
        <v>11</v>
      </c>
      <c r="B8" s="139"/>
      <c r="C8" s="252" t="s">
        <v>12</v>
      </c>
      <c r="D8" s="139"/>
    </row>
    <row r="9" ht="17.25" customHeight="1" spans="1:4">
      <c r="A9" s="221" t="s">
        <v>13</v>
      </c>
      <c r="B9" s="139"/>
      <c r="C9" s="252" t="s">
        <v>14</v>
      </c>
      <c r="D9" s="139"/>
    </row>
    <row r="10" ht="17.25" customHeight="1" spans="1:4">
      <c r="A10" s="221" t="s">
        <v>15</v>
      </c>
      <c r="B10" s="139"/>
      <c r="C10" s="252" t="s">
        <v>16</v>
      </c>
      <c r="D10" s="139">
        <v>3095068.4</v>
      </c>
    </row>
    <row r="11" ht="17.25" customHeight="1" spans="1:4">
      <c r="A11" s="221" t="s">
        <v>17</v>
      </c>
      <c r="B11" s="139"/>
      <c r="C11" s="252" t="s">
        <v>18</v>
      </c>
      <c r="D11" s="139"/>
    </row>
    <row r="12" ht="17.25" customHeight="1" spans="1:4">
      <c r="A12" s="221" t="s">
        <v>19</v>
      </c>
      <c r="B12" s="139"/>
      <c r="C12" s="96" t="s">
        <v>20</v>
      </c>
      <c r="D12" s="139"/>
    </row>
    <row r="13" ht="17.25" customHeight="1" spans="1:4">
      <c r="A13" s="221" t="s">
        <v>21</v>
      </c>
      <c r="B13" s="139"/>
      <c r="C13" s="96" t="s">
        <v>22</v>
      </c>
      <c r="D13" s="139">
        <v>428298</v>
      </c>
    </row>
    <row r="14" ht="17.25" customHeight="1" spans="1:4">
      <c r="A14" s="221" t="s">
        <v>23</v>
      </c>
      <c r="B14" s="139"/>
      <c r="C14" s="96" t="s">
        <v>24</v>
      </c>
      <c r="D14" s="139">
        <v>344755</v>
      </c>
    </row>
    <row r="15" ht="17.25" customHeight="1" spans="1:4">
      <c r="A15" s="221" t="s">
        <v>25</v>
      </c>
      <c r="B15" s="139"/>
      <c r="C15" s="96" t="s">
        <v>26</v>
      </c>
      <c r="D15" s="139"/>
    </row>
    <row r="16" ht="17.25" customHeight="1" spans="1:4">
      <c r="A16" s="26"/>
      <c r="B16" s="139"/>
      <c r="C16" s="96" t="s">
        <v>27</v>
      </c>
      <c r="D16" s="139"/>
    </row>
    <row r="17" ht="17.25" customHeight="1" spans="1:4">
      <c r="A17" s="222"/>
      <c r="B17" s="139"/>
      <c r="C17" s="96" t="s">
        <v>28</v>
      </c>
      <c r="D17" s="139"/>
    </row>
    <row r="18" ht="17.25" customHeight="1" spans="1:4">
      <c r="A18" s="222"/>
      <c r="B18" s="139"/>
      <c r="C18" s="96" t="s">
        <v>29</v>
      </c>
      <c r="D18" s="139"/>
    </row>
    <row r="19" ht="17.25" customHeight="1" spans="1:4">
      <c r="A19" s="222"/>
      <c r="B19" s="139"/>
      <c r="C19" s="96" t="s">
        <v>30</v>
      </c>
      <c r="D19" s="139"/>
    </row>
    <row r="20" ht="17.25" customHeight="1" spans="1:4">
      <c r="A20" s="222"/>
      <c r="B20" s="139"/>
      <c r="C20" s="96" t="s">
        <v>31</v>
      </c>
      <c r="D20" s="139"/>
    </row>
    <row r="21" ht="17.25" customHeight="1" spans="1:4">
      <c r="A21" s="222"/>
      <c r="B21" s="139"/>
      <c r="C21" s="96" t="s">
        <v>32</v>
      </c>
      <c r="D21" s="139"/>
    </row>
    <row r="22" ht="17.25" customHeight="1" spans="1:4">
      <c r="A22" s="222"/>
      <c r="B22" s="139"/>
      <c r="C22" s="96" t="s">
        <v>33</v>
      </c>
      <c r="D22" s="139"/>
    </row>
    <row r="23" ht="17.25" customHeight="1" spans="1:4">
      <c r="A23" s="222"/>
      <c r="B23" s="139"/>
      <c r="C23" s="96" t="s">
        <v>34</v>
      </c>
      <c r="D23" s="139"/>
    </row>
    <row r="24" ht="17.25" customHeight="1" spans="1:4">
      <c r="A24" s="222"/>
      <c r="B24" s="139"/>
      <c r="C24" s="96" t="s">
        <v>35</v>
      </c>
      <c r="D24" s="139">
        <v>321594</v>
      </c>
    </row>
    <row r="25" ht="17.25" customHeight="1" spans="1:4">
      <c r="A25" s="222"/>
      <c r="B25" s="139"/>
      <c r="C25" s="96" t="s">
        <v>36</v>
      </c>
      <c r="D25" s="139"/>
    </row>
    <row r="26" ht="17.25" customHeight="1" spans="1:4">
      <c r="A26" s="222"/>
      <c r="B26" s="139"/>
      <c r="C26" s="26" t="s">
        <v>37</v>
      </c>
      <c r="D26" s="139"/>
    </row>
    <row r="27" ht="17.25" customHeight="1" spans="1:4">
      <c r="A27" s="222"/>
      <c r="B27" s="139"/>
      <c r="C27" s="96" t="s">
        <v>38</v>
      </c>
      <c r="D27" s="139"/>
    </row>
    <row r="28" ht="16.5" customHeight="1" spans="1:4">
      <c r="A28" s="222"/>
      <c r="B28" s="139"/>
      <c r="C28" s="96" t="s">
        <v>39</v>
      </c>
      <c r="D28" s="139"/>
    </row>
    <row r="29" ht="16.5" customHeight="1" spans="1:4">
      <c r="A29" s="222"/>
      <c r="B29" s="139"/>
      <c r="C29" s="26" t="s">
        <v>40</v>
      </c>
      <c r="D29" s="139"/>
    </row>
    <row r="30" ht="17.25" customHeight="1" spans="1:4">
      <c r="A30" s="222"/>
      <c r="B30" s="139"/>
      <c r="C30" s="26" t="s">
        <v>41</v>
      </c>
      <c r="D30" s="139"/>
    </row>
    <row r="31" ht="17.25" customHeight="1" spans="1:4">
      <c r="A31" s="222"/>
      <c r="B31" s="139"/>
      <c r="C31" s="96" t="s">
        <v>42</v>
      </c>
      <c r="D31" s="139"/>
    </row>
    <row r="32" ht="16.5" customHeight="1" spans="1:4">
      <c r="A32" s="222" t="s">
        <v>43</v>
      </c>
      <c r="B32" s="139">
        <v>4189715.4</v>
      </c>
      <c r="C32" s="222" t="s">
        <v>44</v>
      </c>
      <c r="D32" s="139">
        <v>4189715.4</v>
      </c>
    </row>
    <row r="33" ht="16.5" customHeight="1" spans="1:4">
      <c r="A33" s="26" t="s">
        <v>45</v>
      </c>
      <c r="B33" s="139"/>
      <c r="C33" s="26" t="s">
        <v>46</v>
      </c>
      <c r="D33" s="139"/>
    </row>
    <row r="34" ht="16.5" customHeight="1" spans="1:4">
      <c r="A34" s="96" t="s">
        <v>47</v>
      </c>
      <c r="B34" s="139"/>
      <c r="C34" s="96" t="s">
        <v>47</v>
      </c>
      <c r="D34" s="139"/>
    </row>
    <row r="35" ht="16.5" customHeight="1" spans="1:4">
      <c r="A35" s="96" t="s">
        <v>48</v>
      </c>
      <c r="B35" s="139"/>
      <c r="C35" s="96" t="s">
        <v>49</v>
      </c>
      <c r="D35" s="139"/>
    </row>
    <row r="36" ht="16.5" customHeight="1" spans="1:4">
      <c r="A36" s="223" t="s">
        <v>50</v>
      </c>
      <c r="B36" s="139">
        <v>4189715.4</v>
      </c>
      <c r="C36" s="223" t="s">
        <v>51</v>
      </c>
      <c r="D36" s="139">
        <v>4189715.4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0" sqref="A10"/>
    </sheetView>
  </sheetViews>
  <sheetFormatPr defaultColWidth="9.12962962962963" defaultRowHeight="14.25" customHeight="1" outlineLevelCol="5"/>
  <cols>
    <col min="1" max="1" width="32.1296296296296" customWidth="1"/>
    <col min="2" max="2" width="20.75" customWidth="1"/>
    <col min="3" max="3" width="32.1296296296296" customWidth="1"/>
    <col min="4" max="4" width="27.75" customWidth="1"/>
    <col min="5" max="6" width="36.75" customWidth="1"/>
  </cols>
  <sheetData>
    <row r="1" ht="12" customHeight="1" spans="1:6">
      <c r="A1" s="176">
        <v>1</v>
      </c>
      <c r="B1" s="177">
        <v>0</v>
      </c>
      <c r="C1" s="176">
        <v>1</v>
      </c>
      <c r="D1" s="178"/>
      <c r="E1" s="178"/>
      <c r="F1" s="169" t="s">
        <v>248</v>
      </c>
    </row>
    <row r="2" ht="42" customHeight="1" spans="1:6">
      <c r="A2" s="179" t="str">
        <f>"2026"&amp;"年部门政府性基金预算支出预算表"</f>
        <v>2026年部门政府性基金预算支出预算表</v>
      </c>
      <c r="B2" s="179" t="s">
        <v>249</v>
      </c>
      <c r="C2" s="180"/>
      <c r="D2" s="181"/>
      <c r="E2" s="181"/>
      <c r="F2" s="181"/>
    </row>
    <row r="3" ht="13.5" customHeight="1" spans="1:6">
      <c r="A3" s="71" t="str">
        <f>"单位名称："&amp;"昆明市东川区汤丹镇大坪地学校"</f>
        <v>单位名称：昆明市东川区汤丹镇大坪地学校</v>
      </c>
      <c r="B3" s="71" t="s">
        <v>250</v>
      </c>
      <c r="C3" s="176"/>
      <c r="D3" s="178"/>
      <c r="E3" s="178"/>
      <c r="F3" s="169" t="s">
        <v>1</v>
      </c>
    </row>
    <row r="4" ht="19.5" customHeight="1" spans="1:6">
      <c r="A4" s="182" t="s">
        <v>178</v>
      </c>
      <c r="B4" s="183" t="s">
        <v>72</v>
      </c>
      <c r="C4" s="182" t="s">
        <v>73</v>
      </c>
      <c r="D4" s="13" t="s">
        <v>251</v>
      </c>
      <c r="E4" s="14"/>
      <c r="F4" s="15"/>
    </row>
    <row r="5" ht="18.75" customHeight="1" spans="1:6">
      <c r="A5" s="184"/>
      <c r="B5" s="185"/>
      <c r="C5" s="184"/>
      <c r="D5" s="79" t="s">
        <v>55</v>
      </c>
      <c r="E5" s="13" t="s">
        <v>75</v>
      </c>
      <c r="F5" s="79" t="s">
        <v>76</v>
      </c>
    </row>
    <row r="6" ht="18.75" customHeight="1" spans="1:6">
      <c r="A6" s="126">
        <v>1</v>
      </c>
      <c r="B6" s="186" t="s">
        <v>83</v>
      </c>
      <c r="C6" s="126">
        <v>3</v>
      </c>
      <c r="D6" s="17">
        <v>4</v>
      </c>
      <c r="E6" s="17">
        <v>5</v>
      </c>
      <c r="F6" s="17">
        <v>6</v>
      </c>
    </row>
    <row r="7" ht="21" customHeight="1" spans="1:6">
      <c r="A7" s="84"/>
      <c r="B7" s="84"/>
      <c r="C7" s="84"/>
      <c r="D7" s="139"/>
      <c r="E7" s="139"/>
      <c r="F7" s="139"/>
    </row>
    <row r="8" ht="21" customHeight="1" spans="1:6">
      <c r="A8" s="84"/>
      <c r="B8" s="84"/>
      <c r="C8" s="84"/>
      <c r="D8" s="139"/>
      <c r="E8" s="139"/>
      <c r="F8" s="139"/>
    </row>
    <row r="9" ht="18.75" customHeight="1" spans="1:6">
      <c r="A9" s="187" t="s">
        <v>167</v>
      </c>
      <c r="B9" s="187" t="s">
        <v>167</v>
      </c>
      <c r="C9" s="188" t="s">
        <v>167</v>
      </c>
      <c r="D9" s="139"/>
      <c r="E9" s="139"/>
      <c r="F9" s="139"/>
    </row>
    <row r="10" customHeight="1" spans="1:6">
      <c r="A10" t="s">
        <v>252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A11" sqref="A11"/>
    </sheetView>
  </sheetViews>
  <sheetFormatPr defaultColWidth="9.12962962962963" defaultRowHeight="14.25" customHeight="1"/>
  <cols>
    <col min="1" max="2" width="32.6296296296296" customWidth="1"/>
    <col min="3" max="3" width="41.1296296296296" customWidth="1"/>
    <col min="4" max="4" width="21.75" customWidth="1"/>
    <col min="5" max="5" width="35.25" customWidth="1"/>
    <col min="6" max="6" width="7.75" customWidth="1"/>
    <col min="7" max="7" width="11.1296296296296" customWidth="1"/>
    <col min="8" max="8" width="13.25" customWidth="1"/>
    <col min="9" max="18" width="20" customWidth="1"/>
    <col min="19" max="19" width="19.8796296296296" customWidth="1"/>
  </cols>
  <sheetData>
    <row r="1" ht="15.75" customHeight="1" spans="1:19">
      <c r="B1" s="140"/>
      <c r="C1" s="140"/>
      <c r="R1" s="69"/>
      <c r="S1" s="69" t="s">
        <v>253</v>
      </c>
    </row>
    <row r="2" ht="41.25" customHeight="1" spans="1:19">
      <c r="A2" s="130" t="str">
        <f>"2026"&amp;"年部门政府采购预算表"</f>
        <v>2026年部门政府采购预算表</v>
      </c>
      <c r="B2" s="125"/>
      <c r="C2" s="125"/>
      <c r="D2" s="70"/>
      <c r="E2" s="70"/>
      <c r="F2" s="70"/>
      <c r="G2" s="70"/>
      <c r="H2" s="70"/>
      <c r="I2" s="70"/>
      <c r="J2" s="70"/>
      <c r="K2" s="70"/>
      <c r="L2" s="70"/>
      <c r="M2" s="125"/>
      <c r="N2" s="70"/>
      <c r="O2" s="70"/>
      <c r="P2" s="125"/>
      <c r="Q2" s="70"/>
      <c r="R2" s="125"/>
      <c r="S2" s="125"/>
    </row>
    <row r="3" ht="18.75" customHeight="1" spans="1:19">
      <c r="A3" s="168" t="str">
        <f>"单位名称："&amp;"昆明市东川区汤丹镇大坪地学校"</f>
        <v>单位名称：昆明市东川区汤丹镇大坪地学校</v>
      </c>
      <c r="B3" s="145"/>
      <c r="C3" s="145"/>
      <c r="D3" s="73"/>
      <c r="E3" s="73"/>
      <c r="F3" s="73"/>
      <c r="G3" s="73"/>
      <c r="H3" s="73"/>
      <c r="I3" s="73"/>
      <c r="J3" s="73"/>
      <c r="K3" s="73"/>
      <c r="L3" s="73"/>
      <c r="R3" s="74"/>
      <c r="S3" s="169" t="s">
        <v>1</v>
      </c>
    </row>
    <row r="4" ht="15.75" customHeight="1" spans="1:19">
      <c r="A4" s="76" t="s">
        <v>177</v>
      </c>
      <c r="B4" s="147" t="s">
        <v>178</v>
      </c>
      <c r="C4" s="147" t="s">
        <v>254</v>
      </c>
      <c r="D4" s="148" t="s">
        <v>255</v>
      </c>
      <c r="E4" s="148" t="s">
        <v>256</v>
      </c>
      <c r="F4" s="148" t="s">
        <v>257</v>
      </c>
      <c r="G4" s="148" t="s">
        <v>258</v>
      </c>
      <c r="H4" s="148" t="s">
        <v>259</v>
      </c>
      <c r="I4" s="149" t="s">
        <v>185</v>
      </c>
      <c r="J4" s="149"/>
      <c r="K4" s="149"/>
      <c r="L4" s="149"/>
      <c r="M4" s="150"/>
      <c r="N4" s="149"/>
      <c r="O4" s="149"/>
      <c r="P4" s="151"/>
      <c r="Q4" s="149"/>
      <c r="R4" s="150"/>
      <c r="S4" s="135"/>
    </row>
    <row r="5" ht="17.25" customHeight="1" spans="1:19">
      <c r="A5" s="78"/>
      <c r="B5" s="152"/>
      <c r="C5" s="152"/>
      <c r="D5" s="153"/>
      <c r="E5" s="153"/>
      <c r="F5" s="153"/>
      <c r="G5" s="153"/>
      <c r="H5" s="153"/>
      <c r="I5" s="153" t="s">
        <v>55</v>
      </c>
      <c r="J5" s="153" t="s">
        <v>58</v>
      </c>
      <c r="K5" s="153" t="s">
        <v>260</v>
      </c>
      <c r="L5" s="153" t="s">
        <v>261</v>
      </c>
      <c r="M5" s="154" t="s">
        <v>262</v>
      </c>
      <c r="N5" s="155" t="s">
        <v>263</v>
      </c>
      <c r="O5" s="155"/>
      <c r="P5" s="156"/>
      <c r="Q5" s="155"/>
      <c r="R5" s="157"/>
      <c r="S5" s="158"/>
    </row>
    <row r="6" ht="54" customHeight="1" spans="1:19">
      <c r="A6" s="81"/>
      <c r="B6" s="158"/>
      <c r="C6" s="158"/>
      <c r="D6" s="159"/>
      <c r="E6" s="159"/>
      <c r="F6" s="159"/>
      <c r="G6" s="159"/>
      <c r="H6" s="159"/>
      <c r="I6" s="159"/>
      <c r="J6" s="159" t="s">
        <v>57</v>
      </c>
      <c r="K6" s="159"/>
      <c r="L6" s="159"/>
      <c r="M6" s="160"/>
      <c r="N6" s="159" t="s">
        <v>57</v>
      </c>
      <c r="O6" s="159" t="s">
        <v>64</v>
      </c>
      <c r="P6" s="158" t="s">
        <v>65</v>
      </c>
      <c r="Q6" s="159" t="s">
        <v>66</v>
      </c>
      <c r="R6" s="160" t="s">
        <v>67</v>
      </c>
      <c r="S6" s="158" t="s">
        <v>68</v>
      </c>
    </row>
    <row r="7" ht="18" customHeight="1" spans="1:19">
      <c r="A7" s="170">
        <v>1</v>
      </c>
      <c r="B7" s="170" t="s">
        <v>83</v>
      </c>
      <c r="C7" s="171">
        <v>3</v>
      </c>
      <c r="D7" s="171">
        <v>4</v>
      </c>
      <c r="E7" s="170">
        <v>5</v>
      </c>
      <c r="F7" s="170">
        <v>6</v>
      </c>
      <c r="G7" s="170">
        <v>7</v>
      </c>
      <c r="H7" s="170">
        <v>8</v>
      </c>
      <c r="I7" s="170">
        <v>9</v>
      </c>
      <c r="J7" s="170">
        <v>10</v>
      </c>
      <c r="K7" s="170">
        <v>11</v>
      </c>
      <c r="L7" s="170">
        <v>12</v>
      </c>
      <c r="M7" s="170">
        <v>13</v>
      </c>
      <c r="N7" s="170">
        <v>14</v>
      </c>
      <c r="O7" s="170">
        <v>15</v>
      </c>
      <c r="P7" s="170">
        <v>16</v>
      </c>
      <c r="Q7" s="170">
        <v>17</v>
      </c>
      <c r="R7" s="170">
        <v>18</v>
      </c>
      <c r="S7" s="170">
        <v>19</v>
      </c>
    </row>
    <row r="8" ht="21" customHeight="1" spans="1:19">
      <c r="A8" s="161"/>
      <c r="B8" s="162"/>
      <c r="C8" s="162"/>
      <c r="D8" s="163"/>
      <c r="E8" s="163"/>
      <c r="F8" s="163"/>
      <c r="G8" s="172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</row>
    <row r="9" ht="21" customHeight="1" spans="1:19">
      <c r="A9" s="164" t="s">
        <v>167</v>
      </c>
      <c r="B9" s="165"/>
      <c r="C9" s="165"/>
      <c r="D9" s="166"/>
      <c r="E9" s="166"/>
      <c r="F9" s="166"/>
      <c r="G9" s="173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</row>
    <row r="10" ht="21" customHeight="1" spans="1:19">
      <c r="A10" s="168" t="s">
        <v>264</v>
      </c>
      <c r="B10" s="71"/>
      <c r="C10" s="71"/>
      <c r="D10" s="168"/>
      <c r="E10" s="168"/>
      <c r="F10" s="168"/>
      <c r="G10" s="174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</row>
    <row r="11" customHeight="1" spans="1:19">
      <c r="A11" t="s">
        <v>265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"/>
    </sheetView>
  </sheetViews>
  <sheetFormatPr defaultColWidth="9.12962962962963" defaultRowHeight="14.25" customHeight="1"/>
  <cols>
    <col min="1" max="5" width="39.1296296296296" customWidth="1"/>
    <col min="6" max="6" width="27.6296296296296" customWidth="1"/>
    <col min="7" max="7" width="28.6296296296296" customWidth="1"/>
    <col min="8" max="8" width="28.1296296296296" customWidth="1"/>
    <col min="9" max="9" width="39.1296296296296" customWidth="1"/>
    <col min="10" max="18" width="20.3796296296296" customWidth="1"/>
    <col min="19" max="20" width="20.25" customWidth="1"/>
  </cols>
  <sheetData>
    <row r="1" ht="16.5" customHeight="1" spans="1:20">
      <c r="A1" s="134"/>
      <c r="B1" s="140"/>
      <c r="C1" s="140"/>
      <c r="D1" s="140"/>
      <c r="E1" s="140"/>
      <c r="F1" s="140"/>
      <c r="G1" s="140"/>
      <c r="H1" s="134"/>
      <c r="I1" s="134"/>
      <c r="J1" s="134"/>
      <c r="K1" s="134"/>
      <c r="L1" s="134"/>
      <c r="M1" s="134"/>
      <c r="N1" s="141"/>
      <c r="O1" s="134"/>
      <c r="P1" s="134"/>
      <c r="Q1" s="140"/>
      <c r="R1" s="134"/>
      <c r="S1" s="142"/>
      <c r="T1" s="142" t="s">
        <v>266</v>
      </c>
    </row>
    <row r="2" ht="41.25" customHeight="1" spans="1:20">
      <c r="A2" s="130" t="str">
        <f>"2026"&amp;"年部门政府购买服务预算表"</f>
        <v>2026年部门政府购买服务预算表</v>
      </c>
      <c r="B2" s="125"/>
      <c r="C2" s="125"/>
      <c r="D2" s="125"/>
      <c r="E2" s="125"/>
      <c r="F2" s="125"/>
      <c r="G2" s="125"/>
      <c r="H2" s="143"/>
      <c r="I2" s="143"/>
      <c r="J2" s="143"/>
      <c r="K2" s="143"/>
      <c r="L2" s="143"/>
      <c r="M2" s="143"/>
      <c r="N2" s="144"/>
      <c r="O2" s="143"/>
      <c r="P2" s="143"/>
      <c r="Q2" s="125"/>
      <c r="R2" s="143"/>
      <c r="S2" s="144"/>
      <c r="T2" s="125"/>
    </row>
    <row r="3" ht="22.5" customHeight="1" spans="1:20">
      <c r="A3" s="131" t="str">
        <f>"单位名称："&amp;"昆明市东川区汤丹镇大坪地学校"</f>
        <v>单位名称：昆明市东川区汤丹镇大坪地学校</v>
      </c>
      <c r="B3" s="145"/>
      <c r="C3" s="145"/>
      <c r="D3" s="145"/>
      <c r="E3" s="145"/>
      <c r="F3" s="145"/>
      <c r="G3" s="145"/>
      <c r="H3" s="132"/>
      <c r="I3" s="132"/>
      <c r="J3" s="132"/>
      <c r="K3" s="132"/>
      <c r="L3" s="132"/>
      <c r="M3" s="132"/>
      <c r="N3" s="141"/>
      <c r="O3" s="134"/>
      <c r="P3" s="134"/>
      <c r="Q3" s="140"/>
      <c r="R3" s="134"/>
      <c r="S3" s="146"/>
      <c r="T3" s="142" t="s">
        <v>1</v>
      </c>
    </row>
    <row r="4" ht="24" customHeight="1" spans="1:20">
      <c r="A4" s="76" t="s">
        <v>177</v>
      </c>
      <c r="B4" s="147" t="s">
        <v>178</v>
      </c>
      <c r="C4" s="147" t="s">
        <v>254</v>
      </c>
      <c r="D4" s="147" t="s">
        <v>267</v>
      </c>
      <c r="E4" s="147" t="s">
        <v>268</v>
      </c>
      <c r="F4" s="147" t="s">
        <v>269</v>
      </c>
      <c r="G4" s="147" t="s">
        <v>270</v>
      </c>
      <c r="H4" s="148" t="s">
        <v>271</v>
      </c>
      <c r="I4" s="148" t="s">
        <v>272</v>
      </c>
      <c r="J4" s="149" t="s">
        <v>185</v>
      </c>
      <c r="K4" s="149"/>
      <c r="L4" s="149"/>
      <c r="M4" s="149"/>
      <c r="N4" s="150"/>
      <c r="O4" s="149"/>
      <c r="P4" s="149"/>
      <c r="Q4" s="151"/>
      <c r="R4" s="149"/>
      <c r="S4" s="150"/>
      <c r="T4" s="135"/>
    </row>
    <row r="5" ht="24" customHeight="1" spans="1:20">
      <c r="A5" s="78"/>
      <c r="B5" s="152"/>
      <c r="C5" s="152"/>
      <c r="D5" s="152"/>
      <c r="E5" s="152"/>
      <c r="F5" s="152"/>
      <c r="G5" s="152"/>
      <c r="H5" s="153"/>
      <c r="I5" s="153"/>
      <c r="J5" s="153" t="s">
        <v>55</v>
      </c>
      <c r="K5" s="153" t="s">
        <v>58</v>
      </c>
      <c r="L5" s="153" t="s">
        <v>260</v>
      </c>
      <c r="M5" s="153" t="s">
        <v>261</v>
      </c>
      <c r="N5" s="154" t="s">
        <v>262</v>
      </c>
      <c r="O5" s="155" t="s">
        <v>263</v>
      </c>
      <c r="P5" s="155"/>
      <c r="Q5" s="156"/>
      <c r="R5" s="155"/>
      <c r="S5" s="157"/>
      <c r="T5" s="158"/>
    </row>
    <row r="6" ht="54" customHeight="1" spans="1:20">
      <c r="A6" s="81"/>
      <c r="B6" s="158"/>
      <c r="C6" s="158"/>
      <c r="D6" s="158"/>
      <c r="E6" s="158"/>
      <c r="F6" s="158"/>
      <c r="G6" s="158"/>
      <c r="H6" s="159"/>
      <c r="I6" s="159"/>
      <c r="J6" s="159"/>
      <c r="K6" s="159" t="s">
        <v>57</v>
      </c>
      <c r="L6" s="159"/>
      <c r="M6" s="159"/>
      <c r="N6" s="160"/>
      <c r="O6" s="159" t="s">
        <v>57</v>
      </c>
      <c r="P6" s="159" t="s">
        <v>64</v>
      </c>
      <c r="Q6" s="158" t="s">
        <v>65</v>
      </c>
      <c r="R6" s="159" t="s">
        <v>66</v>
      </c>
      <c r="S6" s="160" t="s">
        <v>67</v>
      </c>
      <c r="T6" s="158" t="s">
        <v>68</v>
      </c>
    </row>
    <row r="7" ht="17.25" customHeight="1" spans="1:20">
      <c r="A7" s="82">
        <v>1</v>
      </c>
      <c r="B7" s="158">
        <v>2</v>
      </c>
      <c r="C7" s="82">
        <v>3</v>
      </c>
      <c r="D7" s="82">
        <v>4</v>
      </c>
      <c r="E7" s="158">
        <v>5</v>
      </c>
      <c r="F7" s="82">
        <v>6</v>
      </c>
      <c r="G7" s="82">
        <v>7</v>
      </c>
      <c r="H7" s="158">
        <v>8</v>
      </c>
      <c r="I7" s="82">
        <v>9</v>
      </c>
      <c r="J7" s="82">
        <v>10</v>
      </c>
      <c r="K7" s="158">
        <v>11</v>
      </c>
      <c r="L7" s="82">
        <v>12</v>
      </c>
      <c r="M7" s="82">
        <v>13</v>
      </c>
      <c r="N7" s="158">
        <v>14</v>
      </c>
      <c r="O7" s="82">
        <v>15</v>
      </c>
      <c r="P7" s="82">
        <v>16</v>
      </c>
      <c r="Q7" s="158">
        <v>17</v>
      </c>
      <c r="R7" s="82">
        <v>18</v>
      </c>
      <c r="S7" s="82">
        <v>19</v>
      </c>
      <c r="T7" s="82">
        <v>20</v>
      </c>
    </row>
    <row r="8" ht="21" customHeight="1" spans="1:20">
      <c r="A8" s="161"/>
      <c r="B8" s="162"/>
      <c r="C8" s="162"/>
      <c r="D8" s="162"/>
      <c r="E8" s="162"/>
      <c r="F8" s="162"/>
      <c r="G8" s="162"/>
      <c r="H8" s="163"/>
      <c r="I8" s="163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ht="21" customHeight="1" spans="1:20">
      <c r="A9" s="164" t="s">
        <v>167</v>
      </c>
      <c r="B9" s="165"/>
      <c r="C9" s="165"/>
      <c r="D9" s="165"/>
      <c r="E9" s="165"/>
      <c r="F9" s="165"/>
      <c r="G9" s="165"/>
      <c r="H9" s="166"/>
      <c r="I9" s="167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</row>
    <row r="10" customHeight="1" spans="1:20">
      <c r="A10" t="s">
        <v>273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"/>
    </sheetView>
  </sheetViews>
  <sheetFormatPr defaultColWidth="9.12962962962963" defaultRowHeight="14.25" customHeight="1"/>
  <cols>
    <col min="1" max="1" width="37.75" customWidth="1"/>
    <col min="2" max="13" width="20" customWidth="1"/>
  </cols>
  <sheetData>
    <row r="1" ht="17.25" customHeight="1" spans="1:13">
      <c r="D1" s="129"/>
      <c r="M1" s="69" t="s">
        <v>274</v>
      </c>
    </row>
    <row r="2" ht="41.25" customHeight="1" spans="1:13">
      <c r="A2" s="130" t="str">
        <f>"2026"&amp;"年对下转移支付预算表"</f>
        <v>2026年对下转移支付预算表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25"/>
    </row>
    <row r="3" ht="18" customHeight="1" spans="1:13">
      <c r="A3" s="131" t="str">
        <f>"单位名称："&amp;"昆明市东川区汤丹镇大坪地学校"</f>
        <v>单位名称：昆明市东川区汤丹镇大坪地学校</v>
      </c>
      <c r="B3" s="132"/>
      <c r="C3" s="132"/>
      <c r="D3" s="133"/>
      <c r="E3" s="134"/>
      <c r="F3" s="134"/>
      <c r="G3" s="134"/>
      <c r="H3" s="134"/>
      <c r="I3" s="134"/>
      <c r="M3" s="74" t="s">
        <v>1</v>
      </c>
    </row>
    <row r="4" ht="19.5" customHeight="1" spans="1:13">
      <c r="A4" s="90" t="s">
        <v>275</v>
      </c>
      <c r="B4" s="13" t="s">
        <v>185</v>
      </c>
      <c r="C4" s="14"/>
      <c r="D4" s="14"/>
      <c r="E4" s="13" t="s">
        <v>276</v>
      </c>
      <c r="F4" s="14"/>
      <c r="G4" s="14"/>
      <c r="H4" s="14"/>
      <c r="I4" s="14"/>
      <c r="J4" s="14"/>
      <c r="K4" s="14"/>
      <c r="L4" s="14"/>
      <c r="M4" s="135"/>
    </row>
    <row r="5" ht="40.5" customHeight="1" spans="1:13">
      <c r="A5" s="82"/>
      <c r="B5" s="91" t="s">
        <v>55</v>
      </c>
      <c r="C5" s="76" t="s">
        <v>58</v>
      </c>
      <c r="D5" s="136" t="s">
        <v>260</v>
      </c>
      <c r="E5" s="110"/>
      <c r="F5" s="110"/>
      <c r="G5" s="110"/>
      <c r="H5" s="110"/>
      <c r="I5" s="110"/>
      <c r="J5" s="110"/>
      <c r="K5" s="110"/>
      <c r="L5" s="110"/>
      <c r="M5" s="137"/>
    </row>
    <row r="6" ht="19.5" customHeight="1" spans="1:13">
      <c r="A6" s="83">
        <v>1</v>
      </c>
      <c r="B6" s="83">
        <v>2</v>
      </c>
      <c r="C6" s="83">
        <v>3</v>
      </c>
      <c r="D6" s="138">
        <v>4</v>
      </c>
      <c r="E6" s="92">
        <v>5</v>
      </c>
      <c r="F6" s="83">
        <v>6</v>
      </c>
      <c r="G6" s="83">
        <v>7</v>
      </c>
      <c r="H6" s="138">
        <v>8</v>
      </c>
      <c r="I6" s="83">
        <v>9</v>
      </c>
      <c r="J6" s="83">
        <v>10</v>
      </c>
      <c r="K6" s="83">
        <v>11</v>
      </c>
      <c r="L6" s="83">
        <v>13</v>
      </c>
      <c r="M6" s="92">
        <v>24</v>
      </c>
    </row>
    <row r="7" ht="19.5" customHeight="1" spans="1:13">
      <c r="A7" s="93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ht="19.5" customHeight="1" spans="1:13">
      <c r="A8" s="127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customHeight="1" spans="1:13">
      <c r="A9" t="s">
        <v>277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2962962962963" defaultRowHeight="12" customHeight="1" outlineLevelRow="7"/>
  <cols>
    <col min="1" max="1" width="34.25" customWidth="1"/>
    <col min="2" max="2" width="29" customWidth="1"/>
    <col min="3" max="5" width="23.6296296296296" customWidth="1"/>
    <col min="6" max="6" width="11.25" customWidth="1"/>
    <col min="7" max="7" width="25.1296296296296" customWidth="1"/>
    <col min="8" max="8" width="15.6296296296296" customWidth="1"/>
    <col min="9" max="9" width="13.3796296296296" customWidth="1"/>
    <col min="10" max="10" width="18.8796296296296" customWidth="1"/>
  </cols>
  <sheetData>
    <row r="1" ht="16.5" customHeight="1" spans="1:10">
      <c r="J1" s="69" t="s">
        <v>278</v>
      </c>
    </row>
    <row r="2" ht="41.25" customHeight="1" spans="1:10">
      <c r="A2" s="124" t="str">
        <f>"2026"&amp;"年对下转移支付绩效目标表"</f>
        <v>2026年对下转移支付绩效目标表</v>
      </c>
      <c r="B2" s="70"/>
      <c r="C2" s="70"/>
      <c r="D2" s="70"/>
      <c r="E2" s="70"/>
      <c r="F2" s="125"/>
      <c r="G2" s="70"/>
      <c r="H2" s="125"/>
      <c r="I2" s="125"/>
      <c r="J2" s="70"/>
    </row>
    <row r="3" ht="17.25" customHeight="1" spans="1:10">
      <c r="A3" s="71" t="str">
        <f>"单位名称："&amp;"昆明市东川区汤丹镇大坪地学校"</f>
        <v>单位名称：昆明市东川区汤丹镇大坪地学校</v>
      </c>
    </row>
    <row r="4" ht="44.25" customHeight="1" spans="1:10">
      <c r="A4" s="21" t="s">
        <v>275</v>
      </c>
      <c r="B4" s="21" t="s">
        <v>238</v>
      </c>
      <c r="C4" s="21" t="s">
        <v>239</v>
      </c>
      <c r="D4" s="21" t="s">
        <v>240</v>
      </c>
      <c r="E4" s="21" t="s">
        <v>241</v>
      </c>
      <c r="F4" s="126" t="s">
        <v>242</v>
      </c>
      <c r="G4" s="21" t="s">
        <v>243</v>
      </c>
      <c r="H4" s="126" t="s">
        <v>244</v>
      </c>
      <c r="I4" s="126" t="s">
        <v>245</v>
      </c>
      <c r="J4" s="21" t="s">
        <v>246</v>
      </c>
    </row>
    <row r="5" ht="14.25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126">
        <v>6</v>
      </c>
      <c r="G5" s="21">
        <v>7</v>
      </c>
      <c r="H5" s="126">
        <v>8</v>
      </c>
      <c r="I5" s="126">
        <v>9</v>
      </c>
      <c r="J5" s="21">
        <v>10</v>
      </c>
    </row>
    <row r="6" ht="42" customHeight="1" spans="1:10">
      <c r="A6" s="93"/>
      <c r="B6" s="127"/>
      <c r="C6" s="127"/>
      <c r="D6" s="127"/>
      <c r="E6" s="116"/>
      <c r="F6" s="128"/>
      <c r="G6" s="116"/>
      <c r="H6" s="128"/>
      <c r="I6" s="128"/>
      <c r="J6" s="116"/>
    </row>
    <row r="7" ht="42" customHeight="1" spans="1:10">
      <c r="A7" s="93"/>
      <c r="B7" s="84"/>
      <c r="C7" s="84"/>
      <c r="D7" s="84"/>
      <c r="E7" s="93"/>
      <c r="F7" s="84"/>
      <c r="G7" s="93"/>
      <c r="H7" s="84"/>
      <c r="I7" s="84"/>
      <c r="J7" s="93"/>
    </row>
    <row r="8" customHeight="1" spans="1:10">
      <c r="A8" t="s">
        <v>279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A9"/>
    </sheetView>
  </sheetViews>
  <sheetFormatPr defaultColWidth="10.3796296296296" defaultRowHeight="14.25" customHeight="1"/>
  <cols>
    <col min="1" max="3" width="33.75" customWidth="1"/>
    <col min="4" max="4" width="45.6296296296296" customWidth="1"/>
    <col min="5" max="5" width="27.6296296296296" customWidth="1"/>
    <col min="6" max="6" width="21.75" customWidth="1"/>
    <col min="7" max="9" width="26.25" customWidth="1"/>
  </cols>
  <sheetData>
    <row r="1" customHeight="1" spans="1:9">
      <c r="A1" s="99" t="s">
        <v>280</v>
      </c>
      <c r="B1" s="100"/>
      <c r="C1" s="100"/>
      <c r="D1" s="101"/>
      <c r="E1" s="101"/>
      <c r="F1" s="101"/>
      <c r="G1" s="100"/>
      <c r="H1" s="100"/>
      <c r="I1" s="101"/>
    </row>
    <row r="2" ht="41.25" customHeight="1" spans="1:9">
      <c r="A2" s="102" t="str">
        <f>"2026"&amp;"年新增资产配置预算表"</f>
        <v>2026年新增资产配置预算表</v>
      </c>
      <c r="B2" s="103"/>
      <c r="C2" s="103"/>
      <c r="D2" s="104"/>
      <c r="E2" s="104"/>
      <c r="F2" s="104"/>
      <c r="G2" s="103"/>
      <c r="H2" s="103"/>
      <c r="I2" s="104"/>
    </row>
    <row r="3" customHeight="1" spans="1:9">
      <c r="A3" s="105" t="str">
        <f>"单位名称："&amp;"昆明市东川区汤丹镇大坪地学校"</f>
        <v>单位名称：昆明市东川区汤丹镇大坪地学校</v>
      </c>
      <c r="B3" s="106"/>
      <c r="C3" s="106"/>
      <c r="D3" s="107"/>
      <c r="F3" s="104"/>
      <c r="G3" s="103"/>
      <c r="H3" s="103"/>
      <c r="I3" s="108" t="s">
        <v>1</v>
      </c>
    </row>
    <row r="4" ht="28.5" customHeight="1" spans="1:9">
      <c r="A4" s="109" t="s">
        <v>177</v>
      </c>
      <c r="B4" s="110" t="s">
        <v>178</v>
      </c>
      <c r="C4" s="111" t="s">
        <v>281</v>
      </c>
      <c r="D4" s="109" t="s">
        <v>282</v>
      </c>
      <c r="E4" s="109" t="s">
        <v>283</v>
      </c>
      <c r="F4" s="109" t="s">
        <v>284</v>
      </c>
      <c r="G4" s="110" t="s">
        <v>285</v>
      </c>
      <c r="H4" s="92"/>
      <c r="I4" s="109"/>
    </row>
    <row r="5" ht="21" customHeight="1" spans="1:9">
      <c r="A5" s="111"/>
      <c r="B5" s="112"/>
      <c r="C5" s="112"/>
      <c r="D5" s="113"/>
      <c r="E5" s="112"/>
      <c r="F5" s="112"/>
      <c r="G5" s="110" t="s">
        <v>258</v>
      </c>
      <c r="H5" s="110" t="s">
        <v>286</v>
      </c>
      <c r="I5" s="110" t="s">
        <v>287</v>
      </c>
    </row>
    <row r="6" ht="17.25" customHeight="1" spans="1:9">
      <c r="A6" s="114" t="s">
        <v>82</v>
      </c>
      <c r="B6" s="115" t="s">
        <v>83</v>
      </c>
      <c r="C6" s="114" t="s">
        <v>84</v>
      </c>
      <c r="D6" s="116" t="s">
        <v>85</v>
      </c>
      <c r="E6" s="114" t="s">
        <v>86</v>
      </c>
      <c r="F6" s="115" t="s">
        <v>87</v>
      </c>
      <c r="G6" s="117" t="s">
        <v>88</v>
      </c>
      <c r="H6" s="116" t="s">
        <v>89</v>
      </c>
      <c r="I6" s="116">
        <v>9</v>
      </c>
    </row>
    <row r="7" ht="19.5" customHeight="1" spans="1:9">
      <c r="A7" s="118"/>
      <c r="B7" s="96"/>
      <c r="C7" s="96"/>
      <c r="D7" s="93"/>
      <c r="E7" s="84"/>
      <c r="F7" s="117"/>
      <c r="G7" s="119"/>
      <c r="H7" s="120"/>
      <c r="I7" s="120"/>
    </row>
    <row r="8" ht="19.5" customHeight="1" spans="1:9">
      <c r="A8" s="25" t="s">
        <v>55</v>
      </c>
      <c r="B8" s="121"/>
      <c r="C8" s="121"/>
      <c r="D8" s="122"/>
      <c r="E8" s="123"/>
      <c r="F8" s="123"/>
      <c r="G8" s="119"/>
      <c r="H8" s="120"/>
      <c r="I8" s="120"/>
    </row>
    <row r="9" customHeight="1" spans="1:9">
      <c r="A9" t="s">
        <v>288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2962962962963" defaultRowHeight="14.25" customHeight="1"/>
  <cols>
    <col min="1" max="1" width="19.25" customWidth="1"/>
    <col min="2" max="2" width="33.8796296296296" customWidth="1"/>
    <col min="3" max="3" width="23.8796296296296" customWidth="1"/>
    <col min="4" max="4" width="11.1296296296296" customWidth="1"/>
    <col min="5" max="5" width="17.75" customWidth="1"/>
    <col min="6" max="6" width="9.87962962962963" customWidth="1"/>
    <col min="7" max="7" width="17.75" customWidth="1"/>
    <col min="8" max="11" width="23.1296296296296" customWidth="1"/>
  </cols>
  <sheetData>
    <row r="1" customHeight="1" spans="1:11">
      <c r="D1" s="68"/>
      <c r="E1" s="68"/>
      <c r="F1" s="68"/>
      <c r="G1" s="68"/>
      <c r="K1" s="69" t="s">
        <v>289</v>
      </c>
    </row>
    <row r="2" ht="41.25" customHeight="1" spans="1:11">
      <c r="A2" s="70" t="str">
        <f>"2026"&amp;"年上级补助项目支出预算表"</f>
        <v>2026年上级补助项目支出预算表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ht="13.5" customHeight="1" spans="1:11">
      <c r="A3" s="71" t="str">
        <f>"单位名称："&amp;"昆明市东川区汤丹镇大坪地学校"</f>
        <v>单位名称：昆明市东川区汤丹镇大坪地学校</v>
      </c>
      <c r="B3" s="72"/>
      <c r="C3" s="72"/>
      <c r="D3" s="72"/>
      <c r="E3" s="72"/>
      <c r="F3" s="72"/>
      <c r="G3" s="72"/>
      <c r="H3" s="73"/>
      <c r="I3" s="73"/>
      <c r="J3" s="73"/>
      <c r="K3" s="74" t="s">
        <v>1</v>
      </c>
    </row>
    <row r="4" ht="21.75" customHeight="1" spans="1:11">
      <c r="A4" s="75" t="s">
        <v>229</v>
      </c>
      <c r="B4" s="75" t="s">
        <v>180</v>
      </c>
      <c r="C4" s="75" t="s">
        <v>230</v>
      </c>
      <c r="D4" s="76" t="s">
        <v>181</v>
      </c>
      <c r="E4" s="76" t="s">
        <v>182</v>
      </c>
      <c r="F4" s="76" t="s">
        <v>231</v>
      </c>
      <c r="G4" s="76" t="s">
        <v>232</v>
      </c>
      <c r="H4" s="90" t="s">
        <v>55</v>
      </c>
      <c r="I4" s="13" t="s">
        <v>290</v>
      </c>
      <c r="J4" s="14"/>
      <c r="K4" s="15"/>
    </row>
    <row r="5" ht="21.75" customHeight="1" spans="1:11">
      <c r="A5" s="77"/>
      <c r="B5" s="77"/>
      <c r="C5" s="77"/>
      <c r="D5" s="78"/>
      <c r="E5" s="78"/>
      <c r="F5" s="78"/>
      <c r="G5" s="78"/>
      <c r="H5" s="91"/>
      <c r="I5" s="76" t="s">
        <v>58</v>
      </c>
      <c r="J5" s="76" t="s">
        <v>59</v>
      </c>
      <c r="K5" s="76" t="s">
        <v>60</v>
      </c>
    </row>
    <row r="6" ht="40.5" customHeight="1" spans="1:11">
      <c r="A6" s="80"/>
      <c r="B6" s="80"/>
      <c r="C6" s="80"/>
      <c r="D6" s="81"/>
      <c r="E6" s="81"/>
      <c r="F6" s="81"/>
      <c r="G6" s="81"/>
      <c r="H6" s="82"/>
      <c r="I6" s="81" t="s">
        <v>57</v>
      </c>
      <c r="J6" s="81"/>
      <c r="K6" s="81"/>
    </row>
    <row r="7" ht="15" customHeight="1" spans="1:11">
      <c r="A7" s="83">
        <v>1</v>
      </c>
      <c r="B7" s="83">
        <v>2</v>
      </c>
      <c r="C7" s="83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92">
        <v>10</v>
      </c>
      <c r="K7" s="92">
        <v>11</v>
      </c>
    </row>
    <row r="8" ht="18.75" customHeight="1" spans="1:11">
      <c r="A8" s="93"/>
      <c r="B8" s="84"/>
      <c r="C8" s="93"/>
      <c r="D8" s="93"/>
      <c r="E8" s="93"/>
      <c r="F8" s="93"/>
      <c r="G8" s="93"/>
      <c r="H8" s="94"/>
      <c r="I8" s="95"/>
      <c r="J8" s="95"/>
      <c r="K8" s="94"/>
    </row>
    <row r="9" ht="18.75" customHeight="1" spans="1:11">
      <c r="A9" s="96"/>
      <c r="B9" s="84"/>
      <c r="C9" s="84"/>
      <c r="D9" s="84"/>
      <c r="E9" s="84"/>
      <c r="F9" s="84"/>
      <c r="G9" s="84"/>
      <c r="H9" s="86"/>
      <c r="I9" s="86"/>
      <c r="J9" s="86"/>
      <c r="K9" s="94"/>
    </row>
    <row r="10" ht="18.75" customHeight="1" spans="1:11">
      <c r="A10" s="97" t="s">
        <v>167</v>
      </c>
      <c r="B10" s="41"/>
      <c r="C10" s="41"/>
      <c r="D10" s="41"/>
      <c r="E10" s="41"/>
      <c r="F10" s="41"/>
      <c r="G10" s="98"/>
      <c r="H10" s="86"/>
      <c r="I10" s="86"/>
      <c r="J10" s="86"/>
      <c r="K10" s="94"/>
    </row>
    <row r="11" customHeight="1" spans="1:11">
      <c r="A11" t="s">
        <v>291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A11" sqref="A11"/>
    </sheetView>
  </sheetViews>
  <sheetFormatPr defaultColWidth="9.12962962962963" defaultRowHeight="14.25" customHeight="1" outlineLevelCol="6"/>
  <cols>
    <col min="1" max="1" width="35.25" customWidth="1"/>
    <col min="2" max="4" width="28" customWidth="1"/>
    <col min="5" max="7" width="23.8796296296296" customWidth="1"/>
  </cols>
  <sheetData>
    <row r="1" ht="13.5" customHeight="1" spans="1:7">
      <c r="D1" s="68"/>
      <c r="G1" s="69" t="s">
        <v>292</v>
      </c>
    </row>
    <row r="2" ht="41.25" customHeight="1" spans="1:7">
      <c r="A2" s="70" t="str">
        <f>"2026"&amp;"年部门项目中期规划预算表"</f>
        <v>2026年部门项目中期规划预算表</v>
      </c>
      <c r="B2" s="70"/>
      <c r="C2" s="70"/>
      <c r="D2" s="70"/>
      <c r="E2" s="70"/>
      <c r="F2" s="70"/>
      <c r="G2" s="70"/>
    </row>
    <row r="3" ht="13.5" customHeight="1" spans="1:7">
      <c r="A3" s="71" t="str">
        <f>"单位名称："&amp;"昆明市东川区汤丹镇大坪地学校"</f>
        <v>单位名称：昆明市东川区汤丹镇大坪地学校</v>
      </c>
      <c r="B3" s="72"/>
      <c r="C3" s="72"/>
      <c r="D3" s="72"/>
      <c r="E3" s="73"/>
      <c r="F3" s="73"/>
      <c r="G3" s="74" t="s">
        <v>1</v>
      </c>
    </row>
    <row r="4" ht="21.75" customHeight="1" spans="1:7">
      <c r="A4" s="75" t="s">
        <v>230</v>
      </c>
      <c r="B4" s="75" t="s">
        <v>229</v>
      </c>
      <c r="C4" s="75" t="s">
        <v>180</v>
      </c>
      <c r="D4" s="76" t="s">
        <v>293</v>
      </c>
      <c r="E4" s="13" t="s">
        <v>58</v>
      </c>
      <c r="F4" s="14"/>
      <c r="G4" s="15"/>
    </row>
    <row r="5" ht="21.75" customHeight="1" spans="1:7">
      <c r="A5" s="77"/>
      <c r="B5" s="77"/>
      <c r="C5" s="77"/>
      <c r="D5" s="78"/>
      <c r="E5" s="79" t="str">
        <f>"2026"&amp;"年"</f>
        <v>2026年</v>
      </c>
      <c r="F5" s="76" t="str">
        <f>("2026"+1)&amp;"年"</f>
        <v>2027年</v>
      </c>
      <c r="G5" s="76" t="str">
        <f>("2026"+2)&amp;"年"</f>
        <v>2028年</v>
      </c>
    </row>
    <row r="6" ht="40.5" customHeight="1" spans="1:7">
      <c r="A6" s="80"/>
      <c r="B6" s="80"/>
      <c r="C6" s="80"/>
      <c r="D6" s="81"/>
      <c r="E6" s="82"/>
      <c r="F6" s="81" t="s">
        <v>57</v>
      </c>
      <c r="G6" s="81"/>
    </row>
    <row r="7" ht="15" customHeight="1" spans="1:7">
      <c r="A7" s="83">
        <v>1</v>
      </c>
      <c r="B7" s="83">
        <v>2</v>
      </c>
      <c r="C7" s="83">
        <v>3</v>
      </c>
      <c r="D7" s="83">
        <v>4</v>
      </c>
      <c r="E7" s="83">
        <v>5</v>
      </c>
      <c r="F7" s="83">
        <v>6</v>
      </c>
      <c r="G7" s="83">
        <v>7</v>
      </c>
    </row>
    <row r="8" ht="17.25" customHeight="1" spans="1:7">
      <c r="A8" s="84"/>
      <c r="B8" s="85"/>
      <c r="C8" s="85"/>
      <c r="D8" s="84"/>
      <c r="E8" s="86"/>
      <c r="F8" s="86"/>
      <c r="G8" s="86"/>
    </row>
    <row r="9" ht="18.75" customHeight="1" spans="1:7">
      <c r="A9" s="84"/>
      <c r="B9" s="84"/>
      <c r="C9" s="84"/>
      <c r="D9" s="84"/>
      <c r="E9" s="86"/>
      <c r="F9" s="86"/>
      <c r="G9" s="86"/>
    </row>
    <row r="10" ht="18.75" customHeight="1" spans="1:7">
      <c r="A10" s="87" t="s">
        <v>55</v>
      </c>
      <c r="B10" s="88" t="s">
        <v>294</v>
      </c>
      <c r="C10" s="88"/>
      <c r="D10" s="89"/>
      <c r="E10" s="86"/>
      <c r="F10" s="86"/>
      <c r="G10" s="86"/>
    </row>
    <row r="11" customHeight="1" spans="1:7">
      <c r="A11" t="s">
        <v>295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4"/>
  <sheetViews>
    <sheetView showZeros="0" workbookViewId="0">
      <selection activeCell="D39" sqref="D39"/>
    </sheetView>
  </sheetViews>
  <sheetFormatPr defaultColWidth="8.62962962962963" defaultRowHeight="14.25" customHeight="1"/>
  <cols>
    <col min="1" max="1" width="18.1296296296296" customWidth="1"/>
    <col min="2" max="2" width="23.3796296296296" customWidth="1"/>
    <col min="3" max="3" width="27.6296296296296" customWidth="1"/>
    <col min="4" max="4" width="15.6296296296296" customWidth="1"/>
    <col min="5" max="5" width="31.6296296296296" customWidth="1"/>
    <col min="6" max="6" width="15.3796296296296" customWidth="1"/>
    <col min="7" max="7" width="16.3796296296296" customWidth="1"/>
    <col min="8" max="8" width="12.3796296296296" customWidth="1"/>
    <col min="9" max="9" width="5.37962962962963" hidden="1" customWidth="1"/>
    <col min="10" max="10" width="23.8796296296296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296</v>
      </c>
    </row>
    <row r="2" ht="41.25" customHeight="1" spans="1:10">
      <c r="A2" s="1" t="str">
        <f>"2026"&amp;"年部门整体支出绩效目标表"</f>
        <v>2026年部门整体支出绩效目标表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tr">
        <f>"单位名称："&amp;"昆明市东川区汤丹镇大坪地学校"</f>
        <v>单位名称：昆明市东川区汤丹镇大坪地学校</v>
      </c>
      <c r="B3" s="4"/>
      <c r="C3" s="5"/>
      <c r="D3" s="6"/>
      <c r="E3" s="6"/>
      <c r="F3" s="6"/>
      <c r="G3" s="6"/>
      <c r="H3" s="6"/>
      <c r="I3" s="6"/>
      <c r="J3" s="253" t="s">
        <v>1</v>
      </c>
    </row>
    <row r="4" ht="30" customHeight="1" spans="1:10">
      <c r="A4" s="7" t="s">
        <v>297</v>
      </c>
      <c r="B4" s="8">
        <v>105035</v>
      </c>
      <c r="C4" s="9"/>
      <c r="D4" s="9"/>
      <c r="E4" s="10"/>
      <c r="F4" s="11" t="s">
        <v>298</v>
      </c>
      <c r="G4" s="10"/>
      <c r="H4" s="12" t="s">
        <v>70</v>
      </c>
      <c r="I4" s="9"/>
      <c r="J4" s="10"/>
    </row>
    <row r="5" ht="32.25" customHeight="1" spans="1:10">
      <c r="A5" s="13" t="s">
        <v>299</v>
      </c>
      <c r="B5" s="14"/>
      <c r="C5" s="14"/>
      <c r="D5" s="14"/>
      <c r="E5" s="14"/>
      <c r="F5" s="14"/>
      <c r="G5" s="14"/>
      <c r="H5" s="14"/>
      <c r="I5" s="15"/>
      <c r="J5" s="16" t="s">
        <v>300</v>
      </c>
    </row>
    <row r="6" ht="99.75" customHeight="1" spans="1:10">
      <c r="A6" s="17" t="s">
        <v>301</v>
      </c>
      <c r="B6" s="18" t="s">
        <v>302</v>
      </c>
      <c r="C6" s="19" t="s">
        <v>303</v>
      </c>
      <c r="D6" s="19"/>
      <c r="E6" s="19"/>
      <c r="F6" s="19"/>
      <c r="G6" s="19"/>
      <c r="H6" s="19"/>
      <c r="I6" s="19"/>
      <c r="J6" s="20" t="s">
        <v>304</v>
      </c>
    </row>
    <row r="7" ht="99.75" customHeight="1" spans="1:10">
      <c r="A7" s="17"/>
      <c r="B7" s="18" t="str">
        <f>"总体绩效目标（"&amp;"2026"&amp;"-"&amp;("2026"+2)&amp;"年期间）"</f>
        <v>总体绩效目标（2026-2028年期间）</v>
      </c>
      <c r="C7" s="19" t="s">
        <v>305</v>
      </c>
      <c r="D7" s="19"/>
      <c r="E7" s="19"/>
      <c r="F7" s="19"/>
      <c r="G7" s="19"/>
      <c r="H7" s="19"/>
      <c r="I7" s="19"/>
      <c r="J7" s="20" t="s">
        <v>306</v>
      </c>
    </row>
    <row r="8" ht="75" customHeight="1" spans="1:10">
      <c r="A8" s="18" t="s">
        <v>307</v>
      </c>
      <c r="B8" s="21" t="str">
        <f>"预算年度（"&amp;"2026"&amp;"年）绩效目标"</f>
        <v>预算年度（2026年）绩效目标</v>
      </c>
      <c r="C8" s="22" t="s">
        <v>308</v>
      </c>
      <c r="D8" s="22"/>
      <c r="E8" s="22"/>
      <c r="F8" s="22"/>
      <c r="G8" s="22"/>
      <c r="H8" s="22"/>
      <c r="I8" s="22"/>
      <c r="J8" s="23" t="s">
        <v>309</v>
      </c>
    </row>
    <row r="9" ht="32.25" customHeight="1" spans="1:10">
      <c r="A9" s="24" t="s">
        <v>310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311</v>
      </c>
      <c r="B10" s="18"/>
      <c r="C10" s="17" t="s">
        <v>312</v>
      </c>
      <c r="D10" s="17"/>
      <c r="E10" s="17"/>
      <c r="F10" s="17" t="s">
        <v>313</v>
      </c>
      <c r="G10" s="17"/>
      <c r="H10" s="17" t="s">
        <v>314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315</v>
      </c>
      <c r="I11" s="18" t="s">
        <v>316</v>
      </c>
      <c r="J11" s="18" t="s">
        <v>317</v>
      </c>
    </row>
    <row r="12" ht="24" customHeight="1" spans="1:10">
      <c r="A12" s="25" t="s">
        <v>55</v>
      </c>
      <c r="B12" s="26"/>
      <c r="C12" s="26"/>
      <c r="D12" s="26"/>
      <c r="E12" s="26"/>
      <c r="F12" s="26"/>
      <c r="G12" s="27"/>
      <c r="H12" s="28">
        <f>SUM(H13:H16)</f>
        <v>4189715.4</v>
      </c>
      <c r="I12" s="28"/>
      <c r="J12" s="28"/>
    </row>
    <row r="13" ht="34.5" customHeight="1" spans="1:10">
      <c r="A13" s="29" t="s">
        <v>318</v>
      </c>
      <c r="B13" s="30"/>
      <c r="C13" s="31" t="s">
        <v>98</v>
      </c>
      <c r="D13" s="32"/>
      <c r="E13" s="32"/>
      <c r="F13" s="32"/>
      <c r="G13" s="33"/>
      <c r="H13" s="34">
        <v>3095068.4</v>
      </c>
      <c r="I13" s="34"/>
      <c r="J13" s="34"/>
    </row>
    <row r="14" ht="34.5" customHeight="1" spans="1:10">
      <c r="A14" s="29" t="s">
        <v>108</v>
      </c>
      <c r="B14" s="30"/>
      <c r="C14" s="35" t="s">
        <v>319</v>
      </c>
      <c r="D14" s="36"/>
      <c r="E14" s="36"/>
      <c r="F14" s="36"/>
      <c r="G14" s="37"/>
      <c r="H14" s="34">
        <v>428298</v>
      </c>
      <c r="I14" s="34"/>
      <c r="J14" s="34"/>
    </row>
    <row r="15" ht="34.5" customHeight="1" spans="1:10">
      <c r="A15" s="38" t="s">
        <v>114</v>
      </c>
      <c r="B15" s="39"/>
      <c r="C15" s="40" t="s">
        <v>320</v>
      </c>
      <c r="D15" s="41"/>
      <c r="E15" s="41"/>
      <c r="F15" s="41"/>
      <c r="G15" s="42"/>
      <c r="H15" s="34">
        <v>344755</v>
      </c>
      <c r="I15" s="34"/>
      <c r="J15" s="34"/>
    </row>
    <row r="16" ht="34.5" customHeight="1" spans="1:10">
      <c r="A16" s="38" t="s">
        <v>124</v>
      </c>
      <c r="B16" s="39"/>
      <c r="C16" s="40" t="s">
        <v>128</v>
      </c>
      <c r="D16" s="41"/>
      <c r="E16" s="41"/>
      <c r="F16" s="41"/>
      <c r="G16" s="42"/>
      <c r="H16" s="34">
        <v>321594</v>
      </c>
      <c r="I16" s="34"/>
      <c r="J16" s="34"/>
    </row>
    <row r="17" ht="32.25" customHeight="1" spans="1:10">
      <c r="A17" s="24" t="s">
        <v>321</v>
      </c>
      <c r="B17" s="24"/>
      <c r="C17" s="24"/>
      <c r="D17" s="24"/>
      <c r="E17" s="24"/>
      <c r="F17" s="24"/>
      <c r="G17" s="24"/>
      <c r="H17" s="24"/>
      <c r="I17" s="24"/>
      <c r="J17" s="24"/>
    </row>
    <row r="18" ht="32.25" customHeight="1" spans="1:10">
      <c r="A18" s="43" t="s">
        <v>322</v>
      </c>
      <c r="B18" s="43"/>
      <c r="C18" s="43"/>
      <c r="D18" s="43"/>
      <c r="E18" s="43"/>
      <c r="F18" s="43"/>
      <c r="G18" s="43"/>
      <c r="H18" s="44" t="s">
        <v>323</v>
      </c>
      <c r="I18" s="45" t="s">
        <v>246</v>
      </c>
      <c r="J18" s="44" t="s">
        <v>324</v>
      </c>
    </row>
    <row r="19" ht="36" customHeight="1" spans="1:10">
      <c r="A19" s="46" t="s">
        <v>239</v>
      </c>
      <c r="B19" s="46" t="s">
        <v>325</v>
      </c>
      <c r="C19" s="47" t="s">
        <v>241</v>
      </c>
      <c r="D19" s="47" t="s">
        <v>242</v>
      </c>
      <c r="E19" s="47" t="s">
        <v>243</v>
      </c>
      <c r="F19" s="47" t="s">
        <v>244</v>
      </c>
      <c r="G19" s="48" t="s">
        <v>245</v>
      </c>
      <c r="H19" s="49"/>
      <c r="I19" s="49"/>
      <c r="J19" s="49"/>
    </row>
    <row r="20" customHeight="1" spans="1:10">
      <c r="A20" s="50" t="s">
        <v>326</v>
      </c>
      <c r="B20" s="51" t="s">
        <v>327</v>
      </c>
      <c r="C20" s="52" t="s">
        <v>328</v>
      </c>
      <c r="D20" s="53" t="s">
        <v>329</v>
      </c>
      <c r="E20" s="54">
        <v>19</v>
      </c>
      <c r="F20" s="55" t="s">
        <v>330</v>
      </c>
      <c r="G20" s="56" t="s">
        <v>331</v>
      </c>
      <c r="H20" s="57"/>
      <c r="I20" s="57"/>
      <c r="J20" s="57"/>
    </row>
    <row r="21" customHeight="1" spans="1:10">
      <c r="A21" s="58"/>
      <c r="B21" s="59"/>
      <c r="C21" s="53" t="s">
        <v>332</v>
      </c>
      <c r="D21" s="53" t="s">
        <v>329</v>
      </c>
      <c r="E21" s="54">
        <v>115</v>
      </c>
      <c r="F21" s="55" t="s">
        <v>330</v>
      </c>
      <c r="G21" s="56" t="s">
        <v>331</v>
      </c>
      <c r="H21" s="57"/>
      <c r="I21" s="57"/>
      <c r="J21" s="57"/>
    </row>
    <row r="22" customHeight="1" spans="1:10">
      <c r="A22" s="58"/>
      <c r="B22" s="60" t="s">
        <v>333</v>
      </c>
      <c r="C22" s="61" t="s">
        <v>334</v>
      </c>
      <c r="D22" s="53" t="s">
        <v>329</v>
      </c>
      <c r="E22" s="61" t="s">
        <v>335</v>
      </c>
      <c r="F22" s="62"/>
      <c r="G22" s="56" t="s">
        <v>336</v>
      </c>
      <c r="H22" s="57"/>
      <c r="I22" s="57"/>
      <c r="J22" s="57"/>
    </row>
    <row r="23" customHeight="1" spans="1:10">
      <c r="A23" s="58"/>
      <c r="B23" s="63"/>
      <c r="C23" s="61" t="s">
        <v>337</v>
      </c>
      <c r="D23" s="53" t="s">
        <v>329</v>
      </c>
      <c r="E23" s="61" t="s">
        <v>338</v>
      </c>
      <c r="F23" s="62"/>
      <c r="G23" s="56" t="s">
        <v>336</v>
      </c>
      <c r="H23" s="57"/>
      <c r="I23" s="57"/>
      <c r="J23" s="57"/>
    </row>
    <row r="24" customHeight="1" spans="1:10">
      <c r="A24" s="58"/>
      <c r="B24" s="60" t="s">
        <v>339</v>
      </c>
      <c r="C24" s="61" t="s">
        <v>340</v>
      </c>
      <c r="D24" s="53" t="s">
        <v>329</v>
      </c>
      <c r="E24" s="61" t="s">
        <v>341</v>
      </c>
      <c r="F24" s="62" t="s">
        <v>342</v>
      </c>
      <c r="G24" s="56" t="s">
        <v>331</v>
      </c>
      <c r="H24" s="57"/>
      <c r="I24" s="57"/>
      <c r="J24" s="57"/>
    </row>
    <row r="25" customHeight="1" spans="1:10">
      <c r="A25" s="58"/>
      <c r="B25" s="63"/>
      <c r="C25" s="61" t="s">
        <v>343</v>
      </c>
      <c r="D25" s="53" t="s">
        <v>329</v>
      </c>
      <c r="E25" s="61" t="s">
        <v>344</v>
      </c>
      <c r="F25" s="62" t="s">
        <v>345</v>
      </c>
      <c r="G25" s="56" t="s">
        <v>336</v>
      </c>
      <c r="H25" s="57"/>
      <c r="I25" s="57"/>
      <c r="J25" s="57"/>
    </row>
    <row r="26" customHeight="1" spans="1:10">
      <c r="A26" s="64" t="s">
        <v>346</v>
      </c>
      <c r="B26" s="52" t="s">
        <v>347</v>
      </c>
      <c r="C26" s="61" t="s">
        <v>348</v>
      </c>
      <c r="D26" s="53" t="s">
        <v>329</v>
      </c>
      <c r="E26" s="54" t="s">
        <v>338</v>
      </c>
      <c r="F26" s="62"/>
      <c r="G26" s="56" t="s">
        <v>336</v>
      </c>
      <c r="H26" s="57"/>
      <c r="I26" s="57"/>
      <c r="J26" s="57"/>
    </row>
    <row r="27" customHeight="1" spans="1:10">
      <c r="A27" s="64"/>
      <c r="B27" s="65" t="s">
        <v>349</v>
      </c>
      <c r="C27" s="61" t="s">
        <v>350</v>
      </c>
      <c r="D27" s="53" t="s">
        <v>329</v>
      </c>
      <c r="E27" s="54">
        <v>19</v>
      </c>
      <c r="F27" s="55" t="s">
        <v>330</v>
      </c>
      <c r="G27" s="56" t="s">
        <v>331</v>
      </c>
      <c r="H27" s="57"/>
      <c r="I27" s="57"/>
      <c r="J27" s="57"/>
    </row>
    <row r="28" customHeight="1" spans="1:10">
      <c r="A28" s="64"/>
      <c r="B28" s="65"/>
      <c r="C28" s="61" t="s">
        <v>351</v>
      </c>
      <c r="D28" s="53" t="s">
        <v>329</v>
      </c>
      <c r="E28" s="61" t="s">
        <v>352</v>
      </c>
      <c r="F28" s="62"/>
      <c r="G28" s="56" t="s">
        <v>336</v>
      </c>
      <c r="H28" s="57"/>
      <c r="I28" s="57"/>
      <c r="J28" s="57"/>
    </row>
    <row r="29" customHeight="1" spans="1:10">
      <c r="A29" s="64"/>
      <c r="B29" s="52" t="s">
        <v>353</v>
      </c>
      <c r="C29" s="61" t="s">
        <v>354</v>
      </c>
      <c r="D29" s="53" t="s">
        <v>329</v>
      </c>
      <c r="E29" s="54" t="s">
        <v>355</v>
      </c>
      <c r="F29" s="62"/>
      <c r="G29" s="56" t="s">
        <v>336</v>
      </c>
      <c r="H29" s="57"/>
      <c r="I29" s="57"/>
      <c r="J29" s="57"/>
    </row>
    <row r="30" customHeight="1" spans="1:10">
      <c r="A30" s="64"/>
      <c r="B30" s="52" t="s">
        <v>356</v>
      </c>
      <c r="C30" s="61" t="s">
        <v>357</v>
      </c>
      <c r="D30" s="66" t="s">
        <v>358</v>
      </c>
      <c r="E30" s="54" t="s">
        <v>359</v>
      </c>
      <c r="F30" s="62" t="s">
        <v>342</v>
      </c>
      <c r="G30" s="56" t="s">
        <v>331</v>
      </c>
      <c r="H30" s="57"/>
      <c r="I30" s="57"/>
      <c r="J30" s="57"/>
    </row>
    <row r="31" customHeight="1" spans="1:10">
      <c r="A31" s="64"/>
      <c r="B31" s="52"/>
      <c r="C31" s="61" t="s">
        <v>360</v>
      </c>
      <c r="D31" s="53" t="s">
        <v>329</v>
      </c>
      <c r="E31" s="54" t="s">
        <v>361</v>
      </c>
      <c r="F31" s="62"/>
      <c r="G31" s="56" t="s">
        <v>336</v>
      </c>
      <c r="H31" s="57"/>
      <c r="I31" s="57"/>
      <c r="J31" s="57"/>
    </row>
    <row r="32" customHeight="1" spans="1:10">
      <c r="A32" s="64"/>
      <c r="B32" s="52"/>
      <c r="C32" s="61" t="s">
        <v>362</v>
      </c>
      <c r="D32" s="53" t="s">
        <v>329</v>
      </c>
      <c r="E32" s="54" t="s">
        <v>361</v>
      </c>
      <c r="F32" s="62"/>
      <c r="G32" s="56" t="s">
        <v>336</v>
      </c>
      <c r="H32" s="57"/>
      <c r="I32" s="57"/>
      <c r="J32" s="57"/>
    </row>
    <row r="33" customHeight="1" spans="1:10">
      <c r="A33" s="64" t="s">
        <v>363</v>
      </c>
      <c r="B33" s="52" t="s">
        <v>364</v>
      </c>
      <c r="C33" s="61" t="s">
        <v>365</v>
      </c>
      <c r="D33" s="53" t="s">
        <v>329</v>
      </c>
      <c r="E33" s="67">
        <v>1</v>
      </c>
      <c r="F33" s="62" t="s">
        <v>366</v>
      </c>
      <c r="G33" s="56" t="s">
        <v>331</v>
      </c>
      <c r="H33" s="57"/>
      <c r="I33" s="57"/>
      <c r="J33" s="57"/>
    </row>
    <row r="34" customHeight="1" spans="1:10">
      <c r="A34" s="64"/>
      <c r="B34" s="52"/>
      <c r="C34" s="61" t="s">
        <v>367</v>
      </c>
      <c r="D34" s="66" t="s">
        <v>358</v>
      </c>
      <c r="E34" s="67">
        <v>0.98</v>
      </c>
      <c r="F34" s="62" t="s">
        <v>366</v>
      </c>
      <c r="G34" s="56" t="s">
        <v>331</v>
      </c>
      <c r="H34" s="57"/>
      <c r="I34" s="57"/>
      <c r="J34" s="57"/>
    </row>
  </sheetData>
  <mergeCells count="37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J17"/>
    <mergeCell ref="A18:G18"/>
    <mergeCell ref="A6:A7"/>
    <mergeCell ref="A20:A25"/>
    <mergeCell ref="A26:A32"/>
    <mergeCell ref="A33:A34"/>
    <mergeCell ref="B20:B21"/>
    <mergeCell ref="B22:B23"/>
    <mergeCell ref="B24:B25"/>
    <mergeCell ref="B27:B28"/>
    <mergeCell ref="B30:B32"/>
    <mergeCell ref="B33:B34"/>
    <mergeCell ref="H18:H19"/>
    <mergeCell ref="I18:I19"/>
    <mergeCell ref="J18:J19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62962962962963" defaultRowHeight="12.75" customHeight="1"/>
  <cols>
    <col min="1" max="1" width="15.8796296296296" customWidth="1"/>
    <col min="2" max="2" width="35" customWidth="1"/>
    <col min="3" max="19" width="22" customWidth="1"/>
  </cols>
  <sheetData>
    <row r="1" ht="17.25" customHeight="1" spans="1:19">
      <c r="A1" s="108" t="s">
        <v>52</v>
      </c>
    </row>
    <row r="2" ht="41.25" customHeight="1" spans="1:19">
      <c r="A2" s="102" t="str">
        <f>"2026"&amp;"年部门收入预算表"</f>
        <v>2026年部门收入预算表</v>
      </c>
    </row>
    <row r="3" ht="17.25" customHeight="1" spans="1:19">
      <c r="A3" s="105" t="str">
        <f>"单位名称："&amp;"昆明市东川区汤丹镇大坪地学校"</f>
        <v>单位名称：昆明市东川区汤丹镇大坪地学校</v>
      </c>
      <c r="S3" s="107" t="s">
        <v>1</v>
      </c>
    </row>
    <row r="4" ht="21.75" customHeight="1" spans="1:19">
      <c r="A4" s="239" t="s">
        <v>53</v>
      </c>
      <c r="B4" s="240" t="s">
        <v>54</v>
      </c>
      <c r="C4" s="240" t="s">
        <v>55</v>
      </c>
      <c r="D4" s="241" t="s">
        <v>56</v>
      </c>
      <c r="E4" s="241"/>
      <c r="F4" s="241"/>
      <c r="G4" s="241"/>
      <c r="H4" s="241"/>
      <c r="I4" s="187"/>
      <c r="J4" s="241"/>
      <c r="K4" s="241"/>
      <c r="L4" s="241"/>
      <c r="M4" s="241"/>
      <c r="N4" s="242"/>
      <c r="O4" s="241" t="s">
        <v>45</v>
      </c>
      <c r="P4" s="241"/>
      <c r="Q4" s="241"/>
      <c r="R4" s="241"/>
      <c r="S4" s="242"/>
    </row>
    <row r="5" ht="27" customHeight="1" spans="1:19">
      <c r="A5" s="243"/>
      <c r="B5" s="244"/>
      <c r="C5" s="244"/>
      <c r="D5" s="244" t="s">
        <v>57</v>
      </c>
      <c r="E5" s="244" t="s">
        <v>58</v>
      </c>
      <c r="F5" s="244" t="s">
        <v>59</v>
      </c>
      <c r="G5" s="244" t="s">
        <v>60</v>
      </c>
      <c r="H5" s="244" t="s">
        <v>61</v>
      </c>
      <c r="I5" s="245" t="s">
        <v>62</v>
      </c>
      <c r="J5" s="246"/>
      <c r="K5" s="246"/>
      <c r="L5" s="246"/>
      <c r="M5" s="246"/>
      <c r="N5" s="247"/>
      <c r="O5" s="244" t="s">
        <v>57</v>
      </c>
      <c r="P5" s="244" t="s">
        <v>58</v>
      </c>
      <c r="Q5" s="244" t="s">
        <v>59</v>
      </c>
      <c r="R5" s="244" t="s">
        <v>60</v>
      </c>
      <c r="S5" s="244" t="s">
        <v>63</v>
      </c>
    </row>
    <row r="6" ht="30" customHeight="1" spans="1:19">
      <c r="A6" s="248"/>
      <c r="B6" s="167"/>
      <c r="C6" s="173"/>
      <c r="D6" s="173"/>
      <c r="E6" s="173"/>
      <c r="F6" s="173"/>
      <c r="G6" s="173"/>
      <c r="H6" s="173"/>
      <c r="I6" s="128" t="s">
        <v>57</v>
      </c>
      <c r="J6" s="247" t="s">
        <v>64</v>
      </c>
      <c r="K6" s="247" t="s">
        <v>65</v>
      </c>
      <c r="L6" s="247" t="s">
        <v>66</v>
      </c>
      <c r="M6" s="247" t="s">
        <v>67</v>
      </c>
      <c r="N6" s="247" t="s">
        <v>68</v>
      </c>
      <c r="O6" s="249"/>
      <c r="P6" s="249"/>
      <c r="Q6" s="249"/>
      <c r="R6" s="249"/>
      <c r="S6" s="173"/>
    </row>
    <row r="7" ht="15" customHeight="1" spans="1:19">
      <c r="A7" s="250">
        <v>1</v>
      </c>
      <c r="B7" s="250">
        <v>2</v>
      </c>
      <c r="C7" s="250">
        <v>3</v>
      </c>
      <c r="D7" s="250">
        <v>4</v>
      </c>
      <c r="E7" s="250">
        <v>5</v>
      </c>
      <c r="F7" s="250">
        <v>6</v>
      </c>
      <c r="G7" s="250">
        <v>7</v>
      </c>
      <c r="H7" s="250">
        <v>8</v>
      </c>
      <c r="I7" s="128">
        <v>9</v>
      </c>
      <c r="J7" s="250">
        <v>10</v>
      </c>
      <c r="K7" s="250">
        <v>11</v>
      </c>
      <c r="L7" s="250">
        <v>12</v>
      </c>
      <c r="M7" s="250">
        <v>13</v>
      </c>
      <c r="N7" s="250">
        <v>14</v>
      </c>
      <c r="O7" s="250">
        <v>15</v>
      </c>
      <c r="P7" s="250">
        <v>16</v>
      </c>
      <c r="Q7" s="250">
        <v>17</v>
      </c>
      <c r="R7" s="250">
        <v>18</v>
      </c>
      <c r="S7" s="250">
        <v>19</v>
      </c>
    </row>
    <row r="8" ht="18" customHeight="1" spans="1:19">
      <c r="A8" s="84" t="s">
        <v>69</v>
      </c>
      <c r="B8" s="84" t="s">
        <v>70</v>
      </c>
      <c r="C8" s="139">
        <v>4189715.4</v>
      </c>
      <c r="D8" s="139">
        <v>4189715.4</v>
      </c>
      <c r="E8" s="139">
        <v>4189715.4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</row>
    <row r="9" ht="18" customHeight="1" spans="1:19">
      <c r="A9" s="111" t="s">
        <v>55</v>
      </c>
      <c r="B9" s="251"/>
      <c r="C9" s="139">
        <v>4189715.4</v>
      </c>
      <c r="D9" s="139">
        <v>4189715.4</v>
      </c>
      <c r="E9" s="139">
        <v>4189715.4</v>
      </c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3"/>
  <sheetViews>
    <sheetView showGridLines="0" showZeros="0" topLeftCell="A2" workbookViewId="0">
      <selection activeCell="C11" sqref="C11"/>
    </sheetView>
  </sheetViews>
  <sheetFormatPr defaultColWidth="8.62962962962963" defaultRowHeight="12.75" customHeight="1"/>
  <cols>
    <col min="1" max="1" width="14.25" customWidth="1"/>
    <col min="2" max="2" width="37.6296296296296" customWidth="1"/>
    <col min="3" max="8" width="24.6296296296296" customWidth="1"/>
    <col min="9" max="9" width="26.75" customWidth="1"/>
    <col min="10" max="11" width="24.3796296296296" customWidth="1"/>
    <col min="12" max="15" width="24.6296296296296" customWidth="1"/>
  </cols>
  <sheetData>
    <row r="1" ht="17.25" customHeight="1" spans="1:15">
      <c r="A1" s="107" t="s">
        <v>71</v>
      </c>
    </row>
    <row r="2" ht="41.25" customHeight="1" spans="1:15">
      <c r="A2" s="102" t="str">
        <f>"2026"&amp;"年部门支出预算表"</f>
        <v>2026年部门支出预算表</v>
      </c>
    </row>
    <row r="3" ht="17.25" customHeight="1" spans="1:15">
      <c r="A3" s="105" t="str">
        <f>"单位名称："&amp;"昆明市东川区汤丹镇大坪地学校"</f>
        <v>单位名称：昆明市东川区汤丹镇大坪地学校</v>
      </c>
      <c r="O3" s="107" t="s">
        <v>1</v>
      </c>
    </row>
    <row r="4" ht="27" customHeight="1" spans="1:15">
      <c r="A4" s="225" t="s">
        <v>72</v>
      </c>
      <c r="B4" s="225" t="s">
        <v>73</v>
      </c>
      <c r="C4" s="225" t="s">
        <v>55</v>
      </c>
      <c r="D4" s="226" t="s">
        <v>58</v>
      </c>
      <c r="E4" s="227"/>
      <c r="F4" s="228"/>
      <c r="G4" s="229" t="s">
        <v>59</v>
      </c>
      <c r="H4" s="229" t="s">
        <v>60</v>
      </c>
      <c r="I4" s="229" t="s">
        <v>74</v>
      </c>
      <c r="J4" s="226" t="s">
        <v>62</v>
      </c>
      <c r="K4" s="227"/>
      <c r="L4" s="227"/>
      <c r="M4" s="227"/>
      <c r="N4" s="230"/>
      <c r="O4" s="231"/>
    </row>
    <row r="5" ht="42" customHeight="1" spans="1:15">
      <c r="A5" s="232"/>
      <c r="B5" s="232"/>
      <c r="C5" s="233"/>
      <c r="D5" s="234" t="s">
        <v>57</v>
      </c>
      <c r="E5" s="234" t="s">
        <v>75</v>
      </c>
      <c r="F5" s="234" t="s">
        <v>76</v>
      </c>
      <c r="G5" s="233"/>
      <c r="H5" s="233"/>
      <c r="I5" s="235"/>
      <c r="J5" s="234" t="s">
        <v>57</v>
      </c>
      <c r="K5" s="219" t="s">
        <v>77</v>
      </c>
      <c r="L5" s="219" t="s">
        <v>78</v>
      </c>
      <c r="M5" s="219" t="s">
        <v>79</v>
      </c>
      <c r="N5" s="219" t="s">
        <v>80</v>
      </c>
      <c r="O5" s="219" t="s">
        <v>81</v>
      </c>
    </row>
    <row r="6" ht="18" customHeight="1" spans="1:15">
      <c r="A6" s="114" t="s">
        <v>82</v>
      </c>
      <c r="B6" s="114" t="s">
        <v>83</v>
      </c>
      <c r="C6" s="114" t="s">
        <v>84</v>
      </c>
      <c r="D6" s="117" t="s">
        <v>85</v>
      </c>
      <c r="E6" s="117" t="s">
        <v>86</v>
      </c>
      <c r="F6" s="117" t="s">
        <v>87</v>
      </c>
      <c r="G6" s="117" t="s">
        <v>88</v>
      </c>
      <c r="H6" s="117" t="s">
        <v>89</v>
      </c>
      <c r="I6" s="117" t="s">
        <v>90</v>
      </c>
      <c r="J6" s="117" t="s">
        <v>91</v>
      </c>
      <c r="K6" s="117" t="s">
        <v>92</v>
      </c>
      <c r="L6" s="117" t="s">
        <v>93</v>
      </c>
      <c r="M6" s="117" t="s">
        <v>94</v>
      </c>
      <c r="N6" s="114" t="s">
        <v>95</v>
      </c>
      <c r="O6" s="117" t="s">
        <v>96</v>
      </c>
    </row>
    <row r="7" ht="21" customHeight="1" spans="1:15">
      <c r="A7" s="118" t="s">
        <v>97</v>
      </c>
      <c r="B7" s="118" t="s">
        <v>98</v>
      </c>
      <c r="C7" s="139">
        <v>3095068.4</v>
      </c>
      <c r="D7" s="139">
        <v>3095068.4</v>
      </c>
      <c r="E7" s="139">
        <v>3095068.4</v>
      </c>
      <c r="F7" s="139"/>
      <c r="G7" s="139"/>
      <c r="H7" s="139"/>
      <c r="I7" s="139"/>
      <c r="J7" s="139"/>
      <c r="K7" s="139"/>
      <c r="L7" s="139"/>
      <c r="M7" s="139"/>
      <c r="N7" s="139"/>
      <c r="O7" s="139"/>
    </row>
    <row r="8" ht="21" customHeight="1" spans="1:15">
      <c r="A8" s="236" t="s">
        <v>99</v>
      </c>
      <c r="B8" s="236" t="s">
        <v>100</v>
      </c>
      <c r="C8" s="139">
        <v>219110.4</v>
      </c>
      <c r="D8" s="139">
        <v>219110.4</v>
      </c>
      <c r="E8" s="139">
        <v>219110.4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</row>
    <row r="9" ht="21" customHeight="1" spans="1:15">
      <c r="A9" s="237" t="s">
        <v>101</v>
      </c>
      <c r="B9" s="237" t="s">
        <v>102</v>
      </c>
      <c r="C9" s="139">
        <v>219110.4</v>
      </c>
      <c r="D9" s="139">
        <v>219110.4</v>
      </c>
      <c r="E9" s="139">
        <v>219110.4</v>
      </c>
      <c r="F9" s="139"/>
      <c r="G9" s="139"/>
      <c r="H9" s="139"/>
      <c r="I9" s="139"/>
      <c r="J9" s="139"/>
      <c r="K9" s="139"/>
      <c r="L9" s="139"/>
      <c r="M9" s="139"/>
      <c r="N9" s="139"/>
      <c r="O9" s="139"/>
    </row>
    <row r="10" ht="21" customHeight="1" spans="1:15">
      <c r="A10" s="236" t="s">
        <v>103</v>
      </c>
      <c r="B10" s="236" t="s">
        <v>104</v>
      </c>
      <c r="C10" s="139">
        <v>2875958</v>
      </c>
      <c r="D10" s="139">
        <v>2875958</v>
      </c>
      <c r="E10" s="139">
        <v>2875958</v>
      </c>
      <c r="F10" s="139"/>
      <c r="G10" s="139"/>
      <c r="H10" s="139"/>
      <c r="I10" s="139"/>
      <c r="J10" s="139"/>
      <c r="K10" s="139"/>
      <c r="L10" s="139"/>
      <c r="M10" s="139"/>
      <c r="N10" s="139"/>
      <c r="O10" s="139"/>
    </row>
    <row r="11" ht="21" customHeight="1" spans="1:15">
      <c r="A11" s="237" t="s">
        <v>105</v>
      </c>
      <c r="B11" s="237" t="s">
        <v>106</v>
      </c>
      <c r="C11" s="139">
        <v>2875958</v>
      </c>
      <c r="D11" s="139">
        <v>2875958</v>
      </c>
      <c r="E11" s="139">
        <v>2875958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</row>
    <row r="12" ht="21" customHeight="1" spans="1:15">
      <c r="A12" s="118" t="s">
        <v>107</v>
      </c>
      <c r="B12" s="118" t="s">
        <v>108</v>
      </c>
      <c r="C12" s="139">
        <v>428298</v>
      </c>
      <c r="D12" s="139">
        <v>428298</v>
      </c>
      <c r="E12" s="139">
        <v>428298</v>
      </c>
      <c r="F12" s="139"/>
      <c r="G12" s="139"/>
      <c r="H12" s="139"/>
      <c r="I12" s="139"/>
      <c r="J12" s="139"/>
      <c r="K12" s="139"/>
      <c r="L12" s="139"/>
      <c r="M12" s="139"/>
      <c r="N12" s="139"/>
      <c r="O12" s="139"/>
    </row>
    <row r="13" ht="21" customHeight="1" spans="1:15">
      <c r="A13" s="236" t="s">
        <v>109</v>
      </c>
      <c r="B13" s="236" t="s">
        <v>110</v>
      </c>
      <c r="C13" s="139">
        <v>428298</v>
      </c>
      <c r="D13" s="139">
        <v>428298</v>
      </c>
      <c r="E13" s="139">
        <v>428298</v>
      </c>
      <c r="F13" s="139"/>
      <c r="G13" s="139"/>
      <c r="H13" s="139"/>
      <c r="I13" s="139"/>
      <c r="J13" s="139"/>
      <c r="K13" s="139"/>
      <c r="L13" s="139"/>
      <c r="M13" s="139"/>
      <c r="N13" s="139"/>
      <c r="O13" s="139"/>
    </row>
    <row r="14" ht="21" customHeight="1" spans="1:15">
      <c r="A14" s="237" t="s">
        <v>111</v>
      </c>
      <c r="B14" s="237" t="s">
        <v>112</v>
      </c>
      <c r="C14" s="139">
        <v>428298</v>
      </c>
      <c r="D14" s="139">
        <v>428298</v>
      </c>
      <c r="E14" s="139">
        <v>428298</v>
      </c>
      <c r="F14" s="139"/>
      <c r="G14" s="139"/>
      <c r="H14" s="139"/>
      <c r="I14" s="139"/>
      <c r="J14" s="139"/>
      <c r="K14" s="139"/>
      <c r="L14" s="139"/>
      <c r="M14" s="139"/>
      <c r="N14" s="139"/>
      <c r="O14" s="139"/>
    </row>
    <row r="15" ht="21" customHeight="1" spans="1:15">
      <c r="A15" s="118" t="s">
        <v>113</v>
      </c>
      <c r="B15" s="118" t="s">
        <v>114</v>
      </c>
      <c r="C15" s="139">
        <v>344755</v>
      </c>
      <c r="D15" s="139">
        <v>344755</v>
      </c>
      <c r="E15" s="139">
        <v>344755</v>
      </c>
      <c r="F15" s="139"/>
      <c r="G15" s="139"/>
      <c r="H15" s="139"/>
      <c r="I15" s="139"/>
      <c r="J15" s="139"/>
      <c r="K15" s="139"/>
      <c r="L15" s="139"/>
      <c r="M15" s="139"/>
      <c r="N15" s="139"/>
      <c r="O15" s="139"/>
    </row>
    <row r="16" ht="21" customHeight="1" spans="1:15">
      <c r="A16" s="236" t="s">
        <v>115</v>
      </c>
      <c r="B16" s="236" t="s">
        <v>116</v>
      </c>
      <c r="C16" s="139">
        <v>344755</v>
      </c>
      <c r="D16" s="139">
        <v>344755</v>
      </c>
      <c r="E16" s="139">
        <v>344755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</row>
    <row r="17" ht="21" customHeight="1" spans="1:15">
      <c r="A17" s="237" t="s">
        <v>117</v>
      </c>
      <c r="B17" s="237" t="s">
        <v>118</v>
      </c>
      <c r="C17" s="139">
        <v>208810</v>
      </c>
      <c r="D17" s="139">
        <v>208810</v>
      </c>
      <c r="E17" s="139">
        <v>208810</v>
      </c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ht="21" customHeight="1" spans="1:15">
      <c r="A18" s="237" t="s">
        <v>119</v>
      </c>
      <c r="B18" s="237" t="s">
        <v>120</v>
      </c>
      <c r="C18" s="139">
        <v>125875</v>
      </c>
      <c r="D18" s="139">
        <v>125875</v>
      </c>
      <c r="E18" s="139">
        <v>125875</v>
      </c>
      <c r="F18" s="139"/>
      <c r="G18" s="139"/>
      <c r="H18" s="139"/>
      <c r="I18" s="139"/>
      <c r="J18" s="139"/>
      <c r="K18" s="139"/>
      <c r="L18" s="139"/>
      <c r="M18" s="139"/>
      <c r="N18" s="139"/>
      <c r="O18" s="139"/>
    </row>
    <row r="19" ht="21" customHeight="1" spans="1:15">
      <c r="A19" s="237" t="s">
        <v>121</v>
      </c>
      <c r="B19" s="237" t="s">
        <v>122</v>
      </c>
      <c r="C19" s="139">
        <v>10070</v>
      </c>
      <c r="D19" s="139">
        <v>10070</v>
      </c>
      <c r="E19" s="139">
        <v>10070</v>
      </c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ht="21" customHeight="1" spans="1:15">
      <c r="A20" s="118" t="s">
        <v>123</v>
      </c>
      <c r="B20" s="118" t="s">
        <v>124</v>
      </c>
      <c r="C20" s="139">
        <v>321594</v>
      </c>
      <c r="D20" s="139">
        <v>321594</v>
      </c>
      <c r="E20" s="139">
        <v>321594</v>
      </c>
      <c r="F20" s="139"/>
      <c r="G20" s="139"/>
      <c r="H20" s="139"/>
      <c r="I20" s="139"/>
      <c r="J20" s="139"/>
      <c r="K20" s="139"/>
      <c r="L20" s="139"/>
      <c r="M20" s="139"/>
      <c r="N20" s="139"/>
      <c r="O20" s="139"/>
    </row>
    <row r="21" ht="21" customHeight="1" spans="1:15">
      <c r="A21" s="236" t="s">
        <v>125</v>
      </c>
      <c r="B21" s="236" t="s">
        <v>126</v>
      </c>
      <c r="C21" s="139">
        <v>321594</v>
      </c>
      <c r="D21" s="139">
        <v>321594</v>
      </c>
      <c r="E21" s="139">
        <v>321594</v>
      </c>
      <c r="F21" s="139"/>
      <c r="G21" s="139"/>
      <c r="H21" s="139"/>
      <c r="I21" s="139"/>
      <c r="J21" s="139"/>
      <c r="K21" s="139"/>
      <c r="L21" s="139"/>
      <c r="M21" s="139"/>
      <c r="N21" s="139"/>
      <c r="O21" s="139"/>
    </row>
    <row r="22" ht="21" customHeight="1" spans="1:15">
      <c r="A22" s="237" t="s">
        <v>127</v>
      </c>
      <c r="B22" s="237" t="s">
        <v>128</v>
      </c>
      <c r="C22" s="139">
        <v>321594</v>
      </c>
      <c r="D22" s="139">
        <v>321594</v>
      </c>
      <c r="E22" s="139">
        <v>321594</v>
      </c>
      <c r="F22" s="139"/>
      <c r="G22" s="139"/>
      <c r="H22" s="139"/>
      <c r="I22" s="139"/>
      <c r="J22" s="139"/>
      <c r="K22" s="139"/>
      <c r="L22" s="139"/>
      <c r="M22" s="139"/>
      <c r="N22" s="139"/>
      <c r="O22" s="139"/>
    </row>
    <row r="23" ht="21" customHeight="1" spans="1:15">
      <c r="A23" s="238" t="s">
        <v>55</v>
      </c>
      <c r="B23" s="98"/>
      <c r="C23" s="139">
        <v>4189715.4</v>
      </c>
      <c r="D23" s="139">
        <v>4189715.4</v>
      </c>
      <c r="E23" s="139">
        <v>4189715.4</v>
      </c>
      <c r="F23" s="139"/>
      <c r="G23" s="139"/>
      <c r="H23" s="139"/>
      <c r="I23" s="139"/>
      <c r="J23" s="139"/>
      <c r="K23" s="139"/>
      <c r="L23" s="139"/>
      <c r="M23" s="139"/>
      <c r="N23" s="139"/>
      <c r="O23" s="139"/>
    </row>
  </sheetData>
  <mergeCells count="12">
    <mergeCell ref="A1:O1"/>
    <mergeCell ref="A2:O2"/>
    <mergeCell ref="A3:B3"/>
    <mergeCell ref="D4:F4"/>
    <mergeCell ref="J4:O4"/>
    <mergeCell ref="A23:B23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3" workbookViewId="0">
      <selection activeCell="A1" sqref="A1"/>
    </sheetView>
  </sheetViews>
  <sheetFormatPr defaultColWidth="8.62962962962963" defaultRowHeight="12.75" customHeight="1" outlineLevelCol="3"/>
  <cols>
    <col min="1" max="4" width="35.6296296296296" customWidth="1"/>
  </cols>
  <sheetData>
    <row r="1" ht="15" customHeight="1" spans="1:4">
      <c r="A1" s="103"/>
      <c r="B1" s="107"/>
      <c r="C1" s="107"/>
      <c r="D1" s="107" t="s">
        <v>129</v>
      </c>
    </row>
    <row r="2" ht="41.25" customHeight="1" spans="1:4">
      <c r="A2" s="102" t="str">
        <f>"2026"&amp;"年部门财政拨款收支预算总表"</f>
        <v>2026年部门财政拨款收支预算总表</v>
      </c>
    </row>
    <row r="3" ht="17.25" customHeight="1" spans="1:4">
      <c r="A3" s="105" t="str">
        <f>"单位名称："&amp;"昆明市东川区汤丹镇大坪地学校"</f>
        <v>单位名称：昆明市东川区汤丹镇大坪地学校</v>
      </c>
      <c r="B3" s="218"/>
      <c r="D3" s="107" t="s">
        <v>1</v>
      </c>
    </row>
    <row r="4" ht="17.25" customHeight="1" spans="1:4">
      <c r="A4" s="219" t="s">
        <v>2</v>
      </c>
      <c r="B4" s="220"/>
      <c r="C4" s="219" t="s">
        <v>3</v>
      </c>
      <c r="D4" s="220"/>
    </row>
    <row r="5" ht="18.75" customHeight="1" spans="1:4">
      <c r="A5" s="219" t="s">
        <v>4</v>
      </c>
      <c r="B5" s="219" t="s">
        <v>5</v>
      </c>
      <c r="C5" s="219" t="s">
        <v>6</v>
      </c>
      <c r="D5" s="219" t="s">
        <v>5</v>
      </c>
    </row>
    <row r="6" ht="16.5" customHeight="1" spans="1:4">
      <c r="A6" s="221" t="s">
        <v>130</v>
      </c>
      <c r="B6" s="139">
        <v>4189715.4</v>
      </c>
      <c r="C6" s="221" t="s">
        <v>131</v>
      </c>
      <c r="D6" s="139">
        <v>4189715.4</v>
      </c>
    </row>
    <row r="7" ht="16.5" customHeight="1" spans="1:4">
      <c r="A7" s="221" t="s">
        <v>132</v>
      </c>
      <c r="B7" s="139">
        <v>4189715.4</v>
      </c>
      <c r="C7" s="221" t="s">
        <v>133</v>
      </c>
      <c r="D7" s="139"/>
    </row>
    <row r="8" ht="16.5" customHeight="1" spans="1:4">
      <c r="A8" s="221" t="s">
        <v>134</v>
      </c>
      <c r="B8" s="139"/>
      <c r="C8" s="221" t="s">
        <v>135</v>
      </c>
      <c r="D8" s="139"/>
    </row>
    <row r="9" ht="16.5" customHeight="1" spans="1:4">
      <c r="A9" s="221" t="s">
        <v>136</v>
      </c>
      <c r="B9" s="139"/>
      <c r="C9" s="221" t="s">
        <v>137</v>
      </c>
      <c r="D9" s="139"/>
    </row>
    <row r="10" ht="16.5" customHeight="1" spans="1:4">
      <c r="A10" s="221" t="s">
        <v>138</v>
      </c>
      <c r="B10" s="139"/>
      <c r="C10" s="221" t="s">
        <v>139</v>
      </c>
      <c r="D10" s="139"/>
    </row>
    <row r="11" ht="16.5" customHeight="1" spans="1:4">
      <c r="A11" s="221" t="s">
        <v>132</v>
      </c>
      <c r="B11" s="139"/>
      <c r="C11" s="221" t="s">
        <v>140</v>
      </c>
      <c r="D11" s="139">
        <v>3095068.4</v>
      </c>
    </row>
    <row r="12" ht="16.5" customHeight="1" spans="1:4">
      <c r="A12" s="26" t="s">
        <v>134</v>
      </c>
      <c r="B12" s="139"/>
      <c r="C12" s="127" t="s">
        <v>141</v>
      </c>
      <c r="D12" s="139"/>
    </row>
    <row r="13" ht="16.5" customHeight="1" spans="1:4">
      <c r="A13" s="26" t="s">
        <v>136</v>
      </c>
      <c r="B13" s="139"/>
      <c r="C13" s="127" t="s">
        <v>142</v>
      </c>
      <c r="D13" s="139"/>
    </row>
    <row r="14" ht="16.5" customHeight="1" spans="1:4">
      <c r="A14" s="222"/>
      <c r="B14" s="139"/>
      <c r="C14" s="127" t="s">
        <v>143</v>
      </c>
      <c r="D14" s="139">
        <v>428298</v>
      </c>
    </row>
    <row r="15" ht="16.5" customHeight="1" spans="1:4">
      <c r="A15" s="222"/>
      <c r="B15" s="139"/>
      <c r="C15" s="127" t="s">
        <v>144</v>
      </c>
      <c r="D15" s="139">
        <v>344755</v>
      </c>
    </row>
    <row r="16" ht="16.5" customHeight="1" spans="1:4">
      <c r="A16" s="222"/>
      <c r="B16" s="139"/>
      <c r="C16" s="127" t="s">
        <v>145</v>
      </c>
      <c r="D16" s="139"/>
    </row>
    <row r="17" ht="16.5" customHeight="1" spans="1:4">
      <c r="A17" s="222"/>
      <c r="B17" s="139"/>
      <c r="C17" s="127" t="s">
        <v>146</v>
      </c>
      <c r="D17" s="139"/>
    </row>
    <row r="18" ht="16.5" customHeight="1" spans="1:4">
      <c r="A18" s="222"/>
      <c r="B18" s="139"/>
      <c r="C18" s="127" t="s">
        <v>147</v>
      </c>
      <c r="D18" s="139"/>
    </row>
    <row r="19" ht="16.5" customHeight="1" spans="1:4">
      <c r="A19" s="222"/>
      <c r="B19" s="139"/>
      <c r="C19" s="127" t="s">
        <v>148</v>
      </c>
      <c r="D19" s="139"/>
    </row>
    <row r="20" ht="16.5" customHeight="1" spans="1:4">
      <c r="A20" s="222"/>
      <c r="B20" s="139"/>
      <c r="C20" s="127" t="s">
        <v>149</v>
      </c>
      <c r="D20" s="139"/>
    </row>
    <row r="21" ht="16.5" customHeight="1" spans="1:4">
      <c r="A21" s="222"/>
      <c r="B21" s="139"/>
      <c r="C21" s="127" t="s">
        <v>150</v>
      </c>
      <c r="D21" s="139"/>
    </row>
    <row r="22" ht="16.5" customHeight="1" spans="1:4">
      <c r="A22" s="222"/>
      <c r="B22" s="139"/>
      <c r="C22" s="127" t="s">
        <v>151</v>
      </c>
      <c r="D22" s="139"/>
    </row>
    <row r="23" ht="16.5" customHeight="1" spans="1:4">
      <c r="A23" s="222"/>
      <c r="B23" s="139"/>
      <c r="C23" s="127" t="s">
        <v>152</v>
      </c>
      <c r="D23" s="139"/>
    </row>
    <row r="24" ht="16.5" customHeight="1" spans="1:4">
      <c r="A24" s="222"/>
      <c r="B24" s="139"/>
      <c r="C24" s="127" t="s">
        <v>153</v>
      </c>
      <c r="D24" s="139"/>
    </row>
    <row r="25" ht="16.5" customHeight="1" spans="1:4">
      <c r="A25" s="222"/>
      <c r="B25" s="139"/>
      <c r="C25" s="127" t="s">
        <v>154</v>
      </c>
      <c r="D25" s="139">
        <v>321594</v>
      </c>
    </row>
    <row r="26" ht="16.5" customHeight="1" spans="1:4">
      <c r="A26" s="222"/>
      <c r="B26" s="139"/>
      <c r="C26" s="127" t="s">
        <v>155</v>
      </c>
      <c r="D26" s="139"/>
    </row>
    <row r="27" ht="16.5" customHeight="1" spans="1:4">
      <c r="A27" s="222"/>
      <c r="B27" s="139"/>
      <c r="C27" s="127" t="s">
        <v>156</v>
      </c>
      <c r="D27" s="139"/>
    </row>
    <row r="28" ht="16.5" customHeight="1" spans="1:4">
      <c r="A28" s="222"/>
      <c r="B28" s="139"/>
      <c r="C28" s="127" t="s">
        <v>157</v>
      </c>
      <c r="D28" s="139"/>
    </row>
    <row r="29" ht="16.5" customHeight="1" spans="1:4">
      <c r="A29" s="222"/>
      <c r="B29" s="139"/>
      <c r="C29" s="127" t="s">
        <v>158</v>
      </c>
      <c r="D29" s="139"/>
    </row>
    <row r="30" ht="16.5" customHeight="1" spans="1:4">
      <c r="A30" s="222"/>
      <c r="B30" s="139"/>
      <c r="C30" s="127" t="s">
        <v>159</v>
      </c>
      <c r="D30" s="139"/>
    </row>
    <row r="31" ht="16.5" customHeight="1" spans="1:4">
      <c r="A31" s="222"/>
      <c r="B31" s="139"/>
      <c r="C31" s="26" t="s">
        <v>160</v>
      </c>
      <c r="D31" s="139"/>
    </row>
    <row r="32" ht="16.5" customHeight="1" spans="1:4">
      <c r="A32" s="222"/>
      <c r="B32" s="139"/>
      <c r="C32" s="26" t="s">
        <v>161</v>
      </c>
      <c r="D32" s="139"/>
    </row>
    <row r="33" ht="16.5" customHeight="1" spans="1:4">
      <c r="A33" s="222"/>
      <c r="B33" s="139"/>
      <c r="C33" s="93" t="s">
        <v>162</v>
      </c>
      <c r="D33" s="139"/>
    </row>
    <row r="34" ht="15" customHeight="1" spans="1:4">
      <c r="A34" s="223" t="s">
        <v>50</v>
      </c>
      <c r="B34" s="224">
        <v>4189715.4</v>
      </c>
      <c r="C34" s="223" t="s">
        <v>51</v>
      </c>
      <c r="D34" s="224">
        <v>4189715.4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3"/>
  <sheetViews>
    <sheetView showZeros="0" workbookViewId="0">
      <selection activeCell="G26" sqref="G26"/>
    </sheetView>
  </sheetViews>
  <sheetFormatPr defaultColWidth="9.12962962962963" defaultRowHeight="14.25" customHeight="1" outlineLevelCol="6"/>
  <cols>
    <col min="1" max="1" width="20.1296296296296" customWidth="1"/>
    <col min="2" max="2" width="44" customWidth="1"/>
    <col min="3" max="7" width="24.1296296296296" customWidth="1"/>
  </cols>
  <sheetData>
    <row r="1" customHeight="1" spans="1:7">
      <c r="D1" s="190"/>
      <c r="F1" s="129"/>
      <c r="G1" s="191" t="s">
        <v>163</v>
      </c>
    </row>
    <row r="2" ht="41.25" customHeight="1" spans="1:7">
      <c r="A2" s="181" t="str">
        <f>"2026"&amp;"年一般公共预算支出预算表（按功能科目分类）"</f>
        <v>2026年一般公共预算支出预算表（按功能科目分类）</v>
      </c>
      <c r="B2" s="181"/>
      <c r="C2" s="181"/>
      <c r="D2" s="181"/>
      <c r="E2" s="181"/>
      <c r="F2" s="181"/>
      <c r="G2" s="181"/>
    </row>
    <row r="3" ht="18" customHeight="1" spans="1:7">
      <c r="A3" s="71" t="str">
        <f>"单位名称："&amp;"昆明市东川区汤丹镇大坪地学校"</f>
        <v>单位名称：昆明市东川区汤丹镇大坪地学校</v>
      </c>
      <c r="F3" s="178"/>
      <c r="G3" s="191" t="s">
        <v>1</v>
      </c>
    </row>
    <row r="4" ht="20.25" customHeight="1" spans="1:7">
      <c r="A4" s="212" t="s">
        <v>164</v>
      </c>
      <c r="B4" s="213"/>
      <c r="C4" s="182" t="s">
        <v>55</v>
      </c>
      <c r="D4" s="199" t="s">
        <v>75</v>
      </c>
      <c r="E4" s="14"/>
      <c r="F4" s="15"/>
      <c r="G4" s="193" t="s">
        <v>76</v>
      </c>
    </row>
    <row r="5" ht="20.25" customHeight="1" spans="1:7">
      <c r="A5" s="214" t="s">
        <v>72</v>
      </c>
      <c r="B5" s="214" t="s">
        <v>73</v>
      </c>
      <c r="C5" s="82"/>
      <c r="D5" s="17" t="s">
        <v>57</v>
      </c>
      <c r="E5" s="17" t="s">
        <v>165</v>
      </c>
      <c r="F5" s="17" t="s">
        <v>166</v>
      </c>
      <c r="G5" s="195"/>
    </row>
    <row r="6" ht="15" customHeight="1" spans="1:7">
      <c r="A6" s="25" t="s">
        <v>82</v>
      </c>
      <c r="B6" s="25" t="s">
        <v>83</v>
      </c>
      <c r="C6" s="25" t="s">
        <v>84</v>
      </c>
      <c r="D6" s="25" t="s">
        <v>85</v>
      </c>
      <c r="E6" s="25" t="s">
        <v>86</v>
      </c>
      <c r="F6" s="25" t="s">
        <v>87</v>
      </c>
      <c r="G6" s="25" t="s">
        <v>88</v>
      </c>
    </row>
    <row r="7" ht="18" customHeight="1" spans="1:7">
      <c r="A7" s="93" t="s">
        <v>97</v>
      </c>
      <c r="B7" s="93" t="s">
        <v>98</v>
      </c>
      <c r="C7" s="139">
        <v>3095068.4</v>
      </c>
      <c r="D7" s="139">
        <v>3095068.4</v>
      </c>
      <c r="E7" s="139">
        <v>3049468.4</v>
      </c>
      <c r="F7" s="139">
        <v>45600</v>
      </c>
      <c r="G7" s="139"/>
    </row>
    <row r="8" ht="18" customHeight="1" spans="1:7">
      <c r="A8" s="215" t="s">
        <v>99</v>
      </c>
      <c r="B8" s="215" t="s">
        <v>100</v>
      </c>
      <c r="C8" s="139">
        <v>219110.4</v>
      </c>
      <c r="D8" s="139">
        <v>219110.4</v>
      </c>
      <c r="E8" s="139">
        <v>219110.4</v>
      </c>
      <c r="F8" s="139"/>
      <c r="G8" s="139"/>
    </row>
    <row r="9" ht="18" customHeight="1" spans="1:7">
      <c r="A9" s="216" t="s">
        <v>101</v>
      </c>
      <c r="B9" s="216" t="s">
        <v>102</v>
      </c>
      <c r="C9" s="139">
        <v>219110.4</v>
      </c>
      <c r="D9" s="139">
        <v>219110.4</v>
      </c>
      <c r="E9" s="139">
        <v>219110.4</v>
      </c>
      <c r="F9" s="139"/>
      <c r="G9" s="139"/>
    </row>
    <row r="10" ht="18" customHeight="1" spans="1:7">
      <c r="A10" s="215" t="s">
        <v>103</v>
      </c>
      <c r="B10" s="215" t="s">
        <v>104</v>
      </c>
      <c r="C10" s="139">
        <v>2875958</v>
      </c>
      <c r="D10" s="139">
        <v>2875958</v>
      </c>
      <c r="E10" s="139">
        <v>2830358</v>
      </c>
      <c r="F10" s="139">
        <v>45600</v>
      </c>
      <c r="G10" s="139"/>
    </row>
    <row r="11" ht="18" customHeight="1" spans="1:7">
      <c r="A11" s="216" t="s">
        <v>105</v>
      </c>
      <c r="B11" s="216" t="s">
        <v>106</v>
      </c>
      <c r="C11" s="139">
        <v>2875958</v>
      </c>
      <c r="D11" s="139">
        <v>2875958</v>
      </c>
      <c r="E11" s="139">
        <v>2830358</v>
      </c>
      <c r="F11" s="139">
        <v>45600</v>
      </c>
      <c r="G11" s="139"/>
    </row>
    <row r="12" ht="18" customHeight="1" spans="1:7">
      <c r="A12" s="93" t="s">
        <v>107</v>
      </c>
      <c r="B12" s="93" t="s">
        <v>108</v>
      </c>
      <c r="C12" s="139">
        <v>428298</v>
      </c>
      <c r="D12" s="139">
        <v>428298</v>
      </c>
      <c r="E12" s="139">
        <v>428298</v>
      </c>
      <c r="F12" s="139"/>
      <c r="G12" s="139"/>
    </row>
    <row r="13" ht="18" customHeight="1" spans="1:7">
      <c r="A13" s="215" t="s">
        <v>109</v>
      </c>
      <c r="B13" s="215" t="s">
        <v>110</v>
      </c>
      <c r="C13" s="139">
        <v>428298</v>
      </c>
      <c r="D13" s="139">
        <v>428298</v>
      </c>
      <c r="E13" s="139">
        <v>428298</v>
      </c>
      <c r="F13" s="139"/>
      <c r="G13" s="139"/>
    </row>
    <row r="14" ht="18" customHeight="1" spans="1:7">
      <c r="A14" s="216" t="s">
        <v>111</v>
      </c>
      <c r="B14" s="216" t="s">
        <v>112</v>
      </c>
      <c r="C14" s="139">
        <v>428298</v>
      </c>
      <c r="D14" s="139">
        <v>428298</v>
      </c>
      <c r="E14" s="139">
        <v>428298</v>
      </c>
      <c r="F14" s="139"/>
      <c r="G14" s="139"/>
    </row>
    <row r="15" ht="18" customHeight="1" spans="1:7">
      <c r="A15" s="93" t="s">
        <v>113</v>
      </c>
      <c r="B15" s="93" t="s">
        <v>114</v>
      </c>
      <c r="C15" s="139">
        <v>344755</v>
      </c>
      <c r="D15" s="139">
        <v>344755</v>
      </c>
      <c r="E15" s="139">
        <v>344755</v>
      </c>
      <c r="F15" s="139"/>
      <c r="G15" s="139"/>
    </row>
    <row r="16" ht="18" customHeight="1" spans="1:7">
      <c r="A16" s="215" t="s">
        <v>115</v>
      </c>
      <c r="B16" s="215" t="s">
        <v>116</v>
      </c>
      <c r="C16" s="139">
        <v>344755</v>
      </c>
      <c r="D16" s="139">
        <v>344755</v>
      </c>
      <c r="E16" s="139">
        <v>344755</v>
      </c>
      <c r="F16" s="139"/>
      <c r="G16" s="139"/>
    </row>
    <row r="17" ht="18" customHeight="1" spans="1:7">
      <c r="A17" s="216" t="s">
        <v>117</v>
      </c>
      <c r="B17" s="216" t="s">
        <v>118</v>
      </c>
      <c r="C17" s="139">
        <v>208810</v>
      </c>
      <c r="D17" s="139">
        <v>208810</v>
      </c>
      <c r="E17" s="139">
        <v>208810</v>
      </c>
      <c r="F17" s="139"/>
      <c r="G17" s="139"/>
    </row>
    <row r="18" ht="18" customHeight="1" spans="1:7">
      <c r="A18" s="216" t="s">
        <v>119</v>
      </c>
      <c r="B18" s="216" t="s">
        <v>120</v>
      </c>
      <c r="C18" s="139">
        <v>125875</v>
      </c>
      <c r="D18" s="139">
        <v>125875</v>
      </c>
      <c r="E18" s="139">
        <v>125875</v>
      </c>
      <c r="F18" s="139"/>
      <c r="G18" s="139"/>
    </row>
    <row r="19" ht="18" customHeight="1" spans="1:7">
      <c r="A19" s="216" t="s">
        <v>121</v>
      </c>
      <c r="B19" s="216" t="s">
        <v>122</v>
      </c>
      <c r="C19" s="139">
        <v>10070</v>
      </c>
      <c r="D19" s="139">
        <v>10070</v>
      </c>
      <c r="E19" s="139">
        <v>10070</v>
      </c>
      <c r="F19" s="139"/>
      <c r="G19" s="139"/>
    </row>
    <row r="20" ht="18" customHeight="1" spans="1:7">
      <c r="A20" s="93" t="s">
        <v>123</v>
      </c>
      <c r="B20" s="93" t="s">
        <v>124</v>
      </c>
      <c r="C20" s="139">
        <v>321594</v>
      </c>
      <c r="D20" s="139">
        <v>321594</v>
      </c>
      <c r="E20" s="139">
        <v>321594</v>
      </c>
      <c r="F20" s="139"/>
      <c r="G20" s="139"/>
    </row>
    <row r="21" ht="18" customHeight="1" spans="1:7">
      <c r="A21" s="215" t="s">
        <v>125</v>
      </c>
      <c r="B21" s="215" t="s">
        <v>126</v>
      </c>
      <c r="C21" s="139">
        <v>321594</v>
      </c>
      <c r="D21" s="139">
        <v>321594</v>
      </c>
      <c r="E21" s="139">
        <v>321594</v>
      </c>
      <c r="F21" s="139"/>
      <c r="G21" s="139"/>
    </row>
    <row r="22" ht="18" customHeight="1" spans="1:7">
      <c r="A22" s="216" t="s">
        <v>127</v>
      </c>
      <c r="B22" s="216" t="s">
        <v>128</v>
      </c>
      <c r="C22" s="139">
        <v>321594</v>
      </c>
      <c r="D22" s="139">
        <v>321594</v>
      </c>
      <c r="E22" s="139">
        <v>321594</v>
      </c>
      <c r="F22" s="139"/>
      <c r="G22" s="139"/>
    </row>
    <row r="23" ht="18" customHeight="1" spans="1:7">
      <c r="A23" s="138" t="s">
        <v>167</v>
      </c>
      <c r="B23" s="217" t="s">
        <v>167</v>
      </c>
      <c r="C23" s="139">
        <v>4189715.4</v>
      </c>
      <c r="D23" s="139">
        <v>4189715.4</v>
      </c>
      <c r="E23" s="139">
        <v>4144115.4</v>
      </c>
      <c r="F23" s="139">
        <v>45600</v>
      </c>
      <c r="G23" s="139"/>
    </row>
  </sheetData>
  <mergeCells count="6">
    <mergeCell ref="A2:G2"/>
    <mergeCell ref="A4:B4"/>
    <mergeCell ref="D4:F4"/>
    <mergeCell ref="A23:B23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8" sqref="A8"/>
    </sheetView>
  </sheetViews>
  <sheetFormatPr defaultColWidth="10.3796296296296" defaultRowHeight="14.25" customHeight="1" outlineLevelRow="7" outlineLevelCol="5"/>
  <cols>
    <col min="1" max="6" width="28.1296296296296" customWidth="1"/>
  </cols>
  <sheetData>
    <row r="1" customHeight="1" spans="1:6">
      <c r="A1" s="104"/>
      <c r="B1" s="104"/>
      <c r="C1" s="104"/>
      <c r="D1" s="104"/>
      <c r="E1" s="103"/>
      <c r="F1" s="208" t="s">
        <v>168</v>
      </c>
    </row>
    <row r="2" ht="41.25" customHeight="1" spans="1:6">
      <c r="A2" s="209" t="str">
        <f>"2026"&amp;"年一般公共预算“三公”经费支出预算表"</f>
        <v>2026年一般公共预算“三公”经费支出预算表</v>
      </c>
      <c r="B2" s="104"/>
      <c r="C2" s="104"/>
      <c r="D2" s="104"/>
      <c r="E2" s="103"/>
      <c r="F2" s="104"/>
    </row>
    <row r="3" customHeight="1" spans="1:6">
      <c r="A3" s="168" t="str">
        <f>"单位名称："&amp;"昆明市东川区汤丹镇大坪地学校"</f>
        <v>单位名称：昆明市东川区汤丹镇大坪地学校</v>
      </c>
      <c r="B3" s="210"/>
      <c r="D3" s="104"/>
      <c r="E3" s="103"/>
      <c r="F3" s="108" t="s">
        <v>1</v>
      </c>
    </row>
    <row r="4" ht="27" customHeight="1" spans="1:6">
      <c r="A4" s="109" t="s">
        <v>169</v>
      </c>
      <c r="B4" s="109" t="s">
        <v>170</v>
      </c>
      <c r="C4" s="111" t="s">
        <v>171</v>
      </c>
      <c r="D4" s="109"/>
      <c r="E4" s="110"/>
      <c r="F4" s="109" t="s">
        <v>172</v>
      </c>
    </row>
    <row r="5" ht="28.5" customHeight="1" spans="1:6">
      <c r="A5" s="211"/>
      <c r="B5" s="113"/>
      <c r="C5" s="110" t="s">
        <v>57</v>
      </c>
      <c r="D5" s="110" t="s">
        <v>173</v>
      </c>
      <c r="E5" s="110" t="s">
        <v>174</v>
      </c>
      <c r="F5" s="112"/>
    </row>
    <row r="6" ht="17.25" customHeight="1" spans="1:6">
      <c r="A6" s="117" t="s">
        <v>82</v>
      </c>
      <c r="B6" s="117" t="s">
        <v>83</v>
      </c>
      <c r="C6" s="117" t="s">
        <v>84</v>
      </c>
      <c r="D6" s="117" t="s">
        <v>85</v>
      </c>
      <c r="E6" s="117" t="s">
        <v>86</v>
      </c>
      <c r="F6" s="117" t="s">
        <v>87</v>
      </c>
    </row>
    <row r="7" ht="17.25" customHeight="1" spans="1:6">
      <c r="A7" s="139"/>
      <c r="B7" s="139"/>
      <c r="C7" s="139"/>
      <c r="D7" s="139"/>
      <c r="E7" s="139"/>
      <c r="F7" s="139"/>
    </row>
    <row r="8" customHeight="1" spans="1:6">
      <c r="A8" t="s">
        <v>175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0"/>
  <sheetViews>
    <sheetView showZeros="0" topLeftCell="B7" workbookViewId="0">
      <selection activeCell="K18" sqref="K18"/>
    </sheetView>
  </sheetViews>
  <sheetFormatPr defaultColWidth="9.12962962962963" defaultRowHeight="14.25" customHeight="1"/>
  <cols>
    <col min="1" max="2" width="32.8796296296296" customWidth="1"/>
    <col min="3" max="3" width="20.75" customWidth="1"/>
    <col min="4" max="4" width="31.25" customWidth="1"/>
    <col min="5" max="5" width="10.1296296296296" customWidth="1"/>
    <col min="6" max="6" width="17.6296296296296" customWidth="1"/>
    <col min="7" max="7" width="10.25" customWidth="1"/>
    <col min="8" max="8" width="23" customWidth="1"/>
    <col min="9" max="25" width="18.75" customWidth="1"/>
  </cols>
  <sheetData>
    <row r="1" ht="13.5" customHeight="1" spans="1:25">
      <c r="B1" s="190"/>
      <c r="C1" s="196"/>
      <c r="E1" s="197"/>
      <c r="F1" s="197"/>
      <c r="G1" s="197"/>
      <c r="H1" s="197"/>
      <c r="I1" s="140"/>
      <c r="J1" s="140"/>
      <c r="K1" s="140"/>
      <c r="L1" s="140"/>
      <c r="M1" s="140"/>
      <c r="N1" s="140"/>
      <c r="O1" s="140"/>
      <c r="S1" s="140"/>
      <c r="W1" s="196"/>
      <c r="Y1" s="69" t="s">
        <v>176</v>
      </c>
    </row>
    <row r="2" ht="45.75" customHeight="1" spans="1:25">
      <c r="A2" s="125" t="str">
        <f>"2026"&amp;"年部门基本支出预算表"</f>
        <v>2026年部门基本支出预算表</v>
      </c>
      <c r="B2" s="70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70"/>
      <c r="Q2" s="70"/>
      <c r="R2" s="70"/>
      <c r="S2" s="125"/>
      <c r="T2" s="125"/>
      <c r="U2" s="125"/>
      <c r="V2" s="125"/>
      <c r="W2" s="125"/>
      <c r="X2" s="125"/>
      <c r="Y2" s="125"/>
    </row>
    <row r="3" ht="18.75" customHeight="1" spans="1:25">
      <c r="A3" s="71" t="str">
        <f>"单位名称："&amp;"昆明市东川区汤丹镇大坪地学校"</f>
        <v>单位名称：昆明市东川区汤丹镇大坪地学校</v>
      </c>
      <c r="B3" s="72"/>
      <c r="C3" s="198"/>
      <c r="D3" s="198"/>
      <c r="E3" s="198"/>
      <c r="F3" s="198"/>
      <c r="G3" s="198"/>
      <c r="H3" s="198"/>
      <c r="I3" s="145"/>
      <c r="J3" s="145"/>
      <c r="K3" s="145"/>
      <c r="L3" s="145"/>
      <c r="M3" s="145"/>
      <c r="N3" s="145"/>
      <c r="O3" s="145"/>
      <c r="P3" s="73"/>
      <c r="Q3" s="73"/>
      <c r="R3" s="73"/>
      <c r="S3" s="145"/>
      <c r="W3" s="196"/>
      <c r="Y3" s="69" t="s">
        <v>1</v>
      </c>
    </row>
    <row r="4" ht="18" customHeight="1" spans="1:25">
      <c r="A4" s="75" t="s">
        <v>177</v>
      </c>
      <c r="B4" s="75" t="s">
        <v>178</v>
      </c>
      <c r="C4" s="75" t="s">
        <v>179</v>
      </c>
      <c r="D4" s="75" t="s">
        <v>180</v>
      </c>
      <c r="E4" s="75" t="s">
        <v>181</v>
      </c>
      <c r="F4" s="75" t="s">
        <v>182</v>
      </c>
      <c r="G4" s="75" t="s">
        <v>183</v>
      </c>
      <c r="H4" s="75" t="s">
        <v>184</v>
      </c>
      <c r="I4" s="199" t="s">
        <v>185</v>
      </c>
      <c r="J4" s="151" t="s">
        <v>185</v>
      </c>
      <c r="K4" s="151"/>
      <c r="L4" s="151"/>
      <c r="M4" s="151"/>
      <c r="N4" s="151"/>
      <c r="O4" s="151"/>
      <c r="P4" s="14"/>
      <c r="Q4" s="14"/>
      <c r="R4" s="14"/>
      <c r="S4" s="150" t="s">
        <v>61</v>
      </c>
      <c r="T4" s="151" t="s">
        <v>62</v>
      </c>
      <c r="U4" s="151"/>
      <c r="V4" s="151"/>
      <c r="W4" s="151"/>
      <c r="X4" s="151"/>
      <c r="Y4" s="135"/>
    </row>
    <row r="5" ht="18" customHeight="1" spans="1:25">
      <c r="A5" s="77"/>
      <c r="B5" s="91"/>
      <c r="C5" s="184"/>
      <c r="D5" s="77"/>
      <c r="E5" s="77"/>
      <c r="F5" s="77"/>
      <c r="G5" s="77"/>
      <c r="H5" s="77"/>
      <c r="I5" s="182" t="s">
        <v>186</v>
      </c>
      <c r="J5" s="199" t="s">
        <v>58</v>
      </c>
      <c r="K5" s="151"/>
      <c r="L5" s="151"/>
      <c r="M5" s="151"/>
      <c r="N5" s="151"/>
      <c r="O5" s="135"/>
      <c r="P5" s="13" t="s">
        <v>187</v>
      </c>
      <c r="Q5" s="14"/>
      <c r="R5" s="15"/>
      <c r="S5" s="75" t="s">
        <v>61</v>
      </c>
      <c r="T5" s="199" t="s">
        <v>62</v>
      </c>
      <c r="U5" s="150" t="s">
        <v>64</v>
      </c>
      <c r="V5" s="151" t="s">
        <v>62</v>
      </c>
      <c r="W5" s="150" t="s">
        <v>66</v>
      </c>
      <c r="X5" s="150" t="s">
        <v>67</v>
      </c>
      <c r="Y5" s="200" t="s">
        <v>68</v>
      </c>
    </row>
    <row r="6" ht="19.5" customHeight="1" spans="1:25">
      <c r="A6" s="91"/>
      <c r="B6" s="91"/>
      <c r="C6" s="91"/>
      <c r="D6" s="91"/>
      <c r="E6" s="91"/>
      <c r="F6" s="91"/>
      <c r="G6" s="91"/>
      <c r="H6" s="91"/>
      <c r="I6" s="91"/>
      <c r="J6" s="201" t="s">
        <v>188</v>
      </c>
      <c r="K6" s="75"/>
      <c r="L6" s="75" t="s">
        <v>189</v>
      </c>
      <c r="M6" s="75" t="s">
        <v>190</v>
      </c>
      <c r="N6" s="75" t="s">
        <v>191</v>
      </c>
      <c r="O6" s="75" t="s">
        <v>192</v>
      </c>
      <c r="P6" s="75" t="s">
        <v>58</v>
      </c>
      <c r="Q6" s="75" t="s">
        <v>59</v>
      </c>
      <c r="R6" s="75" t="s">
        <v>60</v>
      </c>
      <c r="S6" s="91"/>
      <c r="T6" s="75" t="s">
        <v>57</v>
      </c>
      <c r="U6" s="75" t="s">
        <v>64</v>
      </c>
      <c r="V6" s="75" t="s">
        <v>193</v>
      </c>
      <c r="W6" s="75" t="s">
        <v>66</v>
      </c>
      <c r="X6" s="75" t="s">
        <v>67</v>
      </c>
      <c r="Y6" s="75" t="s">
        <v>68</v>
      </c>
    </row>
    <row r="7" ht="37.5" customHeight="1" spans="1:25">
      <c r="A7" s="202"/>
      <c r="B7" s="82"/>
      <c r="C7" s="202"/>
      <c r="D7" s="202"/>
      <c r="E7" s="202"/>
      <c r="F7" s="202"/>
      <c r="G7" s="202"/>
      <c r="H7" s="202"/>
      <c r="I7" s="202"/>
      <c r="J7" s="203" t="s">
        <v>57</v>
      </c>
      <c r="K7" s="204" t="s">
        <v>194</v>
      </c>
      <c r="L7" s="80" t="s">
        <v>195</v>
      </c>
      <c r="M7" s="80" t="s">
        <v>190</v>
      </c>
      <c r="N7" s="80" t="s">
        <v>191</v>
      </c>
      <c r="O7" s="80" t="s">
        <v>192</v>
      </c>
      <c r="P7" s="80" t="s">
        <v>190</v>
      </c>
      <c r="Q7" s="80" t="s">
        <v>191</v>
      </c>
      <c r="R7" s="80" t="s">
        <v>192</v>
      </c>
      <c r="S7" s="80" t="s">
        <v>61</v>
      </c>
      <c r="T7" s="80" t="s">
        <v>57</v>
      </c>
      <c r="U7" s="80" t="s">
        <v>64</v>
      </c>
      <c r="V7" s="80" t="s">
        <v>193</v>
      </c>
      <c r="W7" s="80" t="s">
        <v>66</v>
      </c>
      <c r="X7" s="80" t="s">
        <v>67</v>
      </c>
      <c r="Y7" s="80" t="s">
        <v>68</v>
      </c>
    </row>
    <row r="8" customHeight="1" spans="1:25">
      <c r="A8" s="92">
        <v>1</v>
      </c>
      <c r="B8" s="92">
        <v>2</v>
      </c>
      <c r="C8" s="92">
        <v>3</v>
      </c>
      <c r="D8" s="92">
        <v>4</v>
      </c>
      <c r="E8" s="92">
        <v>5</v>
      </c>
      <c r="F8" s="92">
        <v>6</v>
      </c>
      <c r="G8" s="92">
        <v>7</v>
      </c>
      <c r="H8" s="92">
        <v>8</v>
      </c>
      <c r="I8" s="92">
        <v>9</v>
      </c>
      <c r="J8" s="92">
        <v>10</v>
      </c>
      <c r="K8" s="92">
        <v>11</v>
      </c>
      <c r="L8" s="92">
        <v>12</v>
      </c>
      <c r="M8" s="92">
        <v>13</v>
      </c>
      <c r="N8" s="92">
        <v>14</v>
      </c>
      <c r="O8" s="92">
        <v>15</v>
      </c>
      <c r="P8" s="92">
        <v>16</v>
      </c>
      <c r="Q8" s="92">
        <v>17</v>
      </c>
      <c r="R8" s="92">
        <v>18</v>
      </c>
      <c r="S8" s="92">
        <v>19</v>
      </c>
      <c r="T8" s="92">
        <v>20</v>
      </c>
      <c r="U8" s="92">
        <v>21</v>
      </c>
      <c r="V8" s="92">
        <v>22</v>
      </c>
      <c r="W8" s="92">
        <v>23</v>
      </c>
      <c r="X8" s="92">
        <v>24</v>
      </c>
      <c r="Y8" s="92">
        <v>25</v>
      </c>
    </row>
    <row r="9" ht="20.25" customHeight="1" spans="1:25">
      <c r="A9" s="26" t="s">
        <v>196</v>
      </c>
      <c r="B9" s="26" t="s">
        <v>70</v>
      </c>
      <c r="C9" s="26" t="s">
        <v>197</v>
      </c>
      <c r="D9" s="26" t="s">
        <v>198</v>
      </c>
      <c r="E9" s="26" t="s">
        <v>105</v>
      </c>
      <c r="F9" s="26" t="s">
        <v>106</v>
      </c>
      <c r="G9" s="26" t="s">
        <v>199</v>
      </c>
      <c r="H9" s="26" t="s">
        <v>200</v>
      </c>
      <c r="I9" s="139">
        <v>1363368</v>
      </c>
      <c r="J9" s="139">
        <v>1363368</v>
      </c>
      <c r="K9" s="139"/>
      <c r="L9" s="139"/>
      <c r="M9" s="139"/>
      <c r="N9" s="139">
        <v>1363368</v>
      </c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ht="20.25" customHeight="1" spans="1:25">
      <c r="A10" s="26" t="s">
        <v>196</v>
      </c>
      <c r="B10" s="26" t="s">
        <v>70</v>
      </c>
      <c r="C10" s="26" t="s">
        <v>197</v>
      </c>
      <c r="D10" s="26" t="s">
        <v>198</v>
      </c>
      <c r="E10" s="26" t="s">
        <v>105</v>
      </c>
      <c r="F10" s="26" t="s">
        <v>106</v>
      </c>
      <c r="G10" s="26" t="s">
        <v>201</v>
      </c>
      <c r="H10" s="26" t="s">
        <v>202</v>
      </c>
      <c r="I10" s="139">
        <v>114000</v>
      </c>
      <c r="J10" s="139">
        <v>114000</v>
      </c>
      <c r="K10" s="205"/>
      <c r="L10" s="205"/>
      <c r="M10" s="205"/>
      <c r="N10" s="139">
        <v>114000</v>
      </c>
      <c r="O10" s="205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ht="20.25" customHeight="1" spans="1:25">
      <c r="A11" s="26" t="s">
        <v>196</v>
      </c>
      <c r="B11" s="26" t="s">
        <v>70</v>
      </c>
      <c r="C11" s="26" t="s">
        <v>197</v>
      </c>
      <c r="D11" s="26" t="s">
        <v>198</v>
      </c>
      <c r="E11" s="26" t="s">
        <v>105</v>
      </c>
      <c r="F11" s="26" t="s">
        <v>106</v>
      </c>
      <c r="G11" s="26" t="s">
        <v>201</v>
      </c>
      <c r="H11" s="26" t="s">
        <v>202</v>
      </c>
      <c r="I11" s="139">
        <v>69228</v>
      </c>
      <c r="J11" s="139">
        <v>69228</v>
      </c>
      <c r="K11" s="205"/>
      <c r="L11" s="205"/>
      <c r="M11" s="205"/>
      <c r="N11" s="139">
        <v>69228</v>
      </c>
      <c r="O11" s="205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ht="20.25" customHeight="1" spans="1:25">
      <c r="A12" s="26" t="s">
        <v>196</v>
      </c>
      <c r="B12" s="26" t="s">
        <v>70</v>
      </c>
      <c r="C12" s="26" t="s">
        <v>197</v>
      </c>
      <c r="D12" s="26" t="s">
        <v>198</v>
      </c>
      <c r="E12" s="26" t="s">
        <v>105</v>
      </c>
      <c r="F12" s="26" t="s">
        <v>106</v>
      </c>
      <c r="G12" s="26" t="s">
        <v>203</v>
      </c>
      <c r="H12" s="26" t="s">
        <v>204</v>
      </c>
      <c r="I12" s="139">
        <v>113614</v>
      </c>
      <c r="J12" s="139">
        <v>113614</v>
      </c>
      <c r="K12" s="205"/>
      <c r="L12" s="205"/>
      <c r="M12" s="205"/>
      <c r="N12" s="139">
        <v>113614</v>
      </c>
      <c r="O12" s="205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ht="20.25" customHeight="1" spans="1:25">
      <c r="A13" s="26" t="s">
        <v>196</v>
      </c>
      <c r="B13" s="26" t="s">
        <v>70</v>
      </c>
      <c r="C13" s="26" t="s">
        <v>197</v>
      </c>
      <c r="D13" s="26" t="s">
        <v>198</v>
      </c>
      <c r="E13" s="26" t="s">
        <v>105</v>
      </c>
      <c r="F13" s="26" t="s">
        <v>106</v>
      </c>
      <c r="G13" s="26" t="s">
        <v>205</v>
      </c>
      <c r="H13" s="26" t="s">
        <v>206</v>
      </c>
      <c r="I13" s="139">
        <v>375420</v>
      </c>
      <c r="J13" s="139">
        <v>375420</v>
      </c>
      <c r="K13" s="205"/>
      <c r="L13" s="205"/>
      <c r="M13" s="205"/>
      <c r="N13" s="139">
        <v>375420</v>
      </c>
      <c r="O13" s="205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ht="20.25" customHeight="1" spans="1:25">
      <c r="A14" s="26" t="s">
        <v>196</v>
      </c>
      <c r="B14" s="26" t="s">
        <v>70</v>
      </c>
      <c r="C14" s="26" t="s">
        <v>197</v>
      </c>
      <c r="D14" s="26" t="s">
        <v>198</v>
      </c>
      <c r="E14" s="26" t="s">
        <v>105</v>
      </c>
      <c r="F14" s="26" t="s">
        <v>106</v>
      </c>
      <c r="G14" s="26" t="s">
        <v>205</v>
      </c>
      <c r="H14" s="26" t="s">
        <v>206</v>
      </c>
      <c r="I14" s="139">
        <v>411120</v>
      </c>
      <c r="J14" s="139">
        <v>411120</v>
      </c>
      <c r="K14" s="205"/>
      <c r="L14" s="205"/>
      <c r="M14" s="205"/>
      <c r="N14" s="139">
        <v>411120</v>
      </c>
      <c r="O14" s="205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ht="20.25" customHeight="1" spans="1:25">
      <c r="A15" s="26" t="s">
        <v>196</v>
      </c>
      <c r="B15" s="26" t="s">
        <v>70</v>
      </c>
      <c r="C15" s="26" t="s">
        <v>197</v>
      </c>
      <c r="D15" s="26" t="s">
        <v>198</v>
      </c>
      <c r="E15" s="26" t="s">
        <v>105</v>
      </c>
      <c r="F15" s="26" t="s">
        <v>106</v>
      </c>
      <c r="G15" s="26" t="s">
        <v>205</v>
      </c>
      <c r="H15" s="26" t="s">
        <v>206</v>
      </c>
      <c r="I15" s="139">
        <v>206376</v>
      </c>
      <c r="J15" s="139">
        <v>206376</v>
      </c>
      <c r="K15" s="205"/>
      <c r="L15" s="205"/>
      <c r="M15" s="205"/>
      <c r="N15" s="139">
        <v>206376</v>
      </c>
      <c r="O15" s="205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ht="20.25" customHeight="1" spans="1:25">
      <c r="A16" s="26" t="s">
        <v>196</v>
      </c>
      <c r="B16" s="26" t="s">
        <v>70</v>
      </c>
      <c r="C16" s="26" t="s">
        <v>207</v>
      </c>
      <c r="D16" s="26" t="s">
        <v>208</v>
      </c>
      <c r="E16" s="26" t="s">
        <v>105</v>
      </c>
      <c r="F16" s="26" t="s">
        <v>106</v>
      </c>
      <c r="G16" s="26" t="s">
        <v>205</v>
      </c>
      <c r="H16" s="26" t="s">
        <v>206</v>
      </c>
      <c r="I16" s="139">
        <v>159600</v>
      </c>
      <c r="J16" s="139">
        <v>159600</v>
      </c>
      <c r="K16" s="205"/>
      <c r="L16" s="205"/>
      <c r="M16" s="205"/>
      <c r="N16" s="139">
        <v>159600</v>
      </c>
      <c r="O16" s="205"/>
      <c r="P16" s="139"/>
      <c r="Q16" s="139"/>
      <c r="R16" s="139"/>
      <c r="S16" s="139"/>
      <c r="T16" s="139"/>
      <c r="U16" s="139"/>
      <c r="V16" s="139"/>
      <c r="W16" s="139"/>
      <c r="X16" s="139"/>
      <c r="Y16" s="139"/>
    </row>
    <row r="17" ht="20.25" customHeight="1" spans="1:25">
      <c r="A17" s="26" t="s">
        <v>196</v>
      </c>
      <c r="B17" s="26" t="s">
        <v>70</v>
      </c>
      <c r="C17" s="26" t="s">
        <v>209</v>
      </c>
      <c r="D17" s="26" t="s">
        <v>128</v>
      </c>
      <c r="E17" s="26" t="s">
        <v>127</v>
      </c>
      <c r="F17" s="26" t="s">
        <v>128</v>
      </c>
      <c r="G17" s="26" t="s">
        <v>210</v>
      </c>
      <c r="H17" s="26" t="s">
        <v>128</v>
      </c>
      <c r="I17" s="139">
        <v>321594</v>
      </c>
      <c r="J17" s="139">
        <v>321594</v>
      </c>
      <c r="K17" s="205"/>
      <c r="L17" s="205"/>
      <c r="M17" s="205"/>
      <c r="N17" s="139">
        <v>321594</v>
      </c>
      <c r="O17" s="205"/>
      <c r="P17" s="139"/>
      <c r="Q17" s="139"/>
      <c r="R17" s="139"/>
      <c r="S17" s="139"/>
      <c r="T17" s="139"/>
      <c r="U17" s="139"/>
      <c r="V17" s="139"/>
      <c r="W17" s="139"/>
      <c r="X17" s="139"/>
      <c r="Y17" s="139"/>
    </row>
    <row r="18" ht="20.25" customHeight="1" spans="1:25">
      <c r="A18" s="26" t="s">
        <v>196</v>
      </c>
      <c r="B18" s="26" t="s">
        <v>70</v>
      </c>
      <c r="C18" s="26" t="s">
        <v>211</v>
      </c>
      <c r="D18" s="26" t="s">
        <v>212</v>
      </c>
      <c r="E18" s="26" t="s">
        <v>101</v>
      </c>
      <c r="F18" s="26" t="s">
        <v>102</v>
      </c>
      <c r="G18" s="26" t="s">
        <v>213</v>
      </c>
      <c r="H18" s="26" t="s">
        <v>214</v>
      </c>
      <c r="I18" s="139">
        <v>19872</v>
      </c>
      <c r="J18" s="139">
        <v>19872</v>
      </c>
      <c r="K18" s="205"/>
      <c r="L18" s="205"/>
      <c r="M18" s="205"/>
      <c r="N18" s="139">
        <v>19872</v>
      </c>
      <c r="O18" s="205"/>
      <c r="P18" s="139"/>
      <c r="Q18" s="139"/>
      <c r="R18" s="139"/>
      <c r="S18" s="139"/>
      <c r="T18" s="139"/>
      <c r="U18" s="139"/>
      <c r="V18" s="139"/>
      <c r="W18" s="139"/>
      <c r="X18" s="139"/>
      <c r="Y18" s="139"/>
    </row>
    <row r="19" ht="20.25" customHeight="1" spans="1:25">
      <c r="A19" s="26" t="s">
        <v>196</v>
      </c>
      <c r="B19" s="26" t="s">
        <v>70</v>
      </c>
      <c r="C19" s="26" t="s">
        <v>211</v>
      </c>
      <c r="D19" s="26" t="s">
        <v>212</v>
      </c>
      <c r="E19" s="26" t="s">
        <v>101</v>
      </c>
      <c r="F19" s="26" t="s">
        <v>102</v>
      </c>
      <c r="G19" s="26" t="s">
        <v>213</v>
      </c>
      <c r="H19" s="26" t="s">
        <v>214</v>
      </c>
      <c r="I19" s="139">
        <v>29808</v>
      </c>
      <c r="J19" s="139">
        <v>29808</v>
      </c>
      <c r="K19" s="205"/>
      <c r="L19" s="205"/>
      <c r="M19" s="205"/>
      <c r="N19" s="139">
        <v>29808</v>
      </c>
      <c r="O19" s="205"/>
      <c r="P19" s="139"/>
      <c r="Q19" s="139"/>
      <c r="R19" s="139"/>
      <c r="S19" s="139"/>
      <c r="T19" s="139"/>
      <c r="U19" s="139"/>
      <c r="V19" s="139"/>
      <c r="W19" s="139"/>
      <c r="X19" s="139"/>
      <c r="Y19" s="139"/>
    </row>
    <row r="20" ht="20.25" customHeight="1" spans="1:25">
      <c r="A20" s="26" t="s">
        <v>196</v>
      </c>
      <c r="B20" s="26" t="s">
        <v>70</v>
      </c>
      <c r="C20" s="26" t="s">
        <v>211</v>
      </c>
      <c r="D20" s="26" t="s">
        <v>212</v>
      </c>
      <c r="E20" s="26" t="s">
        <v>101</v>
      </c>
      <c r="F20" s="26" t="s">
        <v>102</v>
      </c>
      <c r="G20" s="26" t="s">
        <v>213</v>
      </c>
      <c r="H20" s="26" t="s">
        <v>214</v>
      </c>
      <c r="I20" s="139">
        <v>34905.6</v>
      </c>
      <c r="J20" s="139">
        <v>34905.6</v>
      </c>
      <c r="K20" s="205"/>
      <c r="L20" s="205"/>
      <c r="M20" s="205"/>
      <c r="N20" s="139">
        <v>34905.6</v>
      </c>
      <c r="O20" s="205"/>
      <c r="P20" s="139"/>
      <c r="Q20" s="139"/>
      <c r="R20" s="139"/>
      <c r="S20" s="139"/>
      <c r="T20" s="139"/>
      <c r="U20" s="139"/>
      <c r="V20" s="139"/>
      <c r="W20" s="139"/>
      <c r="X20" s="139"/>
      <c r="Y20" s="139"/>
    </row>
    <row r="21" ht="20.25" customHeight="1" spans="1:25">
      <c r="A21" s="26" t="s">
        <v>196</v>
      </c>
      <c r="B21" s="26" t="s">
        <v>70</v>
      </c>
      <c r="C21" s="26" t="s">
        <v>211</v>
      </c>
      <c r="D21" s="26" t="s">
        <v>212</v>
      </c>
      <c r="E21" s="26" t="s">
        <v>101</v>
      </c>
      <c r="F21" s="26" t="s">
        <v>102</v>
      </c>
      <c r="G21" s="26" t="s">
        <v>213</v>
      </c>
      <c r="H21" s="26" t="s">
        <v>214</v>
      </c>
      <c r="I21" s="139">
        <v>29808</v>
      </c>
      <c r="J21" s="139">
        <v>29808</v>
      </c>
      <c r="K21" s="205"/>
      <c r="L21" s="205"/>
      <c r="M21" s="205"/>
      <c r="N21" s="139">
        <v>29808</v>
      </c>
      <c r="O21" s="205"/>
      <c r="P21" s="139"/>
      <c r="Q21" s="139"/>
      <c r="R21" s="139"/>
      <c r="S21" s="139"/>
      <c r="T21" s="139"/>
      <c r="U21" s="139"/>
      <c r="V21" s="139"/>
      <c r="W21" s="139"/>
      <c r="X21" s="139"/>
      <c r="Y21" s="139"/>
    </row>
    <row r="22" ht="20.25" customHeight="1" spans="1:25">
      <c r="A22" s="26" t="s">
        <v>196</v>
      </c>
      <c r="B22" s="26" t="s">
        <v>70</v>
      </c>
      <c r="C22" s="26" t="s">
        <v>211</v>
      </c>
      <c r="D22" s="26" t="s">
        <v>212</v>
      </c>
      <c r="E22" s="26" t="s">
        <v>101</v>
      </c>
      <c r="F22" s="26" t="s">
        <v>102</v>
      </c>
      <c r="G22" s="26" t="s">
        <v>213</v>
      </c>
      <c r="H22" s="26" t="s">
        <v>214</v>
      </c>
      <c r="I22" s="139">
        <v>52358.4</v>
      </c>
      <c r="J22" s="139">
        <v>52358.4</v>
      </c>
      <c r="K22" s="205"/>
      <c r="L22" s="205"/>
      <c r="M22" s="205"/>
      <c r="N22" s="139">
        <v>52358.4</v>
      </c>
      <c r="O22" s="205"/>
      <c r="P22" s="139"/>
      <c r="Q22" s="139"/>
      <c r="R22" s="139"/>
      <c r="S22" s="139"/>
      <c r="T22" s="139"/>
      <c r="U22" s="139"/>
      <c r="V22" s="139"/>
      <c r="W22" s="139"/>
      <c r="X22" s="139"/>
      <c r="Y22" s="139"/>
    </row>
    <row r="23" ht="20.25" customHeight="1" spans="1:25">
      <c r="A23" s="26" t="s">
        <v>196</v>
      </c>
      <c r="B23" s="26" t="s">
        <v>70</v>
      </c>
      <c r="C23" s="26" t="s">
        <v>211</v>
      </c>
      <c r="D23" s="26" t="s">
        <v>212</v>
      </c>
      <c r="E23" s="26" t="s">
        <v>101</v>
      </c>
      <c r="F23" s="26" t="s">
        <v>102</v>
      </c>
      <c r="G23" s="26" t="s">
        <v>213</v>
      </c>
      <c r="H23" s="26" t="s">
        <v>214</v>
      </c>
      <c r="I23" s="139">
        <v>52358.4</v>
      </c>
      <c r="J23" s="139">
        <v>52358.4</v>
      </c>
      <c r="K23" s="205"/>
      <c r="L23" s="205"/>
      <c r="M23" s="205"/>
      <c r="N23" s="139">
        <v>52358.4</v>
      </c>
      <c r="O23" s="205"/>
      <c r="P23" s="139"/>
      <c r="Q23" s="139"/>
      <c r="R23" s="139"/>
      <c r="S23" s="139"/>
      <c r="T23" s="139"/>
      <c r="U23" s="139"/>
      <c r="V23" s="139"/>
      <c r="W23" s="139"/>
      <c r="X23" s="139"/>
      <c r="Y23" s="139"/>
    </row>
    <row r="24" ht="20.25" customHeight="1" spans="1:25">
      <c r="A24" s="26" t="s">
        <v>196</v>
      </c>
      <c r="B24" s="26" t="s">
        <v>70</v>
      </c>
      <c r="C24" s="26" t="s">
        <v>215</v>
      </c>
      <c r="D24" s="26" t="s">
        <v>216</v>
      </c>
      <c r="E24" s="26" t="s">
        <v>105</v>
      </c>
      <c r="F24" s="26" t="s">
        <v>106</v>
      </c>
      <c r="G24" s="26" t="s">
        <v>217</v>
      </c>
      <c r="H24" s="26" t="s">
        <v>216</v>
      </c>
      <c r="I24" s="139">
        <v>45600</v>
      </c>
      <c r="J24" s="139">
        <v>45600</v>
      </c>
      <c r="K24" s="205"/>
      <c r="L24" s="205"/>
      <c r="M24" s="205"/>
      <c r="N24" s="139">
        <v>45600</v>
      </c>
      <c r="O24" s="205"/>
      <c r="P24" s="139"/>
      <c r="Q24" s="139"/>
      <c r="R24" s="139"/>
      <c r="S24" s="139"/>
      <c r="T24" s="139"/>
      <c r="U24" s="139"/>
      <c r="V24" s="139"/>
      <c r="W24" s="139"/>
      <c r="X24" s="139"/>
      <c r="Y24" s="139"/>
    </row>
    <row r="25" ht="20.25" customHeight="1" spans="1:25">
      <c r="A25" s="26" t="s">
        <v>196</v>
      </c>
      <c r="B25" s="26" t="s">
        <v>70</v>
      </c>
      <c r="C25" s="26" t="s">
        <v>218</v>
      </c>
      <c r="D25" s="26" t="s">
        <v>219</v>
      </c>
      <c r="E25" s="26" t="s">
        <v>111</v>
      </c>
      <c r="F25" s="26" t="s">
        <v>112</v>
      </c>
      <c r="G25" s="26" t="s">
        <v>220</v>
      </c>
      <c r="H25" s="26" t="s">
        <v>221</v>
      </c>
      <c r="I25" s="139">
        <v>428298</v>
      </c>
      <c r="J25" s="139">
        <v>428298</v>
      </c>
      <c r="K25" s="205"/>
      <c r="L25" s="205"/>
      <c r="M25" s="205"/>
      <c r="N25" s="139">
        <v>428298</v>
      </c>
      <c r="O25" s="205"/>
      <c r="P25" s="139"/>
      <c r="Q25" s="139"/>
      <c r="R25" s="139"/>
      <c r="S25" s="139"/>
      <c r="T25" s="139"/>
      <c r="U25" s="139"/>
      <c r="V25" s="139"/>
      <c r="W25" s="139"/>
      <c r="X25" s="139"/>
      <c r="Y25" s="139"/>
    </row>
    <row r="26" ht="20.25" customHeight="1" spans="1:25">
      <c r="A26" s="26" t="s">
        <v>196</v>
      </c>
      <c r="B26" s="26" t="s">
        <v>70</v>
      </c>
      <c r="C26" s="26" t="s">
        <v>218</v>
      </c>
      <c r="D26" s="26" t="s">
        <v>219</v>
      </c>
      <c r="E26" s="26" t="s">
        <v>117</v>
      </c>
      <c r="F26" s="26" t="s">
        <v>118</v>
      </c>
      <c r="G26" s="26" t="s">
        <v>222</v>
      </c>
      <c r="H26" s="26" t="s">
        <v>223</v>
      </c>
      <c r="I26" s="139">
        <v>208810</v>
      </c>
      <c r="J26" s="139">
        <v>208810</v>
      </c>
      <c r="K26" s="205"/>
      <c r="L26" s="205"/>
      <c r="M26" s="205"/>
      <c r="N26" s="139">
        <v>208810</v>
      </c>
      <c r="O26" s="205"/>
      <c r="P26" s="139"/>
      <c r="Q26" s="139"/>
      <c r="R26" s="139"/>
      <c r="S26" s="139"/>
      <c r="T26" s="139"/>
      <c r="U26" s="139"/>
      <c r="V26" s="139"/>
      <c r="W26" s="139"/>
      <c r="X26" s="139"/>
      <c r="Y26" s="139"/>
    </row>
    <row r="27" ht="20.25" customHeight="1" spans="1:25">
      <c r="A27" s="26" t="s">
        <v>196</v>
      </c>
      <c r="B27" s="26" t="s">
        <v>70</v>
      </c>
      <c r="C27" s="26" t="s">
        <v>218</v>
      </c>
      <c r="D27" s="26" t="s">
        <v>219</v>
      </c>
      <c r="E27" s="26" t="s">
        <v>119</v>
      </c>
      <c r="F27" s="26" t="s">
        <v>120</v>
      </c>
      <c r="G27" s="26" t="s">
        <v>224</v>
      </c>
      <c r="H27" s="26" t="s">
        <v>225</v>
      </c>
      <c r="I27" s="139">
        <v>125875</v>
      </c>
      <c r="J27" s="139">
        <v>125875</v>
      </c>
      <c r="K27" s="205"/>
      <c r="L27" s="205"/>
      <c r="M27" s="205"/>
      <c r="N27" s="139">
        <v>125875</v>
      </c>
      <c r="O27" s="205"/>
      <c r="P27" s="139"/>
      <c r="Q27" s="139"/>
      <c r="R27" s="139"/>
      <c r="S27" s="139"/>
      <c r="T27" s="139"/>
      <c r="U27" s="139"/>
      <c r="V27" s="139"/>
      <c r="W27" s="139"/>
      <c r="X27" s="139"/>
      <c r="Y27" s="139"/>
    </row>
    <row r="28" ht="20.25" customHeight="1" spans="1:25">
      <c r="A28" s="26" t="s">
        <v>196</v>
      </c>
      <c r="B28" s="26" t="s">
        <v>70</v>
      </c>
      <c r="C28" s="26" t="s">
        <v>218</v>
      </c>
      <c r="D28" s="26" t="s">
        <v>219</v>
      </c>
      <c r="E28" s="26" t="s">
        <v>105</v>
      </c>
      <c r="F28" s="26" t="s">
        <v>106</v>
      </c>
      <c r="G28" s="26" t="s">
        <v>226</v>
      </c>
      <c r="H28" s="26" t="s">
        <v>227</v>
      </c>
      <c r="I28" s="139">
        <v>17632</v>
      </c>
      <c r="J28" s="139">
        <v>17632</v>
      </c>
      <c r="K28" s="205"/>
      <c r="L28" s="205"/>
      <c r="M28" s="205"/>
      <c r="N28" s="139">
        <v>17632</v>
      </c>
      <c r="O28" s="205"/>
      <c r="P28" s="139"/>
      <c r="Q28" s="139"/>
      <c r="R28" s="139"/>
      <c r="S28" s="139"/>
      <c r="T28" s="139"/>
      <c r="U28" s="139"/>
      <c r="V28" s="139"/>
      <c r="W28" s="139"/>
      <c r="X28" s="139"/>
      <c r="Y28" s="139"/>
    </row>
    <row r="29" ht="20.25" customHeight="1" spans="1:25">
      <c r="A29" s="26" t="s">
        <v>196</v>
      </c>
      <c r="B29" s="26" t="s">
        <v>70</v>
      </c>
      <c r="C29" s="26" t="s">
        <v>218</v>
      </c>
      <c r="D29" s="26" t="s">
        <v>219</v>
      </c>
      <c r="E29" s="26" t="s">
        <v>121</v>
      </c>
      <c r="F29" s="26" t="s">
        <v>122</v>
      </c>
      <c r="G29" s="26" t="s">
        <v>226</v>
      </c>
      <c r="H29" s="26" t="s">
        <v>227</v>
      </c>
      <c r="I29" s="139">
        <v>10070</v>
      </c>
      <c r="J29" s="139">
        <v>10070</v>
      </c>
      <c r="K29" s="205"/>
      <c r="L29" s="205"/>
      <c r="M29" s="205"/>
      <c r="N29" s="139">
        <v>10070</v>
      </c>
      <c r="O29" s="205"/>
      <c r="P29" s="139"/>
      <c r="Q29" s="139"/>
      <c r="R29" s="139"/>
      <c r="S29" s="139"/>
      <c r="T29" s="139"/>
      <c r="U29" s="139"/>
      <c r="V29" s="139"/>
      <c r="W29" s="139"/>
      <c r="X29" s="139"/>
      <c r="Y29" s="139"/>
    </row>
    <row r="30" ht="17.25" customHeight="1" spans="1:25">
      <c r="A30" s="97" t="s">
        <v>167</v>
      </c>
      <c r="B30" s="41"/>
      <c r="C30" s="206"/>
      <c r="D30" s="206"/>
      <c r="E30" s="206"/>
      <c r="F30" s="206"/>
      <c r="G30" s="206"/>
      <c r="H30" s="207"/>
      <c r="I30" s="139">
        <v>4189715.4</v>
      </c>
      <c r="J30" s="139">
        <v>4189715.4</v>
      </c>
      <c r="K30" s="139"/>
      <c r="L30" s="139"/>
      <c r="M30" s="139"/>
      <c r="N30" s="139">
        <v>4189715.4</v>
      </c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0:H30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topLeftCell="E1" workbookViewId="0">
      <selection activeCell="E11" sqref="E11"/>
    </sheetView>
  </sheetViews>
  <sheetFormatPr defaultColWidth="9.12962962962963" defaultRowHeight="14.25" customHeight="1"/>
  <cols>
    <col min="1" max="1" width="10.25" customWidth="1"/>
    <col min="2" max="2" width="13.3796296296296" customWidth="1"/>
    <col min="3" max="3" width="32.8796296296296" customWidth="1"/>
    <col min="4" max="4" width="23.8796296296296" customWidth="1"/>
    <col min="5" max="5" width="11.1296296296296" customWidth="1"/>
    <col min="6" max="6" width="17.75" customWidth="1"/>
    <col min="7" max="7" width="9.87962962962963" customWidth="1"/>
    <col min="8" max="8" width="17.75" customWidth="1"/>
    <col min="9" max="13" width="20" customWidth="1"/>
    <col min="14" max="14" width="12.25" customWidth="1"/>
    <col min="15" max="15" width="12.75" customWidth="1"/>
    <col min="16" max="16" width="11.1296296296296" customWidth="1"/>
    <col min="17" max="21" width="19.8796296296296" customWidth="1"/>
    <col min="22" max="22" width="20" customWidth="1"/>
    <col min="23" max="23" width="19.8796296296296" customWidth="1"/>
  </cols>
  <sheetData>
    <row r="1" ht="13.5" customHeight="1" spans="1:23">
      <c r="B1" s="190"/>
      <c r="E1" s="68"/>
      <c r="F1" s="68"/>
      <c r="G1" s="68"/>
      <c r="H1" s="68"/>
      <c r="U1" s="190"/>
      <c r="W1" s="191" t="s">
        <v>228</v>
      </c>
    </row>
    <row r="2" ht="46.5" customHeight="1" spans="1:23">
      <c r="A2" s="70" t="str">
        <f>"2026"&amp;"年部门项目支出预算表"</f>
        <v>2026年部门项目支出预算表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ht="13.5" customHeight="1" spans="1:23">
      <c r="A3" s="71" t="str">
        <f>"单位名称："&amp;"昆明市东川区汤丹镇大坪地学校"</f>
        <v>单位名称：昆明市东川区汤丹镇大坪地学校</v>
      </c>
      <c r="B3" s="72"/>
      <c r="C3" s="72"/>
      <c r="D3" s="72"/>
      <c r="E3" s="72"/>
      <c r="F3" s="72"/>
      <c r="G3" s="72"/>
      <c r="H3" s="72"/>
      <c r="I3" s="73"/>
      <c r="J3" s="73"/>
      <c r="K3" s="73"/>
      <c r="L3" s="73"/>
      <c r="M3" s="73"/>
      <c r="N3" s="73"/>
      <c r="O3" s="73"/>
      <c r="P3" s="73"/>
      <c r="Q3" s="73"/>
      <c r="U3" s="190"/>
      <c r="W3" s="169" t="s">
        <v>1</v>
      </c>
    </row>
    <row r="4" ht="21.75" customHeight="1" spans="1:23">
      <c r="A4" s="75" t="s">
        <v>229</v>
      </c>
      <c r="B4" s="76" t="s">
        <v>179</v>
      </c>
      <c r="C4" s="75" t="s">
        <v>180</v>
      </c>
      <c r="D4" s="75" t="s">
        <v>230</v>
      </c>
      <c r="E4" s="76" t="s">
        <v>181</v>
      </c>
      <c r="F4" s="76" t="s">
        <v>182</v>
      </c>
      <c r="G4" s="76" t="s">
        <v>231</v>
      </c>
      <c r="H4" s="76" t="s">
        <v>232</v>
      </c>
      <c r="I4" s="90" t="s">
        <v>55</v>
      </c>
      <c r="J4" s="13" t="s">
        <v>233</v>
      </c>
      <c r="K4" s="14"/>
      <c r="L4" s="14"/>
      <c r="M4" s="15"/>
      <c r="N4" s="13" t="s">
        <v>187</v>
      </c>
      <c r="O4" s="14"/>
      <c r="P4" s="15"/>
      <c r="Q4" s="76" t="s">
        <v>61</v>
      </c>
      <c r="R4" s="13" t="s">
        <v>62</v>
      </c>
      <c r="S4" s="14"/>
      <c r="T4" s="14"/>
      <c r="U4" s="14"/>
      <c r="V4" s="14"/>
      <c r="W4" s="15"/>
    </row>
    <row r="5" ht="21.75" customHeight="1" spans="1:23">
      <c r="A5" s="77"/>
      <c r="B5" s="91"/>
      <c r="C5" s="77"/>
      <c r="D5" s="77"/>
      <c r="E5" s="78"/>
      <c r="F5" s="78"/>
      <c r="G5" s="78"/>
      <c r="H5" s="78"/>
      <c r="I5" s="91"/>
      <c r="J5" s="192" t="s">
        <v>58</v>
      </c>
      <c r="K5" s="193"/>
      <c r="L5" s="76" t="s">
        <v>59</v>
      </c>
      <c r="M5" s="76" t="s">
        <v>60</v>
      </c>
      <c r="N5" s="76" t="s">
        <v>58</v>
      </c>
      <c r="O5" s="76" t="s">
        <v>59</v>
      </c>
      <c r="P5" s="76" t="s">
        <v>60</v>
      </c>
      <c r="Q5" s="78"/>
      <c r="R5" s="76" t="s">
        <v>57</v>
      </c>
      <c r="S5" s="76" t="s">
        <v>64</v>
      </c>
      <c r="T5" s="76" t="s">
        <v>193</v>
      </c>
      <c r="U5" s="76" t="s">
        <v>66</v>
      </c>
      <c r="V5" s="76" t="s">
        <v>67</v>
      </c>
      <c r="W5" s="76" t="s">
        <v>68</v>
      </c>
    </row>
    <row r="6" ht="21" customHeight="1" spans="1:23">
      <c r="A6" s="91"/>
      <c r="B6" s="91"/>
      <c r="C6" s="91"/>
      <c r="D6" s="91"/>
      <c r="E6" s="91"/>
      <c r="F6" s="91"/>
      <c r="G6" s="91"/>
      <c r="H6" s="91"/>
      <c r="I6" s="91"/>
      <c r="J6" s="194" t="s">
        <v>57</v>
      </c>
      <c r="K6" s="195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ht="39.75" customHeight="1" spans="1:23">
      <c r="A7" s="80"/>
      <c r="B7" s="82"/>
      <c r="C7" s="80"/>
      <c r="D7" s="80"/>
      <c r="E7" s="81"/>
      <c r="F7" s="81"/>
      <c r="G7" s="81"/>
      <c r="H7" s="81"/>
      <c r="I7" s="82"/>
      <c r="J7" s="21" t="s">
        <v>57</v>
      </c>
      <c r="K7" s="21" t="s">
        <v>234</v>
      </c>
      <c r="L7" s="81"/>
      <c r="M7" s="81"/>
      <c r="N7" s="81"/>
      <c r="O7" s="81"/>
      <c r="P7" s="81"/>
      <c r="Q7" s="81"/>
      <c r="R7" s="81"/>
      <c r="S7" s="81"/>
      <c r="T7" s="81"/>
      <c r="U7" s="82"/>
      <c r="V7" s="81"/>
      <c r="W7" s="81"/>
    </row>
    <row r="8" ht="15" customHeight="1" spans="1:23">
      <c r="A8" s="83">
        <v>1</v>
      </c>
      <c r="B8" s="83">
        <v>2</v>
      </c>
      <c r="C8" s="83">
        <v>3</v>
      </c>
      <c r="D8" s="83">
        <v>4</v>
      </c>
      <c r="E8" s="83">
        <v>5</v>
      </c>
      <c r="F8" s="83">
        <v>6</v>
      </c>
      <c r="G8" s="83">
        <v>7</v>
      </c>
      <c r="H8" s="83">
        <v>8</v>
      </c>
      <c r="I8" s="83">
        <v>9</v>
      </c>
      <c r="J8" s="83">
        <v>10</v>
      </c>
      <c r="K8" s="83">
        <v>11</v>
      </c>
      <c r="L8" s="92">
        <v>12</v>
      </c>
      <c r="M8" s="92">
        <v>13</v>
      </c>
      <c r="N8" s="92">
        <v>14</v>
      </c>
      <c r="O8" s="92">
        <v>15</v>
      </c>
      <c r="P8" s="92">
        <v>16</v>
      </c>
      <c r="Q8" s="92">
        <v>17</v>
      </c>
      <c r="R8" s="92">
        <v>18</v>
      </c>
      <c r="S8" s="92">
        <v>19</v>
      </c>
      <c r="T8" s="92">
        <v>20</v>
      </c>
      <c r="U8" s="83">
        <v>21</v>
      </c>
      <c r="V8" s="92">
        <v>22</v>
      </c>
      <c r="W8" s="83">
        <v>23</v>
      </c>
    </row>
    <row r="9" ht="21.75" customHeight="1" spans="1:23">
      <c r="A9" s="127"/>
      <c r="B9" s="127"/>
      <c r="C9" s="127"/>
      <c r="D9" s="127"/>
      <c r="E9" s="127"/>
      <c r="F9" s="127"/>
      <c r="G9" s="127"/>
      <c r="H9" s="127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</row>
    <row r="10" ht="18.75" customHeight="1" spans="1:23">
      <c r="A10" s="97" t="s">
        <v>167</v>
      </c>
      <c r="B10" s="41"/>
      <c r="C10" s="41"/>
      <c r="D10" s="41"/>
      <c r="E10" s="41"/>
      <c r="F10" s="41"/>
      <c r="G10" s="41"/>
      <c r="H10" s="98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</row>
    <row r="11" customHeight="1" spans="1:23">
      <c r="A11" t="s">
        <v>235</v>
      </c>
      <c r="E11" t="s">
        <v>236</v>
      </c>
    </row>
  </sheetData>
  <mergeCells count="28">
    <mergeCell ref="A2:W2"/>
    <mergeCell ref="A3:H3"/>
    <mergeCell ref="J4:M4"/>
    <mergeCell ref="N4:P4"/>
    <mergeCell ref="R4:W4"/>
    <mergeCell ref="A10:H1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2962962962963" defaultRowHeight="12" customHeight="1" outlineLevelRow="7"/>
  <cols>
    <col min="1" max="1" width="34.25" customWidth="1"/>
    <col min="2" max="2" width="29" customWidth="1"/>
    <col min="3" max="5" width="23.6296296296296" customWidth="1"/>
    <col min="6" max="6" width="11.25" customWidth="1"/>
    <col min="7" max="7" width="25.1296296296296" customWidth="1"/>
    <col min="8" max="8" width="15.6296296296296" customWidth="1"/>
    <col min="9" max="9" width="13.3796296296296" customWidth="1"/>
    <col min="10" max="10" width="18.8796296296296" customWidth="1"/>
  </cols>
  <sheetData>
    <row r="1" ht="18" customHeight="1" spans="1:10">
      <c r="J1" s="69" t="s">
        <v>237</v>
      </c>
    </row>
    <row r="2" ht="39.75" customHeight="1" spans="1:10">
      <c r="A2" s="124" t="str">
        <f>"2026"&amp;"年部门项目支出绩效目标表"</f>
        <v>2026年部门项目支出绩效目标表</v>
      </c>
      <c r="B2" s="70"/>
      <c r="C2" s="70"/>
      <c r="D2" s="70"/>
      <c r="E2" s="70"/>
      <c r="F2" s="125"/>
      <c r="G2" s="70"/>
      <c r="H2" s="125"/>
      <c r="I2" s="125"/>
      <c r="J2" s="70"/>
    </row>
    <row r="3" ht="17.25" customHeight="1" spans="1:10">
      <c r="A3" s="71" t="str">
        <f>"单位名称："&amp;"昆明市东川区汤丹镇大坪地学校"</f>
        <v>单位名称：昆明市东川区汤丹镇大坪地学校</v>
      </c>
    </row>
    <row r="4" ht="44.25" customHeight="1" spans="1:10">
      <c r="A4" s="21" t="s">
        <v>180</v>
      </c>
      <c r="B4" s="21" t="s">
        <v>238</v>
      </c>
      <c r="C4" s="21" t="s">
        <v>239</v>
      </c>
      <c r="D4" s="21" t="s">
        <v>240</v>
      </c>
      <c r="E4" s="21" t="s">
        <v>241</v>
      </c>
      <c r="F4" s="126" t="s">
        <v>242</v>
      </c>
      <c r="G4" s="21" t="s">
        <v>243</v>
      </c>
      <c r="H4" s="126" t="s">
        <v>244</v>
      </c>
      <c r="I4" s="126" t="s">
        <v>245</v>
      </c>
      <c r="J4" s="21" t="s">
        <v>246</v>
      </c>
    </row>
    <row r="5" ht="18.75" customHeight="1" spans="1:10">
      <c r="A5" s="189">
        <v>1</v>
      </c>
      <c r="B5" s="189">
        <v>2</v>
      </c>
      <c r="C5" s="189">
        <v>3</v>
      </c>
      <c r="D5" s="189">
        <v>4</v>
      </c>
      <c r="E5" s="189">
        <v>5</v>
      </c>
      <c r="F5" s="92">
        <v>6</v>
      </c>
      <c r="G5" s="189">
        <v>7</v>
      </c>
      <c r="H5" s="92">
        <v>8</v>
      </c>
      <c r="I5" s="92">
        <v>9</v>
      </c>
      <c r="J5" s="189">
        <v>10</v>
      </c>
    </row>
    <row r="6" ht="42" customHeight="1" spans="1:10">
      <c r="A6" s="93"/>
      <c r="B6" s="127"/>
      <c r="C6" s="127"/>
      <c r="D6" s="127"/>
      <c r="E6" s="116"/>
      <c r="F6" s="128"/>
      <c r="G6" s="116"/>
      <c r="H6" s="128"/>
      <c r="I6" s="128"/>
      <c r="J6" s="116"/>
    </row>
    <row r="7" ht="42" customHeight="1" spans="1:10">
      <c r="A7" s="93"/>
      <c r="B7" s="84"/>
      <c r="C7" s="84"/>
      <c r="D7" s="84"/>
      <c r="E7" s="93"/>
      <c r="F7" s="84"/>
      <c r="G7" s="93"/>
      <c r="H7" s="84"/>
      <c r="I7" s="84"/>
      <c r="J7" s="93"/>
    </row>
    <row r="8" customHeight="1" spans="1:10">
      <c r="A8" t="s">
        <v>247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刘阳庆</cp:lastModifiedBy>
  <dcterms:created xsi:type="dcterms:W3CDTF">2026-03-10T07:38:00Z</dcterms:created>
  <dcterms:modified xsi:type="dcterms:W3CDTF">2026-04-22T01:14:17Z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5854D8646D4E4D0DAB25A5ED39CB1CC0_13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