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<sst xmlns="http://schemas.openxmlformats.org/spreadsheetml/2006/main" count="1171" uniqueCount="439">
  <si>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</si>
  <si>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</si>
  <si>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</si>
  <si>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</si>
  <si>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</si>
  <si>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</si>
  <si>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</si>
  <si>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</si>
  <si>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</si>
  <si>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</si>
  <si>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</si>
  <si>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</si>
  <si>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</si>
  <si>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</si>
  <si>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</si>
  <si>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</si>
  <si>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</si>
  <si>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</si>
  <si>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</si>
  <si>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</si>
  <si>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</si>
  <si>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</si>
  <si>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</si>
  <si>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</si>
  <si>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</si>
  <si>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</si>
  <si>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</si>
  <si>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</si>
  <si>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</si>
  <si>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</si>
  <si>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</si>
  <si>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</si>
  <si>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</si>
  <si>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</si>
  <si>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</si>
  <si>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</si>
  <si>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</si>
  <si>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</si>
  <si>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</si>
  <si>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</si>
  <si>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</si>
  <si>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</si>
  <si>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</si>
  <si>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</si>
  <si>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</si>
  <si>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</si>
  <si>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</si>
  <si>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</si>
  <si>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</si>
  <si>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</si>
  <si>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</si>
  <si>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</si>
  <si>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</si>
  <si>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</si>
  <si>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</si>
  <si>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</si>
  <si>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</si>
  <si>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</si>
  <si>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</si>
  <si>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</si>
  <si>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</si>
  <si>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</si>
  <si>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</si>
  <si>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</si>
  <si>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</si>
  <si>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</si>
  <si>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</si>
  <si>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</si>
  <si>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</si>
  <si>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125012</t>
  </si>
  <si>
    <t>昆明市东川区土壤肥料工作站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</si>
  <si>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</si>
  <si>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</si>
  <si>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</si>
  <si>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</si>
  <si>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</si>
  <si>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</si>
  <si>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</si>
  <si>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</si>
  <si>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</si>
  <si>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</si>
  <si>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</si>
  <si>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</si>
  <si>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</si>
  <si>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</si>
  <si>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</si>
  <si>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</si>
  <si>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</si>
  <si>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</si>
  <si>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</si>
  <si>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</si>
  <si>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</si>
  <si>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</si>
  <si>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</si>
  <si>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</si>
  <si>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</si>
  <si>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</si>
  <si>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</si>
  <si>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</si>
  <si>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</si>
  <si>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</si>
  <si>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</si>
  <si>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</si>
  <si>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</si>
  <si>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</si>
  <si>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</si>
  <si>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</si>
  <si>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</si>
  <si>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</si>
  <si>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</si>
  <si>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</si>
  <si>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</si>
  <si>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</si>
  <si>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</si>
  <si>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</si>
  <si>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</si>
  <si>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</si>
  <si>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</si>
  <si>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</si>
  <si>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</si>
  <si>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</si>
  <si>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</si>
  <si>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</si>
  <si>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</si>
  <si>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</si>
  <si>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2130135</t>
  </si>
  <si>
    <t>农业生态资源保护</t>
  </si>
  <si>
    <t>2130153</t>
  </si>
  <si>
    <t>耕地建设与利用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</si>
  <si>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</si>
  <si>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</si>
  <si>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</si>
  <si>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</si>
  <si>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</si>
  <si>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</si>
  <si>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</si>
  <si>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</si>
  <si>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</si>
  <si>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</si>
  <si>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</si>
  <si>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</si>
  <si>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</si>
  <si>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</si>
  <si>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</si>
  <si>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</si>
  <si>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</si>
  <si>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</si>
  <si>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</si>
  <si>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</si>
  <si>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</si>
  <si>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</si>
  <si>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</si>
  <si>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</si>
  <si>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</si>
  <si>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</si>
  <si>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</si>
  <si>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</si>
  <si>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</si>
  <si>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</si>
  <si>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</si>
  <si>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</si>
  <si>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</si>
  <si>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</si>
  <si>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</si>
  <si>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</si>
  <si>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</si>
  <si>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</si>
  <si>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</si>
  <si>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</si>
  <si>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</si>
  <si>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</si>
  <si>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</si>
  <si>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</si>
  <si>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</si>
  <si>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</si>
  <si>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</si>
  <si>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</si>
  <si>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</si>
  <si>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</si>
  <si>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</si>
  <si>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</si>
  <si>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</si>
  <si>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</si>
  <si>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</si>
  <si>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</si>
  <si>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</si>
  <si>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</si>
  <si>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</si>
  <si>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</si>
  <si>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</si>
  <si>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</si>
  <si>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</si>
  <si>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</si>
  <si>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</si>
  <si>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</si>
  <si>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</si>
  <si>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</si>
  <si>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</si>
  <si>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</si>
  <si>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</si>
  <si>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</si>
  <si>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</si>
  <si>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530113210000000004607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</si>
  <si>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</si>
  <si>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</si>
  <si>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</si>
  <si>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</si>
  <si>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</si>
  <si>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</si>
  <si>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</si>
  <si>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</si>
  <si>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</si>
  <si>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530113210000000004608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</si>
  <si>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</si>
  <si>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</si>
  <si>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</si>
  <si>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</si>
  <si>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</si>
  <si>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</si>
  <si>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</si>
  <si>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</si>
  <si>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</si>
  <si>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</si>
  <si>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</si>
  <si>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530113210000000004609</t>
  </si>
  <si>
    <t>30113</t>
  </si>
  <si>
    <t>530113210000000004613</t>
  </si>
  <si>
    <t>30217</t>
  </si>
  <si>
    <t>530113210000000004615</t>
  </si>
  <si>
    <t>工会经费</t>
  </si>
  <si>
    <t>30228</t>
  </si>
  <si>
    <t>530113210000000004616</t>
  </si>
  <si>
    <t>离退休公用经费</t>
  </si>
  <si>
    <t>30299</t>
  </si>
  <si>
    <t>其他商品和服务支出</t>
  </si>
  <si>
    <t>530113210000000004618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</si>
  <si>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</si>
  <si>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</si>
  <si>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</si>
  <si>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</si>
  <si>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</si>
  <si>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</si>
  <si>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</si>
  <si>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</si>
  <si>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</si>
  <si>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</si>
  <si>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</si>
  <si>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</si>
  <si>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</si>
  <si>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</si>
  <si>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</si>
  <si>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</si>
  <si>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</si>
  <si>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530113221100000300764</t>
  </si>
  <si>
    <t>离退休生活补助</t>
  </si>
  <si>
    <t>30305</t>
  </si>
  <si>
    <t>生活补助</t>
  </si>
  <si>
    <t>530113231100001514737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</si>
  <si>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</si>
  <si>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</si>
  <si>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</si>
  <si>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</si>
  <si>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</si>
  <si>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</si>
  <si>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</si>
  <si>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</si>
  <si>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</si>
  <si>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530113251100004461072</t>
  </si>
  <si>
    <t>昆明市耕地质量保护与提升专项资金</t>
  </si>
  <si>
    <t>30227</t>
  </si>
  <si>
    <t>委托业务费</t>
  </si>
  <si>
    <t>事业发展类</t>
  </si>
  <si>
    <t>530113221100001134845</t>
  </si>
  <si>
    <t>东川区2022年化肥减量增效(测土配方施肥)项目补助资金</t>
  </si>
  <si>
    <t>30218</t>
  </si>
  <si>
    <t>专用材料费</t>
  </si>
  <si>
    <t>530113231100002045302</t>
  </si>
  <si>
    <t>东川区2023年化肥减量化项目资金</t>
  </si>
  <si>
    <t>530113251100004416382</t>
  </si>
  <si>
    <t>东川区2025年主要粮食作物化肥减量增效三新集成技术推广示范项目</t>
  </si>
  <si>
    <t>530113251100004490172</t>
  </si>
  <si>
    <t>2025年东川区耕地质量保护与提升项目资金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</si>
  <si>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</si>
  <si>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</si>
  <si>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</si>
  <si>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</si>
  <si>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</si>
  <si>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</si>
  <si>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</si>
  <si>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</si>
  <si>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</si>
  <si>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</si>
  <si>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监测点的功能区开展肥效试验，于每年12月中旬以前完成试验样品采集和检测，12月底以前完成监测数据汇总，填写《国家耕地质量监测点年度监测数据汇总表》并录入“耕地质量监测管理系统”；每年土壤样品检测内容包括pH值、有机质、全氮、碱解氮、有效磷、速效钾、缓效钾等7项；每隔5年（每个五年计划的第一年）检测一次土壤重金属（铬、镉、铅、砷、 汞等）和中微量元素等参数，作物种类、作物产量、施肥量等按照每季作物分别记载，填入《规程》要求的相关表格。</t>
  </si>
  <si>
    <t>产出指标</t>
  </si>
  <si>
    <t>数量指标</t>
  </si>
  <si>
    <t>资金使用率</t>
  </si>
  <si>
    <t>=</t>
  </si>
  <si>
    <t>100</t>
  </si>
  <si>
    <t>%</t>
  </si>
  <si>
    <t>定量指标</t>
  </si>
  <si>
    <t>资金使用率100%</t>
  </si>
  <si>
    <t>质量指标</t>
  </si>
  <si>
    <t>预算资金管理</t>
  </si>
  <si>
    <t>严格</t>
  </si>
  <si>
    <t>年</t>
  </si>
  <si>
    <t>严格资金管理</t>
  </si>
  <si>
    <t>效益指标</t>
  </si>
  <si>
    <t>社会效益</t>
  </si>
  <si>
    <t>资金使用重大违规违纪问题</t>
  </si>
  <si>
    <t>&gt;=</t>
  </si>
  <si>
    <t>0</t>
  </si>
  <si>
    <t>无资金使用重大违规违纪问题</t>
  </si>
  <si>
    <t>满意度指标</t>
  </si>
  <si>
    <t>服务对象满意度</t>
  </si>
  <si>
    <t>项目区人员满意度</t>
  </si>
  <si>
    <t>90</t>
  </si>
  <si>
    <t>项目区人员满意度。</t>
  </si>
  <si>
    <t>一是完成阿旺镇大石头村、乌龙镇碑棋村、红土地镇新田村、汤丹镇洒海村、碧谷街道河里湾村5个长期监测点2025—2026年监测设备运行维护。
二是完成2025年耕地质量等级调查与评价54个固定采样点位土壤样品的采集和检测。
三是完成全国第三次土壤普查样品流转及成果汇编。</t>
  </si>
  <si>
    <t>定性指标</t>
  </si>
  <si>
    <t>服务对象满意度90%</t>
  </si>
  <si>
    <t>在全区推广主要粮食作物化肥减量增效“三新”集成技术推广示范面积3000亩。集成运用“配方肥+复硝酚钠+无人机”技术模式，开展化肥减量增效等技术培训6期，培训农民及新型经营主体500人次以上，辐射预计带动全区1.5万亩农作物的科学施肥水平.</t>
  </si>
  <si>
    <t>推广示范面积</t>
  </si>
  <si>
    <t>3000</t>
  </si>
  <si>
    <t>亩</t>
  </si>
  <si>
    <t>推广示范面积3000亩</t>
  </si>
  <si>
    <t>1年</t>
  </si>
  <si>
    <t>85</t>
  </si>
  <si>
    <t>服务对象满意度85%以上</t>
  </si>
  <si>
    <t>全区推广化肥减量化（测土配方施肥）核心示范区0.25万亩，带动东川区面上推广测土配方施肥技术27万亩以上；推广化肥减量化“三新”集成技术核心示范0.2万亩，带动东川区面上推广“三新”配套技术2万亩以上；同时完成肥料利用率田间试验4组，农户施肥情况调查户50户；全区化肥用量实现零增长,配方肥和新型肥料推广机制进一步完善,有效促进化肥减量化。</t>
  </si>
  <si>
    <t>&lt;=</t>
  </si>
  <si>
    <t>元</t>
  </si>
  <si>
    <t>项目区服务对象满意度达90%及以上</t>
  </si>
  <si>
    <t>全区推广测土配方施肥技术推广面积18万亩次以上，“三新”配套技术推广面积3万亩次以上，主要农作物测土配方施肥技术覆盖率稳定在90%以上，同时完成化肥减量增效肥料田间试验6组，农户施肥情况调查户100户，全区化肥用量实现负增长,配方肥和新型肥料推广机制进一步完善,有效促进化肥减量增效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</si>
  <si>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</si>
  <si>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</si>
  <si>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</si>
  <si>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</si>
  <si>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备注：昆明市东川区土壤肥料工作站2026年度无部门政府性基金预算支出情况，此表无数据。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</si>
  <si>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</si>
  <si>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</si>
  <si>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</si>
  <si>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</si>
  <si>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</si>
  <si>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</si>
  <si>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</si>
  <si>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</si>
  <si>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</si>
  <si>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</si>
  <si>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</si>
  <si>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</si>
  <si>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件</t>
  </si>
  <si>
    <t>物资采购（购买专用的配方肥和有机肥）</t>
  </si>
  <si>
    <t>有机肥料及微生物肥料</t>
  </si>
  <si>
    <t>批</t>
  </si>
  <si>
    <t>2025年主要粮食作物化肥减量增效三新集成技术推广示范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</si>
  <si>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</si>
  <si>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</si>
  <si>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</si>
  <si>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</si>
  <si>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</si>
  <si>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</si>
  <si>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</si>
  <si>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</si>
  <si>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备注：昆明市东川区土壤肥料工作站2026年度无部门政府购买服务预算支出支出情况，此表无数据。</t>
  </si>
  <si>
    <t>预算09-1表</t>
  </si>
  <si>
    <t>单位名称（项目）</t>
  </si>
  <si>
    <t>地区</t>
  </si>
  <si>
    <t>备注：昆明市东川区土壤肥料工作站2026年度无对下级支付预算支出情况，此表无数据。</t>
  </si>
  <si>
    <t>预算09-2表</t>
  </si>
  <si>
    <t>备注：昆明市东川区土壤肥料工作站2026年度无对下转移支付绩效目标支出情况，此表无数据。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</si>
  <si>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</si>
  <si>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</si>
  <si>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</si>
  <si>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</si>
  <si>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</si>
  <si>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</si>
  <si>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</si>
  <si>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</si>
  <si>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备注：昆明市东川区土壤肥料工作站2026年度无新增资产配置预算支出情况，此表无数据。</t>
  </si>
  <si>
    <t>预算11表</t>
  </si>
  <si>
    <t>上级补助</t>
  </si>
  <si>
    <t>备注：昆明市东川区土壤肥料工作站2026年度无上级补助项目支出预算支出情况，此表无数据。</t>
  </si>
  <si>
    <t>预算12表</t>
  </si>
  <si>
    <t>项目级次</t>
  </si>
  <si>
    <t>312 民生类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</si>
  <si>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</si>
  <si>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</si>
  <si>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</si>
  <si>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</si>
  <si>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</si>
  <si>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</si>
  <si>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</si>
  <si>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</si>
  <si>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</si>
  <si>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</si>
  <si>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负责农业生产中土壤、肥料、节水等方面的技术管理、指导及推广，为合理利用土、肥、水资源提供技术与监测服务；土壤资源调查、规划、改良、利用；土壤、肥料、节水技术管理指导及推广；新肥料技术的试验示范推广；有机肥资源调查利用；土肥水资源监测、分析评价；农田用水、农田环境监测、分析评价；土肥水技术培训等。
</t>
  </si>
  <si>
    <t>总体绩效目标
（2026-2028年期间）</t>
  </si>
  <si>
    <t xml:space="preserve"> 建立健全以“高产、优质、经济、环保”为导向的现代科学施肥技术体系，完善肥效监测评价体系，促进施肥精准化、智能化、绿色化、专业化，着力实现“一减三提”即：减少农用化肥施用总量、提高有机肥资源还田量、提高测土配方施肥覆盖率、提高化肥利用率。</t>
  </si>
  <si>
    <t>部门年度目标</t>
  </si>
  <si>
    <t>预算年度（2026年）
绩效目标</t>
  </si>
  <si>
    <t xml:space="preserve">1三普成果转化应用   2.耕地保护与质量提升项目（化肥减量增效） 3.耕地质量长期监测点试验
4.耕地质量等级调查与评价  5.技术服务与监管保障
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</si>
  <si>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</si>
  <si>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</si>
  <si>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</si>
  <si>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</si>
  <si>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</si>
  <si>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</si>
  <si>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</si>
  <si>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</si>
  <si>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 xml:space="preserve">负责农业生产中土壤、肥料、节水等方面的技术管理、指导及推广，为合理利用土、肥、水资源提供技术与监测服务；土壤资源调查、规划、改良、利用；土壤、肥料、节水技术管理指导及推广；新肥料技术的试验示范推广；有机肥资源调查利用；土肥水资源监测、分析评价；农田用水、农田环境监测、分析评价；土肥水技术培训等。
</t>
  </si>
  <si>
    <t xml:space="preserve">以提高耕地质量和化肥利用率为目标，以耕地生产障碍修复利用及耕地质量长期监测点项目的实施，通过试验示范形成成熟的技术措施全区推广；通过测土配肥站建设项目，在全区推广测土配方施肥技术覆盖率90%以上，实现化肥利用率提高到35%以上,化肥使用量减少3％以上的目标。    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</si>
  <si>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</si>
  <si>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</si>
  <si>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</si>
  <si>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</si>
  <si>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</si>
  <si>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全年申报基本支出的在职及离退休人数</t>
  </si>
  <si>
    <t>人</t>
  </si>
  <si>
    <t>20分，全部完成得满分，未完成按权重扣分</t>
  </si>
  <si>
    <t>在职及退休人员20人以上基本支出</t>
  </si>
  <si>
    <t>按2024年10月实际在职及离退休人员工资等进行测算的基本支出</t>
  </si>
  <si>
    <t>各项工作完成率</t>
  </si>
  <si>
    <t>95</t>
  </si>
  <si>
    <t>15分，全部完成得15分，未完成按权重扣分</t>
  </si>
  <si>
    <t>按要求完成各项工作</t>
  </si>
  <si>
    <t>重点工作目标督查分解考核任务</t>
  </si>
  <si>
    <t>时效指标</t>
  </si>
  <si>
    <t>各项工作完成时间</t>
  </si>
  <si>
    <t>2025年度内完成各项年度工作指标</t>
  </si>
  <si>
    <t>成本指标</t>
  </si>
  <si>
    <t>社会成本指标</t>
  </si>
  <si>
    <t>20分，全部完成得20分，未完成按权重扣分</t>
  </si>
  <si>
    <t>全年一般公共预算支出数</t>
  </si>
  <si>
    <t>预算下达通知书</t>
  </si>
  <si>
    <t>经济效益</t>
  </si>
  <si>
    <t>确保了全区农业生产中土壤、肥料、节水等方面的技术管理、指导及推广，为合理利用土、肥、水资源提供技术与监测服务；土壤资源调查、规划、改良、利用；土壤、肥料、节水技术管理指导及推广；新肥料技术的试验示范推广；有机肥资源调查利用；土肥水资源监测等工资开展。</t>
  </si>
  <si>
    <t>问卷调查参照财政部部门整体支出绩效评价共性指标体系框架</t>
  </si>
  <si>
    <t>社会公众或服务对象满意度</t>
  </si>
  <si>
    <t>服务对象满意情况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</si>
</sst>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#,##0.00_ 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8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8" fillId="0" borderId="0">
      <alignment vertical="top"/>
      <protection locked="0"/>
    </xf>
    <xf numFmtId="0" fontId="39" fillId="0" borderId="0">
      <alignment vertical="center"/>
    </xf>
  </cellStyleXfs>
  <cellXfs count="26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57" applyFont="1" applyFill="1" applyBorder="1" applyAlignment="1" applyProtection="1">
      <alignment horizontal="center" vertical="center"/>
    </xf>
    <xf numFmtId="49" fontId="5" fillId="0" borderId="1" xfId="57" applyNumberFormat="1" applyFont="1" applyFill="1" applyBorder="1" applyAlignment="1" applyProtection="1">
      <alignment horizontal="center" vertical="center" wrapText="1"/>
    </xf>
    <xf numFmtId="49" fontId="2" fillId="0" borderId="2" xfId="57" applyNumberFormat="1" applyFont="1" applyFill="1" applyBorder="1" applyAlignment="1" applyProtection="1">
      <alignment horizontal="left" vertical="center" wrapText="1"/>
    </xf>
    <xf numFmtId="49" fontId="2" fillId="0" borderId="3" xfId="57" applyNumberFormat="1" applyFont="1" applyFill="1" applyBorder="1" applyAlignment="1" applyProtection="1">
      <alignment horizontal="left" vertical="center" wrapText="1"/>
    </xf>
    <xf numFmtId="49" fontId="2" fillId="0" borderId="4" xfId="57" applyNumberFormat="1" applyFont="1" applyFill="1" applyBorder="1" applyAlignment="1" applyProtection="1">
      <alignment horizontal="left" vertical="center" wrapText="1"/>
    </xf>
    <xf numFmtId="49" fontId="5" fillId="0" borderId="1" xfId="57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center"/>
    </xf>
    <xf numFmtId="0" fontId="5" fillId="0" borderId="6" xfId="57" applyFont="1" applyFill="1" applyBorder="1" applyAlignment="1" applyProtection="1">
      <alignment horizontal="center" vertical="center"/>
    </xf>
    <xf numFmtId="0" fontId="5" fillId="0" borderId="1" xfId="57" applyFont="1" applyFill="1" applyBorder="1" applyAlignment="1" applyProtection="1">
      <alignment horizontal="center" vertical="center" wrapText="1"/>
    </xf>
    <xf numFmtId="0" fontId="2" fillId="0" borderId="2" xfId="57" applyFont="1" applyFill="1" applyBorder="1" applyAlignment="1" applyProtection="1">
      <alignment horizontal="left" vertical="center" wrapText="1"/>
    </xf>
    <xf numFmtId="0" fontId="2" fillId="0" borderId="3" xfId="57" applyFont="1" applyFill="1" applyBorder="1" applyAlignment="1" applyProtection="1">
      <alignment horizontal="left" vertical="center" wrapText="1"/>
    </xf>
    <xf numFmtId="0" fontId="2" fillId="0" borderId="4" xfId="57" applyFont="1" applyFill="1" applyBorder="1" applyAlignment="1" applyProtection="1">
      <alignment horizontal="left" vertical="center" wrapText="1"/>
    </xf>
    <xf numFmtId="0" fontId="5" fillId="0" borderId="1" xfId="57" applyFont="1" applyFill="1" applyBorder="1" applyAlignment="1" applyProtection="1">
      <alignment vertical="center" wrapText="1"/>
    </xf>
    <xf numFmtId="0" fontId="6" fillId="0" borderId="2" xfId="57" applyFont="1" applyFill="1" applyBorder="1" applyAlignment="1" applyProtection="1">
      <alignment horizontal="left" vertical="center"/>
    </xf>
    <xf numFmtId="0" fontId="6" fillId="0" borderId="3" xfId="57" applyFont="1" applyFill="1" applyBorder="1" applyAlignment="1" applyProtection="1">
      <alignment horizontal="left" vertical="center"/>
    </xf>
    <xf numFmtId="0" fontId="6" fillId="0" borderId="4" xfId="57" applyFont="1" applyFill="1" applyBorder="1" applyAlignment="1" applyProtection="1">
      <alignment horizontal="left" vertical="center"/>
    </xf>
    <xf numFmtId="49" fontId="5" fillId="0" borderId="7" xfId="57" applyNumberFormat="1" applyFont="1" applyFill="1" applyBorder="1" applyAlignment="1" applyProtection="1">
      <alignment horizontal="center" vertical="center" wrapText="1"/>
    </xf>
    <xf numFmtId="49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7" xfId="57" applyFont="1" applyFill="1" applyBorder="1" applyAlignment="1" applyProtection="1">
      <alignment horizontal="center" vertical="center"/>
    </xf>
    <xf numFmtId="0" fontId="5" fillId="0" borderId="9" xfId="57" applyFont="1" applyFill="1" applyBorder="1" applyAlignment="1" applyProtection="1">
      <alignment horizontal="center" vertical="center"/>
    </xf>
    <xf numFmtId="0" fontId="5" fillId="0" borderId="8" xfId="57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 applyProtection="1">
      <alignment horizontal="center" vertical="center"/>
    </xf>
    <xf numFmtId="0" fontId="5" fillId="0" borderId="3" xfId="57" applyFont="1" applyFill="1" applyBorder="1" applyAlignment="1" applyProtection="1">
      <alignment horizontal="center" vertical="center"/>
    </xf>
    <xf numFmtId="0" fontId="5" fillId="0" borderId="4" xfId="57" applyFont="1" applyFill="1" applyBorder="1" applyAlignment="1" applyProtection="1">
      <alignment horizontal="center" vertical="center"/>
    </xf>
    <xf numFmtId="49" fontId="5" fillId="0" borderId="10" xfId="57" applyNumberFormat="1" applyFont="1" applyFill="1" applyBorder="1" applyAlignment="1" applyProtection="1">
      <alignment horizontal="center" vertical="center" wrapText="1"/>
    </xf>
    <xf numFmtId="49" fontId="5" fillId="0" borderId="11" xfId="57" applyNumberFormat="1" applyFont="1" applyFill="1" applyBorder="1" applyAlignment="1" applyProtection="1">
      <alignment horizontal="center" vertical="center" wrapText="1"/>
    </xf>
    <xf numFmtId="0" fontId="5" fillId="0" borderId="10" xfId="57" applyFont="1" applyFill="1" applyBorder="1" applyAlignment="1" applyProtection="1">
      <alignment horizontal="center" vertical="center"/>
    </xf>
    <xf numFmtId="0" fontId="5" fillId="0" borderId="12" xfId="57" applyFont="1" applyFill="1" applyBorder="1" applyAlignment="1" applyProtection="1">
      <alignment horizontal="center" vertical="center"/>
    </xf>
    <xf numFmtId="0" fontId="5" fillId="0" borderId="11" xfId="57" applyFont="1" applyFill="1" applyBorder="1" applyAlignment="1" applyProtection="1">
      <alignment horizontal="center" vertical="center"/>
    </xf>
    <xf numFmtId="0" fontId="2" fillId="4" borderId="2" xfId="57" applyFont="1" applyFill="1" applyBorder="1" applyAlignment="1" applyProtection="1">
      <alignment horizontal="center" vertical="center"/>
    </xf>
    <xf numFmtId="0" fontId="2" fillId="4" borderId="3" xfId="57" applyFont="1" applyFill="1" applyBorder="1" applyAlignment="1" applyProtection="1">
      <alignment horizontal="left" vertical="center"/>
    </xf>
    <xf numFmtId="0" fontId="2" fillId="4" borderId="4" xfId="57" applyFont="1" applyFill="1" applyBorder="1" applyAlignment="1" applyProtection="1">
      <alignment horizontal="left" vertical="center"/>
    </xf>
    <xf numFmtId="4" fontId="2" fillId="4" borderId="1" xfId="57" applyNumberFormat="1" applyFont="1" applyFill="1" applyBorder="1" applyAlignment="1" applyProtection="1">
      <alignment horizontal="right" vertical="center"/>
      <protection locked="0"/>
    </xf>
    <xf numFmtId="49" fontId="2" fillId="0" borderId="2" xfId="58" applyNumberFormat="1" applyFont="1" applyFill="1" applyBorder="1" applyAlignment="1" applyProtection="1">
      <alignment horizontal="left" vertical="center" wrapText="1"/>
    </xf>
    <xf numFmtId="49" fontId="2" fillId="0" borderId="4" xfId="58" applyNumberFormat="1" applyFont="1" applyFill="1" applyBorder="1" applyAlignment="1" applyProtection="1">
      <alignment horizontal="left" vertical="center" wrapText="1"/>
    </xf>
    <xf numFmtId="4" fontId="2" fillId="0" borderId="1" xfId="57" applyNumberFormat="1" applyFont="1" applyFill="1" applyBorder="1" applyAlignment="1" applyProtection="1">
      <alignment horizontal="right" vertical="center"/>
    </xf>
    <xf numFmtId="0" fontId="6" fillId="0" borderId="7" xfId="57" applyFont="1" applyFill="1" applyBorder="1" applyAlignment="1" applyProtection="1">
      <alignment horizontal="left" vertical="center"/>
    </xf>
    <xf numFmtId="0" fontId="6" fillId="0" borderId="9" xfId="57" applyFont="1" applyFill="1" applyBorder="1" applyAlignment="1" applyProtection="1">
      <alignment horizontal="left" vertical="center"/>
    </xf>
    <xf numFmtId="0" fontId="6" fillId="0" borderId="8" xfId="57" applyFont="1" applyFill="1" applyBorder="1" applyAlignment="1" applyProtection="1">
      <alignment horizontal="left" vertical="center"/>
    </xf>
    <xf numFmtId="0" fontId="6" fillId="0" borderId="2" xfId="57" applyFont="1" applyFill="1" applyBorder="1" applyAlignment="1" applyProtection="1">
      <alignment horizontal="center" vertical="center"/>
    </xf>
    <xf numFmtId="0" fontId="6" fillId="0" borderId="3" xfId="57" applyFont="1" applyFill="1" applyBorder="1" applyAlignment="1" applyProtection="1">
      <alignment horizontal="center" vertical="center"/>
    </xf>
    <xf numFmtId="0" fontId="6" fillId="0" borderId="4" xfId="57" applyFont="1" applyFill="1" applyBorder="1" applyAlignment="1" applyProtection="1">
      <alignment horizontal="center" vertical="center"/>
    </xf>
    <xf numFmtId="49" fontId="7" fillId="0" borderId="5" xfId="57" applyNumberFormat="1" applyFont="1" applyFill="1" applyBorder="1" applyAlignment="1" applyProtection="1">
      <alignment horizontal="center" vertical="center" wrapText="1"/>
    </xf>
    <xf numFmtId="49" fontId="7" fillId="0" borderId="5" xfId="57" applyNumberFormat="1" applyFont="1" applyFill="1" applyBorder="1" applyAlignment="1" applyProtection="1">
      <alignment horizontal="center" vertical="center"/>
    </xf>
    <xf numFmtId="49" fontId="7" fillId="0" borderId="1" xfId="57" applyNumberFormat="1" applyFont="1" applyFill="1" applyBorder="1" applyAlignment="1" applyProtection="1">
      <alignment horizontal="center" vertical="center"/>
      <protection locked="0"/>
    </xf>
    <xf numFmtId="49" fontId="7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left" vertical="center" wrapText="1"/>
      <protection locked="0"/>
    </xf>
    <xf numFmtId="0" fontId="2" fillId="0" borderId="6" xfId="57" applyFont="1" applyFill="1" applyBorder="1" applyAlignment="1" applyProtection="1">
      <alignment horizontal="center" vertical="center" wrapText="1"/>
    </xf>
    <xf numFmtId="0" fontId="2" fillId="0" borderId="6" xfId="57" applyFont="1" applyFill="1" applyBorder="1" applyAlignment="1" applyProtection="1">
      <alignment horizontal="left" vertical="center" wrapText="1"/>
    </xf>
    <xf numFmtId="181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2" fillId="0" borderId="6" xfId="58" applyFont="1" applyFill="1" applyBorder="1" applyAlignment="1" applyProtection="1">
      <alignment horizontal="center" vertical="center" wrapText="1"/>
    </xf>
    <xf numFmtId="0" fontId="2" fillId="4" borderId="1" xfId="58" applyFont="1" applyFill="1" applyBorder="1" applyAlignment="1" applyProtection="1">
      <alignment horizontal="left" vertical="center" wrapText="1"/>
      <protection locked="0"/>
    </xf>
    <xf numFmtId="0" fontId="2" fillId="0" borderId="6" xfId="58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Normal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14"/>
      <c r="B1" s="114"/>
      <c r="C1" s="114"/>
      <c r="D1" s="115" t="s">
        <v>0</v>
      </c>
    </row>
    <row r="2" ht="41.25" customHeight="1" spans="1:4">
      <c r="A2" s="109" t="str">
        <f>"2026"&amp;"年部门财务收支预算总表"</f>
        <v>2026年部门财务收支预算总表</v>
      </c>
    </row>
    <row r="3" ht="17.25" customHeight="1" spans="1:4">
      <c r="A3" s="112" t="str">
        <f>"单位名称："&amp;"昆明市东川区土壤肥料工作站"</f>
        <v>单位名称：昆明市东川区土壤肥料工作站</v>
      </c>
      <c r="B3" s="228"/>
      <c r="D3" s="202" t="s">
        <v>1</v>
      </c>
    </row>
    <row r="4" ht="23.25" customHeight="1" spans="1:4">
      <c r="A4" s="229" t="s">
        <v>2</v>
      </c>
      <c r="B4" s="230"/>
      <c r="C4" s="229" t="s">
        <v>3</v>
      </c>
      <c r="D4" s="230"/>
    </row>
    <row r="5" ht="24" customHeight="1" spans="1:4">
      <c r="A5" s="229" t="s">
        <v>4</v>
      </c>
      <c r="B5" s="229" t="s">
        <v>5</v>
      </c>
      <c r="C5" s="229" t="s">
        <v>6</v>
      </c>
      <c r="D5" s="229" t="s">
        <v>5</v>
      </c>
    </row>
    <row r="6" ht="17.25" customHeight="1" spans="1:4">
      <c r="A6" s="231" t="s">
        <v>7</v>
      </c>
      <c r="B6" s="148">
        <v>4027820.06</v>
      </c>
      <c r="C6" s="231" t="s">
        <v>8</v>
      </c>
      <c r="D6" s="148"/>
    </row>
    <row r="7" ht="17.25" customHeight="1" spans="1:4">
      <c r="A7" s="231" t="s">
        <v>9</v>
      </c>
      <c r="B7" s="148"/>
      <c r="C7" s="231" t="s">
        <v>10</v>
      </c>
      <c r="D7" s="148"/>
    </row>
    <row r="8" ht="17.25" customHeight="1" spans="1:4">
      <c r="A8" s="231" t="s">
        <v>11</v>
      </c>
      <c r="B8" s="148"/>
      <c r="C8" s="262" t="s">
        <v>12</v>
      </c>
      <c r="D8" s="148"/>
    </row>
    <row r="9" ht="17.25" customHeight="1" spans="1:4">
      <c r="A9" s="231" t="s">
        <v>13</v>
      </c>
      <c r="B9" s="148"/>
      <c r="C9" s="262" t="s">
        <v>14</v>
      </c>
      <c r="D9" s="148"/>
    </row>
    <row r="10" ht="17.25" customHeight="1" spans="1:4">
      <c r="A10" s="231" t="s">
        <v>15</v>
      </c>
      <c r="B10" s="148"/>
      <c r="C10" s="262" t="s">
        <v>16</v>
      </c>
      <c r="D10" s="148"/>
    </row>
    <row r="11" ht="17.25" customHeight="1" spans="1:4">
      <c r="A11" s="231" t="s">
        <v>17</v>
      </c>
      <c r="B11" s="148"/>
      <c r="C11" s="262" t="s">
        <v>18</v>
      </c>
      <c r="D11" s="148"/>
    </row>
    <row r="12" ht="17.25" customHeight="1" spans="1:4">
      <c r="A12" s="231" t="s">
        <v>19</v>
      </c>
      <c r="B12" s="148"/>
      <c r="C12" s="102" t="s">
        <v>20</v>
      </c>
      <c r="D12" s="148"/>
    </row>
    <row r="13" ht="17.25" customHeight="1" spans="1:4">
      <c r="A13" s="231" t="s">
        <v>21</v>
      </c>
      <c r="B13" s="148"/>
      <c r="C13" s="102" t="s">
        <v>22</v>
      </c>
      <c r="D13" s="148">
        <v>642183.66</v>
      </c>
    </row>
    <row r="14" ht="17.25" customHeight="1" spans="1:4">
      <c r="A14" s="231" t="s">
        <v>23</v>
      </c>
      <c r="B14" s="148"/>
      <c r="C14" s="102" t="s">
        <v>24</v>
      </c>
      <c r="D14" s="148">
        <v>230883.9</v>
      </c>
    </row>
    <row r="15" ht="17.25" customHeight="1" spans="1:4">
      <c r="A15" s="231" t="s">
        <v>25</v>
      </c>
      <c r="B15" s="148"/>
      <c r="C15" s="102" t="s">
        <v>26</v>
      </c>
      <c r="D15" s="148"/>
    </row>
    <row r="16" ht="17.25" customHeight="1" spans="1:4">
      <c r="A16" s="216"/>
      <c r="B16" s="148"/>
      <c r="C16" s="102" t="s">
        <v>27</v>
      </c>
      <c r="D16" s="148"/>
    </row>
    <row r="17" ht="17.25" customHeight="1" spans="1:4">
      <c r="A17" s="232"/>
      <c r="B17" s="148"/>
      <c r="C17" s="102" t="s">
        <v>28</v>
      </c>
      <c r="D17" s="148">
        <v>2987700.5</v>
      </c>
    </row>
    <row r="18" ht="17.25" customHeight="1" spans="1:4">
      <c r="A18" s="232"/>
      <c r="B18" s="148"/>
      <c r="C18" s="102" t="s">
        <v>29</v>
      </c>
      <c r="D18" s="148"/>
    </row>
    <row r="19" ht="17.25" customHeight="1" spans="1:4">
      <c r="A19" s="232"/>
      <c r="B19" s="148"/>
      <c r="C19" s="102" t="s">
        <v>30</v>
      </c>
      <c r="D19" s="148"/>
    </row>
    <row r="20" ht="17.25" customHeight="1" spans="1:4">
      <c r="A20" s="232"/>
      <c r="B20" s="148"/>
      <c r="C20" s="102" t="s">
        <v>31</v>
      </c>
      <c r="D20" s="148"/>
    </row>
    <row r="21" ht="17.25" customHeight="1" spans="1:4">
      <c r="A21" s="232"/>
      <c r="B21" s="148"/>
      <c r="C21" s="102" t="s">
        <v>32</v>
      </c>
      <c r="D21" s="148"/>
    </row>
    <row r="22" ht="17.25" customHeight="1" spans="1:4">
      <c r="A22" s="232"/>
      <c r="B22" s="148"/>
      <c r="C22" s="102" t="s">
        <v>33</v>
      </c>
      <c r="D22" s="148"/>
    </row>
    <row r="23" ht="17.25" customHeight="1" spans="1:4">
      <c r="A23" s="232"/>
      <c r="B23" s="148"/>
      <c r="C23" s="102" t="s">
        <v>34</v>
      </c>
      <c r="D23" s="148"/>
    </row>
    <row r="24" ht="17.25" customHeight="1" spans="1:4">
      <c r="A24" s="232"/>
      <c r="B24" s="148"/>
      <c r="C24" s="102" t="s">
        <v>35</v>
      </c>
      <c r="D24" s="148">
        <v>167052</v>
      </c>
    </row>
    <row r="25" ht="17.25" customHeight="1" spans="1:4">
      <c r="A25" s="232"/>
      <c r="B25" s="148"/>
      <c r="C25" s="102" t="s">
        <v>36</v>
      </c>
      <c r="D25" s="148"/>
    </row>
    <row r="26" ht="17.25" customHeight="1" spans="1:4">
      <c r="A26" s="232"/>
      <c r="B26" s="148"/>
      <c r="C26" s="216" t="s">
        <v>37</v>
      </c>
      <c r="D26" s="148"/>
    </row>
    <row r="27" ht="17.25" customHeight="1" spans="1:4">
      <c r="A27" s="232"/>
      <c r="B27" s="148"/>
      <c r="C27" s="102" t="s">
        <v>38</v>
      </c>
      <c r="D27" s="148"/>
    </row>
    <row r="28" ht="16.5" customHeight="1" spans="1:4">
      <c r="A28" s="232"/>
      <c r="B28" s="148"/>
      <c r="C28" s="102" t="s">
        <v>39</v>
      </c>
      <c r="D28" s="148"/>
    </row>
    <row r="29" ht="16.5" customHeight="1" spans="1:4">
      <c r="A29" s="232"/>
      <c r="B29" s="148"/>
      <c r="C29" s="216" t="s">
        <v>40</v>
      </c>
      <c r="D29" s="148"/>
    </row>
    <row r="30" ht="17.25" customHeight="1" spans="1:4">
      <c r="A30" s="232"/>
      <c r="B30" s="148"/>
      <c r="C30" s="216" t="s">
        <v>41</v>
      </c>
      <c r="D30" s="148"/>
    </row>
    <row r="31" ht="17.25" customHeight="1" spans="1:4">
      <c r="A31" s="232"/>
      <c r="B31" s="148"/>
      <c r="C31" s="102" t="s">
        <v>42</v>
      </c>
      <c r="D31" s="148"/>
    </row>
    <row r="32" ht="16.5" customHeight="1" spans="1:4">
      <c r="A32" s="232" t="s">
        <v>43</v>
      </c>
      <c r="B32" s="148">
        <v>4027820.06</v>
      </c>
      <c r="C32" s="232" t="s">
        <v>44</v>
      </c>
      <c r="D32" s="148">
        <v>4027820.06</v>
      </c>
    </row>
    <row r="33" ht="16.5" customHeight="1" spans="1:4">
      <c r="A33" s="216" t="s">
        <v>45</v>
      </c>
      <c r="B33" s="148"/>
      <c r="C33" s="216" t="s">
        <v>46</v>
      </c>
      <c r="D33" s="148"/>
    </row>
    <row r="34" ht="16.5" customHeight="1" spans="1:4">
      <c r="A34" s="102" t="s">
        <v>47</v>
      </c>
      <c r="B34" s="148"/>
      <c r="C34" s="102" t="s">
        <v>47</v>
      </c>
      <c r="D34" s="148"/>
    </row>
    <row r="35" ht="16.5" customHeight="1" spans="1:4">
      <c r="A35" s="102" t="s">
        <v>48</v>
      </c>
      <c r="B35" s="148"/>
      <c r="C35" s="102" t="s">
        <v>49</v>
      </c>
      <c r="D35" s="148"/>
    </row>
    <row r="36" ht="16.5" customHeight="1" spans="1:4">
      <c r="A36" s="233" t="s">
        <v>50</v>
      </c>
      <c r="B36" s="148">
        <v>4027820.06</v>
      </c>
      <c r="C36" s="233" t="s">
        <v>51</v>
      </c>
      <c r="D36" s="148">
        <v>4027820.06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85">
        <v>1</v>
      </c>
      <c r="B1" s="186">
        <v>0</v>
      </c>
      <c r="C1" s="185">
        <v>1</v>
      </c>
      <c r="D1" s="187"/>
      <c r="E1" s="187"/>
      <c r="F1" s="178" t="s">
        <v>333</v>
      </c>
    </row>
    <row r="2" ht="42" customHeight="1" spans="1:6">
      <c r="A2" s="188" t="str">
        <f>"2026"&amp;"年部门政府性基金预算支出预算表"</f>
        <v>2026年部门政府性基金预算支出预算表</v>
      </c>
      <c r="B2" s="188" t="s">
        <v>334</v>
      </c>
      <c r="C2" s="189"/>
      <c r="D2" s="190"/>
      <c r="E2" s="190"/>
      <c r="F2" s="190"/>
    </row>
    <row r="3" ht="13.5" customHeight="1" spans="1:6">
      <c r="A3" s="76" t="str">
        <f>"单位名称："&amp;"昆明市东川区土壤肥料工作站"</f>
        <v>单位名称：昆明市东川区土壤肥料工作站</v>
      </c>
      <c r="B3" s="76" t="s">
        <v>335</v>
      </c>
      <c r="C3" s="185"/>
      <c r="D3" s="187"/>
      <c r="E3" s="187"/>
      <c r="F3" s="178" t="s">
        <v>1</v>
      </c>
    </row>
    <row r="4" ht="19.5" customHeight="1" spans="1:6">
      <c r="A4" s="191" t="s">
        <v>183</v>
      </c>
      <c r="B4" s="192" t="s">
        <v>72</v>
      </c>
      <c r="C4" s="191" t="s">
        <v>73</v>
      </c>
      <c r="D4" s="13" t="s">
        <v>336</v>
      </c>
      <c r="E4" s="14"/>
      <c r="F4" s="15"/>
    </row>
    <row r="5" ht="18.75" customHeight="1" spans="1:6">
      <c r="A5" s="193"/>
      <c r="B5" s="194"/>
      <c r="C5" s="193"/>
      <c r="D5" s="84" t="s">
        <v>55</v>
      </c>
      <c r="E5" s="13" t="s">
        <v>75</v>
      </c>
      <c r="F5" s="84" t="s">
        <v>76</v>
      </c>
    </row>
    <row r="6" ht="18.75" customHeight="1" spans="1:6">
      <c r="A6" s="135">
        <v>1</v>
      </c>
      <c r="B6" s="195" t="s">
        <v>83</v>
      </c>
      <c r="C6" s="135">
        <v>3</v>
      </c>
      <c r="D6" s="196">
        <v>4</v>
      </c>
      <c r="E6" s="196">
        <v>5</v>
      </c>
      <c r="F6" s="196">
        <v>6</v>
      </c>
    </row>
    <row r="7" ht="21" customHeight="1" spans="1:6">
      <c r="A7" s="89"/>
      <c r="B7" s="89"/>
      <c r="C7" s="89"/>
      <c r="D7" s="148"/>
      <c r="E7" s="148"/>
      <c r="F7" s="148"/>
    </row>
    <row r="8" ht="21" customHeight="1" spans="1:6">
      <c r="A8" s="89"/>
      <c r="B8" s="89"/>
      <c r="C8" s="89"/>
      <c r="D8" s="148"/>
      <c r="E8" s="148"/>
      <c r="F8" s="148"/>
    </row>
    <row r="9" ht="18.75" customHeight="1" spans="1:6">
      <c r="A9" s="197" t="s">
        <v>173</v>
      </c>
      <c r="B9" s="197" t="s">
        <v>173</v>
      </c>
      <c r="C9" s="198" t="s">
        <v>173</v>
      </c>
      <c r="D9" s="148"/>
      <c r="E9" s="148"/>
      <c r="F9" s="148"/>
    </row>
    <row r="10" customHeight="1" spans="1:6">
      <c r="A10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B23" sqref="B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49"/>
      <c r="C1" s="149"/>
      <c r="R1" s="74"/>
      <c r="S1" s="74" t="s">
        <v>338</v>
      </c>
    </row>
    <row r="2" ht="41.25" customHeight="1" spans="1:19">
      <c r="A2" s="139" t="str">
        <f>"2026"&amp;"年部门政府采购预算表"</f>
        <v>2026年部门政府采购预算表</v>
      </c>
      <c r="B2" s="133"/>
      <c r="C2" s="133"/>
      <c r="D2" s="75"/>
      <c r="E2" s="75"/>
      <c r="F2" s="75"/>
      <c r="G2" s="75"/>
      <c r="H2" s="75"/>
      <c r="I2" s="75"/>
      <c r="J2" s="75"/>
      <c r="K2" s="75"/>
      <c r="L2" s="75"/>
      <c r="M2" s="133"/>
      <c r="N2" s="75"/>
      <c r="O2" s="75"/>
      <c r="P2" s="133"/>
      <c r="Q2" s="75"/>
      <c r="R2" s="133"/>
      <c r="S2" s="133"/>
    </row>
    <row r="3" ht="18.75" customHeight="1" spans="1:19">
      <c r="A3" s="177" t="str">
        <f>"单位名称："&amp;"昆明市东川区土壤肥料工作站"</f>
        <v>单位名称：昆明市东川区土壤肥料工作站</v>
      </c>
      <c r="B3" s="154"/>
      <c r="C3" s="154"/>
      <c r="D3" s="78"/>
      <c r="E3" s="78"/>
      <c r="F3" s="78"/>
      <c r="G3" s="78"/>
      <c r="H3" s="78"/>
      <c r="I3" s="78"/>
      <c r="J3" s="78"/>
      <c r="K3" s="78"/>
      <c r="L3" s="78"/>
      <c r="R3" s="79"/>
      <c r="S3" s="178" t="s">
        <v>1</v>
      </c>
    </row>
    <row r="4" ht="15.75" customHeight="1" spans="1:19">
      <c r="A4" s="81" t="s">
        <v>182</v>
      </c>
      <c r="B4" s="156" t="s">
        <v>183</v>
      </c>
      <c r="C4" s="156" t="s">
        <v>339</v>
      </c>
      <c r="D4" s="157" t="s">
        <v>340</v>
      </c>
      <c r="E4" s="157" t="s">
        <v>341</v>
      </c>
      <c r="F4" s="157" t="s">
        <v>342</v>
      </c>
      <c r="G4" s="157" t="s">
        <v>343</v>
      </c>
      <c r="H4" s="157" t="s">
        <v>344</v>
      </c>
      <c r="I4" s="158" t="s">
        <v>190</v>
      </c>
      <c r="J4" s="158"/>
      <c r="K4" s="158"/>
      <c r="L4" s="158"/>
      <c r="M4" s="159"/>
      <c r="N4" s="158"/>
      <c r="O4" s="158"/>
      <c r="P4" s="160"/>
      <c r="Q4" s="158"/>
      <c r="R4" s="159"/>
      <c r="S4" s="144"/>
    </row>
    <row r="5" ht="17.25" customHeight="1" spans="1:19">
      <c r="A5" s="83"/>
      <c r="B5" s="161"/>
      <c r="C5" s="161"/>
      <c r="D5" s="162"/>
      <c r="E5" s="162"/>
      <c r="F5" s="162"/>
      <c r="G5" s="162"/>
      <c r="H5" s="162"/>
      <c r="I5" s="162" t="s">
        <v>55</v>
      </c>
      <c r="J5" s="162" t="s">
        <v>58</v>
      </c>
      <c r="K5" s="162" t="s">
        <v>345</v>
      </c>
      <c r="L5" s="162" t="s">
        <v>346</v>
      </c>
      <c r="M5" s="163" t="s">
        <v>347</v>
      </c>
      <c r="N5" s="164" t="s">
        <v>348</v>
      </c>
      <c r="O5" s="164"/>
      <c r="P5" s="165"/>
      <c r="Q5" s="164"/>
      <c r="R5" s="166"/>
      <c r="S5" s="167"/>
    </row>
    <row r="6" ht="54" customHeight="1" spans="1:19">
      <c r="A6" s="86"/>
      <c r="B6" s="167"/>
      <c r="C6" s="167"/>
      <c r="D6" s="168"/>
      <c r="E6" s="168"/>
      <c r="F6" s="168"/>
      <c r="G6" s="168"/>
      <c r="H6" s="168"/>
      <c r="I6" s="168"/>
      <c r="J6" s="168" t="s">
        <v>57</v>
      </c>
      <c r="K6" s="168"/>
      <c r="L6" s="168"/>
      <c r="M6" s="169"/>
      <c r="N6" s="168" t="s">
        <v>57</v>
      </c>
      <c r="O6" s="168" t="s">
        <v>64</v>
      </c>
      <c r="P6" s="167" t="s">
        <v>65</v>
      </c>
      <c r="Q6" s="168" t="s">
        <v>66</v>
      </c>
      <c r="R6" s="169" t="s">
        <v>67</v>
      </c>
      <c r="S6" s="167" t="s">
        <v>68</v>
      </c>
    </row>
    <row r="7" ht="18" customHeight="1" spans="1:19">
      <c r="A7" s="179">
        <v>1</v>
      </c>
      <c r="B7" s="179" t="s">
        <v>83</v>
      </c>
      <c r="C7" s="180">
        <v>3</v>
      </c>
      <c r="D7" s="180">
        <v>4</v>
      </c>
      <c r="E7" s="179">
        <v>5</v>
      </c>
      <c r="F7" s="179">
        <v>6</v>
      </c>
      <c r="G7" s="179">
        <v>7</v>
      </c>
      <c r="H7" s="179">
        <v>8</v>
      </c>
      <c r="I7" s="179">
        <v>9</v>
      </c>
      <c r="J7" s="179">
        <v>10</v>
      </c>
      <c r="K7" s="179">
        <v>11</v>
      </c>
      <c r="L7" s="179">
        <v>12</v>
      </c>
      <c r="M7" s="179">
        <v>13</v>
      </c>
      <c r="N7" s="179">
        <v>14</v>
      </c>
      <c r="O7" s="179">
        <v>15</v>
      </c>
      <c r="P7" s="179">
        <v>16</v>
      </c>
      <c r="Q7" s="179">
        <v>17</v>
      </c>
      <c r="R7" s="179">
        <v>18</v>
      </c>
      <c r="S7" s="179">
        <v>19</v>
      </c>
    </row>
    <row r="8" ht="21" customHeight="1" spans="1:19">
      <c r="A8" s="170" t="s">
        <v>201</v>
      </c>
      <c r="B8" s="171" t="s">
        <v>70</v>
      </c>
      <c r="C8" s="171" t="s">
        <v>236</v>
      </c>
      <c r="D8" s="172" t="s">
        <v>349</v>
      </c>
      <c r="E8" s="172" t="s">
        <v>349</v>
      </c>
      <c r="F8" s="172" t="s">
        <v>350</v>
      </c>
      <c r="G8" s="181">
        <v>20</v>
      </c>
      <c r="H8" s="148">
        <v>3360</v>
      </c>
      <c r="I8" s="148">
        <v>3360</v>
      </c>
      <c r="J8" s="148">
        <v>3360</v>
      </c>
      <c r="K8" s="148"/>
      <c r="L8" s="148"/>
      <c r="M8" s="148"/>
      <c r="N8" s="148"/>
      <c r="O8" s="148"/>
      <c r="P8" s="148"/>
      <c r="Q8" s="148"/>
      <c r="R8" s="148"/>
      <c r="S8" s="148"/>
    </row>
    <row r="9" ht="21" customHeight="1" spans="1:19">
      <c r="A9" s="170" t="s">
        <v>201</v>
      </c>
      <c r="B9" s="171" t="s">
        <v>70</v>
      </c>
      <c r="C9" s="171" t="s">
        <v>273</v>
      </c>
      <c r="D9" s="172" t="s">
        <v>351</v>
      </c>
      <c r="E9" s="172" t="s">
        <v>352</v>
      </c>
      <c r="F9" s="172" t="s">
        <v>353</v>
      </c>
      <c r="G9" s="181">
        <v>1</v>
      </c>
      <c r="H9" s="148"/>
      <c r="I9" s="148">
        <v>353840</v>
      </c>
      <c r="J9" s="148">
        <v>353840</v>
      </c>
      <c r="K9" s="148"/>
      <c r="L9" s="148"/>
      <c r="M9" s="148"/>
      <c r="N9" s="148"/>
      <c r="O9" s="148"/>
      <c r="P9" s="148"/>
      <c r="Q9" s="148"/>
      <c r="R9" s="148"/>
      <c r="S9" s="148"/>
    </row>
    <row r="10" ht="21" customHeight="1" spans="1:19">
      <c r="A10" s="170" t="s">
        <v>201</v>
      </c>
      <c r="B10" s="171" t="s">
        <v>70</v>
      </c>
      <c r="C10" s="171" t="s">
        <v>279</v>
      </c>
      <c r="D10" s="172" t="s">
        <v>354</v>
      </c>
      <c r="E10" s="172" t="s">
        <v>352</v>
      </c>
      <c r="F10" s="172" t="s">
        <v>353</v>
      </c>
      <c r="G10" s="181">
        <v>1</v>
      </c>
      <c r="H10" s="148"/>
      <c r="I10" s="148">
        <v>600000</v>
      </c>
      <c r="J10" s="148">
        <v>600000</v>
      </c>
      <c r="K10" s="148"/>
      <c r="L10" s="148"/>
      <c r="M10" s="148"/>
      <c r="N10" s="148"/>
      <c r="O10" s="148"/>
      <c r="P10" s="148"/>
      <c r="Q10" s="148"/>
      <c r="R10" s="148"/>
      <c r="S10" s="148"/>
    </row>
    <row r="11" ht="21" customHeight="1" spans="1:19">
      <c r="A11" s="173" t="s">
        <v>173</v>
      </c>
      <c r="B11" s="174"/>
      <c r="C11" s="174"/>
      <c r="D11" s="175"/>
      <c r="E11" s="175"/>
      <c r="F11" s="175"/>
      <c r="G11" s="182"/>
      <c r="H11" s="148">
        <v>3360</v>
      </c>
      <c r="I11" s="148">
        <v>957200</v>
      </c>
      <c r="J11" s="148">
        <v>957200</v>
      </c>
      <c r="K11" s="148"/>
      <c r="L11" s="148"/>
      <c r="M11" s="148"/>
      <c r="N11" s="148"/>
      <c r="O11" s="148"/>
      <c r="P11" s="148"/>
      <c r="Q11" s="148"/>
      <c r="R11" s="148"/>
      <c r="S11" s="148"/>
    </row>
    <row r="12" ht="21" customHeight="1" spans="1:19">
      <c r="A12" s="177" t="s">
        <v>355</v>
      </c>
      <c r="B12" s="76"/>
      <c r="C12" s="76"/>
      <c r="D12" s="177"/>
      <c r="E12" s="177"/>
      <c r="F12" s="177"/>
      <c r="G12" s="183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G25" sqref="G25"/>
    </sheetView>
  </sheetViews>
  <sheetFormatPr defaultColWidth="9.14166666666667" defaultRowHeight="14.25" customHeight="1"/>
  <cols>
    <col min="1" max="3" width="14.625" customWidth="1"/>
    <col min="4" max="6" width="20" customWidth="1"/>
    <col min="7" max="20" width="14.625" customWidth="1"/>
  </cols>
  <sheetData>
    <row r="1" ht="16.5" customHeight="1" spans="1:20">
      <c r="A1" s="143"/>
      <c r="B1" s="149"/>
      <c r="C1" s="149"/>
      <c r="D1" s="149"/>
      <c r="E1" s="149"/>
      <c r="F1" s="149"/>
      <c r="G1" s="149"/>
      <c r="H1" s="143"/>
      <c r="I1" s="143"/>
      <c r="J1" s="143"/>
      <c r="K1" s="143"/>
      <c r="L1" s="143"/>
      <c r="M1" s="143"/>
      <c r="N1" s="150"/>
      <c r="O1" s="143"/>
      <c r="P1" s="143"/>
      <c r="Q1" s="149"/>
      <c r="R1" s="143"/>
      <c r="S1" s="151"/>
      <c r="T1" s="151" t="s">
        <v>356</v>
      </c>
    </row>
    <row r="2" ht="41.25" customHeight="1" spans="1:20">
      <c r="A2" s="139" t="str">
        <f>"2026"&amp;"年部门政府购买服务预算表"</f>
        <v>2026年部门政府购买服务预算表</v>
      </c>
      <c r="B2" s="133"/>
      <c r="C2" s="133"/>
      <c r="D2" s="133"/>
      <c r="E2" s="133"/>
      <c r="F2" s="133"/>
      <c r="G2" s="133"/>
      <c r="H2" s="152"/>
      <c r="I2" s="152"/>
      <c r="J2" s="152"/>
      <c r="K2" s="152"/>
      <c r="L2" s="152"/>
      <c r="M2" s="152"/>
      <c r="N2" s="153"/>
      <c r="O2" s="152"/>
      <c r="P2" s="152"/>
      <c r="Q2" s="133"/>
      <c r="R2" s="152"/>
      <c r="S2" s="153"/>
      <c r="T2" s="133"/>
    </row>
    <row r="3" ht="22.5" customHeight="1" spans="1:20">
      <c r="A3" s="140" t="str">
        <f>"单位名称："&amp;"昆明市东川区土壤肥料工作站"</f>
        <v>单位名称：昆明市东川区土壤肥料工作站</v>
      </c>
      <c r="B3" s="154"/>
      <c r="C3" s="154"/>
      <c r="D3" s="154"/>
      <c r="E3" s="154"/>
      <c r="F3" s="154"/>
      <c r="G3" s="154"/>
      <c r="H3" s="141"/>
      <c r="I3" s="141"/>
      <c r="J3" s="141"/>
      <c r="K3" s="141"/>
      <c r="L3" s="141"/>
      <c r="M3" s="141"/>
      <c r="N3" s="150"/>
      <c r="O3" s="143"/>
      <c r="P3" s="143"/>
      <c r="Q3" s="149"/>
      <c r="R3" s="143"/>
      <c r="S3" s="155"/>
      <c r="T3" s="151" t="s">
        <v>1</v>
      </c>
    </row>
    <row r="4" ht="24" customHeight="1" spans="1:20">
      <c r="A4" s="81" t="s">
        <v>182</v>
      </c>
      <c r="B4" s="156" t="s">
        <v>183</v>
      </c>
      <c r="C4" s="156" t="s">
        <v>339</v>
      </c>
      <c r="D4" s="156" t="s">
        <v>357</v>
      </c>
      <c r="E4" s="156" t="s">
        <v>358</v>
      </c>
      <c r="F4" s="156" t="s">
        <v>359</v>
      </c>
      <c r="G4" s="156" t="s">
        <v>360</v>
      </c>
      <c r="H4" s="157" t="s">
        <v>361</v>
      </c>
      <c r="I4" s="157" t="s">
        <v>362</v>
      </c>
      <c r="J4" s="158" t="s">
        <v>190</v>
      </c>
      <c r="K4" s="158"/>
      <c r="L4" s="158"/>
      <c r="M4" s="158"/>
      <c r="N4" s="159"/>
      <c r="O4" s="158"/>
      <c r="P4" s="158"/>
      <c r="Q4" s="160"/>
      <c r="R4" s="158"/>
      <c r="S4" s="159"/>
      <c r="T4" s="144"/>
    </row>
    <row r="5" ht="24" customHeight="1" spans="1:20">
      <c r="A5" s="83"/>
      <c r="B5" s="161"/>
      <c r="C5" s="161"/>
      <c r="D5" s="161"/>
      <c r="E5" s="161"/>
      <c r="F5" s="161"/>
      <c r="G5" s="161"/>
      <c r="H5" s="162"/>
      <c r="I5" s="162"/>
      <c r="J5" s="162" t="s">
        <v>55</v>
      </c>
      <c r="K5" s="162" t="s">
        <v>58</v>
      </c>
      <c r="L5" s="162" t="s">
        <v>345</v>
      </c>
      <c r="M5" s="162" t="s">
        <v>346</v>
      </c>
      <c r="N5" s="163" t="s">
        <v>347</v>
      </c>
      <c r="O5" s="164" t="s">
        <v>348</v>
      </c>
      <c r="P5" s="164"/>
      <c r="Q5" s="165"/>
      <c r="R5" s="164"/>
      <c r="S5" s="166"/>
      <c r="T5" s="167"/>
    </row>
    <row r="6" ht="54" customHeight="1" spans="1:20">
      <c r="A6" s="86"/>
      <c r="B6" s="167"/>
      <c r="C6" s="167"/>
      <c r="D6" s="167"/>
      <c r="E6" s="167"/>
      <c r="F6" s="167"/>
      <c r="G6" s="167"/>
      <c r="H6" s="168"/>
      <c r="I6" s="168"/>
      <c r="J6" s="168"/>
      <c r="K6" s="168" t="s">
        <v>57</v>
      </c>
      <c r="L6" s="168"/>
      <c r="M6" s="168"/>
      <c r="N6" s="169"/>
      <c r="O6" s="168" t="s">
        <v>57</v>
      </c>
      <c r="P6" s="168" t="s">
        <v>64</v>
      </c>
      <c r="Q6" s="167" t="s">
        <v>65</v>
      </c>
      <c r="R6" s="168" t="s">
        <v>66</v>
      </c>
      <c r="S6" s="169" t="s">
        <v>67</v>
      </c>
      <c r="T6" s="167" t="s">
        <v>68</v>
      </c>
    </row>
    <row r="7" ht="17.25" customHeight="1" spans="1:20">
      <c r="A7" s="87">
        <v>1</v>
      </c>
      <c r="B7" s="167">
        <v>2</v>
      </c>
      <c r="C7" s="87">
        <v>3</v>
      </c>
      <c r="D7" s="87">
        <v>4</v>
      </c>
      <c r="E7" s="167">
        <v>5</v>
      </c>
      <c r="F7" s="87">
        <v>6</v>
      </c>
      <c r="G7" s="87">
        <v>7</v>
      </c>
      <c r="H7" s="167">
        <v>8</v>
      </c>
      <c r="I7" s="87">
        <v>9</v>
      </c>
      <c r="J7" s="87">
        <v>10</v>
      </c>
      <c r="K7" s="167">
        <v>11</v>
      </c>
      <c r="L7" s="87">
        <v>12</v>
      </c>
      <c r="M7" s="87">
        <v>13</v>
      </c>
      <c r="N7" s="167">
        <v>14</v>
      </c>
      <c r="O7" s="87">
        <v>15</v>
      </c>
      <c r="P7" s="87">
        <v>16</v>
      </c>
      <c r="Q7" s="167">
        <v>17</v>
      </c>
      <c r="R7" s="87">
        <v>18</v>
      </c>
      <c r="S7" s="87">
        <v>19</v>
      </c>
      <c r="T7" s="87">
        <v>20</v>
      </c>
    </row>
    <row r="8" ht="21" customHeight="1" spans="1:20">
      <c r="A8" s="170"/>
      <c r="B8" s="171"/>
      <c r="C8" s="171"/>
      <c r="D8" s="171"/>
      <c r="E8" s="171"/>
      <c r="F8" s="171"/>
      <c r="G8" s="171"/>
      <c r="H8" s="172"/>
      <c r="I8" s="172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</row>
    <row r="9" ht="21" customHeight="1" spans="1:20">
      <c r="A9" s="173" t="s">
        <v>173</v>
      </c>
      <c r="B9" s="174"/>
      <c r="C9" s="174"/>
      <c r="D9" s="174"/>
      <c r="E9" s="174"/>
      <c r="F9" s="174"/>
      <c r="G9" s="174"/>
      <c r="H9" s="175"/>
      <c r="I9" s="176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  <row r="10" customHeight="1" spans="1:20">
      <c r="A10" t="s">
        <v>363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E26" sqref="E26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38"/>
      <c r="M1" s="74" t="s">
        <v>364</v>
      </c>
    </row>
    <row r="2" ht="41.25" customHeight="1" spans="1:13">
      <c r="A2" s="139" t="str">
        <f>"2026"&amp;"年对下转移支付预算表"</f>
        <v>2026年对下转移支付预算表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133"/>
    </row>
    <row r="3" ht="18" customHeight="1" spans="1:13">
      <c r="A3" s="140" t="str">
        <f>"单位名称："&amp;"昆明市东川区土壤肥料工作站"</f>
        <v>单位名称：昆明市东川区土壤肥料工作站</v>
      </c>
      <c r="B3" s="141"/>
      <c r="C3" s="141"/>
      <c r="D3" s="142"/>
      <c r="E3" s="143"/>
      <c r="F3" s="143"/>
      <c r="G3" s="143"/>
      <c r="H3" s="143"/>
      <c r="I3" s="143"/>
      <c r="M3" s="79" t="s">
        <v>1</v>
      </c>
    </row>
    <row r="4" ht="19.5" customHeight="1" spans="1:13">
      <c r="A4" s="96" t="s">
        <v>365</v>
      </c>
      <c r="B4" s="13" t="s">
        <v>190</v>
      </c>
      <c r="C4" s="14"/>
      <c r="D4" s="14"/>
      <c r="E4" s="13" t="s">
        <v>366</v>
      </c>
      <c r="F4" s="14"/>
      <c r="G4" s="14"/>
      <c r="H4" s="14"/>
      <c r="I4" s="14"/>
      <c r="J4" s="14"/>
      <c r="K4" s="14"/>
      <c r="L4" s="14"/>
      <c r="M4" s="144"/>
    </row>
    <row r="5" ht="40.5" customHeight="1" spans="1:13">
      <c r="A5" s="87"/>
      <c r="B5" s="97" t="s">
        <v>55</v>
      </c>
      <c r="C5" s="81" t="s">
        <v>58</v>
      </c>
      <c r="D5" s="145" t="s">
        <v>345</v>
      </c>
      <c r="E5" s="117"/>
      <c r="F5" s="117"/>
      <c r="G5" s="117"/>
      <c r="H5" s="117"/>
      <c r="I5" s="117"/>
      <c r="J5" s="117"/>
      <c r="K5" s="117"/>
      <c r="L5" s="117"/>
      <c r="M5" s="146"/>
    </row>
    <row r="6" ht="19.5" customHeight="1" spans="1:13">
      <c r="A6" s="88">
        <v>1</v>
      </c>
      <c r="B6" s="88">
        <v>2</v>
      </c>
      <c r="C6" s="88">
        <v>3</v>
      </c>
      <c r="D6" s="147">
        <v>4</v>
      </c>
      <c r="E6" s="98">
        <v>5</v>
      </c>
      <c r="F6" s="88">
        <v>6</v>
      </c>
      <c r="G6" s="88">
        <v>7</v>
      </c>
      <c r="H6" s="147">
        <v>8</v>
      </c>
      <c r="I6" s="88">
        <v>9</v>
      </c>
      <c r="J6" s="88">
        <v>10</v>
      </c>
      <c r="K6" s="88">
        <v>11</v>
      </c>
      <c r="L6" s="88">
        <v>13</v>
      </c>
      <c r="M6" s="98">
        <v>24</v>
      </c>
    </row>
    <row r="7" ht="19.5" customHeight="1" spans="1:13">
      <c r="A7" s="99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ht="19.5" customHeight="1" spans="1:13">
      <c r="A8" s="136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</row>
    <row r="9" customHeight="1" spans="1:13">
      <c r="A9" t="s">
        <v>367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5" sqref="B2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74" t="s">
        <v>368</v>
      </c>
    </row>
    <row r="2" ht="41.25" customHeight="1" spans="1:10">
      <c r="A2" s="132" t="str">
        <f>"2026"&amp;"年对下转移支付绩效目标表"</f>
        <v>2026年对下转移支付绩效目标表</v>
      </c>
      <c r="B2" s="75"/>
      <c r="C2" s="75"/>
      <c r="D2" s="75"/>
      <c r="E2" s="75"/>
      <c r="F2" s="133"/>
      <c r="G2" s="75"/>
      <c r="H2" s="133"/>
      <c r="I2" s="133"/>
      <c r="J2" s="75"/>
    </row>
    <row r="3" ht="17.25" customHeight="1" spans="1:10">
      <c r="A3" s="76" t="str">
        <f>"单位名称："&amp;"昆明市东川区土壤肥料工作站"</f>
        <v>单位名称：昆明市东川区土壤肥料工作站</v>
      </c>
    </row>
    <row r="4" ht="44.25" customHeight="1" spans="1:10">
      <c r="A4" s="134" t="s">
        <v>365</v>
      </c>
      <c r="B4" s="134" t="s">
        <v>283</v>
      </c>
      <c r="C4" s="134" t="s">
        <v>284</v>
      </c>
      <c r="D4" s="134" t="s">
        <v>285</v>
      </c>
      <c r="E4" s="134" t="s">
        <v>286</v>
      </c>
      <c r="F4" s="135" t="s">
        <v>287</v>
      </c>
      <c r="G4" s="134" t="s">
        <v>288</v>
      </c>
      <c r="H4" s="135" t="s">
        <v>289</v>
      </c>
      <c r="I4" s="135" t="s">
        <v>290</v>
      </c>
      <c r="J4" s="134" t="s">
        <v>291</v>
      </c>
    </row>
    <row r="5" ht="14.2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135">
        <v>6</v>
      </c>
      <c r="G5" s="134">
        <v>7</v>
      </c>
      <c r="H5" s="135">
        <v>8</v>
      </c>
      <c r="I5" s="135">
        <v>9</v>
      </c>
      <c r="J5" s="134">
        <v>10</v>
      </c>
    </row>
    <row r="6" ht="42" customHeight="1" spans="1:10">
      <c r="A6" s="99"/>
      <c r="B6" s="136"/>
      <c r="C6" s="136"/>
      <c r="D6" s="136"/>
      <c r="E6" s="123"/>
      <c r="F6" s="137"/>
      <c r="G6" s="123"/>
      <c r="H6" s="137"/>
      <c r="I6" s="137"/>
      <c r="J6" s="123"/>
    </row>
    <row r="7" ht="42" customHeight="1" spans="1:10">
      <c r="A7" s="99"/>
      <c r="B7" s="89"/>
      <c r="C7" s="89"/>
      <c r="D7" s="89"/>
      <c r="E7" s="99"/>
      <c r="F7" s="89"/>
      <c r="G7" s="99"/>
      <c r="H7" s="89"/>
      <c r="I7" s="89"/>
      <c r="J7" s="99"/>
    </row>
    <row r="8" customHeight="1" spans="1:10">
      <c r="A8" t="s">
        <v>369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5" sqref="B2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06" t="s">
        <v>370</v>
      </c>
      <c r="B1" s="107"/>
      <c r="C1" s="107"/>
      <c r="D1" s="108"/>
      <c r="E1" s="108"/>
      <c r="F1" s="108"/>
      <c r="G1" s="107"/>
      <c r="H1" s="107"/>
      <c r="I1" s="108"/>
    </row>
    <row r="2" ht="41.25" customHeight="1" spans="1:9">
      <c r="A2" s="109" t="str">
        <f>"2026"&amp;"年新增资产配置预算表"</f>
        <v>2026年新增资产配置预算表</v>
      </c>
      <c r="B2" s="110"/>
      <c r="C2" s="110"/>
      <c r="D2" s="111"/>
      <c r="E2" s="111"/>
      <c r="F2" s="111"/>
      <c r="G2" s="110"/>
      <c r="H2" s="110"/>
      <c r="I2" s="111"/>
    </row>
    <row r="3" customHeight="1" spans="1:9">
      <c r="A3" s="112" t="str">
        <f>"单位名称："&amp;"昆明市东川区土壤肥料工作站"</f>
        <v>单位名称：昆明市东川区土壤肥料工作站</v>
      </c>
      <c r="B3" s="113"/>
      <c r="C3" s="113"/>
      <c r="D3" s="114"/>
      <c r="F3" s="111"/>
      <c r="G3" s="110"/>
      <c r="H3" s="110"/>
      <c r="I3" s="115" t="s">
        <v>1</v>
      </c>
    </row>
    <row r="4" ht="28.5" customHeight="1" spans="1:9">
      <c r="A4" s="116" t="s">
        <v>182</v>
      </c>
      <c r="B4" s="117" t="s">
        <v>183</v>
      </c>
      <c r="C4" s="118" t="s">
        <v>371</v>
      </c>
      <c r="D4" s="116" t="s">
        <v>372</v>
      </c>
      <c r="E4" s="116" t="s">
        <v>373</v>
      </c>
      <c r="F4" s="116" t="s">
        <v>374</v>
      </c>
      <c r="G4" s="117" t="s">
        <v>375</v>
      </c>
      <c r="H4" s="98"/>
      <c r="I4" s="116"/>
    </row>
    <row r="5" ht="21" customHeight="1" spans="1:9">
      <c r="A5" s="118"/>
      <c r="B5" s="119"/>
      <c r="C5" s="119"/>
      <c r="D5" s="120"/>
      <c r="E5" s="119"/>
      <c r="F5" s="119"/>
      <c r="G5" s="117" t="s">
        <v>343</v>
      </c>
      <c r="H5" s="117" t="s">
        <v>376</v>
      </c>
      <c r="I5" s="117" t="s">
        <v>377</v>
      </c>
    </row>
    <row r="6" ht="17.25" customHeight="1" spans="1:9">
      <c r="A6" s="121" t="s">
        <v>82</v>
      </c>
      <c r="B6" s="122" t="s">
        <v>83</v>
      </c>
      <c r="C6" s="121" t="s">
        <v>84</v>
      </c>
      <c r="D6" s="123" t="s">
        <v>85</v>
      </c>
      <c r="E6" s="121" t="s">
        <v>86</v>
      </c>
      <c r="F6" s="122" t="s">
        <v>87</v>
      </c>
      <c r="G6" s="124" t="s">
        <v>88</v>
      </c>
      <c r="H6" s="123" t="s">
        <v>89</v>
      </c>
      <c r="I6" s="123">
        <v>9</v>
      </c>
    </row>
    <row r="7" ht="19.5" customHeight="1" spans="1:9">
      <c r="A7" s="125"/>
      <c r="B7" s="102"/>
      <c r="C7" s="102"/>
      <c r="D7" s="99"/>
      <c r="E7" s="89"/>
      <c r="F7" s="124"/>
      <c r="G7" s="126"/>
      <c r="H7" s="127"/>
      <c r="I7" s="127"/>
    </row>
    <row r="8" ht="19.5" customHeight="1" spans="1:9">
      <c r="A8" s="128" t="s">
        <v>55</v>
      </c>
      <c r="B8" s="129"/>
      <c r="C8" s="129"/>
      <c r="D8" s="130"/>
      <c r="E8" s="131"/>
      <c r="F8" s="131"/>
      <c r="G8" s="126"/>
      <c r="H8" s="127"/>
      <c r="I8" s="127"/>
    </row>
    <row r="9" customHeight="1" spans="1:9">
      <c r="A9" t="s">
        <v>378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7" sqref="E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73"/>
      <c r="E1" s="73"/>
      <c r="F1" s="73"/>
      <c r="G1" s="73"/>
      <c r="K1" s="74" t="s">
        <v>379</v>
      </c>
    </row>
    <row r="2" ht="41.25" customHeight="1" spans="1:11">
      <c r="A2" s="75" t="str">
        <f>"2026"&amp;"年上级补助项目支出预算表"</f>
        <v>2026年上级补助项目支出预算表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3.5" customHeight="1" spans="1:11">
      <c r="A3" s="76" t="str">
        <f>"单位名称："&amp;"昆明市东川区土壤肥料工作站"</f>
        <v>单位名称：昆明市东川区土壤肥料工作站</v>
      </c>
      <c r="B3" s="77"/>
      <c r="C3" s="77"/>
      <c r="D3" s="77"/>
      <c r="E3" s="77"/>
      <c r="F3" s="77"/>
      <c r="G3" s="77"/>
      <c r="H3" s="78"/>
      <c r="I3" s="78"/>
      <c r="J3" s="78"/>
      <c r="K3" s="79" t="s">
        <v>1</v>
      </c>
    </row>
    <row r="4" ht="21.75" customHeight="1" spans="1:11">
      <c r="A4" s="80" t="s">
        <v>260</v>
      </c>
      <c r="B4" s="80" t="s">
        <v>185</v>
      </c>
      <c r="C4" s="80" t="s">
        <v>261</v>
      </c>
      <c r="D4" s="81" t="s">
        <v>186</v>
      </c>
      <c r="E4" s="81" t="s">
        <v>187</v>
      </c>
      <c r="F4" s="81" t="s">
        <v>262</v>
      </c>
      <c r="G4" s="81" t="s">
        <v>263</v>
      </c>
      <c r="H4" s="96" t="s">
        <v>55</v>
      </c>
      <c r="I4" s="13" t="s">
        <v>380</v>
      </c>
      <c r="J4" s="14"/>
      <c r="K4" s="15"/>
    </row>
    <row r="5" ht="21.75" customHeight="1" spans="1:11">
      <c r="A5" s="82"/>
      <c r="B5" s="82"/>
      <c r="C5" s="82"/>
      <c r="D5" s="83"/>
      <c r="E5" s="83"/>
      <c r="F5" s="83"/>
      <c r="G5" s="83"/>
      <c r="H5" s="97"/>
      <c r="I5" s="81" t="s">
        <v>58</v>
      </c>
      <c r="J5" s="81" t="s">
        <v>59</v>
      </c>
      <c r="K5" s="81" t="s">
        <v>60</v>
      </c>
    </row>
    <row r="6" ht="40.5" customHeight="1" spans="1:11">
      <c r="A6" s="85"/>
      <c r="B6" s="85"/>
      <c r="C6" s="85"/>
      <c r="D6" s="86"/>
      <c r="E6" s="86"/>
      <c r="F6" s="86"/>
      <c r="G6" s="86"/>
      <c r="H6" s="87"/>
      <c r="I6" s="86" t="s">
        <v>57</v>
      </c>
      <c r="J6" s="86"/>
      <c r="K6" s="86"/>
    </row>
    <row r="7" ht="15" customHeight="1" spans="1:1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98">
        <v>10</v>
      </c>
      <c r="K7" s="98">
        <v>11</v>
      </c>
    </row>
    <row r="8" ht="18.75" customHeight="1" spans="1:11">
      <c r="A8" s="99"/>
      <c r="B8" s="89"/>
      <c r="C8" s="99"/>
      <c r="D8" s="99"/>
      <c r="E8" s="99"/>
      <c r="F8" s="99"/>
      <c r="G8" s="99"/>
      <c r="H8" s="100"/>
      <c r="I8" s="101"/>
      <c r="J8" s="101"/>
      <c r="K8" s="100"/>
    </row>
    <row r="9" ht="18.75" customHeight="1" spans="1:11">
      <c r="A9" s="102"/>
      <c r="B9" s="89"/>
      <c r="C9" s="89"/>
      <c r="D9" s="89"/>
      <c r="E9" s="89"/>
      <c r="F9" s="89"/>
      <c r="G9" s="89"/>
      <c r="H9" s="91"/>
      <c r="I9" s="91"/>
      <c r="J9" s="91"/>
      <c r="K9" s="100"/>
    </row>
    <row r="10" ht="18.75" customHeight="1" spans="1:11">
      <c r="A10" s="103" t="s">
        <v>173</v>
      </c>
      <c r="B10" s="104"/>
      <c r="C10" s="104"/>
      <c r="D10" s="104"/>
      <c r="E10" s="104"/>
      <c r="F10" s="104"/>
      <c r="G10" s="105"/>
      <c r="H10" s="91"/>
      <c r="I10" s="91"/>
      <c r="J10" s="91"/>
      <c r="K10" s="100"/>
    </row>
    <row r="11" customHeight="1" spans="1:11">
      <c r="A11" t="s">
        <v>381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E24" sqref="E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73"/>
      <c r="G1" s="74" t="s">
        <v>382</v>
      </c>
    </row>
    <row r="2" ht="41.25" customHeight="1" spans="1:7">
      <c r="A2" s="75" t="str">
        <f>"2026"&amp;"年部门项目中期规划预算表"</f>
        <v>2026年部门项目中期规划预算表</v>
      </c>
      <c r="B2" s="75"/>
      <c r="C2" s="75"/>
      <c r="D2" s="75"/>
      <c r="E2" s="75"/>
      <c r="F2" s="75"/>
      <c r="G2" s="75"/>
    </row>
    <row r="3" ht="13.5" customHeight="1" spans="1:7">
      <c r="A3" s="76" t="str">
        <f>"单位名称："&amp;"昆明市东川区土壤肥料工作站"</f>
        <v>单位名称：昆明市东川区土壤肥料工作站</v>
      </c>
      <c r="B3" s="77"/>
      <c r="C3" s="77"/>
      <c r="D3" s="77"/>
      <c r="E3" s="78"/>
      <c r="F3" s="78"/>
      <c r="G3" s="79" t="s">
        <v>1</v>
      </c>
    </row>
    <row r="4" ht="21.75" customHeight="1" spans="1:7">
      <c r="A4" s="80" t="s">
        <v>261</v>
      </c>
      <c r="B4" s="80" t="s">
        <v>260</v>
      </c>
      <c r="C4" s="80" t="s">
        <v>185</v>
      </c>
      <c r="D4" s="81" t="s">
        <v>383</v>
      </c>
      <c r="E4" s="13" t="s">
        <v>58</v>
      </c>
      <c r="F4" s="14"/>
      <c r="G4" s="15"/>
    </row>
    <row r="5" ht="21.75" customHeight="1" spans="1:7">
      <c r="A5" s="82"/>
      <c r="B5" s="82"/>
      <c r="C5" s="82"/>
      <c r="D5" s="83"/>
      <c r="E5" s="84" t="str">
        <f>"2026"&amp;"年"</f>
        <v>2026年</v>
      </c>
      <c r="F5" s="81" t="str">
        <f>("2026"+1)&amp;"年"</f>
        <v>2027年</v>
      </c>
      <c r="G5" s="81" t="str">
        <f>("2026"+2)&amp;"年"</f>
        <v>2028年</v>
      </c>
    </row>
    <row r="6" ht="40.5" customHeight="1" spans="1:7">
      <c r="A6" s="85"/>
      <c r="B6" s="85"/>
      <c r="C6" s="85"/>
      <c r="D6" s="86"/>
      <c r="E6" s="87"/>
      <c r="F6" s="86" t="s">
        <v>57</v>
      </c>
      <c r="G6" s="86"/>
    </row>
    <row r="7" ht="15" customHeight="1" spans="1:7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</row>
    <row r="8" ht="17.25" customHeight="1" spans="1:7">
      <c r="A8" s="89" t="s">
        <v>70</v>
      </c>
      <c r="B8" s="90"/>
      <c r="C8" s="90"/>
      <c r="D8" s="89"/>
      <c r="E8" s="91">
        <v>1533040</v>
      </c>
      <c r="F8" s="91"/>
      <c r="G8" s="91"/>
    </row>
    <row r="9" ht="18.75" customHeight="1" spans="1:7">
      <c r="A9" s="89"/>
      <c r="B9" s="89" t="s">
        <v>384</v>
      </c>
      <c r="C9" s="89" t="s">
        <v>268</v>
      </c>
      <c r="D9" s="89" t="s">
        <v>385</v>
      </c>
      <c r="E9" s="91">
        <v>20000</v>
      </c>
      <c r="F9" s="91"/>
      <c r="G9" s="91"/>
    </row>
    <row r="10" ht="34" customHeight="1" spans="1:7">
      <c r="A10" s="92"/>
      <c r="B10" s="89" t="s">
        <v>386</v>
      </c>
      <c r="C10" s="89" t="s">
        <v>273</v>
      </c>
      <c r="D10" s="89" t="s">
        <v>385</v>
      </c>
      <c r="E10" s="91">
        <v>353840</v>
      </c>
      <c r="F10" s="91"/>
      <c r="G10" s="91"/>
    </row>
    <row r="11" ht="18.75" customHeight="1" spans="1:7">
      <c r="A11" s="92"/>
      <c r="B11" s="89" t="s">
        <v>386</v>
      </c>
      <c r="C11" s="89" t="s">
        <v>277</v>
      </c>
      <c r="D11" s="89" t="s">
        <v>385</v>
      </c>
      <c r="E11" s="91">
        <v>100000</v>
      </c>
      <c r="F11" s="91"/>
      <c r="G11" s="91"/>
    </row>
    <row r="12" ht="32" customHeight="1" spans="1:7">
      <c r="A12" s="92"/>
      <c r="B12" s="89" t="s">
        <v>386</v>
      </c>
      <c r="C12" s="89" t="s">
        <v>279</v>
      </c>
      <c r="D12" s="89" t="s">
        <v>385</v>
      </c>
      <c r="E12" s="91">
        <v>600000</v>
      </c>
      <c r="F12" s="91"/>
      <c r="G12" s="91"/>
    </row>
    <row r="13" ht="35" customHeight="1" spans="1:7">
      <c r="A13" s="92"/>
      <c r="B13" s="89" t="s">
        <v>386</v>
      </c>
      <c r="C13" s="89" t="s">
        <v>281</v>
      </c>
      <c r="D13" s="89" t="s">
        <v>385</v>
      </c>
      <c r="E13" s="91">
        <v>459200</v>
      </c>
      <c r="F13" s="91"/>
      <c r="G13" s="91"/>
    </row>
    <row r="14" ht="18.75" customHeight="1" spans="1:7">
      <c r="A14" s="93" t="s">
        <v>55</v>
      </c>
      <c r="B14" s="94" t="s">
        <v>387</v>
      </c>
      <c r="C14" s="94"/>
      <c r="D14" s="95"/>
      <c r="E14" s="91">
        <v>1533040</v>
      </c>
      <c r="F14" s="91"/>
      <c r="G14" s="9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31"/>
  <sheetViews>
    <sheetView showZeros="0" tabSelected="1" topLeftCell="A10" workbookViewId="0">
      <selection activeCell="H10" sqref="$A10:$XFD10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5.125" customWidth="1"/>
    <col min="8" max="8" width="29.575" customWidth="1"/>
    <col min="9" max="9" width="30.575" customWidth="1"/>
    <col min="10" max="10" width="23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2" t="s">
        <v>388</v>
      </c>
    </row>
    <row r="2" ht="41.25" customHeight="1" spans="1:11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1">
      <c r="A3" s="4" t="str">
        <f>"单位名称："&amp;"昆明市东川区土壤肥料工作站"</f>
        <v>单位名称：昆明市东川区土壤肥料工作站</v>
      </c>
      <c r="B3" s="4"/>
      <c r="C3" s="5"/>
      <c r="D3" s="6"/>
      <c r="E3" s="6"/>
      <c r="F3" s="6"/>
      <c r="G3" s="6"/>
      <c r="H3" s="6"/>
      <c r="I3" s="6"/>
      <c r="J3" s="263" t="s">
        <v>1</v>
      </c>
    </row>
    <row r="4" ht="27" customHeight="1" spans="1:11">
      <c r="A4" s="7" t="s">
        <v>389</v>
      </c>
      <c r="B4" s="8">
        <v>125012</v>
      </c>
      <c r="C4" s="9"/>
      <c r="D4" s="9"/>
      <c r="E4" s="10"/>
      <c r="F4" s="11" t="s">
        <v>390</v>
      </c>
      <c r="G4" s="10"/>
      <c r="H4" s="12" t="s">
        <v>70</v>
      </c>
      <c r="I4" s="9"/>
      <c r="J4" s="10"/>
    </row>
    <row r="5" ht="17" customHeight="1" spans="1:11">
      <c r="A5" s="13" t="s">
        <v>391</v>
      </c>
      <c r="B5" s="14"/>
      <c r="C5" s="14"/>
      <c r="D5" s="14"/>
      <c r="E5" s="14"/>
      <c r="F5" s="14"/>
      <c r="G5" s="14"/>
      <c r="H5" s="14"/>
      <c r="I5" s="15"/>
      <c r="J5" s="16" t="s">
        <v>392</v>
      </c>
    </row>
    <row r="6" ht="51" customHeight="1" spans="1:11">
      <c r="A6" s="17" t="s">
        <v>393</v>
      </c>
      <c r="B6" s="18" t="s">
        <v>394</v>
      </c>
      <c r="C6" s="19" t="s">
        <v>395</v>
      </c>
      <c r="D6" s="20"/>
      <c r="E6" s="20"/>
      <c r="F6" s="20"/>
      <c r="G6" s="20"/>
      <c r="H6" s="20"/>
      <c r="I6" s="21"/>
      <c r="J6" s="22"/>
      <c r="K6" s="23"/>
    </row>
    <row r="7" ht="57" customHeight="1" spans="1:11">
      <c r="A7" s="24"/>
      <c r="B7" s="18" t="s">
        <v>396</v>
      </c>
      <c r="C7" s="19" t="s">
        <v>397</v>
      </c>
      <c r="D7" s="20"/>
      <c r="E7" s="20"/>
      <c r="F7" s="20"/>
      <c r="G7" s="20"/>
      <c r="H7" s="20"/>
      <c r="I7" s="21"/>
      <c r="J7" s="22"/>
      <c r="K7" s="23"/>
    </row>
    <row r="8" ht="48" customHeight="1" spans="1:11">
      <c r="A8" s="18" t="s">
        <v>398</v>
      </c>
      <c r="B8" s="25" t="s">
        <v>399</v>
      </c>
      <c r="C8" s="26" t="s">
        <v>400</v>
      </c>
      <c r="D8" s="27"/>
      <c r="E8" s="27"/>
      <c r="F8" s="27"/>
      <c r="G8" s="27"/>
      <c r="H8" s="27"/>
      <c r="I8" s="28"/>
      <c r="J8" s="29"/>
      <c r="K8" s="23"/>
    </row>
    <row r="9" ht="32.25" customHeight="1" spans="1:11">
      <c r="A9" s="30" t="s">
        <v>401</v>
      </c>
      <c r="B9" s="31"/>
      <c r="C9" s="31"/>
      <c r="D9" s="31"/>
      <c r="E9" s="31"/>
      <c r="F9" s="31"/>
      <c r="G9" s="31"/>
      <c r="H9" s="31"/>
      <c r="I9" s="31"/>
      <c r="J9" s="32"/>
      <c r="K9" s="23"/>
    </row>
    <row r="10" ht="20" customHeight="1" spans="1:11">
      <c r="A10" s="33" t="s">
        <v>402</v>
      </c>
      <c r="B10" s="34"/>
      <c r="C10" s="35" t="s">
        <v>403</v>
      </c>
      <c r="D10" s="36"/>
      <c r="E10" s="36"/>
      <c r="F10" s="36" t="s">
        <v>404</v>
      </c>
      <c r="G10" s="37"/>
      <c r="H10" s="38" t="s">
        <v>405</v>
      </c>
      <c r="I10" s="39"/>
      <c r="J10" s="40"/>
      <c r="K10" s="23"/>
    </row>
    <row r="11" ht="17" customHeight="1" spans="1:11">
      <c r="A11" s="41"/>
      <c r="B11" s="42"/>
      <c r="C11" s="43"/>
      <c r="D11" s="44"/>
      <c r="E11" s="44"/>
      <c r="F11" s="44"/>
      <c r="G11" s="45"/>
      <c r="H11" s="18" t="s">
        <v>406</v>
      </c>
      <c r="I11" s="18" t="s">
        <v>407</v>
      </c>
      <c r="J11" s="18" t="s">
        <v>408</v>
      </c>
      <c r="K11" s="23"/>
    </row>
    <row r="12" ht="24" customHeight="1" spans="1:11">
      <c r="A12" s="46" t="s">
        <v>55</v>
      </c>
      <c r="B12" s="47"/>
      <c r="C12" s="47"/>
      <c r="D12" s="47"/>
      <c r="E12" s="47"/>
      <c r="F12" s="47"/>
      <c r="G12" s="48"/>
      <c r="H12" s="49">
        <v>4027820.06</v>
      </c>
      <c r="I12" s="49">
        <v>4027820.06</v>
      </c>
      <c r="J12" s="49"/>
      <c r="K12" s="23"/>
    </row>
    <row r="13" ht="71" customHeight="1" spans="1:11">
      <c r="A13" s="50" t="s">
        <v>409</v>
      </c>
      <c r="B13" s="51"/>
      <c r="C13" s="19" t="s">
        <v>410</v>
      </c>
      <c r="D13" s="20"/>
      <c r="E13" s="20"/>
      <c r="F13" s="20"/>
      <c r="G13" s="21"/>
      <c r="H13" s="52">
        <v>4027820.06</v>
      </c>
      <c r="I13" s="52">
        <v>4027820.06</v>
      </c>
      <c r="J13" s="52"/>
      <c r="K13" s="23"/>
    </row>
    <row r="14" ht="25" customHeight="1" spans="1:11">
      <c r="A14" s="53" t="s">
        <v>411</v>
      </c>
      <c r="B14" s="54"/>
      <c r="C14" s="54"/>
      <c r="D14" s="54"/>
      <c r="E14" s="54"/>
      <c r="F14" s="54"/>
      <c r="G14" s="54"/>
      <c r="H14" s="54"/>
      <c r="I14" s="54"/>
      <c r="J14" s="55"/>
      <c r="K14" s="23"/>
    </row>
    <row r="15" ht="23" customHeight="1" spans="1:11">
      <c r="A15" s="56" t="s">
        <v>412</v>
      </c>
      <c r="B15" s="57"/>
      <c r="C15" s="57"/>
      <c r="D15" s="57"/>
      <c r="E15" s="57"/>
      <c r="F15" s="57"/>
      <c r="G15" s="58"/>
      <c r="H15" s="59" t="s">
        <v>413</v>
      </c>
      <c r="I15" s="60" t="s">
        <v>291</v>
      </c>
      <c r="J15" s="59" t="s">
        <v>414</v>
      </c>
      <c r="K15" s="23"/>
    </row>
    <row r="16" ht="28" customHeight="1" spans="1:11">
      <c r="A16" s="61" t="s">
        <v>284</v>
      </c>
      <c r="B16" s="61" t="s">
        <v>415</v>
      </c>
      <c r="C16" s="62" t="s">
        <v>286</v>
      </c>
      <c r="D16" s="62" t="s">
        <v>287</v>
      </c>
      <c r="E16" s="62" t="s">
        <v>288</v>
      </c>
      <c r="F16" s="62" t="s">
        <v>289</v>
      </c>
      <c r="G16" s="62" t="s">
        <v>290</v>
      </c>
      <c r="H16" s="63"/>
      <c r="I16" s="63"/>
      <c r="J16" s="63"/>
      <c r="K16" s="23"/>
    </row>
    <row r="17" ht="19" customHeight="1" spans="1:11">
      <c r="A17" s="64" t="s">
        <v>293</v>
      </c>
      <c r="B17" s="64" t="s">
        <v>387</v>
      </c>
      <c r="C17" s="65" t="s">
        <v>387</v>
      </c>
      <c r="D17" s="64" t="s">
        <v>387</v>
      </c>
      <c r="E17" s="64" t="s">
        <v>387</v>
      </c>
      <c r="F17" s="64" t="s">
        <v>387</v>
      </c>
      <c r="G17" s="64" t="s">
        <v>387</v>
      </c>
      <c r="H17" s="66" t="s">
        <v>387</v>
      </c>
      <c r="I17" s="67" t="s">
        <v>387</v>
      </c>
      <c r="J17" s="66" t="s">
        <v>387</v>
      </c>
      <c r="K17" s="23"/>
    </row>
    <row r="18" ht="21" customHeight="1" spans="1:11">
      <c r="A18" s="64" t="s">
        <v>387</v>
      </c>
      <c r="B18" s="64" t="s">
        <v>294</v>
      </c>
      <c r="C18" s="65"/>
      <c r="D18" s="64"/>
      <c r="E18" s="64"/>
      <c r="F18" s="64"/>
      <c r="G18" s="64"/>
      <c r="H18" s="66"/>
      <c r="I18" s="67"/>
      <c r="J18" s="66"/>
      <c r="K18" s="23"/>
    </row>
    <row r="19" ht="21" customHeight="1" spans="1:11">
      <c r="A19" s="64"/>
      <c r="B19" s="64"/>
      <c r="C19" s="65" t="s">
        <v>416</v>
      </c>
      <c r="D19" s="64" t="s">
        <v>309</v>
      </c>
      <c r="E19" s="64">
        <v>20</v>
      </c>
      <c r="F19" s="64" t="s">
        <v>417</v>
      </c>
      <c r="G19" s="64" t="s">
        <v>299</v>
      </c>
      <c r="H19" s="66" t="s">
        <v>418</v>
      </c>
      <c r="I19" s="67" t="s">
        <v>419</v>
      </c>
      <c r="J19" s="66" t="s">
        <v>420</v>
      </c>
      <c r="K19" s="23"/>
    </row>
    <row r="20" ht="21" customHeight="1" spans="1:11">
      <c r="A20" s="64" t="s">
        <v>387</v>
      </c>
      <c r="B20" s="64" t="s">
        <v>301</v>
      </c>
      <c r="C20" s="65"/>
      <c r="D20" s="64"/>
      <c r="E20" s="64"/>
      <c r="F20" s="64"/>
      <c r="G20" s="64"/>
      <c r="H20" s="66"/>
      <c r="I20" s="67"/>
      <c r="J20" s="66"/>
      <c r="K20" s="23"/>
    </row>
    <row r="21" ht="21" customHeight="1" spans="1:11">
      <c r="A21" s="64"/>
      <c r="B21" s="64"/>
      <c r="C21" s="65" t="s">
        <v>421</v>
      </c>
      <c r="D21" s="64" t="s">
        <v>309</v>
      </c>
      <c r="E21" s="64" t="s">
        <v>422</v>
      </c>
      <c r="F21" s="64" t="s">
        <v>298</v>
      </c>
      <c r="G21" s="64" t="s">
        <v>299</v>
      </c>
      <c r="H21" s="66" t="s">
        <v>423</v>
      </c>
      <c r="I21" s="67" t="s">
        <v>424</v>
      </c>
      <c r="J21" s="66" t="s">
        <v>425</v>
      </c>
      <c r="K21" s="23"/>
    </row>
    <row r="22" ht="21" customHeight="1" spans="1:11">
      <c r="A22" s="64" t="s">
        <v>387</v>
      </c>
      <c r="B22" s="64" t="s">
        <v>426</v>
      </c>
      <c r="C22" s="65" t="s">
        <v>387</v>
      </c>
      <c r="D22" s="64" t="s">
        <v>387</v>
      </c>
      <c r="E22" s="64" t="s">
        <v>387</v>
      </c>
      <c r="F22" s="64" t="s">
        <v>387</v>
      </c>
      <c r="G22" s="64" t="s">
        <v>387</v>
      </c>
      <c r="H22" s="66" t="s">
        <v>387</v>
      </c>
      <c r="I22" s="67" t="s">
        <v>387</v>
      </c>
      <c r="J22" s="66" t="s">
        <v>387</v>
      </c>
      <c r="K22" s="23"/>
    </row>
    <row r="23" ht="21" customHeight="1" spans="1:11">
      <c r="A23" s="64"/>
      <c r="B23" s="64"/>
      <c r="C23" s="65" t="s">
        <v>427</v>
      </c>
      <c r="D23" s="64" t="s">
        <v>296</v>
      </c>
      <c r="E23" s="64" t="s">
        <v>82</v>
      </c>
      <c r="F23" s="64" t="s">
        <v>304</v>
      </c>
      <c r="G23" s="64" t="s">
        <v>299</v>
      </c>
      <c r="H23" s="66" t="s">
        <v>423</v>
      </c>
      <c r="I23" s="67" t="s">
        <v>428</v>
      </c>
      <c r="J23" s="66" t="s">
        <v>428</v>
      </c>
      <c r="K23" s="23"/>
    </row>
    <row r="24" ht="21" customHeight="1" spans="1:11">
      <c r="A24" s="64" t="s">
        <v>387</v>
      </c>
      <c r="B24" s="64" t="s">
        <v>429</v>
      </c>
      <c r="C24" s="65" t="s">
        <v>387</v>
      </c>
      <c r="D24" s="64" t="s">
        <v>387</v>
      </c>
      <c r="E24" s="64" t="s">
        <v>387</v>
      </c>
      <c r="F24" s="64" t="s">
        <v>387</v>
      </c>
      <c r="G24" s="64" t="s">
        <v>387</v>
      </c>
      <c r="H24" s="66" t="s">
        <v>387</v>
      </c>
      <c r="I24" s="67" t="s">
        <v>387</v>
      </c>
      <c r="J24" s="66" t="s">
        <v>387</v>
      </c>
      <c r="K24" s="23"/>
    </row>
    <row r="25" ht="21" customHeight="1" spans="1:11">
      <c r="A25" s="64" t="s">
        <v>306</v>
      </c>
      <c r="B25" s="64" t="s">
        <v>387</v>
      </c>
      <c r="C25" s="65" t="s">
        <v>430</v>
      </c>
      <c r="D25" s="64" t="s">
        <v>296</v>
      </c>
      <c r="E25" s="68">
        <v>4027820.06</v>
      </c>
      <c r="F25" s="64" t="s">
        <v>330</v>
      </c>
      <c r="G25" s="64" t="s">
        <v>299</v>
      </c>
      <c r="H25" s="66" t="s">
        <v>431</v>
      </c>
      <c r="I25" s="67" t="s">
        <v>432</v>
      </c>
      <c r="J25" s="66" t="s">
        <v>433</v>
      </c>
      <c r="K25" s="23"/>
    </row>
    <row r="26" ht="21" customHeight="1" spans="1:11">
      <c r="A26" s="64" t="s">
        <v>387</v>
      </c>
      <c r="B26" s="64" t="s">
        <v>434</v>
      </c>
      <c r="C26" s="65" t="s">
        <v>387</v>
      </c>
      <c r="D26" s="64" t="s">
        <v>387</v>
      </c>
      <c r="E26" s="64" t="s">
        <v>387</v>
      </c>
      <c r="F26" s="64" t="s">
        <v>387</v>
      </c>
      <c r="G26" s="64" t="s">
        <v>387</v>
      </c>
      <c r="H26" s="66" t="s">
        <v>387</v>
      </c>
      <c r="I26" s="67" t="s">
        <v>387</v>
      </c>
      <c r="J26" s="66" t="s">
        <v>387</v>
      </c>
      <c r="K26" s="23"/>
    </row>
    <row r="27" ht="21" customHeight="1" spans="1:11">
      <c r="A27" s="64" t="s">
        <v>387</v>
      </c>
      <c r="B27" s="64" t="s">
        <v>307</v>
      </c>
      <c r="C27" s="65"/>
      <c r="D27" s="69"/>
      <c r="E27" s="69"/>
      <c r="F27" s="69"/>
      <c r="G27" s="69"/>
      <c r="H27" s="70"/>
      <c r="I27" s="71"/>
      <c r="J27" s="70"/>
      <c r="K27" s="23"/>
    </row>
    <row r="28" ht="21" customHeight="1" spans="1:11">
      <c r="A28" s="64"/>
      <c r="B28" s="64"/>
      <c r="C28" s="65" t="s">
        <v>435</v>
      </c>
      <c r="D28" s="69" t="s">
        <v>309</v>
      </c>
      <c r="E28" s="69" t="s">
        <v>315</v>
      </c>
      <c r="F28" s="69" t="s">
        <v>298</v>
      </c>
      <c r="G28" s="69" t="s">
        <v>299</v>
      </c>
      <c r="H28" s="70" t="s">
        <v>423</v>
      </c>
      <c r="I28" s="71" t="s">
        <v>435</v>
      </c>
      <c r="J28" s="66" t="s">
        <v>436</v>
      </c>
      <c r="K28" s="23"/>
    </row>
    <row r="29" ht="21" customHeight="1" spans="1:11">
      <c r="A29" s="64" t="s">
        <v>312</v>
      </c>
      <c r="B29" s="64" t="s">
        <v>387</v>
      </c>
      <c r="C29" s="65" t="s">
        <v>387</v>
      </c>
      <c r="D29" s="64" t="s">
        <v>387</v>
      </c>
      <c r="E29" s="64" t="s">
        <v>387</v>
      </c>
      <c r="F29" s="64" t="s">
        <v>387</v>
      </c>
      <c r="G29" s="64" t="s">
        <v>387</v>
      </c>
      <c r="H29" s="66" t="s">
        <v>387</v>
      </c>
      <c r="I29" s="67" t="s">
        <v>387</v>
      </c>
      <c r="J29" s="66" t="s">
        <v>387</v>
      </c>
      <c r="K29" s="23"/>
    </row>
    <row r="30" ht="21" customHeight="1" spans="1:11">
      <c r="A30" s="64" t="s">
        <v>387</v>
      </c>
      <c r="B30" s="64" t="s">
        <v>313</v>
      </c>
      <c r="C30" s="71"/>
      <c r="D30" s="69"/>
      <c r="E30" s="69"/>
      <c r="F30" s="69"/>
      <c r="G30" s="69"/>
      <c r="H30" s="70"/>
      <c r="I30" s="72"/>
      <c r="J30" s="70"/>
      <c r="K30" s="23"/>
    </row>
    <row r="31" ht="21" customHeight="1" spans="1:11">
      <c r="A31" s="64"/>
      <c r="B31" s="64"/>
      <c r="C31" s="71" t="s">
        <v>437</v>
      </c>
      <c r="D31" s="69" t="s">
        <v>309</v>
      </c>
      <c r="E31" s="69" t="s">
        <v>422</v>
      </c>
      <c r="F31" s="69" t="s">
        <v>298</v>
      </c>
      <c r="G31" s="69" t="s">
        <v>299</v>
      </c>
      <c r="H31" s="70" t="s">
        <v>423</v>
      </c>
      <c r="I31" s="72" t="s">
        <v>438</v>
      </c>
      <c r="J31" s="70" t="s">
        <v>436</v>
      </c>
      <c r="K31" s="23"/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15" t="s">
        <v>52</v>
      </c>
    </row>
    <row r="2" ht="41.25" customHeight="1" spans="1:19">
      <c r="A2" s="109" t="str">
        <f>"2026"&amp;"年部门收入预算表"</f>
        <v>2026年部门收入预算表</v>
      </c>
    </row>
    <row r="3" ht="17.25" customHeight="1" spans="1:19">
      <c r="A3" s="112" t="str">
        <f>"单位名称："&amp;"昆明市东川区土壤肥料工作站"</f>
        <v>单位名称：昆明市东川区土壤肥料工作站</v>
      </c>
      <c r="S3" s="114" t="s">
        <v>1</v>
      </c>
    </row>
    <row r="4" ht="21.75" customHeight="1" spans="1:19">
      <c r="A4" s="249" t="s">
        <v>53</v>
      </c>
      <c r="B4" s="250" t="s">
        <v>54</v>
      </c>
      <c r="C4" s="250" t="s">
        <v>55</v>
      </c>
      <c r="D4" s="251" t="s">
        <v>56</v>
      </c>
      <c r="E4" s="251"/>
      <c r="F4" s="251"/>
      <c r="G4" s="251"/>
      <c r="H4" s="251"/>
      <c r="I4" s="197"/>
      <c r="J4" s="251"/>
      <c r="K4" s="251"/>
      <c r="L4" s="251"/>
      <c r="M4" s="251"/>
      <c r="N4" s="252"/>
      <c r="O4" s="251" t="s">
        <v>45</v>
      </c>
      <c r="P4" s="251"/>
      <c r="Q4" s="251"/>
      <c r="R4" s="251"/>
      <c r="S4" s="252"/>
    </row>
    <row r="5" ht="27" customHeight="1" spans="1:19">
      <c r="A5" s="253"/>
      <c r="B5" s="254"/>
      <c r="C5" s="254"/>
      <c r="D5" s="254" t="s">
        <v>57</v>
      </c>
      <c r="E5" s="254" t="s">
        <v>58</v>
      </c>
      <c r="F5" s="254" t="s">
        <v>59</v>
      </c>
      <c r="G5" s="254" t="s">
        <v>60</v>
      </c>
      <c r="H5" s="254" t="s">
        <v>61</v>
      </c>
      <c r="I5" s="255" t="s">
        <v>62</v>
      </c>
      <c r="J5" s="256"/>
      <c r="K5" s="256"/>
      <c r="L5" s="256"/>
      <c r="M5" s="256"/>
      <c r="N5" s="257"/>
      <c r="O5" s="254" t="s">
        <v>57</v>
      </c>
      <c r="P5" s="254" t="s">
        <v>58</v>
      </c>
      <c r="Q5" s="254" t="s">
        <v>59</v>
      </c>
      <c r="R5" s="254" t="s">
        <v>60</v>
      </c>
      <c r="S5" s="254" t="s">
        <v>63</v>
      </c>
    </row>
    <row r="6" ht="30" customHeight="1" spans="1:19">
      <c r="A6" s="258"/>
      <c r="B6" s="176"/>
      <c r="C6" s="182"/>
      <c r="D6" s="182"/>
      <c r="E6" s="182"/>
      <c r="F6" s="182"/>
      <c r="G6" s="182"/>
      <c r="H6" s="182"/>
      <c r="I6" s="137" t="s">
        <v>57</v>
      </c>
      <c r="J6" s="257" t="s">
        <v>64</v>
      </c>
      <c r="K6" s="257" t="s">
        <v>65</v>
      </c>
      <c r="L6" s="257" t="s">
        <v>66</v>
      </c>
      <c r="M6" s="257" t="s">
        <v>67</v>
      </c>
      <c r="N6" s="257" t="s">
        <v>68</v>
      </c>
      <c r="O6" s="259"/>
      <c r="P6" s="259"/>
      <c r="Q6" s="259"/>
      <c r="R6" s="259"/>
      <c r="S6" s="182"/>
    </row>
    <row r="7" ht="15" customHeight="1" spans="1:19">
      <c r="A7" s="260">
        <v>1</v>
      </c>
      <c r="B7" s="260">
        <v>2</v>
      </c>
      <c r="C7" s="260">
        <v>3</v>
      </c>
      <c r="D7" s="260">
        <v>4</v>
      </c>
      <c r="E7" s="260">
        <v>5</v>
      </c>
      <c r="F7" s="260">
        <v>6</v>
      </c>
      <c r="G7" s="260">
        <v>7</v>
      </c>
      <c r="H7" s="260">
        <v>8</v>
      </c>
      <c r="I7" s="137">
        <v>9</v>
      </c>
      <c r="J7" s="260">
        <v>10</v>
      </c>
      <c r="K7" s="260">
        <v>11</v>
      </c>
      <c r="L7" s="260">
        <v>12</v>
      </c>
      <c r="M7" s="260">
        <v>13</v>
      </c>
      <c r="N7" s="260">
        <v>14</v>
      </c>
      <c r="O7" s="260">
        <v>15</v>
      </c>
      <c r="P7" s="260">
        <v>16</v>
      </c>
      <c r="Q7" s="260">
        <v>17</v>
      </c>
      <c r="R7" s="260">
        <v>18</v>
      </c>
      <c r="S7" s="260">
        <v>19</v>
      </c>
    </row>
    <row r="8" ht="18" customHeight="1" spans="1:19">
      <c r="A8" s="89" t="s">
        <v>69</v>
      </c>
      <c r="B8" s="89" t="s">
        <v>70</v>
      </c>
      <c r="C8" s="148">
        <v>4027820.06</v>
      </c>
      <c r="D8" s="148">
        <v>4027820.06</v>
      </c>
      <c r="E8" s="148">
        <v>4027820.06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</row>
    <row r="9" ht="18" customHeight="1" spans="1:19">
      <c r="A9" s="118" t="s">
        <v>55</v>
      </c>
      <c r="B9" s="261"/>
      <c r="C9" s="148">
        <v>4027820.06</v>
      </c>
      <c r="D9" s="148">
        <v>4027820.06</v>
      </c>
      <c r="E9" s="148">
        <v>4027820.06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2" workbookViewId="0">
      <selection activeCell="B22" sqref="B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14" t="s">
        <v>71</v>
      </c>
    </row>
    <row r="2" ht="41.25" customHeight="1" spans="1:15">
      <c r="A2" s="109" t="str">
        <f>"2026"&amp;"年部门支出预算表"</f>
        <v>2026年部门支出预算表</v>
      </c>
    </row>
    <row r="3" ht="17.25" customHeight="1" spans="1:15">
      <c r="A3" s="112" t="str">
        <f>"单位名称："&amp;"昆明市东川区土壤肥料工作站"</f>
        <v>单位名称：昆明市东川区土壤肥料工作站</v>
      </c>
      <c r="O3" s="114" t="s">
        <v>1</v>
      </c>
    </row>
    <row r="4" ht="27" customHeight="1" spans="1:15">
      <c r="A4" s="235" t="s">
        <v>72</v>
      </c>
      <c r="B4" s="235" t="s">
        <v>73</v>
      </c>
      <c r="C4" s="235" t="s">
        <v>55</v>
      </c>
      <c r="D4" s="236" t="s">
        <v>58</v>
      </c>
      <c r="E4" s="237"/>
      <c r="F4" s="238"/>
      <c r="G4" s="239" t="s">
        <v>59</v>
      </c>
      <c r="H4" s="239" t="s">
        <v>60</v>
      </c>
      <c r="I4" s="239" t="s">
        <v>74</v>
      </c>
      <c r="J4" s="236" t="s">
        <v>62</v>
      </c>
      <c r="K4" s="237"/>
      <c r="L4" s="237"/>
      <c r="M4" s="237"/>
      <c r="N4" s="240"/>
      <c r="O4" s="241"/>
    </row>
    <row r="5" ht="42" customHeight="1" spans="1:15">
      <c r="A5" s="242"/>
      <c r="B5" s="242"/>
      <c r="C5" s="243"/>
      <c r="D5" s="244" t="s">
        <v>57</v>
      </c>
      <c r="E5" s="244" t="s">
        <v>75</v>
      </c>
      <c r="F5" s="244" t="s">
        <v>76</v>
      </c>
      <c r="G5" s="243"/>
      <c r="H5" s="243"/>
      <c r="I5" s="245"/>
      <c r="J5" s="244" t="s">
        <v>57</v>
      </c>
      <c r="K5" s="229" t="s">
        <v>77</v>
      </c>
      <c r="L5" s="229" t="s">
        <v>78</v>
      </c>
      <c r="M5" s="229" t="s">
        <v>79</v>
      </c>
      <c r="N5" s="229" t="s">
        <v>80</v>
      </c>
      <c r="O5" s="229" t="s">
        <v>81</v>
      </c>
    </row>
    <row r="6" ht="18" customHeight="1" spans="1:15">
      <c r="A6" s="121" t="s">
        <v>82</v>
      </c>
      <c r="B6" s="121" t="s">
        <v>83</v>
      </c>
      <c r="C6" s="121" t="s">
        <v>84</v>
      </c>
      <c r="D6" s="124" t="s">
        <v>85</v>
      </c>
      <c r="E6" s="124" t="s">
        <v>86</v>
      </c>
      <c r="F6" s="124" t="s">
        <v>87</v>
      </c>
      <c r="G6" s="124" t="s">
        <v>88</v>
      </c>
      <c r="H6" s="124" t="s">
        <v>89</v>
      </c>
      <c r="I6" s="124" t="s">
        <v>90</v>
      </c>
      <c r="J6" s="124" t="s">
        <v>91</v>
      </c>
      <c r="K6" s="124" t="s">
        <v>92</v>
      </c>
      <c r="L6" s="124" t="s">
        <v>93</v>
      </c>
      <c r="M6" s="124" t="s">
        <v>94</v>
      </c>
      <c r="N6" s="121" t="s">
        <v>95</v>
      </c>
      <c r="O6" s="124" t="s">
        <v>96</v>
      </c>
    </row>
    <row r="7" ht="21" customHeight="1" spans="1:15">
      <c r="A7" s="125" t="s">
        <v>97</v>
      </c>
      <c r="B7" s="125" t="s">
        <v>98</v>
      </c>
      <c r="C7" s="148">
        <v>642183.66</v>
      </c>
      <c r="D7" s="148">
        <v>642183.66</v>
      </c>
      <c r="E7" s="148">
        <v>642183.66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ht="21" customHeight="1" spans="1:15">
      <c r="A8" s="246" t="s">
        <v>99</v>
      </c>
      <c r="B8" s="246" t="s">
        <v>100</v>
      </c>
      <c r="C8" s="148">
        <v>642183.66</v>
      </c>
      <c r="D8" s="148">
        <v>642183.66</v>
      </c>
      <c r="E8" s="148">
        <v>642183.66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ht="21" customHeight="1" spans="1:15">
      <c r="A9" s="247" t="s">
        <v>101</v>
      </c>
      <c r="B9" s="247" t="s">
        <v>102</v>
      </c>
      <c r="C9" s="148">
        <v>151200</v>
      </c>
      <c r="D9" s="148">
        <v>151200</v>
      </c>
      <c r="E9" s="148">
        <v>151200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</row>
    <row r="10" ht="21" customHeight="1" spans="1:15">
      <c r="A10" s="247" t="s">
        <v>103</v>
      </c>
      <c r="B10" s="247" t="s">
        <v>104</v>
      </c>
      <c r="C10" s="148">
        <v>212148.5</v>
      </c>
      <c r="D10" s="148">
        <v>212148.5</v>
      </c>
      <c r="E10" s="148">
        <v>212148.5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ht="21" customHeight="1" spans="1:15">
      <c r="A11" s="247" t="s">
        <v>105</v>
      </c>
      <c r="B11" s="247" t="s">
        <v>106</v>
      </c>
      <c r="C11" s="148">
        <v>278835.16</v>
      </c>
      <c r="D11" s="148">
        <v>278835.16</v>
      </c>
      <c r="E11" s="148">
        <v>278835.16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ht="21" customHeight="1" spans="1:15">
      <c r="A12" s="125" t="s">
        <v>107</v>
      </c>
      <c r="B12" s="125" t="s">
        <v>108</v>
      </c>
      <c r="C12" s="148">
        <v>230883.9</v>
      </c>
      <c r="D12" s="148">
        <v>230883.9</v>
      </c>
      <c r="E12" s="148">
        <v>230883.9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ht="21" customHeight="1" spans="1:15">
      <c r="A13" s="246" t="s">
        <v>109</v>
      </c>
      <c r="B13" s="246" t="s">
        <v>110</v>
      </c>
      <c r="C13" s="148">
        <v>230883.9</v>
      </c>
      <c r="D13" s="148">
        <v>230883.9</v>
      </c>
      <c r="E13" s="148">
        <v>230883.9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ht="21" customHeight="1" spans="1:15">
      <c r="A14" s="247" t="s">
        <v>111</v>
      </c>
      <c r="B14" s="247" t="s">
        <v>112</v>
      </c>
      <c r="C14" s="148">
        <v>112839</v>
      </c>
      <c r="D14" s="148">
        <v>112839</v>
      </c>
      <c r="E14" s="148">
        <v>112839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ht="21" customHeight="1" spans="1:15">
      <c r="A15" s="247" t="s">
        <v>113</v>
      </c>
      <c r="B15" s="247" t="s">
        <v>114</v>
      </c>
      <c r="C15" s="148">
        <v>115561</v>
      </c>
      <c r="D15" s="148">
        <v>115561</v>
      </c>
      <c r="E15" s="148">
        <v>115561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21" customHeight="1" spans="1:15">
      <c r="A16" s="247" t="s">
        <v>115</v>
      </c>
      <c r="B16" s="247" t="s">
        <v>116</v>
      </c>
      <c r="C16" s="148">
        <v>2483.9</v>
      </c>
      <c r="D16" s="148">
        <v>2483.9</v>
      </c>
      <c r="E16" s="148">
        <v>2483.9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21" customHeight="1" spans="1:15">
      <c r="A17" s="125" t="s">
        <v>117</v>
      </c>
      <c r="B17" s="125" t="s">
        <v>118</v>
      </c>
      <c r="C17" s="148">
        <v>2987700.5</v>
      </c>
      <c r="D17" s="148">
        <v>2987700.5</v>
      </c>
      <c r="E17" s="148">
        <v>1454660.5</v>
      </c>
      <c r="F17" s="148">
        <v>1533040</v>
      </c>
      <c r="G17" s="148"/>
      <c r="H17" s="148"/>
      <c r="I17" s="148"/>
      <c r="J17" s="148"/>
      <c r="K17" s="148"/>
      <c r="L17" s="148"/>
      <c r="M17" s="148"/>
      <c r="N17" s="148"/>
      <c r="O17" s="148"/>
    </row>
    <row r="18" ht="21" customHeight="1" spans="1:15">
      <c r="A18" s="246" t="s">
        <v>119</v>
      </c>
      <c r="B18" s="246" t="s">
        <v>120</v>
      </c>
      <c r="C18" s="148">
        <v>2987700.5</v>
      </c>
      <c r="D18" s="148">
        <v>2987700.5</v>
      </c>
      <c r="E18" s="148">
        <v>1454660.5</v>
      </c>
      <c r="F18" s="148">
        <v>1533040</v>
      </c>
      <c r="G18" s="148"/>
      <c r="H18" s="148"/>
      <c r="I18" s="148"/>
      <c r="J18" s="148"/>
      <c r="K18" s="148"/>
      <c r="L18" s="148"/>
      <c r="M18" s="148"/>
      <c r="N18" s="148"/>
      <c r="O18" s="148"/>
    </row>
    <row r="19" ht="21" customHeight="1" spans="1:15">
      <c r="A19" s="247" t="s">
        <v>121</v>
      </c>
      <c r="B19" s="247" t="s">
        <v>122</v>
      </c>
      <c r="C19" s="148">
        <v>1454660.5</v>
      </c>
      <c r="D19" s="148">
        <v>1454660.5</v>
      </c>
      <c r="E19" s="148">
        <v>1454660.5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ht="21" customHeight="1" spans="1:15">
      <c r="A20" s="247" t="s">
        <v>123</v>
      </c>
      <c r="B20" s="247" t="s">
        <v>124</v>
      </c>
      <c r="C20" s="148">
        <v>600000</v>
      </c>
      <c r="D20" s="148">
        <v>600000</v>
      </c>
      <c r="E20" s="148"/>
      <c r="F20" s="148">
        <v>600000</v>
      </c>
      <c r="G20" s="148"/>
      <c r="H20" s="148"/>
      <c r="I20" s="148"/>
      <c r="J20" s="148"/>
      <c r="K20" s="148"/>
      <c r="L20" s="148"/>
      <c r="M20" s="148"/>
      <c r="N20" s="148"/>
      <c r="O20" s="148"/>
    </row>
    <row r="21" ht="21" customHeight="1" spans="1:15">
      <c r="A21" s="247" t="s">
        <v>125</v>
      </c>
      <c r="B21" s="247" t="s">
        <v>126</v>
      </c>
      <c r="C21" s="148">
        <v>453840</v>
      </c>
      <c r="D21" s="148">
        <v>453840</v>
      </c>
      <c r="E21" s="148"/>
      <c r="F21" s="148">
        <v>453840</v>
      </c>
      <c r="G21" s="148"/>
      <c r="H21" s="148"/>
      <c r="I21" s="148"/>
      <c r="J21" s="148"/>
      <c r="K21" s="148"/>
      <c r="L21" s="148"/>
      <c r="M21" s="148"/>
      <c r="N21" s="148"/>
      <c r="O21" s="148"/>
    </row>
    <row r="22" ht="21" customHeight="1" spans="1:15">
      <c r="A22" s="247" t="s">
        <v>127</v>
      </c>
      <c r="B22" s="247" t="s">
        <v>128</v>
      </c>
      <c r="C22" s="148">
        <v>479200</v>
      </c>
      <c r="D22" s="148">
        <v>479200</v>
      </c>
      <c r="E22" s="148"/>
      <c r="F22" s="148">
        <v>479200</v>
      </c>
      <c r="G22" s="148"/>
      <c r="H22" s="148"/>
      <c r="I22" s="148"/>
      <c r="J22" s="148"/>
      <c r="K22" s="148"/>
      <c r="L22" s="148"/>
      <c r="M22" s="148"/>
      <c r="N22" s="148"/>
      <c r="O22" s="148"/>
    </row>
    <row r="23" ht="21" customHeight="1" spans="1:15">
      <c r="A23" s="125" t="s">
        <v>129</v>
      </c>
      <c r="B23" s="125" t="s">
        <v>130</v>
      </c>
      <c r="C23" s="148">
        <v>167052</v>
      </c>
      <c r="D23" s="148">
        <v>167052</v>
      </c>
      <c r="E23" s="148">
        <v>167052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21" customHeight="1" spans="1:15">
      <c r="A24" s="246" t="s">
        <v>131</v>
      </c>
      <c r="B24" s="246" t="s">
        <v>132</v>
      </c>
      <c r="C24" s="148">
        <v>167052</v>
      </c>
      <c r="D24" s="148">
        <v>167052</v>
      </c>
      <c r="E24" s="148">
        <v>167052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21" customHeight="1" spans="1:15">
      <c r="A25" s="247" t="s">
        <v>133</v>
      </c>
      <c r="B25" s="247" t="s">
        <v>134</v>
      </c>
      <c r="C25" s="148">
        <v>167052</v>
      </c>
      <c r="D25" s="148">
        <v>167052</v>
      </c>
      <c r="E25" s="148">
        <v>167052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ht="21" customHeight="1" spans="1:15">
      <c r="A26" s="248" t="s">
        <v>55</v>
      </c>
      <c r="B26" s="105"/>
      <c r="C26" s="148">
        <v>4027820.06</v>
      </c>
      <c r="D26" s="148">
        <v>4027820.06</v>
      </c>
      <c r="E26" s="148">
        <v>2494780.06</v>
      </c>
      <c r="F26" s="148">
        <v>1533040</v>
      </c>
      <c r="G26" s="148"/>
      <c r="H26" s="148"/>
      <c r="I26" s="148"/>
      <c r="J26" s="148"/>
      <c r="K26" s="148"/>
      <c r="L26" s="148"/>
      <c r="M26" s="148"/>
      <c r="N26" s="148"/>
      <c r="O26" s="14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10"/>
      <c r="B1" s="114"/>
      <c r="C1" s="114"/>
      <c r="D1" s="114" t="s">
        <v>135</v>
      </c>
    </row>
    <row r="2" ht="41.25" customHeight="1" spans="1:4">
      <c r="A2" s="109" t="str">
        <f>"2026"&amp;"年部门财政拨款收支预算总表"</f>
        <v>2026年部门财政拨款收支预算总表</v>
      </c>
    </row>
    <row r="3" ht="17.25" customHeight="1" spans="1:4">
      <c r="A3" s="112" t="str">
        <f>"单位名称："&amp;"昆明市东川区土壤肥料工作站"</f>
        <v>单位名称：昆明市东川区土壤肥料工作站</v>
      </c>
      <c r="B3" s="228"/>
      <c r="D3" s="114" t="s">
        <v>1</v>
      </c>
    </row>
    <row r="4" ht="17.25" customHeight="1" spans="1:4">
      <c r="A4" s="229" t="s">
        <v>2</v>
      </c>
      <c r="B4" s="230"/>
      <c r="C4" s="229" t="s">
        <v>3</v>
      </c>
      <c r="D4" s="230"/>
    </row>
    <row r="5" ht="18.75" customHeight="1" spans="1:4">
      <c r="A5" s="229" t="s">
        <v>4</v>
      </c>
      <c r="B5" s="229" t="s">
        <v>5</v>
      </c>
      <c r="C5" s="229" t="s">
        <v>6</v>
      </c>
      <c r="D5" s="229" t="s">
        <v>5</v>
      </c>
    </row>
    <row r="6" ht="16.5" customHeight="1" spans="1:4">
      <c r="A6" s="231" t="s">
        <v>136</v>
      </c>
      <c r="B6" s="148">
        <v>4027820.06</v>
      </c>
      <c r="C6" s="231" t="s">
        <v>137</v>
      </c>
      <c r="D6" s="148">
        <v>4027820.06</v>
      </c>
    </row>
    <row r="7" ht="16.5" customHeight="1" spans="1:4">
      <c r="A7" s="231" t="s">
        <v>138</v>
      </c>
      <c r="B7" s="148">
        <v>4027820.06</v>
      </c>
      <c r="C7" s="231" t="s">
        <v>139</v>
      </c>
      <c r="D7" s="148"/>
    </row>
    <row r="8" ht="16.5" customHeight="1" spans="1:4">
      <c r="A8" s="231" t="s">
        <v>140</v>
      </c>
      <c r="B8" s="148"/>
      <c r="C8" s="231" t="s">
        <v>141</v>
      </c>
      <c r="D8" s="148"/>
    </row>
    <row r="9" ht="16.5" customHeight="1" spans="1:4">
      <c r="A9" s="231" t="s">
        <v>142</v>
      </c>
      <c r="B9" s="148"/>
      <c r="C9" s="231" t="s">
        <v>143</v>
      </c>
      <c r="D9" s="148"/>
    </row>
    <row r="10" ht="16.5" customHeight="1" spans="1:4">
      <c r="A10" s="231" t="s">
        <v>144</v>
      </c>
      <c r="B10" s="148"/>
      <c r="C10" s="231" t="s">
        <v>145</v>
      </c>
      <c r="D10" s="148"/>
    </row>
    <row r="11" ht="16.5" customHeight="1" spans="1:4">
      <c r="A11" s="231" t="s">
        <v>138</v>
      </c>
      <c r="B11" s="148"/>
      <c r="C11" s="231" t="s">
        <v>146</v>
      </c>
      <c r="D11" s="148"/>
    </row>
    <row r="12" ht="16.5" customHeight="1" spans="1:4">
      <c r="A12" s="216" t="s">
        <v>140</v>
      </c>
      <c r="B12" s="148"/>
      <c r="C12" s="136" t="s">
        <v>147</v>
      </c>
      <c r="D12" s="148"/>
    </row>
    <row r="13" ht="16.5" customHeight="1" spans="1:4">
      <c r="A13" s="216" t="s">
        <v>142</v>
      </c>
      <c r="B13" s="148"/>
      <c r="C13" s="136" t="s">
        <v>148</v>
      </c>
      <c r="D13" s="148"/>
    </row>
    <row r="14" ht="16.5" customHeight="1" spans="1:4">
      <c r="A14" s="232"/>
      <c r="B14" s="148"/>
      <c r="C14" s="136" t="s">
        <v>149</v>
      </c>
      <c r="D14" s="148">
        <v>642183.66</v>
      </c>
    </row>
    <row r="15" ht="16.5" customHeight="1" spans="1:4">
      <c r="A15" s="232"/>
      <c r="B15" s="148"/>
      <c r="C15" s="136" t="s">
        <v>150</v>
      </c>
      <c r="D15" s="148">
        <v>230883.9</v>
      </c>
    </row>
    <row r="16" ht="16.5" customHeight="1" spans="1:4">
      <c r="A16" s="232"/>
      <c r="B16" s="148"/>
      <c r="C16" s="136" t="s">
        <v>151</v>
      </c>
      <c r="D16" s="148"/>
    </row>
    <row r="17" ht="16.5" customHeight="1" spans="1:4">
      <c r="A17" s="232"/>
      <c r="B17" s="148"/>
      <c r="C17" s="136" t="s">
        <v>152</v>
      </c>
      <c r="D17" s="148"/>
    </row>
    <row r="18" ht="16.5" customHeight="1" spans="1:4">
      <c r="A18" s="232"/>
      <c r="B18" s="148"/>
      <c r="C18" s="136" t="s">
        <v>153</v>
      </c>
      <c r="D18" s="148">
        <v>2987700.5</v>
      </c>
    </row>
    <row r="19" ht="16.5" customHeight="1" spans="1:4">
      <c r="A19" s="232"/>
      <c r="B19" s="148"/>
      <c r="C19" s="136" t="s">
        <v>154</v>
      </c>
      <c r="D19" s="148"/>
    </row>
    <row r="20" ht="16.5" customHeight="1" spans="1:4">
      <c r="A20" s="232"/>
      <c r="B20" s="148"/>
      <c r="C20" s="136" t="s">
        <v>155</v>
      </c>
      <c r="D20" s="148"/>
    </row>
    <row r="21" ht="16.5" customHeight="1" spans="1:4">
      <c r="A21" s="232"/>
      <c r="B21" s="148"/>
      <c r="C21" s="136" t="s">
        <v>156</v>
      </c>
      <c r="D21" s="148"/>
    </row>
    <row r="22" ht="16.5" customHeight="1" spans="1:4">
      <c r="A22" s="232"/>
      <c r="B22" s="148"/>
      <c r="C22" s="136" t="s">
        <v>157</v>
      </c>
      <c r="D22" s="148"/>
    </row>
    <row r="23" ht="16.5" customHeight="1" spans="1:4">
      <c r="A23" s="232"/>
      <c r="B23" s="148"/>
      <c r="C23" s="136" t="s">
        <v>158</v>
      </c>
      <c r="D23" s="148"/>
    </row>
    <row r="24" ht="16.5" customHeight="1" spans="1:4">
      <c r="A24" s="232"/>
      <c r="B24" s="148"/>
      <c r="C24" s="136" t="s">
        <v>159</v>
      </c>
      <c r="D24" s="148"/>
    </row>
    <row r="25" ht="16.5" customHeight="1" spans="1:4">
      <c r="A25" s="232"/>
      <c r="B25" s="148"/>
      <c r="C25" s="136" t="s">
        <v>160</v>
      </c>
      <c r="D25" s="148">
        <v>167052</v>
      </c>
    </row>
    <row r="26" ht="16.5" customHeight="1" spans="1:4">
      <c r="A26" s="232"/>
      <c r="B26" s="148"/>
      <c r="C26" s="136" t="s">
        <v>161</v>
      </c>
      <c r="D26" s="148"/>
    </row>
    <row r="27" ht="16.5" customHeight="1" spans="1:4">
      <c r="A27" s="232"/>
      <c r="B27" s="148"/>
      <c r="C27" s="136" t="s">
        <v>162</v>
      </c>
      <c r="D27" s="148"/>
    </row>
    <row r="28" ht="16.5" customHeight="1" spans="1:4">
      <c r="A28" s="232"/>
      <c r="B28" s="148"/>
      <c r="C28" s="136" t="s">
        <v>163</v>
      </c>
      <c r="D28" s="148"/>
    </row>
    <row r="29" ht="16.5" customHeight="1" spans="1:4">
      <c r="A29" s="232"/>
      <c r="B29" s="148"/>
      <c r="C29" s="136" t="s">
        <v>164</v>
      </c>
      <c r="D29" s="148"/>
    </row>
    <row r="30" ht="16.5" customHeight="1" spans="1:4">
      <c r="A30" s="232"/>
      <c r="B30" s="148"/>
      <c r="C30" s="136" t="s">
        <v>165</v>
      </c>
      <c r="D30" s="148"/>
    </row>
    <row r="31" ht="16.5" customHeight="1" spans="1:4">
      <c r="A31" s="232"/>
      <c r="B31" s="148"/>
      <c r="C31" s="216" t="s">
        <v>166</v>
      </c>
      <c r="D31" s="148"/>
    </row>
    <row r="32" ht="16.5" customHeight="1" spans="1:4">
      <c r="A32" s="232"/>
      <c r="B32" s="148"/>
      <c r="C32" s="216" t="s">
        <v>167</v>
      </c>
      <c r="D32" s="148"/>
    </row>
    <row r="33" ht="16.5" customHeight="1" spans="1:4">
      <c r="A33" s="232"/>
      <c r="B33" s="148"/>
      <c r="C33" s="99" t="s">
        <v>168</v>
      </c>
      <c r="D33" s="148"/>
    </row>
    <row r="34" ht="15" customHeight="1" spans="1:4">
      <c r="A34" s="233" t="s">
        <v>50</v>
      </c>
      <c r="B34" s="234">
        <v>4027820.06</v>
      </c>
      <c r="C34" s="233" t="s">
        <v>51</v>
      </c>
      <c r="D34" s="234">
        <v>4027820.06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201"/>
      <c r="F1" s="138"/>
      <c r="G1" s="202" t="s">
        <v>169</v>
      </c>
    </row>
    <row r="2" ht="41.25" customHeight="1" spans="1:7">
      <c r="A2" s="190" t="str">
        <f>"2026"&amp;"年一般公共预算支出预算表（按功能科目分类）"</f>
        <v>2026年一般公共预算支出预算表（按功能科目分类）</v>
      </c>
      <c r="B2" s="190"/>
      <c r="C2" s="190"/>
      <c r="D2" s="190"/>
      <c r="E2" s="190"/>
      <c r="F2" s="190"/>
      <c r="G2" s="190"/>
    </row>
    <row r="3" ht="18" customHeight="1" spans="1:7">
      <c r="A3" s="76" t="str">
        <f>"单位名称："&amp;"昆明市东川区土壤肥料工作站"</f>
        <v>单位名称：昆明市东川区土壤肥料工作站</v>
      </c>
      <c r="F3" s="187"/>
      <c r="G3" s="202" t="s">
        <v>1</v>
      </c>
    </row>
    <row r="4" ht="20.25" customHeight="1" spans="1:7">
      <c r="A4" s="223" t="s">
        <v>170</v>
      </c>
      <c r="B4" s="224"/>
      <c r="C4" s="191" t="s">
        <v>55</v>
      </c>
      <c r="D4" s="210" t="s">
        <v>75</v>
      </c>
      <c r="E4" s="14"/>
      <c r="F4" s="15"/>
      <c r="G4" s="204" t="s">
        <v>76</v>
      </c>
    </row>
    <row r="5" ht="20.25" customHeight="1" spans="1:7">
      <c r="A5" s="225" t="s">
        <v>72</v>
      </c>
      <c r="B5" s="225" t="s">
        <v>73</v>
      </c>
      <c r="C5" s="87"/>
      <c r="D5" s="196" t="s">
        <v>57</v>
      </c>
      <c r="E5" s="196" t="s">
        <v>171</v>
      </c>
      <c r="F5" s="196" t="s">
        <v>172</v>
      </c>
      <c r="G5" s="206"/>
    </row>
    <row r="6" ht="15" customHeight="1" spans="1:7">
      <c r="A6" s="128" t="s">
        <v>82</v>
      </c>
      <c r="B6" s="128" t="s">
        <v>83</v>
      </c>
      <c r="C6" s="128" t="s">
        <v>84</v>
      </c>
      <c r="D6" s="128" t="s">
        <v>85</v>
      </c>
      <c r="E6" s="128" t="s">
        <v>86</v>
      </c>
      <c r="F6" s="128" t="s">
        <v>87</v>
      </c>
      <c r="G6" s="128" t="s">
        <v>88</v>
      </c>
    </row>
    <row r="7" ht="18" customHeight="1" spans="1:7">
      <c r="A7" s="99" t="s">
        <v>97</v>
      </c>
      <c r="B7" s="99" t="s">
        <v>98</v>
      </c>
      <c r="C7" s="148">
        <v>642183.66</v>
      </c>
      <c r="D7" s="148">
        <v>642183.66</v>
      </c>
      <c r="E7" s="148">
        <v>636183.66</v>
      </c>
      <c r="F7" s="148">
        <v>6000</v>
      </c>
      <c r="G7" s="148"/>
    </row>
    <row r="8" ht="18" customHeight="1" spans="1:7">
      <c r="A8" s="200" t="s">
        <v>99</v>
      </c>
      <c r="B8" s="200" t="s">
        <v>100</v>
      </c>
      <c r="C8" s="148">
        <v>642183.66</v>
      </c>
      <c r="D8" s="148">
        <v>642183.66</v>
      </c>
      <c r="E8" s="148">
        <v>636183.66</v>
      </c>
      <c r="F8" s="148">
        <v>6000</v>
      </c>
      <c r="G8" s="148"/>
    </row>
    <row r="9" ht="18" customHeight="1" spans="1:7">
      <c r="A9" s="226" t="s">
        <v>101</v>
      </c>
      <c r="B9" s="226" t="s">
        <v>102</v>
      </c>
      <c r="C9" s="148">
        <v>151200</v>
      </c>
      <c r="D9" s="148">
        <v>151200</v>
      </c>
      <c r="E9" s="148">
        <v>145200</v>
      </c>
      <c r="F9" s="148">
        <v>6000</v>
      </c>
      <c r="G9" s="148"/>
    </row>
    <row r="10" ht="18" customHeight="1" spans="1:7">
      <c r="A10" s="226" t="s">
        <v>103</v>
      </c>
      <c r="B10" s="226" t="s">
        <v>104</v>
      </c>
      <c r="C10" s="148">
        <v>212148.5</v>
      </c>
      <c r="D10" s="148">
        <v>212148.5</v>
      </c>
      <c r="E10" s="148">
        <v>212148.5</v>
      </c>
      <c r="F10" s="148"/>
      <c r="G10" s="148"/>
    </row>
    <row r="11" ht="18" customHeight="1" spans="1:7">
      <c r="A11" s="226" t="s">
        <v>105</v>
      </c>
      <c r="B11" s="226" t="s">
        <v>106</v>
      </c>
      <c r="C11" s="148">
        <v>278835.16</v>
      </c>
      <c r="D11" s="148">
        <v>278835.16</v>
      </c>
      <c r="E11" s="148">
        <v>278835.16</v>
      </c>
      <c r="F11" s="148"/>
      <c r="G11" s="148"/>
    </row>
    <row r="12" ht="18" customHeight="1" spans="1:7">
      <c r="A12" s="99" t="s">
        <v>107</v>
      </c>
      <c r="B12" s="99" t="s">
        <v>108</v>
      </c>
      <c r="C12" s="148">
        <v>230883.9</v>
      </c>
      <c r="D12" s="148">
        <v>230883.9</v>
      </c>
      <c r="E12" s="148">
        <v>230883.9</v>
      </c>
      <c r="F12" s="148"/>
      <c r="G12" s="148"/>
    </row>
    <row r="13" ht="18" customHeight="1" spans="1:7">
      <c r="A13" s="200" t="s">
        <v>109</v>
      </c>
      <c r="B13" s="200" t="s">
        <v>110</v>
      </c>
      <c r="C13" s="148">
        <v>230883.9</v>
      </c>
      <c r="D13" s="148">
        <v>230883.9</v>
      </c>
      <c r="E13" s="148">
        <v>230883.9</v>
      </c>
      <c r="F13" s="148"/>
      <c r="G13" s="148"/>
    </row>
    <row r="14" ht="18" customHeight="1" spans="1:7">
      <c r="A14" s="226" t="s">
        <v>111</v>
      </c>
      <c r="B14" s="226" t="s">
        <v>112</v>
      </c>
      <c r="C14" s="148">
        <v>112839</v>
      </c>
      <c r="D14" s="148">
        <v>112839</v>
      </c>
      <c r="E14" s="148">
        <v>112839</v>
      </c>
      <c r="F14" s="148"/>
      <c r="G14" s="148"/>
    </row>
    <row r="15" ht="18" customHeight="1" spans="1:7">
      <c r="A15" s="226" t="s">
        <v>113</v>
      </c>
      <c r="B15" s="226" t="s">
        <v>114</v>
      </c>
      <c r="C15" s="148">
        <v>115561</v>
      </c>
      <c r="D15" s="148">
        <v>115561</v>
      </c>
      <c r="E15" s="148">
        <v>115561</v>
      </c>
      <c r="F15" s="148"/>
      <c r="G15" s="148"/>
    </row>
    <row r="16" ht="18" customHeight="1" spans="1:7">
      <c r="A16" s="226" t="s">
        <v>115</v>
      </c>
      <c r="B16" s="226" t="s">
        <v>116</v>
      </c>
      <c r="C16" s="148">
        <v>2483.9</v>
      </c>
      <c r="D16" s="148">
        <v>2483.9</v>
      </c>
      <c r="E16" s="148">
        <v>2483.9</v>
      </c>
      <c r="F16" s="148"/>
      <c r="G16" s="148"/>
    </row>
    <row r="17" ht="18" customHeight="1" spans="1:7">
      <c r="A17" s="99" t="s">
        <v>117</v>
      </c>
      <c r="B17" s="99" t="s">
        <v>118</v>
      </c>
      <c r="C17" s="148">
        <v>2987700.5</v>
      </c>
      <c r="D17" s="148">
        <v>1454660.5</v>
      </c>
      <c r="E17" s="148">
        <v>1390360.5</v>
      </c>
      <c r="F17" s="148">
        <v>64300</v>
      </c>
      <c r="G17" s="148">
        <v>1533040</v>
      </c>
    </row>
    <row r="18" ht="18" customHeight="1" spans="1:7">
      <c r="A18" s="200" t="s">
        <v>119</v>
      </c>
      <c r="B18" s="200" t="s">
        <v>120</v>
      </c>
      <c r="C18" s="148">
        <v>2987700.5</v>
      </c>
      <c r="D18" s="148">
        <v>1454660.5</v>
      </c>
      <c r="E18" s="148">
        <v>1390360.5</v>
      </c>
      <c r="F18" s="148">
        <v>64300</v>
      </c>
      <c r="G18" s="148">
        <v>1533040</v>
      </c>
    </row>
    <row r="19" ht="18" customHeight="1" spans="1:7">
      <c r="A19" s="226" t="s">
        <v>121</v>
      </c>
      <c r="B19" s="226" t="s">
        <v>122</v>
      </c>
      <c r="C19" s="148">
        <v>1454660.5</v>
      </c>
      <c r="D19" s="148">
        <v>1454660.5</v>
      </c>
      <c r="E19" s="148">
        <v>1390360.5</v>
      </c>
      <c r="F19" s="148">
        <v>64300</v>
      </c>
      <c r="G19" s="148"/>
    </row>
    <row r="20" ht="18" customHeight="1" spans="1:7">
      <c r="A20" s="226" t="s">
        <v>123</v>
      </c>
      <c r="B20" s="226" t="s">
        <v>124</v>
      </c>
      <c r="C20" s="148">
        <v>600000</v>
      </c>
      <c r="D20" s="148"/>
      <c r="E20" s="148"/>
      <c r="F20" s="148"/>
      <c r="G20" s="148">
        <v>600000</v>
      </c>
    </row>
    <row r="21" ht="18" customHeight="1" spans="1:7">
      <c r="A21" s="226" t="s">
        <v>125</v>
      </c>
      <c r="B21" s="226" t="s">
        <v>126</v>
      </c>
      <c r="C21" s="148">
        <v>453840</v>
      </c>
      <c r="D21" s="148"/>
      <c r="E21" s="148"/>
      <c r="F21" s="148"/>
      <c r="G21" s="148">
        <v>453840</v>
      </c>
    </row>
    <row r="22" ht="18" customHeight="1" spans="1:7">
      <c r="A22" s="226" t="s">
        <v>127</v>
      </c>
      <c r="B22" s="226" t="s">
        <v>128</v>
      </c>
      <c r="C22" s="148">
        <v>479200</v>
      </c>
      <c r="D22" s="148"/>
      <c r="E22" s="148"/>
      <c r="F22" s="148"/>
      <c r="G22" s="148">
        <v>479200</v>
      </c>
    </row>
    <row r="23" ht="18" customHeight="1" spans="1:7">
      <c r="A23" s="99" t="s">
        <v>129</v>
      </c>
      <c r="B23" s="99" t="s">
        <v>130</v>
      </c>
      <c r="C23" s="148">
        <v>167052</v>
      </c>
      <c r="D23" s="148">
        <v>167052</v>
      </c>
      <c r="E23" s="148">
        <v>167052</v>
      </c>
      <c r="F23" s="148"/>
      <c r="G23" s="148"/>
    </row>
    <row r="24" ht="18" customHeight="1" spans="1:7">
      <c r="A24" s="200" t="s">
        <v>131</v>
      </c>
      <c r="B24" s="200" t="s">
        <v>132</v>
      </c>
      <c r="C24" s="148">
        <v>167052</v>
      </c>
      <c r="D24" s="148">
        <v>167052</v>
      </c>
      <c r="E24" s="148">
        <v>167052</v>
      </c>
      <c r="F24" s="148"/>
      <c r="G24" s="148"/>
    </row>
    <row r="25" ht="18" customHeight="1" spans="1:7">
      <c r="A25" s="226" t="s">
        <v>133</v>
      </c>
      <c r="B25" s="226" t="s">
        <v>134</v>
      </c>
      <c r="C25" s="148">
        <v>167052</v>
      </c>
      <c r="D25" s="148">
        <v>167052</v>
      </c>
      <c r="E25" s="148">
        <v>167052</v>
      </c>
      <c r="F25" s="148"/>
      <c r="G25" s="148"/>
    </row>
    <row r="26" ht="18" customHeight="1" spans="1:7">
      <c r="A26" s="147" t="s">
        <v>173</v>
      </c>
      <c r="B26" s="227" t="s">
        <v>173</v>
      </c>
      <c r="C26" s="148">
        <v>4027820.06</v>
      </c>
      <c r="D26" s="148">
        <v>2494780.06</v>
      </c>
      <c r="E26" s="148">
        <v>2424480.06</v>
      </c>
      <c r="F26" s="148">
        <v>70300</v>
      </c>
      <c r="G26" s="148">
        <v>1533040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11"/>
      <c r="B1" s="111"/>
      <c r="C1" s="111"/>
      <c r="D1" s="111"/>
      <c r="E1" s="110"/>
      <c r="F1" s="219" t="s">
        <v>174</v>
      </c>
    </row>
    <row r="2" ht="41.25" customHeight="1" spans="1:6">
      <c r="A2" s="220" t="str">
        <f>"2026"&amp;"年一般公共预算“三公”经费支出预算表"</f>
        <v>2026年一般公共预算“三公”经费支出预算表</v>
      </c>
      <c r="B2" s="111"/>
      <c r="C2" s="111"/>
      <c r="D2" s="111"/>
      <c r="E2" s="110"/>
      <c r="F2" s="111"/>
    </row>
    <row r="3" customHeight="1" spans="1:6">
      <c r="A3" s="177" t="str">
        <f>"单位名称："&amp;"昆明市东川区土壤肥料工作站"</f>
        <v>单位名称：昆明市东川区土壤肥料工作站</v>
      </c>
      <c r="B3" s="221"/>
      <c r="D3" s="111"/>
      <c r="E3" s="110"/>
      <c r="F3" s="115" t="s">
        <v>1</v>
      </c>
    </row>
    <row r="4" ht="27" customHeight="1" spans="1:6">
      <c r="A4" s="116" t="s">
        <v>175</v>
      </c>
      <c r="B4" s="116" t="s">
        <v>176</v>
      </c>
      <c r="C4" s="118" t="s">
        <v>177</v>
      </c>
      <c r="D4" s="116"/>
      <c r="E4" s="117"/>
      <c r="F4" s="116" t="s">
        <v>178</v>
      </c>
    </row>
    <row r="5" ht="28.5" customHeight="1" spans="1:6">
      <c r="A5" s="222"/>
      <c r="B5" s="120"/>
      <c r="C5" s="117" t="s">
        <v>57</v>
      </c>
      <c r="D5" s="117" t="s">
        <v>179</v>
      </c>
      <c r="E5" s="117" t="s">
        <v>180</v>
      </c>
      <c r="F5" s="119"/>
    </row>
    <row r="6" ht="17.25" customHeight="1" spans="1:6">
      <c r="A6" s="124" t="s">
        <v>82</v>
      </c>
      <c r="B6" s="124" t="s">
        <v>83</v>
      </c>
      <c r="C6" s="124" t="s">
        <v>84</v>
      </c>
      <c r="D6" s="124" t="s">
        <v>85</v>
      </c>
      <c r="E6" s="124" t="s">
        <v>86</v>
      </c>
      <c r="F6" s="124" t="s">
        <v>87</v>
      </c>
    </row>
    <row r="7" ht="17.25" customHeight="1" spans="1:6">
      <c r="A7" s="148">
        <v>2000</v>
      </c>
      <c r="B7" s="148"/>
      <c r="C7" s="148"/>
      <c r="D7" s="148"/>
      <c r="E7" s="148"/>
      <c r="F7" s="148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9" workbookViewId="0">
      <selection activeCell="I24" sqref="I24:I3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201"/>
      <c r="C1" s="207"/>
      <c r="E1" s="208"/>
      <c r="F1" s="208"/>
      <c r="G1" s="208"/>
      <c r="H1" s="208"/>
      <c r="I1" s="149"/>
      <c r="J1" s="149"/>
      <c r="K1" s="149"/>
      <c r="L1" s="149"/>
      <c r="M1" s="149"/>
      <c r="N1" s="149"/>
      <c r="O1" s="149"/>
      <c r="S1" s="149"/>
      <c r="W1" s="207"/>
      <c r="Y1" s="74" t="s">
        <v>181</v>
      </c>
    </row>
    <row r="2" ht="45.75" customHeight="1" spans="1:25">
      <c r="A2" s="133" t="str">
        <f>"2026"&amp;"年部门基本支出预算表"</f>
        <v>2026年部门基本支出预算表</v>
      </c>
      <c r="B2" s="75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75"/>
      <c r="Q2" s="75"/>
      <c r="R2" s="75"/>
      <c r="S2" s="133"/>
      <c r="T2" s="133"/>
      <c r="U2" s="133"/>
      <c r="V2" s="133"/>
      <c r="W2" s="133"/>
      <c r="X2" s="133"/>
      <c r="Y2" s="133"/>
    </row>
    <row r="3" ht="18.75" customHeight="1" spans="1:25">
      <c r="A3" s="76" t="str">
        <f>"单位名称："&amp;"昆明市东川区土壤肥料工作站"</f>
        <v>单位名称：昆明市东川区土壤肥料工作站</v>
      </c>
      <c r="B3" s="77"/>
      <c r="C3" s="209"/>
      <c r="D3" s="209"/>
      <c r="E3" s="209"/>
      <c r="F3" s="209"/>
      <c r="G3" s="209"/>
      <c r="H3" s="209"/>
      <c r="I3" s="154"/>
      <c r="J3" s="154"/>
      <c r="K3" s="154"/>
      <c r="L3" s="154"/>
      <c r="M3" s="154"/>
      <c r="N3" s="154"/>
      <c r="O3" s="154"/>
      <c r="P3" s="78"/>
      <c r="Q3" s="78"/>
      <c r="R3" s="78"/>
      <c r="S3" s="154"/>
      <c r="W3" s="207"/>
      <c r="Y3" s="74" t="s">
        <v>1</v>
      </c>
    </row>
    <row r="4" ht="18" customHeight="1" spans="1:25">
      <c r="A4" s="80" t="s">
        <v>182</v>
      </c>
      <c r="B4" s="80" t="s">
        <v>183</v>
      </c>
      <c r="C4" s="80" t="s">
        <v>184</v>
      </c>
      <c r="D4" s="80" t="s">
        <v>185</v>
      </c>
      <c r="E4" s="80" t="s">
        <v>186</v>
      </c>
      <c r="F4" s="80" t="s">
        <v>187</v>
      </c>
      <c r="G4" s="80" t="s">
        <v>188</v>
      </c>
      <c r="H4" s="80" t="s">
        <v>189</v>
      </c>
      <c r="I4" s="210" t="s">
        <v>190</v>
      </c>
      <c r="J4" s="160" t="s">
        <v>190</v>
      </c>
      <c r="K4" s="160"/>
      <c r="L4" s="160"/>
      <c r="M4" s="160"/>
      <c r="N4" s="160"/>
      <c r="O4" s="160"/>
      <c r="P4" s="14"/>
      <c r="Q4" s="14"/>
      <c r="R4" s="14"/>
      <c r="S4" s="159" t="s">
        <v>61</v>
      </c>
      <c r="T4" s="160" t="s">
        <v>62</v>
      </c>
      <c r="U4" s="160"/>
      <c r="V4" s="160"/>
      <c r="W4" s="160"/>
      <c r="X4" s="160"/>
      <c r="Y4" s="144"/>
    </row>
    <row r="5" ht="18" customHeight="1" spans="1:25">
      <c r="A5" s="82"/>
      <c r="B5" s="97"/>
      <c r="C5" s="193"/>
      <c r="D5" s="82"/>
      <c r="E5" s="82"/>
      <c r="F5" s="82"/>
      <c r="G5" s="82"/>
      <c r="H5" s="82"/>
      <c r="I5" s="191" t="s">
        <v>191</v>
      </c>
      <c r="J5" s="210" t="s">
        <v>58</v>
      </c>
      <c r="K5" s="160"/>
      <c r="L5" s="160"/>
      <c r="M5" s="160"/>
      <c r="N5" s="160"/>
      <c r="O5" s="144"/>
      <c r="P5" s="13" t="s">
        <v>192</v>
      </c>
      <c r="Q5" s="14"/>
      <c r="R5" s="15"/>
      <c r="S5" s="80" t="s">
        <v>61</v>
      </c>
      <c r="T5" s="210" t="s">
        <v>62</v>
      </c>
      <c r="U5" s="159" t="s">
        <v>64</v>
      </c>
      <c r="V5" s="160" t="s">
        <v>62</v>
      </c>
      <c r="W5" s="159" t="s">
        <v>66</v>
      </c>
      <c r="X5" s="159" t="s">
        <v>67</v>
      </c>
      <c r="Y5" s="211" t="s">
        <v>68</v>
      </c>
    </row>
    <row r="6" ht="19.5" customHeight="1" spans="1:25">
      <c r="A6" s="97"/>
      <c r="B6" s="97"/>
      <c r="C6" s="97"/>
      <c r="D6" s="97"/>
      <c r="E6" s="97"/>
      <c r="F6" s="97"/>
      <c r="G6" s="97"/>
      <c r="H6" s="97"/>
      <c r="I6" s="97"/>
      <c r="J6" s="212" t="s">
        <v>193</v>
      </c>
      <c r="K6" s="80"/>
      <c r="L6" s="80" t="s">
        <v>194</v>
      </c>
      <c r="M6" s="80" t="s">
        <v>195</v>
      </c>
      <c r="N6" s="80" t="s">
        <v>196</v>
      </c>
      <c r="O6" s="80" t="s">
        <v>197</v>
      </c>
      <c r="P6" s="80" t="s">
        <v>58</v>
      </c>
      <c r="Q6" s="80" t="s">
        <v>59</v>
      </c>
      <c r="R6" s="80" t="s">
        <v>60</v>
      </c>
      <c r="S6" s="97"/>
      <c r="T6" s="80" t="s">
        <v>57</v>
      </c>
      <c r="U6" s="80" t="s">
        <v>64</v>
      </c>
      <c r="V6" s="80" t="s">
        <v>198</v>
      </c>
      <c r="W6" s="80" t="s">
        <v>66</v>
      </c>
      <c r="X6" s="80" t="s">
        <v>67</v>
      </c>
      <c r="Y6" s="80" t="s">
        <v>68</v>
      </c>
    </row>
    <row r="7" ht="37.5" customHeight="1" spans="1:25">
      <c r="A7" s="213"/>
      <c r="B7" s="87"/>
      <c r="C7" s="213"/>
      <c r="D7" s="213"/>
      <c r="E7" s="213"/>
      <c r="F7" s="213"/>
      <c r="G7" s="213"/>
      <c r="H7" s="213"/>
      <c r="I7" s="213"/>
      <c r="J7" s="214" t="s">
        <v>57</v>
      </c>
      <c r="K7" s="215" t="s">
        <v>199</v>
      </c>
      <c r="L7" s="85" t="s">
        <v>200</v>
      </c>
      <c r="M7" s="85" t="s">
        <v>195</v>
      </c>
      <c r="N7" s="85" t="s">
        <v>196</v>
      </c>
      <c r="O7" s="85" t="s">
        <v>197</v>
      </c>
      <c r="P7" s="85" t="s">
        <v>195</v>
      </c>
      <c r="Q7" s="85" t="s">
        <v>196</v>
      </c>
      <c r="R7" s="85" t="s">
        <v>197</v>
      </c>
      <c r="S7" s="85" t="s">
        <v>61</v>
      </c>
      <c r="T7" s="85" t="s">
        <v>57</v>
      </c>
      <c r="U7" s="85" t="s">
        <v>64</v>
      </c>
      <c r="V7" s="85" t="s">
        <v>198</v>
      </c>
      <c r="W7" s="85" t="s">
        <v>66</v>
      </c>
      <c r="X7" s="85" t="s">
        <v>67</v>
      </c>
      <c r="Y7" s="85" t="s">
        <v>68</v>
      </c>
    </row>
    <row r="8" customHeight="1" spans="1:25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98">
        <v>21</v>
      </c>
      <c r="V8" s="98">
        <v>22</v>
      </c>
      <c r="W8" s="98">
        <v>23</v>
      </c>
      <c r="X8" s="98">
        <v>24</v>
      </c>
      <c r="Y8" s="98">
        <v>25</v>
      </c>
    </row>
    <row r="9" ht="20.25" customHeight="1" spans="1:25">
      <c r="A9" s="216" t="s">
        <v>201</v>
      </c>
      <c r="B9" s="216" t="s">
        <v>70</v>
      </c>
      <c r="C9" s="216" t="s">
        <v>202</v>
      </c>
      <c r="D9" s="216" t="s">
        <v>203</v>
      </c>
      <c r="E9" s="216" t="s">
        <v>121</v>
      </c>
      <c r="F9" s="216" t="s">
        <v>122</v>
      </c>
      <c r="G9" s="216" t="s">
        <v>204</v>
      </c>
      <c r="H9" s="216" t="s">
        <v>205</v>
      </c>
      <c r="I9" s="148">
        <v>645396</v>
      </c>
      <c r="J9" s="148">
        <v>645396</v>
      </c>
      <c r="K9" s="148"/>
      <c r="L9" s="148"/>
      <c r="M9" s="148"/>
      <c r="N9" s="148">
        <v>645396</v>
      </c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</row>
    <row r="10" ht="20.25" customHeight="1" spans="1:25">
      <c r="A10" s="216" t="s">
        <v>201</v>
      </c>
      <c r="B10" s="216" t="s">
        <v>70</v>
      </c>
      <c r="C10" s="216" t="s">
        <v>202</v>
      </c>
      <c r="D10" s="216" t="s">
        <v>203</v>
      </c>
      <c r="E10" s="216" t="s">
        <v>121</v>
      </c>
      <c r="F10" s="216" t="s">
        <v>122</v>
      </c>
      <c r="G10" s="216" t="s">
        <v>206</v>
      </c>
      <c r="H10" s="216" t="s">
        <v>207</v>
      </c>
      <c r="I10" s="148">
        <v>89436</v>
      </c>
      <c r="J10" s="148">
        <v>89436</v>
      </c>
      <c r="K10" s="92"/>
      <c r="L10" s="92"/>
      <c r="M10" s="92"/>
      <c r="N10" s="148">
        <v>89436</v>
      </c>
      <c r="O10" s="92"/>
      <c r="P10" s="148"/>
      <c r="Q10" s="148"/>
      <c r="R10" s="148"/>
      <c r="S10" s="148"/>
      <c r="T10" s="148"/>
      <c r="U10" s="148"/>
      <c r="V10" s="148"/>
      <c r="W10" s="148"/>
      <c r="X10" s="148"/>
      <c r="Y10" s="148"/>
    </row>
    <row r="11" ht="20.25" customHeight="1" spans="1:25">
      <c r="A11" s="216" t="s">
        <v>201</v>
      </c>
      <c r="B11" s="216" t="s">
        <v>70</v>
      </c>
      <c r="C11" s="216" t="s">
        <v>202</v>
      </c>
      <c r="D11" s="216" t="s">
        <v>203</v>
      </c>
      <c r="E11" s="216" t="s">
        <v>121</v>
      </c>
      <c r="F11" s="216" t="s">
        <v>122</v>
      </c>
      <c r="G11" s="216" t="s">
        <v>208</v>
      </c>
      <c r="H11" s="216" t="s">
        <v>209</v>
      </c>
      <c r="I11" s="148">
        <v>53783</v>
      </c>
      <c r="J11" s="148">
        <v>53783</v>
      </c>
      <c r="K11" s="92"/>
      <c r="L11" s="92"/>
      <c r="M11" s="92"/>
      <c r="N11" s="148">
        <v>53783</v>
      </c>
      <c r="O11" s="92"/>
      <c r="P11" s="148"/>
      <c r="Q11" s="148"/>
      <c r="R11" s="148"/>
      <c r="S11" s="148"/>
      <c r="T11" s="148"/>
      <c r="U11" s="148"/>
      <c r="V11" s="148"/>
      <c r="W11" s="148"/>
      <c r="X11" s="148"/>
      <c r="Y11" s="148"/>
    </row>
    <row r="12" ht="20.25" customHeight="1" spans="1:25">
      <c r="A12" s="216" t="s">
        <v>201</v>
      </c>
      <c r="B12" s="216" t="s">
        <v>70</v>
      </c>
      <c r="C12" s="216" t="s">
        <v>202</v>
      </c>
      <c r="D12" s="216" t="s">
        <v>203</v>
      </c>
      <c r="E12" s="216" t="s">
        <v>121</v>
      </c>
      <c r="F12" s="216" t="s">
        <v>122</v>
      </c>
      <c r="G12" s="216" t="s">
        <v>210</v>
      </c>
      <c r="H12" s="216" t="s">
        <v>211</v>
      </c>
      <c r="I12" s="148">
        <v>206724</v>
      </c>
      <c r="J12" s="148">
        <v>206724</v>
      </c>
      <c r="K12" s="92"/>
      <c r="L12" s="92"/>
      <c r="M12" s="92"/>
      <c r="N12" s="148">
        <v>206724</v>
      </c>
      <c r="O12" s="92"/>
      <c r="P12" s="148"/>
      <c r="Q12" s="148"/>
      <c r="R12" s="148"/>
      <c r="S12" s="148"/>
      <c r="T12" s="148"/>
      <c r="U12" s="148"/>
      <c r="V12" s="148"/>
      <c r="W12" s="148"/>
      <c r="X12" s="148"/>
      <c r="Y12" s="148"/>
    </row>
    <row r="13" ht="20.25" customHeight="1" spans="1:25">
      <c r="A13" s="216" t="s">
        <v>201</v>
      </c>
      <c r="B13" s="216" t="s">
        <v>70</v>
      </c>
      <c r="C13" s="216" t="s">
        <v>202</v>
      </c>
      <c r="D13" s="216" t="s">
        <v>203</v>
      </c>
      <c r="E13" s="216" t="s">
        <v>121</v>
      </c>
      <c r="F13" s="216" t="s">
        <v>122</v>
      </c>
      <c r="G13" s="216" t="s">
        <v>210</v>
      </c>
      <c r="H13" s="216" t="s">
        <v>211</v>
      </c>
      <c r="I13" s="148">
        <v>194700</v>
      </c>
      <c r="J13" s="148">
        <v>194700</v>
      </c>
      <c r="K13" s="92"/>
      <c r="L13" s="92"/>
      <c r="M13" s="92"/>
      <c r="N13" s="148">
        <v>194700</v>
      </c>
      <c r="O13" s="92"/>
      <c r="P13" s="148"/>
      <c r="Q13" s="148"/>
      <c r="R13" s="148"/>
      <c r="S13" s="148"/>
      <c r="T13" s="148"/>
      <c r="U13" s="148"/>
      <c r="V13" s="148"/>
      <c r="W13" s="148"/>
      <c r="X13" s="148"/>
      <c r="Y13" s="148"/>
    </row>
    <row r="14" ht="20.25" customHeight="1" spans="1:25">
      <c r="A14" s="216" t="s">
        <v>201</v>
      </c>
      <c r="B14" s="216" t="s">
        <v>70</v>
      </c>
      <c r="C14" s="216" t="s">
        <v>202</v>
      </c>
      <c r="D14" s="216" t="s">
        <v>203</v>
      </c>
      <c r="E14" s="216" t="s">
        <v>121</v>
      </c>
      <c r="F14" s="216" t="s">
        <v>122</v>
      </c>
      <c r="G14" s="216" t="s">
        <v>210</v>
      </c>
      <c r="H14" s="216" t="s">
        <v>211</v>
      </c>
      <c r="I14" s="148">
        <v>107628</v>
      </c>
      <c r="J14" s="148">
        <v>107628</v>
      </c>
      <c r="K14" s="92"/>
      <c r="L14" s="92"/>
      <c r="M14" s="92"/>
      <c r="N14" s="148">
        <v>107628</v>
      </c>
      <c r="O14" s="92"/>
      <c r="P14" s="148"/>
      <c r="Q14" s="148"/>
      <c r="R14" s="148"/>
      <c r="S14" s="148"/>
      <c r="T14" s="148"/>
      <c r="U14" s="148"/>
      <c r="V14" s="148"/>
      <c r="W14" s="148"/>
      <c r="X14" s="148"/>
      <c r="Y14" s="148"/>
    </row>
    <row r="15" ht="20.25" customHeight="1" spans="1:25">
      <c r="A15" s="216" t="s">
        <v>201</v>
      </c>
      <c r="B15" s="216" t="s">
        <v>70</v>
      </c>
      <c r="C15" s="216" t="s">
        <v>212</v>
      </c>
      <c r="D15" s="216" t="s">
        <v>213</v>
      </c>
      <c r="E15" s="216" t="s">
        <v>103</v>
      </c>
      <c r="F15" s="216" t="s">
        <v>104</v>
      </c>
      <c r="G15" s="216" t="s">
        <v>214</v>
      </c>
      <c r="H15" s="216" t="s">
        <v>215</v>
      </c>
      <c r="I15" s="148">
        <v>212148.5</v>
      </c>
      <c r="J15" s="148">
        <v>212148.5</v>
      </c>
      <c r="K15" s="92"/>
      <c r="L15" s="92"/>
      <c r="M15" s="92"/>
      <c r="N15" s="148">
        <v>212148.5</v>
      </c>
      <c r="O15" s="92"/>
      <c r="P15" s="148"/>
      <c r="Q15" s="148"/>
      <c r="R15" s="148"/>
      <c r="S15" s="148"/>
      <c r="T15" s="148"/>
      <c r="U15" s="148"/>
      <c r="V15" s="148"/>
      <c r="W15" s="148"/>
      <c r="X15" s="148"/>
      <c r="Y15" s="148"/>
    </row>
    <row r="16" ht="20.25" customHeight="1" spans="1:25">
      <c r="A16" s="216" t="s">
        <v>201</v>
      </c>
      <c r="B16" s="216" t="s">
        <v>70</v>
      </c>
      <c r="C16" s="216" t="s">
        <v>212</v>
      </c>
      <c r="D16" s="216" t="s">
        <v>213</v>
      </c>
      <c r="E16" s="216" t="s">
        <v>105</v>
      </c>
      <c r="F16" s="216" t="s">
        <v>106</v>
      </c>
      <c r="G16" s="216" t="s">
        <v>216</v>
      </c>
      <c r="H16" s="216" t="s">
        <v>217</v>
      </c>
      <c r="I16" s="148">
        <v>278835.16</v>
      </c>
      <c r="J16" s="148">
        <v>278835.16</v>
      </c>
      <c r="K16" s="92"/>
      <c r="L16" s="92"/>
      <c r="M16" s="92"/>
      <c r="N16" s="148">
        <v>278835.16</v>
      </c>
      <c r="O16" s="92"/>
      <c r="P16" s="148"/>
      <c r="Q16" s="148"/>
      <c r="R16" s="148"/>
      <c r="S16" s="148"/>
      <c r="T16" s="148"/>
      <c r="U16" s="148"/>
      <c r="V16" s="148"/>
      <c r="W16" s="148"/>
      <c r="X16" s="148"/>
      <c r="Y16" s="148"/>
    </row>
    <row r="17" ht="20.25" customHeight="1" spans="1:25">
      <c r="A17" s="216" t="s">
        <v>201</v>
      </c>
      <c r="B17" s="216" t="s">
        <v>70</v>
      </c>
      <c r="C17" s="216" t="s">
        <v>212</v>
      </c>
      <c r="D17" s="216" t="s">
        <v>213</v>
      </c>
      <c r="E17" s="216" t="s">
        <v>111</v>
      </c>
      <c r="F17" s="216" t="s">
        <v>112</v>
      </c>
      <c r="G17" s="216" t="s">
        <v>218</v>
      </c>
      <c r="H17" s="216" t="s">
        <v>219</v>
      </c>
      <c r="I17" s="148">
        <v>5230</v>
      </c>
      <c r="J17" s="148">
        <v>5230</v>
      </c>
      <c r="K17" s="92"/>
      <c r="L17" s="92"/>
      <c r="M17" s="92"/>
      <c r="N17" s="148">
        <v>5230</v>
      </c>
      <c r="O17" s="92"/>
      <c r="P17" s="148"/>
      <c r="Q17" s="148"/>
      <c r="R17" s="148"/>
      <c r="S17" s="148"/>
      <c r="T17" s="148"/>
      <c r="U17" s="148"/>
      <c r="V17" s="148"/>
      <c r="W17" s="148"/>
      <c r="X17" s="148"/>
      <c r="Y17" s="148"/>
    </row>
    <row r="18" ht="20.25" customHeight="1" spans="1:25">
      <c r="A18" s="216" t="s">
        <v>201</v>
      </c>
      <c r="B18" s="216" t="s">
        <v>70</v>
      </c>
      <c r="C18" s="216" t="s">
        <v>212</v>
      </c>
      <c r="D18" s="216" t="s">
        <v>213</v>
      </c>
      <c r="E18" s="216" t="s">
        <v>111</v>
      </c>
      <c r="F18" s="216" t="s">
        <v>112</v>
      </c>
      <c r="G18" s="216" t="s">
        <v>218</v>
      </c>
      <c r="H18" s="216" t="s">
        <v>219</v>
      </c>
      <c r="I18" s="148">
        <v>107609</v>
      </c>
      <c r="J18" s="148">
        <v>107609</v>
      </c>
      <c r="K18" s="92"/>
      <c r="L18" s="92"/>
      <c r="M18" s="92"/>
      <c r="N18" s="148">
        <v>107609</v>
      </c>
      <c r="O18" s="92"/>
      <c r="P18" s="148"/>
      <c r="Q18" s="148"/>
      <c r="R18" s="148"/>
      <c r="S18" s="148"/>
      <c r="T18" s="148"/>
      <c r="U18" s="148"/>
      <c r="V18" s="148"/>
      <c r="W18" s="148"/>
      <c r="X18" s="148"/>
      <c r="Y18" s="148"/>
    </row>
    <row r="19" ht="20.25" customHeight="1" spans="1:25">
      <c r="A19" s="216" t="s">
        <v>201</v>
      </c>
      <c r="B19" s="216" t="s">
        <v>70</v>
      </c>
      <c r="C19" s="216" t="s">
        <v>212</v>
      </c>
      <c r="D19" s="216" t="s">
        <v>213</v>
      </c>
      <c r="E19" s="216" t="s">
        <v>113</v>
      </c>
      <c r="F19" s="216" t="s">
        <v>114</v>
      </c>
      <c r="G19" s="216" t="s">
        <v>220</v>
      </c>
      <c r="H19" s="216" t="s">
        <v>221</v>
      </c>
      <c r="I19" s="148">
        <v>64797</v>
      </c>
      <c r="J19" s="148">
        <v>64797</v>
      </c>
      <c r="K19" s="92"/>
      <c r="L19" s="92"/>
      <c r="M19" s="92"/>
      <c r="N19" s="148">
        <v>64797</v>
      </c>
      <c r="O19" s="92"/>
      <c r="P19" s="148"/>
      <c r="Q19" s="148"/>
      <c r="R19" s="148"/>
      <c r="S19" s="148"/>
      <c r="T19" s="148"/>
      <c r="U19" s="148"/>
      <c r="V19" s="148"/>
      <c r="W19" s="148"/>
      <c r="X19" s="148"/>
      <c r="Y19" s="148"/>
    </row>
    <row r="20" ht="20.25" customHeight="1" spans="1:25">
      <c r="A20" s="216" t="s">
        <v>201</v>
      </c>
      <c r="B20" s="216" t="s">
        <v>70</v>
      </c>
      <c r="C20" s="216" t="s">
        <v>212</v>
      </c>
      <c r="D20" s="216" t="s">
        <v>213</v>
      </c>
      <c r="E20" s="216" t="s">
        <v>113</v>
      </c>
      <c r="F20" s="216" t="s">
        <v>114</v>
      </c>
      <c r="G20" s="216" t="s">
        <v>220</v>
      </c>
      <c r="H20" s="216" t="s">
        <v>221</v>
      </c>
      <c r="I20" s="148">
        <v>50764</v>
      </c>
      <c r="J20" s="148">
        <v>50764</v>
      </c>
      <c r="K20" s="92"/>
      <c r="L20" s="92"/>
      <c r="M20" s="92"/>
      <c r="N20" s="148">
        <v>50764</v>
      </c>
      <c r="O20" s="92"/>
      <c r="P20" s="148"/>
      <c r="Q20" s="148"/>
      <c r="R20" s="148"/>
      <c r="S20" s="148"/>
      <c r="T20" s="148"/>
      <c r="U20" s="148"/>
      <c r="V20" s="148"/>
      <c r="W20" s="148"/>
      <c r="X20" s="148"/>
      <c r="Y20" s="148"/>
    </row>
    <row r="21" ht="20.25" customHeight="1" spans="1:25">
      <c r="A21" s="216" t="s">
        <v>201</v>
      </c>
      <c r="B21" s="216" t="s">
        <v>70</v>
      </c>
      <c r="C21" s="216" t="s">
        <v>212</v>
      </c>
      <c r="D21" s="216" t="s">
        <v>213</v>
      </c>
      <c r="E21" s="216" t="s">
        <v>115</v>
      </c>
      <c r="F21" s="216" t="s">
        <v>116</v>
      </c>
      <c r="G21" s="216" t="s">
        <v>222</v>
      </c>
      <c r="H21" s="216" t="s">
        <v>223</v>
      </c>
      <c r="I21" s="148">
        <v>2483.9</v>
      </c>
      <c r="J21" s="148">
        <v>2483.9</v>
      </c>
      <c r="K21" s="92"/>
      <c r="L21" s="92"/>
      <c r="M21" s="92"/>
      <c r="N21" s="148">
        <v>2483.9</v>
      </c>
      <c r="O21" s="92"/>
      <c r="P21" s="148"/>
      <c r="Q21" s="148"/>
      <c r="R21" s="148"/>
      <c r="S21" s="148"/>
      <c r="T21" s="148"/>
      <c r="U21" s="148"/>
      <c r="V21" s="148"/>
      <c r="W21" s="148"/>
      <c r="X21" s="148"/>
      <c r="Y21" s="148"/>
    </row>
    <row r="22" ht="20.25" customHeight="1" spans="1:25">
      <c r="A22" s="216" t="s">
        <v>201</v>
      </c>
      <c r="B22" s="216" t="s">
        <v>70</v>
      </c>
      <c r="C22" s="216" t="s">
        <v>212</v>
      </c>
      <c r="D22" s="216" t="s">
        <v>213</v>
      </c>
      <c r="E22" s="216" t="s">
        <v>121</v>
      </c>
      <c r="F22" s="216" t="s">
        <v>122</v>
      </c>
      <c r="G22" s="216" t="s">
        <v>222</v>
      </c>
      <c r="H22" s="216" t="s">
        <v>223</v>
      </c>
      <c r="I22" s="148">
        <v>8693.5</v>
      </c>
      <c r="J22" s="148">
        <v>8693.5</v>
      </c>
      <c r="K22" s="92"/>
      <c r="L22" s="92"/>
      <c r="M22" s="92"/>
      <c r="N22" s="148">
        <v>8693.5</v>
      </c>
      <c r="O22" s="92"/>
      <c r="P22" s="148"/>
      <c r="Q22" s="148"/>
      <c r="R22" s="148"/>
      <c r="S22" s="148"/>
      <c r="T22" s="148"/>
      <c r="U22" s="148"/>
      <c r="V22" s="148"/>
      <c r="W22" s="148"/>
      <c r="X22" s="148"/>
      <c r="Y22" s="148"/>
    </row>
    <row r="23" ht="20.25" customHeight="1" spans="1:25">
      <c r="A23" s="216" t="s">
        <v>201</v>
      </c>
      <c r="B23" s="216" t="s">
        <v>70</v>
      </c>
      <c r="C23" s="216" t="s">
        <v>224</v>
      </c>
      <c r="D23" s="216" t="s">
        <v>134</v>
      </c>
      <c r="E23" s="216" t="s">
        <v>133</v>
      </c>
      <c r="F23" s="216" t="s">
        <v>134</v>
      </c>
      <c r="G23" s="216" t="s">
        <v>225</v>
      </c>
      <c r="H23" s="216" t="s">
        <v>134</v>
      </c>
      <c r="I23" s="148">
        <v>167052</v>
      </c>
      <c r="J23" s="148">
        <v>167052</v>
      </c>
      <c r="K23" s="92"/>
      <c r="L23" s="92"/>
      <c r="M23" s="92"/>
      <c r="N23" s="148">
        <v>167052</v>
      </c>
      <c r="O23" s="92"/>
      <c r="P23" s="148"/>
      <c r="Q23" s="148"/>
      <c r="R23" s="148"/>
      <c r="S23" s="148"/>
      <c r="T23" s="148"/>
      <c r="U23" s="148"/>
      <c r="V23" s="148"/>
      <c r="W23" s="148"/>
      <c r="X23" s="148"/>
      <c r="Y23" s="148"/>
    </row>
    <row r="24" ht="20.25" customHeight="1" spans="1:25">
      <c r="A24" s="216" t="s">
        <v>201</v>
      </c>
      <c r="B24" s="216" t="s">
        <v>70</v>
      </c>
      <c r="C24" s="216" t="s">
        <v>226</v>
      </c>
      <c r="D24" s="216" t="s">
        <v>178</v>
      </c>
      <c r="E24" s="216" t="s">
        <v>121</v>
      </c>
      <c r="F24" s="216" t="s">
        <v>122</v>
      </c>
      <c r="G24" s="216" t="s">
        <v>227</v>
      </c>
      <c r="H24" s="216" t="s">
        <v>178</v>
      </c>
      <c r="I24" s="148">
        <v>2000</v>
      </c>
      <c r="J24" s="148">
        <v>2000</v>
      </c>
      <c r="K24" s="92"/>
      <c r="L24" s="92"/>
      <c r="M24" s="92"/>
      <c r="N24" s="148">
        <v>2000</v>
      </c>
      <c r="O24" s="92"/>
      <c r="P24" s="148"/>
      <c r="Q24" s="148"/>
      <c r="R24" s="148"/>
      <c r="S24" s="148"/>
      <c r="T24" s="148"/>
      <c r="U24" s="148"/>
      <c r="V24" s="148"/>
      <c r="W24" s="148"/>
      <c r="X24" s="148"/>
      <c r="Y24" s="148"/>
    </row>
    <row r="25" ht="20.25" customHeight="1" spans="1:25">
      <c r="A25" s="216" t="s">
        <v>201</v>
      </c>
      <c r="B25" s="216" t="s">
        <v>70</v>
      </c>
      <c r="C25" s="216" t="s">
        <v>228</v>
      </c>
      <c r="D25" s="216" t="s">
        <v>229</v>
      </c>
      <c r="E25" s="216" t="s">
        <v>121</v>
      </c>
      <c r="F25" s="216" t="s">
        <v>122</v>
      </c>
      <c r="G25" s="216" t="s">
        <v>230</v>
      </c>
      <c r="H25" s="216" t="s">
        <v>229</v>
      </c>
      <c r="I25" s="148">
        <v>27000</v>
      </c>
      <c r="J25" s="148">
        <v>27000</v>
      </c>
      <c r="K25" s="92"/>
      <c r="L25" s="92"/>
      <c r="M25" s="92"/>
      <c r="N25" s="148">
        <v>27000</v>
      </c>
      <c r="O25" s="92"/>
      <c r="P25" s="148"/>
      <c r="Q25" s="148"/>
      <c r="R25" s="148"/>
      <c r="S25" s="148"/>
      <c r="T25" s="148"/>
      <c r="U25" s="148"/>
      <c r="V25" s="148"/>
      <c r="W25" s="148"/>
      <c r="X25" s="148"/>
      <c r="Y25" s="148"/>
    </row>
    <row r="26" ht="20.25" customHeight="1" spans="1:25">
      <c r="A26" s="216" t="s">
        <v>201</v>
      </c>
      <c r="B26" s="216" t="s">
        <v>70</v>
      </c>
      <c r="C26" s="216" t="s">
        <v>231</v>
      </c>
      <c r="D26" s="216" t="s">
        <v>232</v>
      </c>
      <c r="E26" s="216" t="s">
        <v>101</v>
      </c>
      <c r="F26" s="216" t="s">
        <v>102</v>
      </c>
      <c r="G26" s="216" t="s">
        <v>233</v>
      </c>
      <c r="H26" s="216" t="s">
        <v>234</v>
      </c>
      <c r="I26" s="148">
        <v>6000</v>
      </c>
      <c r="J26" s="148">
        <v>6000</v>
      </c>
      <c r="K26" s="92"/>
      <c r="L26" s="92"/>
      <c r="M26" s="92"/>
      <c r="N26" s="148">
        <v>6000</v>
      </c>
      <c r="O26" s="92"/>
      <c r="P26" s="148"/>
      <c r="Q26" s="148"/>
      <c r="R26" s="148"/>
      <c r="S26" s="148"/>
      <c r="T26" s="148"/>
      <c r="U26" s="148"/>
      <c r="V26" s="148"/>
      <c r="W26" s="148"/>
      <c r="X26" s="148"/>
      <c r="Y26" s="148"/>
    </row>
    <row r="27" ht="20.25" customHeight="1" spans="1:25">
      <c r="A27" s="216" t="s">
        <v>201</v>
      </c>
      <c r="B27" s="216" t="s">
        <v>70</v>
      </c>
      <c r="C27" s="216" t="s">
        <v>235</v>
      </c>
      <c r="D27" s="216" t="s">
        <v>236</v>
      </c>
      <c r="E27" s="216" t="s">
        <v>121</v>
      </c>
      <c r="F27" s="216" t="s">
        <v>122</v>
      </c>
      <c r="G27" s="216" t="s">
        <v>237</v>
      </c>
      <c r="H27" s="216" t="s">
        <v>238</v>
      </c>
      <c r="I27" s="148">
        <v>9000</v>
      </c>
      <c r="J27" s="148">
        <v>9000</v>
      </c>
      <c r="K27" s="92"/>
      <c r="L27" s="92"/>
      <c r="M27" s="92"/>
      <c r="N27" s="148">
        <v>9000</v>
      </c>
      <c r="O27" s="92"/>
      <c r="P27" s="148"/>
      <c r="Q27" s="148"/>
      <c r="R27" s="148"/>
      <c r="S27" s="148"/>
      <c r="T27" s="148"/>
      <c r="U27" s="148"/>
      <c r="V27" s="148"/>
      <c r="W27" s="148"/>
      <c r="X27" s="148"/>
      <c r="Y27" s="148"/>
    </row>
    <row r="28" ht="20.25" customHeight="1" spans="1:25">
      <c r="A28" s="216" t="s">
        <v>201</v>
      </c>
      <c r="B28" s="216" t="s">
        <v>70</v>
      </c>
      <c r="C28" s="216" t="s">
        <v>235</v>
      </c>
      <c r="D28" s="216" t="s">
        <v>236</v>
      </c>
      <c r="E28" s="216" t="s">
        <v>121</v>
      </c>
      <c r="F28" s="216" t="s">
        <v>122</v>
      </c>
      <c r="G28" s="216" t="s">
        <v>239</v>
      </c>
      <c r="H28" s="216" t="s">
        <v>240</v>
      </c>
      <c r="I28" s="148">
        <v>2000</v>
      </c>
      <c r="J28" s="148">
        <v>2000</v>
      </c>
      <c r="K28" s="92"/>
      <c r="L28" s="92"/>
      <c r="M28" s="92"/>
      <c r="N28" s="148">
        <v>2000</v>
      </c>
      <c r="O28" s="92"/>
      <c r="P28" s="148"/>
      <c r="Q28" s="148"/>
      <c r="R28" s="148"/>
      <c r="S28" s="148"/>
      <c r="T28" s="148"/>
      <c r="U28" s="148"/>
      <c r="V28" s="148"/>
      <c r="W28" s="148"/>
      <c r="X28" s="148"/>
      <c r="Y28" s="148"/>
    </row>
    <row r="29" ht="20.25" customHeight="1" spans="1:25">
      <c r="A29" s="216" t="s">
        <v>201</v>
      </c>
      <c r="B29" s="216" t="s">
        <v>70</v>
      </c>
      <c r="C29" s="216" t="s">
        <v>235</v>
      </c>
      <c r="D29" s="216" t="s">
        <v>236</v>
      </c>
      <c r="E29" s="216" t="s">
        <v>121</v>
      </c>
      <c r="F29" s="216" t="s">
        <v>122</v>
      </c>
      <c r="G29" s="216" t="s">
        <v>241</v>
      </c>
      <c r="H29" s="216" t="s">
        <v>242</v>
      </c>
      <c r="I29" s="148">
        <v>2000</v>
      </c>
      <c r="J29" s="148">
        <v>2000</v>
      </c>
      <c r="K29" s="92"/>
      <c r="L29" s="92"/>
      <c r="M29" s="92"/>
      <c r="N29" s="148">
        <v>2000</v>
      </c>
      <c r="O29" s="92"/>
      <c r="P29" s="148"/>
      <c r="Q29" s="148"/>
      <c r="R29" s="148"/>
      <c r="S29" s="148"/>
      <c r="T29" s="148"/>
      <c r="U29" s="148"/>
      <c r="V29" s="148"/>
      <c r="W29" s="148"/>
      <c r="X29" s="148"/>
      <c r="Y29" s="148"/>
    </row>
    <row r="30" ht="20.25" customHeight="1" spans="1:25">
      <c r="A30" s="216" t="s">
        <v>201</v>
      </c>
      <c r="B30" s="216" t="s">
        <v>70</v>
      </c>
      <c r="C30" s="216" t="s">
        <v>235</v>
      </c>
      <c r="D30" s="216" t="s">
        <v>236</v>
      </c>
      <c r="E30" s="216" t="s">
        <v>121</v>
      </c>
      <c r="F30" s="216" t="s">
        <v>122</v>
      </c>
      <c r="G30" s="216" t="s">
        <v>243</v>
      </c>
      <c r="H30" s="216" t="s">
        <v>244</v>
      </c>
      <c r="I30" s="148">
        <v>7000</v>
      </c>
      <c r="J30" s="148">
        <v>7000</v>
      </c>
      <c r="K30" s="92"/>
      <c r="L30" s="92"/>
      <c r="M30" s="92"/>
      <c r="N30" s="148">
        <v>7000</v>
      </c>
      <c r="O30" s="92"/>
      <c r="P30" s="148"/>
      <c r="Q30" s="148"/>
      <c r="R30" s="148"/>
      <c r="S30" s="148"/>
      <c r="T30" s="148"/>
      <c r="U30" s="148"/>
      <c r="V30" s="148"/>
      <c r="W30" s="148"/>
      <c r="X30" s="148"/>
      <c r="Y30" s="148"/>
    </row>
    <row r="31" ht="20.25" customHeight="1" spans="1:25">
      <c r="A31" s="216" t="s">
        <v>201</v>
      </c>
      <c r="B31" s="216" t="s">
        <v>70</v>
      </c>
      <c r="C31" s="216" t="s">
        <v>235</v>
      </c>
      <c r="D31" s="216" t="s">
        <v>236</v>
      </c>
      <c r="E31" s="216" t="s">
        <v>121</v>
      </c>
      <c r="F31" s="216" t="s">
        <v>122</v>
      </c>
      <c r="G31" s="216" t="s">
        <v>245</v>
      </c>
      <c r="H31" s="216" t="s">
        <v>246</v>
      </c>
      <c r="I31" s="148">
        <v>12800</v>
      </c>
      <c r="J31" s="148">
        <v>12800</v>
      </c>
      <c r="K31" s="92"/>
      <c r="L31" s="92"/>
      <c r="M31" s="92"/>
      <c r="N31" s="148">
        <v>12800</v>
      </c>
      <c r="O31" s="92"/>
      <c r="P31" s="148"/>
      <c r="Q31" s="148"/>
      <c r="R31" s="148"/>
      <c r="S31" s="148"/>
      <c r="T31" s="148"/>
      <c r="U31" s="148"/>
      <c r="V31" s="148"/>
      <c r="W31" s="148"/>
      <c r="X31" s="148"/>
      <c r="Y31" s="148"/>
    </row>
    <row r="32" ht="20.25" customHeight="1" spans="1:25">
      <c r="A32" s="216" t="s">
        <v>201</v>
      </c>
      <c r="B32" s="216" t="s">
        <v>70</v>
      </c>
      <c r="C32" s="216" t="s">
        <v>235</v>
      </c>
      <c r="D32" s="216" t="s">
        <v>236</v>
      </c>
      <c r="E32" s="216" t="s">
        <v>121</v>
      </c>
      <c r="F32" s="216" t="s">
        <v>122</v>
      </c>
      <c r="G32" s="216" t="s">
        <v>247</v>
      </c>
      <c r="H32" s="216" t="s">
        <v>248</v>
      </c>
      <c r="I32" s="148">
        <v>1500</v>
      </c>
      <c r="J32" s="148">
        <v>1500</v>
      </c>
      <c r="K32" s="92"/>
      <c r="L32" s="92"/>
      <c r="M32" s="92"/>
      <c r="N32" s="148">
        <v>1500</v>
      </c>
      <c r="O32" s="92"/>
      <c r="P32" s="148"/>
      <c r="Q32" s="148"/>
      <c r="R32" s="148"/>
      <c r="S32" s="148"/>
      <c r="T32" s="148"/>
      <c r="U32" s="148"/>
      <c r="V32" s="148"/>
      <c r="W32" s="148"/>
      <c r="X32" s="148"/>
      <c r="Y32" s="148"/>
    </row>
    <row r="33" ht="20.25" customHeight="1" spans="1:25">
      <c r="A33" s="216" t="s">
        <v>201</v>
      </c>
      <c r="B33" s="216" t="s">
        <v>70</v>
      </c>
      <c r="C33" s="216" t="s">
        <v>235</v>
      </c>
      <c r="D33" s="216" t="s">
        <v>236</v>
      </c>
      <c r="E33" s="216" t="s">
        <v>121</v>
      </c>
      <c r="F33" s="216" t="s">
        <v>122</v>
      </c>
      <c r="G33" s="216" t="s">
        <v>249</v>
      </c>
      <c r="H33" s="216" t="s">
        <v>250</v>
      </c>
      <c r="I33" s="148">
        <v>500</v>
      </c>
      <c r="J33" s="148">
        <v>500</v>
      </c>
      <c r="K33" s="92"/>
      <c r="L33" s="92"/>
      <c r="M33" s="92"/>
      <c r="N33" s="148">
        <v>500</v>
      </c>
      <c r="O33" s="92"/>
      <c r="P33" s="148"/>
      <c r="Q33" s="148"/>
      <c r="R33" s="148"/>
      <c r="S33" s="148"/>
      <c r="T33" s="148"/>
      <c r="U33" s="148"/>
      <c r="V33" s="148"/>
      <c r="W33" s="148"/>
      <c r="X33" s="148"/>
      <c r="Y33" s="148"/>
    </row>
    <row r="34" ht="20.25" customHeight="1" spans="1:25">
      <c r="A34" s="216" t="s">
        <v>201</v>
      </c>
      <c r="B34" s="216" t="s">
        <v>70</v>
      </c>
      <c r="C34" s="216" t="s">
        <v>235</v>
      </c>
      <c r="D34" s="216" t="s">
        <v>236</v>
      </c>
      <c r="E34" s="216" t="s">
        <v>121</v>
      </c>
      <c r="F34" s="216" t="s">
        <v>122</v>
      </c>
      <c r="G34" s="216" t="s">
        <v>251</v>
      </c>
      <c r="H34" s="216" t="s">
        <v>252</v>
      </c>
      <c r="I34" s="148">
        <v>500</v>
      </c>
      <c r="J34" s="148">
        <v>500</v>
      </c>
      <c r="K34" s="92"/>
      <c r="L34" s="92"/>
      <c r="M34" s="92"/>
      <c r="N34" s="148">
        <v>500</v>
      </c>
      <c r="O34" s="92"/>
      <c r="P34" s="148"/>
      <c r="Q34" s="148"/>
      <c r="R34" s="148"/>
      <c r="S34" s="148"/>
      <c r="T34" s="148"/>
      <c r="U34" s="148"/>
      <c r="V34" s="148"/>
      <c r="W34" s="148"/>
      <c r="X34" s="148"/>
      <c r="Y34" s="148"/>
    </row>
    <row r="35" ht="20.25" customHeight="1" spans="1:25">
      <c r="A35" s="216" t="s">
        <v>201</v>
      </c>
      <c r="B35" s="216" t="s">
        <v>70</v>
      </c>
      <c r="C35" s="216" t="s">
        <v>253</v>
      </c>
      <c r="D35" s="216" t="s">
        <v>254</v>
      </c>
      <c r="E35" s="216" t="s">
        <v>101</v>
      </c>
      <c r="F35" s="216" t="s">
        <v>102</v>
      </c>
      <c r="G35" s="216" t="s">
        <v>255</v>
      </c>
      <c r="H35" s="216" t="s">
        <v>256</v>
      </c>
      <c r="I35" s="148">
        <v>145200</v>
      </c>
      <c r="J35" s="148">
        <v>145200</v>
      </c>
      <c r="K35" s="92"/>
      <c r="L35" s="92"/>
      <c r="M35" s="92"/>
      <c r="N35" s="148">
        <v>145200</v>
      </c>
      <c r="O35" s="92"/>
      <c r="P35" s="148"/>
      <c r="Q35" s="148"/>
      <c r="R35" s="148"/>
      <c r="S35" s="148"/>
      <c r="T35" s="148"/>
      <c r="U35" s="148"/>
      <c r="V35" s="148"/>
      <c r="W35" s="148"/>
      <c r="X35" s="148"/>
      <c r="Y35" s="148"/>
    </row>
    <row r="36" ht="20.25" customHeight="1" spans="1:25">
      <c r="A36" s="216" t="s">
        <v>201</v>
      </c>
      <c r="B36" s="216" t="s">
        <v>70</v>
      </c>
      <c r="C36" s="216" t="s">
        <v>257</v>
      </c>
      <c r="D36" s="216" t="s">
        <v>258</v>
      </c>
      <c r="E36" s="216" t="s">
        <v>121</v>
      </c>
      <c r="F36" s="216" t="s">
        <v>122</v>
      </c>
      <c r="G36" s="216" t="s">
        <v>210</v>
      </c>
      <c r="H36" s="216" t="s">
        <v>211</v>
      </c>
      <c r="I36" s="148">
        <v>84000</v>
      </c>
      <c r="J36" s="148">
        <v>84000</v>
      </c>
      <c r="K36" s="92"/>
      <c r="L36" s="92"/>
      <c r="M36" s="92"/>
      <c r="N36" s="148">
        <v>84000</v>
      </c>
      <c r="O36" s="92"/>
      <c r="P36" s="148"/>
      <c r="Q36" s="148"/>
      <c r="R36" s="148"/>
      <c r="S36" s="148"/>
      <c r="T36" s="148"/>
      <c r="U36" s="148"/>
      <c r="V36" s="148"/>
      <c r="W36" s="148"/>
      <c r="X36" s="148"/>
      <c r="Y36" s="148"/>
    </row>
    <row r="37" ht="17.25" customHeight="1" spans="1:25">
      <c r="A37" s="103" t="s">
        <v>173</v>
      </c>
      <c r="B37" s="104"/>
      <c r="C37" s="217"/>
      <c r="D37" s="217"/>
      <c r="E37" s="217"/>
      <c r="F37" s="217"/>
      <c r="G37" s="217"/>
      <c r="H37" s="218"/>
      <c r="I37" s="148">
        <v>2494780.06</v>
      </c>
      <c r="J37" s="148">
        <v>2494780.06</v>
      </c>
      <c r="K37" s="148"/>
      <c r="L37" s="148"/>
      <c r="M37" s="148"/>
      <c r="N37" s="148">
        <v>2494780.06</v>
      </c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11" sqref="I11:I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201"/>
      <c r="E1" s="73"/>
      <c r="F1" s="73"/>
      <c r="G1" s="73"/>
      <c r="H1" s="73"/>
      <c r="U1" s="201"/>
      <c r="W1" s="202" t="s">
        <v>259</v>
      </c>
    </row>
    <row r="2" ht="46.5" customHeight="1" spans="1:23">
      <c r="A2" s="75" t="str">
        <f>"2026"&amp;"年部门项目支出预算表"</f>
        <v>2026年部门项目支出预算表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ht="13.5" customHeight="1" spans="1:23">
      <c r="A3" s="76" t="str">
        <f>"单位名称："&amp;"昆明市东川区土壤肥料工作站"</f>
        <v>单位名称：昆明市东川区土壤肥料工作站</v>
      </c>
      <c r="B3" s="77"/>
      <c r="C3" s="77"/>
      <c r="D3" s="77"/>
      <c r="E3" s="77"/>
      <c r="F3" s="77"/>
      <c r="G3" s="77"/>
      <c r="H3" s="77"/>
      <c r="I3" s="78"/>
      <c r="J3" s="78"/>
      <c r="K3" s="78"/>
      <c r="L3" s="78"/>
      <c r="M3" s="78"/>
      <c r="N3" s="78"/>
      <c r="O3" s="78"/>
      <c r="P3" s="78"/>
      <c r="Q3" s="78"/>
      <c r="U3" s="201"/>
      <c r="W3" s="178" t="s">
        <v>1</v>
      </c>
    </row>
    <row r="4" ht="21.75" customHeight="1" spans="1:23">
      <c r="A4" s="80" t="s">
        <v>260</v>
      </c>
      <c r="B4" s="81" t="s">
        <v>184</v>
      </c>
      <c r="C4" s="80" t="s">
        <v>185</v>
      </c>
      <c r="D4" s="80" t="s">
        <v>261</v>
      </c>
      <c r="E4" s="81" t="s">
        <v>186</v>
      </c>
      <c r="F4" s="81" t="s">
        <v>187</v>
      </c>
      <c r="G4" s="81" t="s">
        <v>262</v>
      </c>
      <c r="H4" s="81" t="s">
        <v>263</v>
      </c>
      <c r="I4" s="96" t="s">
        <v>55</v>
      </c>
      <c r="J4" s="13" t="s">
        <v>264</v>
      </c>
      <c r="K4" s="14"/>
      <c r="L4" s="14"/>
      <c r="M4" s="15"/>
      <c r="N4" s="13" t="s">
        <v>192</v>
      </c>
      <c r="O4" s="14"/>
      <c r="P4" s="15"/>
      <c r="Q4" s="81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82"/>
      <c r="B5" s="97"/>
      <c r="C5" s="82"/>
      <c r="D5" s="82"/>
      <c r="E5" s="83"/>
      <c r="F5" s="83"/>
      <c r="G5" s="83"/>
      <c r="H5" s="83"/>
      <c r="I5" s="97"/>
      <c r="J5" s="203" t="s">
        <v>58</v>
      </c>
      <c r="K5" s="204"/>
      <c r="L5" s="81" t="s">
        <v>59</v>
      </c>
      <c r="M5" s="81" t="s">
        <v>60</v>
      </c>
      <c r="N5" s="81" t="s">
        <v>58</v>
      </c>
      <c r="O5" s="81" t="s">
        <v>59</v>
      </c>
      <c r="P5" s="81" t="s">
        <v>60</v>
      </c>
      <c r="Q5" s="83"/>
      <c r="R5" s="81" t="s">
        <v>57</v>
      </c>
      <c r="S5" s="81" t="s">
        <v>64</v>
      </c>
      <c r="T5" s="81" t="s">
        <v>198</v>
      </c>
      <c r="U5" s="81" t="s">
        <v>66</v>
      </c>
      <c r="V5" s="81" t="s">
        <v>67</v>
      </c>
      <c r="W5" s="81" t="s">
        <v>68</v>
      </c>
    </row>
    <row r="6" ht="21" customHeight="1" spans="1:23">
      <c r="A6" s="97"/>
      <c r="B6" s="97"/>
      <c r="C6" s="97"/>
      <c r="D6" s="97"/>
      <c r="E6" s="97"/>
      <c r="F6" s="97"/>
      <c r="G6" s="97"/>
      <c r="H6" s="97"/>
      <c r="I6" s="97"/>
      <c r="J6" s="205" t="s">
        <v>57</v>
      </c>
      <c r="K6" s="20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ht="39.75" customHeight="1" spans="1:23">
      <c r="A7" s="85"/>
      <c r="B7" s="87"/>
      <c r="C7" s="85"/>
      <c r="D7" s="85"/>
      <c r="E7" s="86"/>
      <c r="F7" s="86"/>
      <c r="G7" s="86"/>
      <c r="H7" s="86"/>
      <c r="I7" s="87"/>
      <c r="J7" s="134" t="s">
        <v>57</v>
      </c>
      <c r="K7" s="134" t="s">
        <v>265</v>
      </c>
      <c r="L7" s="86"/>
      <c r="M7" s="86"/>
      <c r="N7" s="86"/>
      <c r="O7" s="86"/>
      <c r="P7" s="86"/>
      <c r="Q7" s="86"/>
      <c r="R7" s="86"/>
      <c r="S7" s="86"/>
      <c r="T7" s="86"/>
      <c r="U7" s="87"/>
      <c r="V7" s="86"/>
      <c r="W7" s="86"/>
    </row>
    <row r="8" ht="15" customHeight="1" spans="1:23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  <c r="R8" s="98">
        <v>18</v>
      </c>
      <c r="S8" s="98">
        <v>19</v>
      </c>
      <c r="T8" s="98">
        <v>20</v>
      </c>
      <c r="U8" s="88">
        <v>21</v>
      </c>
      <c r="V8" s="98">
        <v>22</v>
      </c>
      <c r="W8" s="88">
        <v>23</v>
      </c>
    </row>
    <row r="9" ht="21.75" customHeight="1" spans="1:23">
      <c r="A9" s="136" t="s">
        <v>266</v>
      </c>
      <c r="B9" s="136" t="s">
        <v>267</v>
      </c>
      <c r="C9" s="136" t="s">
        <v>268</v>
      </c>
      <c r="D9" s="136" t="s">
        <v>70</v>
      </c>
      <c r="E9" s="136" t="s">
        <v>127</v>
      </c>
      <c r="F9" s="136" t="s">
        <v>128</v>
      </c>
      <c r="G9" s="136" t="s">
        <v>269</v>
      </c>
      <c r="H9" s="136" t="s">
        <v>270</v>
      </c>
      <c r="I9" s="148">
        <v>20000</v>
      </c>
      <c r="J9" s="148">
        <v>20000</v>
      </c>
      <c r="K9" s="148">
        <v>20000</v>
      </c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21.75" customHeight="1" spans="1:23">
      <c r="A10" s="136" t="s">
        <v>271</v>
      </c>
      <c r="B10" s="136" t="s">
        <v>272</v>
      </c>
      <c r="C10" s="136" t="s">
        <v>273</v>
      </c>
      <c r="D10" s="136" t="s">
        <v>70</v>
      </c>
      <c r="E10" s="136" t="s">
        <v>125</v>
      </c>
      <c r="F10" s="136" t="s">
        <v>126</v>
      </c>
      <c r="G10" s="136" t="s">
        <v>274</v>
      </c>
      <c r="H10" s="136" t="s">
        <v>275</v>
      </c>
      <c r="I10" s="148">
        <v>353840</v>
      </c>
      <c r="J10" s="148">
        <v>353840</v>
      </c>
      <c r="K10" s="148">
        <v>353840</v>
      </c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21.75" customHeight="1" spans="1:23">
      <c r="A11" s="136" t="s">
        <v>271</v>
      </c>
      <c r="B11" s="136" t="s">
        <v>276</v>
      </c>
      <c r="C11" s="136" t="s">
        <v>277</v>
      </c>
      <c r="D11" s="136" t="s">
        <v>70</v>
      </c>
      <c r="E11" s="136" t="s">
        <v>125</v>
      </c>
      <c r="F11" s="136" t="s">
        <v>126</v>
      </c>
      <c r="G11" s="136" t="s">
        <v>274</v>
      </c>
      <c r="H11" s="136" t="s">
        <v>275</v>
      </c>
      <c r="I11" s="148">
        <v>39400</v>
      </c>
      <c r="J11" s="148">
        <v>39400</v>
      </c>
      <c r="K11" s="148">
        <v>39400</v>
      </c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21.75" customHeight="1" spans="1:23">
      <c r="A12" s="136" t="s">
        <v>271</v>
      </c>
      <c r="B12" s="136" t="s">
        <v>276</v>
      </c>
      <c r="C12" s="136" t="s">
        <v>277</v>
      </c>
      <c r="D12" s="136" t="s">
        <v>70</v>
      </c>
      <c r="E12" s="136" t="s">
        <v>125</v>
      </c>
      <c r="F12" s="136" t="s">
        <v>126</v>
      </c>
      <c r="G12" s="136" t="s">
        <v>269</v>
      </c>
      <c r="H12" s="136" t="s">
        <v>270</v>
      </c>
      <c r="I12" s="148">
        <v>60600</v>
      </c>
      <c r="J12" s="148">
        <v>60600</v>
      </c>
      <c r="K12" s="148">
        <v>60600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21.75" customHeight="1" spans="1:23">
      <c r="A13" s="136" t="s">
        <v>271</v>
      </c>
      <c r="B13" s="136" t="s">
        <v>278</v>
      </c>
      <c r="C13" s="136" t="s">
        <v>279</v>
      </c>
      <c r="D13" s="136" t="s">
        <v>70</v>
      </c>
      <c r="E13" s="136" t="s">
        <v>123</v>
      </c>
      <c r="F13" s="136" t="s">
        <v>124</v>
      </c>
      <c r="G13" s="136" t="s">
        <v>274</v>
      </c>
      <c r="H13" s="136" t="s">
        <v>275</v>
      </c>
      <c r="I13" s="148">
        <v>600000</v>
      </c>
      <c r="J13" s="148">
        <v>600000</v>
      </c>
      <c r="K13" s="148">
        <v>600000</v>
      </c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21.75" customHeight="1" spans="1:23">
      <c r="A14" s="136" t="s">
        <v>271</v>
      </c>
      <c r="B14" s="136" t="s">
        <v>280</v>
      </c>
      <c r="C14" s="136" t="s">
        <v>281</v>
      </c>
      <c r="D14" s="136" t="s">
        <v>70</v>
      </c>
      <c r="E14" s="136" t="s">
        <v>127</v>
      </c>
      <c r="F14" s="136" t="s">
        <v>128</v>
      </c>
      <c r="G14" s="136" t="s">
        <v>269</v>
      </c>
      <c r="H14" s="136" t="s">
        <v>270</v>
      </c>
      <c r="I14" s="148">
        <v>459200</v>
      </c>
      <c r="J14" s="148">
        <v>459200</v>
      </c>
      <c r="K14" s="148">
        <v>459200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18.75" customHeight="1" spans="1:23">
      <c r="A15" s="103" t="s">
        <v>173</v>
      </c>
      <c r="B15" s="104"/>
      <c r="C15" s="104"/>
      <c r="D15" s="104"/>
      <c r="E15" s="104"/>
      <c r="F15" s="104"/>
      <c r="G15" s="104"/>
      <c r="H15" s="105"/>
      <c r="I15" s="148">
        <v>1533040</v>
      </c>
      <c r="J15" s="148">
        <v>1533040</v>
      </c>
      <c r="K15" s="148">
        <v>1533040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74" t="s">
        <v>282</v>
      </c>
    </row>
    <row r="2" ht="39.75" customHeight="1" spans="1:10">
      <c r="A2" s="132" t="str">
        <f>"2026"&amp;"年部门项目支出绩效目标表"</f>
        <v>2026年部门项目支出绩效目标表</v>
      </c>
      <c r="B2" s="75"/>
      <c r="C2" s="75"/>
      <c r="D2" s="75"/>
      <c r="E2" s="75"/>
      <c r="F2" s="133"/>
      <c r="G2" s="75"/>
      <c r="H2" s="133"/>
      <c r="I2" s="133"/>
      <c r="J2" s="75"/>
    </row>
    <row r="3" ht="17.25" customHeight="1" spans="1:10">
      <c r="A3" s="76" t="str">
        <f>"单位名称："&amp;"昆明市东川区土壤肥料工作站"</f>
        <v>单位名称：昆明市东川区土壤肥料工作站</v>
      </c>
    </row>
    <row r="4" ht="44.25" customHeight="1" spans="1:10">
      <c r="A4" s="134" t="s">
        <v>185</v>
      </c>
      <c r="B4" s="134" t="s">
        <v>283</v>
      </c>
      <c r="C4" s="134" t="s">
        <v>284</v>
      </c>
      <c r="D4" s="134" t="s">
        <v>285</v>
      </c>
      <c r="E4" s="134" t="s">
        <v>286</v>
      </c>
      <c r="F4" s="135" t="s">
        <v>287</v>
      </c>
      <c r="G4" s="134" t="s">
        <v>288</v>
      </c>
      <c r="H4" s="135" t="s">
        <v>289</v>
      </c>
      <c r="I4" s="135" t="s">
        <v>290</v>
      </c>
      <c r="J4" s="134" t="s">
        <v>291</v>
      </c>
    </row>
    <row r="5" ht="18.75" customHeight="1" spans="1:10">
      <c r="A5" s="199">
        <v>1</v>
      </c>
      <c r="B5" s="199">
        <v>2</v>
      </c>
      <c r="C5" s="199">
        <v>3</v>
      </c>
      <c r="D5" s="199">
        <v>4</v>
      </c>
      <c r="E5" s="199">
        <v>5</v>
      </c>
      <c r="F5" s="98">
        <v>6</v>
      </c>
      <c r="G5" s="199">
        <v>7</v>
      </c>
      <c r="H5" s="98">
        <v>8</v>
      </c>
      <c r="I5" s="98">
        <v>9</v>
      </c>
      <c r="J5" s="199">
        <v>10</v>
      </c>
    </row>
    <row r="6" ht="42" customHeight="1" spans="1:10">
      <c r="A6" s="99" t="s">
        <v>70</v>
      </c>
      <c r="B6" s="136"/>
      <c r="C6" s="136"/>
      <c r="D6" s="136"/>
      <c r="E6" s="123"/>
      <c r="F6" s="137"/>
      <c r="G6" s="123"/>
      <c r="H6" s="137"/>
      <c r="I6" s="137"/>
      <c r="J6" s="123"/>
    </row>
    <row r="7" ht="42" customHeight="1" spans="1:10">
      <c r="A7" s="200" t="s">
        <v>268</v>
      </c>
      <c r="B7" s="89" t="s">
        <v>292</v>
      </c>
      <c r="C7" s="89" t="s">
        <v>293</v>
      </c>
      <c r="D7" s="89" t="s">
        <v>294</v>
      </c>
      <c r="E7" s="99" t="s">
        <v>295</v>
      </c>
      <c r="F7" s="89" t="s">
        <v>296</v>
      </c>
      <c r="G7" s="99" t="s">
        <v>297</v>
      </c>
      <c r="H7" s="89" t="s">
        <v>298</v>
      </c>
      <c r="I7" s="89" t="s">
        <v>299</v>
      </c>
      <c r="J7" s="99" t="s">
        <v>300</v>
      </c>
    </row>
    <row r="8" ht="42" customHeight="1" spans="1:10">
      <c r="A8" s="200" t="s">
        <v>268</v>
      </c>
      <c r="B8" s="89" t="s">
        <v>292</v>
      </c>
      <c r="C8" s="89" t="s">
        <v>293</v>
      </c>
      <c r="D8" s="89" t="s">
        <v>301</v>
      </c>
      <c r="E8" s="99" t="s">
        <v>302</v>
      </c>
      <c r="F8" s="89" t="s">
        <v>296</v>
      </c>
      <c r="G8" s="99" t="s">
        <v>303</v>
      </c>
      <c r="H8" s="89" t="s">
        <v>304</v>
      </c>
      <c r="I8" s="89" t="s">
        <v>299</v>
      </c>
      <c r="J8" s="99" t="s">
        <v>305</v>
      </c>
    </row>
    <row r="9" ht="42" customHeight="1" spans="1:10">
      <c r="A9" s="200" t="s">
        <v>268</v>
      </c>
      <c r="B9" s="89" t="s">
        <v>292</v>
      </c>
      <c r="C9" s="89" t="s">
        <v>306</v>
      </c>
      <c r="D9" s="89" t="s">
        <v>307</v>
      </c>
      <c r="E9" s="99" t="s">
        <v>308</v>
      </c>
      <c r="F9" s="89" t="s">
        <v>309</v>
      </c>
      <c r="G9" s="99" t="s">
        <v>310</v>
      </c>
      <c r="H9" s="89" t="s">
        <v>304</v>
      </c>
      <c r="I9" s="89" t="s">
        <v>299</v>
      </c>
      <c r="J9" s="99" t="s">
        <v>311</v>
      </c>
    </row>
    <row r="10" ht="42" customHeight="1" spans="1:10">
      <c r="A10" s="200" t="s">
        <v>268</v>
      </c>
      <c r="B10" s="89" t="s">
        <v>292</v>
      </c>
      <c r="C10" s="89" t="s">
        <v>312</v>
      </c>
      <c r="D10" s="89" t="s">
        <v>313</v>
      </c>
      <c r="E10" s="99" t="s">
        <v>314</v>
      </c>
      <c r="F10" s="89" t="s">
        <v>309</v>
      </c>
      <c r="G10" s="99" t="s">
        <v>315</v>
      </c>
      <c r="H10" s="89" t="s">
        <v>298</v>
      </c>
      <c r="I10" s="89" t="s">
        <v>299</v>
      </c>
      <c r="J10" s="99" t="s">
        <v>316</v>
      </c>
    </row>
    <row r="11" ht="42" customHeight="1" spans="1:10">
      <c r="A11" s="200" t="s">
        <v>281</v>
      </c>
      <c r="B11" s="89" t="s">
        <v>317</v>
      </c>
      <c r="C11" s="89" t="s">
        <v>293</v>
      </c>
      <c r="D11" s="89" t="s">
        <v>294</v>
      </c>
      <c r="E11" s="99" t="s">
        <v>295</v>
      </c>
      <c r="F11" s="89" t="s">
        <v>296</v>
      </c>
      <c r="G11" s="99" t="s">
        <v>297</v>
      </c>
      <c r="H11" s="89" t="s">
        <v>298</v>
      </c>
      <c r="I11" s="89" t="s">
        <v>299</v>
      </c>
      <c r="J11" s="99" t="s">
        <v>300</v>
      </c>
    </row>
    <row r="12" ht="42" customHeight="1" spans="1:10">
      <c r="A12" s="200" t="s">
        <v>281</v>
      </c>
      <c r="B12" s="89" t="s">
        <v>317</v>
      </c>
      <c r="C12" s="89" t="s">
        <v>293</v>
      </c>
      <c r="D12" s="89" t="s">
        <v>301</v>
      </c>
      <c r="E12" s="99" t="s">
        <v>302</v>
      </c>
      <c r="F12" s="89" t="s">
        <v>296</v>
      </c>
      <c r="G12" s="99" t="s">
        <v>303</v>
      </c>
      <c r="H12" s="89" t="s">
        <v>304</v>
      </c>
      <c r="I12" s="89" t="s">
        <v>318</v>
      </c>
      <c r="J12" s="99" t="s">
        <v>305</v>
      </c>
    </row>
    <row r="13" ht="42" customHeight="1" spans="1:10">
      <c r="A13" s="200" t="s">
        <v>281</v>
      </c>
      <c r="B13" s="89" t="s">
        <v>317</v>
      </c>
      <c r="C13" s="89" t="s">
        <v>306</v>
      </c>
      <c r="D13" s="89" t="s">
        <v>307</v>
      </c>
      <c r="E13" s="99" t="s">
        <v>308</v>
      </c>
      <c r="F13" s="89" t="s">
        <v>296</v>
      </c>
      <c r="G13" s="99" t="s">
        <v>310</v>
      </c>
      <c r="H13" s="89" t="s">
        <v>304</v>
      </c>
      <c r="I13" s="89" t="s">
        <v>318</v>
      </c>
      <c r="J13" s="99" t="s">
        <v>311</v>
      </c>
    </row>
    <row r="14" ht="42" customHeight="1" spans="1:10">
      <c r="A14" s="200" t="s">
        <v>281</v>
      </c>
      <c r="B14" s="89" t="s">
        <v>317</v>
      </c>
      <c r="C14" s="89" t="s">
        <v>312</v>
      </c>
      <c r="D14" s="89" t="s">
        <v>313</v>
      </c>
      <c r="E14" s="99" t="s">
        <v>313</v>
      </c>
      <c r="F14" s="89" t="s">
        <v>309</v>
      </c>
      <c r="G14" s="99" t="s">
        <v>315</v>
      </c>
      <c r="H14" s="89" t="s">
        <v>298</v>
      </c>
      <c r="I14" s="89" t="s">
        <v>299</v>
      </c>
      <c r="J14" s="99" t="s">
        <v>319</v>
      </c>
    </row>
    <row r="15" ht="42" customHeight="1" spans="1:10">
      <c r="A15" s="200" t="s">
        <v>279</v>
      </c>
      <c r="B15" s="89" t="s">
        <v>320</v>
      </c>
      <c r="C15" s="89" t="s">
        <v>293</v>
      </c>
      <c r="D15" s="89" t="s">
        <v>294</v>
      </c>
      <c r="E15" s="99" t="s">
        <v>321</v>
      </c>
      <c r="F15" s="89" t="s">
        <v>309</v>
      </c>
      <c r="G15" s="99" t="s">
        <v>322</v>
      </c>
      <c r="H15" s="89" t="s">
        <v>323</v>
      </c>
      <c r="I15" s="89" t="s">
        <v>299</v>
      </c>
      <c r="J15" s="99" t="s">
        <v>324</v>
      </c>
    </row>
    <row r="16" ht="42" customHeight="1" spans="1:10">
      <c r="A16" s="200" t="s">
        <v>279</v>
      </c>
      <c r="B16" s="89" t="s">
        <v>320</v>
      </c>
      <c r="C16" s="89" t="s">
        <v>293</v>
      </c>
      <c r="D16" s="89" t="s">
        <v>294</v>
      </c>
      <c r="E16" s="99" t="s">
        <v>295</v>
      </c>
      <c r="F16" s="89" t="s">
        <v>309</v>
      </c>
      <c r="G16" s="99" t="s">
        <v>297</v>
      </c>
      <c r="H16" s="89" t="s">
        <v>298</v>
      </c>
      <c r="I16" s="89" t="s">
        <v>299</v>
      </c>
      <c r="J16" s="99" t="s">
        <v>300</v>
      </c>
    </row>
    <row r="17" ht="42" customHeight="1" spans="1:10">
      <c r="A17" s="200" t="s">
        <v>279</v>
      </c>
      <c r="B17" s="89" t="s">
        <v>320</v>
      </c>
      <c r="C17" s="89" t="s">
        <v>293</v>
      </c>
      <c r="D17" s="89" t="s">
        <v>301</v>
      </c>
      <c r="E17" s="99" t="s">
        <v>302</v>
      </c>
      <c r="F17" s="89" t="s">
        <v>296</v>
      </c>
      <c r="G17" s="99" t="s">
        <v>325</v>
      </c>
      <c r="H17" s="89" t="s">
        <v>304</v>
      </c>
      <c r="I17" s="89" t="s">
        <v>299</v>
      </c>
      <c r="J17" s="99" t="s">
        <v>305</v>
      </c>
    </row>
    <row r="18" ht="42" customHeight="1" spans="1:10">
      <c r="A18" s="200" t="s">
        <v>279</v>
      </c>
      <c r="B18" s="89" t="s">
        <v>320</v>
      </c>
      <c r="C18" s="89" t="s">
        <v>306</v>
      </c>
      <c r="D18" s="89" t="s">
        <v>307</v>
      </c>
      <c r="E18" s="99" t="s">
        <v>308</v>
      </c>
      <c r="F18" s="89" t="s">
        <v>309</v>
      </c>
      <c r="G18" s="99" t="s">
        <v>310</v>
      </c>
      <c r="H18" s="89" t="s">
        <v>304</v>
      </c>
      <c r="I18" s="89" t="s">
        <v>299</v>
      </c>
      <c r="J18" s="99" t="s">
        <v>311</v>
      </c>
    </row>
    <row r="19" ht="42" customHeight="1" spans="1:10">
      <c r="A19" s="200" t="s">
        <v>279</v>
      </c>
      <c r="B19" s="89" t="s">
        <v>320</v>
      </c>
      <c r="C19" s="89" t="s">
        <v>312</v>
      </c>
      <c r="D19" s="89" t="s">
        <v>313</v>
      </c>
      <c r="E19" s="99" t="s">
        <v>313</v>
      </c>
      <c r="F19" s="89" t="s">
        <v>309</v>
      </c>
      <c r="G19" s="99" t="s">
        <v>326</v>
      </c>
      <c r="H19" s="89" t="s">
        <v>298</v>
      </c>
      <c r="I19" s="89" t="s">
        <v>299</v>
      </c>
      <c r="J19" s="99" t="s">
        <v>327</v>
      </c>
    </row>
    <row r="20" ht="42" customHeight="1" spans="1:10">
      <c r="A20" s="200" t="s">
        <v>277</v>
      </c>
      <c r="B20" s="89" t="s">
        <v>328</v>
      </c>
      <c r="C20" s="89" t="s">
        <v>293</v>
      </c>
      <c r="D20" s="89" t="s">
        <v>294</v>
      </c>
      <c r="E20" s="99" t="s">
        <v>295</v>
      </c>
      <c r="F20" s="89" t="s">
        <v>329</v>
      </c>
      <c r="G20" s="99" t="s">
        <v>297</v>
      </c>
      <c r="H20" s="89" t="s">
        <v>298</v>
      </c>
      <c r="I20" s="89" t="s">
        <v>299</v>
      </c>
      <c r="J20" s="99" t="s">
        <v>300</v>
      </c>
    </row>
    <row r="21" ht="42" customHeight="1" spans="1:10">
      <c r="A21" s="200" t="s">
        <v>277</v>
      </c>
      <c r="B21" s="89" t="s">
        <v>328</v>
      </c>
      <c r="C21" s="89" t="s">
        <v>293</v>
      </c>
      <c r="D21" s="89" t="s">
        <v>301</v>
      </c>
      <c r="E21" s="99" t="s">
        <v>302</v>
      </c>
      <c r="F21" s="89" t="s">
        <v>296</v>
      </c>
      <c r="G21" s="99" t="s">
        <v>303</v>
      </c>
      <c r="H21" s="89" t="s">
        <v>304</v>
      </c>
      <c r="I21" s="89" t="s">
        <v>318</v>
      </c>
      <c r="J21" s="99" t="s">
        <v>305</v>
      </c>
    </row>
    <row r="22" ht="42" customHeight="1" spans="1:10">
      <c r="A22" s="200" t="s">
        <v>277</v>
      </c>
      <c r="B22" s="89" t="s">
        <v>328</v>
      </c>
      <c r="C22" s="89" t="s">
        <v>306</v>
      </c>
      <c r="D22" s="89" t="s">
        <v>307</v>
      </c>
      <c r="E22" s="99" t="s">
        <v>308</v>
      </c>
      <c r="F22" s="89" t="s">
        <v>296</v>
      </c>
      <c r="G22" s="99" t="s">
        <v>310</v>
      </c>
      <c r="H22" s="89" t="s">
        <v>304</v>
      </c>
      <c r="I22" s="89" t="s">
        <v>318</v>
      </c>
      <c r="J22" s="99" t="s">
        <v>311</v>
      </c>
    </row>
    <row r="23" ht="42" customHeight="1" spans="1:10">
      <c r="A23" s="200" t="s">
        <v>277</v>
      </c>
      <c r="B23" s="89" t="s">
        <v>328</v>
      </c>
      <c r="C23" s="89" t="s">
        <v>312</v>
      </c>
      <c r="D23" s="89" t="s">
        <v>313</v>
      </c>
      <c r="E23" s="99" t="s">
        <v>313</v>
      </c>
      <c r="F23" s="89" t="s">
        <v>309</v>
      </c>
      <c r="G23" s="99" t="s">
        <v>315</v>
      </c>
      <c r="H23" s="89" t="s">
        <v>330</v>
      </c>
      <c r="I23" s="89" t="s">
        <v>299</v>
      </c>
      <c r="J23" s="99" t="s">
        <v>331</v>
      </c>
    </row>
    <row r="24" ht="42" customHeight="1" spans="1:10">
      <c r="A24" s="200" t="s">
        <v>273</v>
      </c>
      <c r="B24" s="89" t="s">
        <v>332</v>
      </c>
      <c r="C24" s="89" t="s">
        <v>293</v>
      </c>
      <c r="D24" s="89" t="s">
        <v>294</v>
      </c>
      <c r="E24" s="99" t="s">
        <v>295</v>
      </c>
      <c r="F24" s="89" t="s">
        <v>296</v>
      </c>
      <c r="G24" s="99" t="s">
        <v>297</v>
      </c>
      <c r="H24" s="89" t="s">
        <v>298</v>
      </c>
      <c r="I24" s="89" t="s">
        <v>299</v>
      </c>
      <c r="J24" s="99" t="s">
        <v>300</v>
      </c>
    </row>
    <row r="25" ht="42" customHeight="1" spans="1:10">
      <c r="A25" s="200" t="s">
        <v>273</v>
      </c>
      <c r="B25" s="89" t="s">
        <v>332</v>
      </c>
      <c r="C25" s="89" t="s">
        <v>293</v>
      </c>
      <c r="D25" s="89" t="s">
        <v>301</v>
      </c>
      <c r="E25" s="99" t="s">
        <v>302</v>
      </c>
      <c r="F25" s="89" t="s">
        <v>296</v>
      </c>
      <c r="G25" s="99" t="s">
        <v>303</v>
      </c>
      <c r="H25" s="89" t="s">
        <v>304</v>
      </c>
      <c r="I25" s="89" t="s">
        <v>299</v>
      </c>
      <c r="J25" s="99" t="s">
        <v>305</v>
      </c>
    </row>
    <row r="26" ht="42" customHeight="1" spans="1:10">
      <c r="A26" s="200" t="s">
        <v>273</v>
      </c>
      <c r="B26" s="89" t="s">
        <v>332</v>
      </c>
      <c r="C26" s="89" t="s">
        <v>306</v>
      </c>
      <c r="D26" s="89" t="s">
        <v>307</v>
      </c>
      <c r="E26" s="99" t="s">
        <v>308</v>
      </c>
      <c r="F26" s="89" t="s">
        <v>309</v>
      </c>
      <c r="G26" s="99" t="s">
        <v>310</v>
      </c>
      <c r="H26" s="89" t="s">
        <v>304</v>
      </c>
      <c r="I26" s="89" t="s">
        <v>299</v>
      </c>
      <c r="J26" s="99" t="s">
        <v>311</v>
      </c>
    </row>
    <row r="27" ht="42" customHeight="1" spans="1:10">
      <c r="A27" s="200" t="s">
        <v>273</v>
      </c>
      <c r="B27" s="89" t="s">
        <v>332</v>
      </c>
      <c r="C27" s="89" t="s">
        <v>312</v>
      </c>
      <c r="D27" s="89" t="s">
        <v>313</v>
      </c>
      <c r="E27" s="99" t="s">
        <v>313</v>
      </c>
      <c r="F27" s="89" t="s">
        <v>309</v>
      </c>
      <c r="G27" s="99" t="s">
        <v>315</v>
      </c>
      <c r="H27" s="89" t="s">
        <v>298</v>
      </c>
      <c r="I27" s="89" t="s">
        <v>299</v>
      </c>
      <c r="J27" s="99" t="s">
        <v>331</v>
      </c>
    </row>
  </sheetData>
  <mergeCells count="12">
    <mergeCell ref="A2:J2"/>
    <mergeCell ref="A3:H3"/>
    <mergeCell ref="A7:A10"/>
    <mergeCell ref="A11:A14"/>
    <mergeCell ref="A15:A19"/>
    <mergeCell ref="A20:A23"/>
    <mergeCell ref="A24:A27"/>
    <mergeCell ref="B7:B10"/>
    <mergeCell ref="B11:B14"/>
    <mergeCell ref="B15:B19"/>
    <mergeCell ref="B20:B23"/>
    <mergeCell ref="B24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 </cp:lastModifiedBy>
  <dcterms:created xsi:type="dcterms:W3CDTF">2026-03-11T00:34:00Z</dcterms:created>
  <dcterms:modified xsi:type="dcterms:W3CDTF">2026-03-17T00:39:09Z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DF0759A6F58641C2BAC20E6EE940AADB_12</vt:lpwstr>
  </property>
  <property fmtid="{D5CDD505-2E9C-101B-9397-08002B2CF9AE}" pid="3" name="KSOProductBuildVer">
    <vt:lpwstr>2052-12.1.0.23542</vt:lpwstr>
  </property>
</Properties>
</file>