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13" sheetId="19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<sst xmlns="http://schemas.openxmlformats.org/spreadsheetml/2006/main" count="888" uniqueCount="391">
  <si>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</si>
  <si>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</si>
  <si>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</si>
  <si>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</si>
  <si>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</si>
  <si>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</si>
  <si>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</si>
  <si>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</si>
  <si>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</si>
  <si>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</si>
  <si>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</si>
  <si>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</si>
  <si>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</si>
  <si>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</si>
  <si>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</si>
  <si>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</si>
  <si>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</si>
  <si>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</si>
  <si>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</si>
  <si>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</si>
  <si>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</si>
  <si>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</si>
  <si>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</si>
  <si>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</si>
  <si>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</si>
  <si>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</si>
  <si>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</si>
  <si>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</si>
  <si>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</si>
  <si>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</si>
  <si>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</si>
  <si>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</si>
  <si>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</si>
  <si>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</si>
  <si>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</si>
  <si>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</si>
  <si>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</si>
  <si>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</si>
  <si>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</si>
  <si>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</si>
  <si>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</si>
  <si>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</si>
  <si>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</si>
  <si>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</si>
  <si>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</si>
  <si>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</si>
  <si>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</si>
  <si>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</si>
  <si>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</si>
  <si>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</si>
  <si>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</si>
  <si>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</si>
  <si>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</si>
  <si>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</si>
  <si>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</si>
  <si>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</si>
  <si>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</si>
  <si>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</si>
  <si>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</si>
  <si>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</si>
  <si>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</si>
  <si>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</si>
  <si>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</si>
  <si>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</si>
  <si>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</si>
  <si>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</si>
  <si>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</si>
  <si>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</si>
  <si>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</si>
  <si>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169006</t>
  </si>
  <si>
    <t>昆明市东川区法者林场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</si>
  <si>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</si>
  <si>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</si>
  <si>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</si>
  <si>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</si>
  <si>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</si>
  <si>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</si>
  <si>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</si>
  <si>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</si>
  <si>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</si>
  <si>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</si>
  <si>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</si>
  <si>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</si>
  <si>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</si>
  <si>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</si>
  <si>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</si>
  <si>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</si>
  <si>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</si>
  <si>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</si>
  <si>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</si>
  <si>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</si>
  <si>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</si>
  <si>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</si>
  <si>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</si>
  <si>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</si>
  <si>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</si>
  <si>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</si>
  <si>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</si>
  <si>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</si>
  <si>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</si>
  <si>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</si>
  <si>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</si>
  <si>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</si>
  <si>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</si>
  <si>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</si>
  <si>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</si>
  <si>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</si>
  <si>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</si>
  <si>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</si>
  <si>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</si>
  <si>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</si>
  <si>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</si>
  <si>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</si>
  <si>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</si>
  <si>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</si>
  <si>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</si>
  <si>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</si>
  <si>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</si>
  <si>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</si>
  <si>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</si>
  <si>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</si>
  <si>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</si>
  <si>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</si>
  <si>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</si>
  <si>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</si>
  <si>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</si>
  <si>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</si>
  <si>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</si>
  <si>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</si>
  <si>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</si>
  <si>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</si>
  <si>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</si>
  <si>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</si>
  <si>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</si>
  <si>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</si>
  <si>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</si>
  <si>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</si>
  <si>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</si>
  <si>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</si>
  <si>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</si>
  <si>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</si>
  <si>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</si>
  <si>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</si>
  <si>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</si>
  <si>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</si>
  <si>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</si>
  <si>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</si>
  <si>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</si>
  <si>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</si>
  <si>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</si>
  <si>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</si>
  <si>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</si>
  <si>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</si>
  <si>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</si>
  <si>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</si>
  <si>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</si>
  <si>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</si>
  <si>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</si>
  <si>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</si>
  <si>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</si>
  <si>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</si>
  <si>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</si>
  <si>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</si>
  <si>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</si>
  <si>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</si>
  <si>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</si>
  <si>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</si>
  <si>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</si>
  <si>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</si>
  <si>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</si>
  <si>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</si>
  <si>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</si>
  <si>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</si>
  <si>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</si>
  <si>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</si>
  <si>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</si>
  <si>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</si>
  <si>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</si>
  <si>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</si>
  <si>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</si>
  <si>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</si>
  <si>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</si>
  <si>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</si>
  <si>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</si>
  <si>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</si>
  <si>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</si>
  <si>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</si>
  <si>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</si>
  <si>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</si>
  <si>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</si>
  <si>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</si>
  <si>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</si>
  <si>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</si>
  <si>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</si>
  <si>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</si>
  <si>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</si>
  <si>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</si>
  <si>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昆明市东川区林业和草原局</t>
  </si>
  <si>
    <t>530113210000000004795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</si>
  <si>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</si>
  <si>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</si>
  <si>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</si>
  <si>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</si>
  <si>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</si>
  <si>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</si>
  <si>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</si>
  <si>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</si>
  <si>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</si>
  <si>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530113210000000004796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</si>
  <si>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</si>
  <si>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</si>
  <si>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</si>
  <si>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</si>
  <si>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</si>
  <si>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</si>
  <si>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</si>
  <si>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</si>
  <si>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</si>
  <si>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530113210000000004797</t>
  </si>
  <si>
    <t>30113</t>
  </si>
  <si>
    <t>530113210000000004803</t>
  </si>
  <si>
    <t>30217</t>
  </si>
  <si>
    <t>530113210000000004805</t>
  </si>
  <si>
    <t>工会经费</t>
  </si>
  <si>
    <t>30228</t>
  </si>
  <si>
    <t>530113210000000004806</t>
  </si>
  <si>
    <t>离退休公用经费</t>
  </si>
  <si>
    <t>30299</t>
  </si>
  <si>
    <t>其他商品和服务支出</t>
  </si>
  <si>
    <t>530113210000000004808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</si>
  <si>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</si>
  <si>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</si>
  <si>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</si>
  <si>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</si>
  <si>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</si>
  <si>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</si>
  <si>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</si>
  <si>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</si>
  <si>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</si>
  <si>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</si>
  <si>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</si>
  <si>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</si>
  <si>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</si>
  <si>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</si>
  <si>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</si>
  <si>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</si>
  <si>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</si>
  <si>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530113221100000323568</t>
  </si>
  <si>
    <t>离退休生活补助</t>
  </si>
  <si>
    <t>30305</t>
  </si>
  <si>
    <t>生活补助</t>
  </si>
  <si>
    <t>530113241100002551696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</si>
  <si>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</si>
  <si>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</si>
  <si>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</si>
  <si>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</si>
  <si>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</si>
  <si>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</si>
  <si>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</si>
  <si>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</si>
  <si>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</si>
  <si>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</si>
  <si>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经常性项目</t>
  </si>
  <si>
    <t>530113261100004990157</t>
  </si>
  <si>
    <t>遗属补助经费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</si>
  <si>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</si>
  <si>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</si>
  <si>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</si>
  <si>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</si>
  <si>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</si>
  <si>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</si>
  <si>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</si>
  <si>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</si>
  <si>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</si>
  <si>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</si>
  <si>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</si>
  <si>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</si>
  <si>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</si>
  <si>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遗属补助人数</t>
  </si>
  <si>
    <t>=</t>
  </si>
  <si>
    <t>人</t>
  </si>
  <si>
    <t>定量指标</t>
  </si>
  <si>
    <t>反映部门（单位）实际发放人员数量。</t>
  </si>
  <si>
    <t>效益指标</t>
  </si>
  <si>
    <t>社会效益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</si>
  <si>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</si>
  <si>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</si>
  <si>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</si>
  <si>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</si>
  <si>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</si>
  <si>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</si>
  <si>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</si>
  <si>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</si>
  <si>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</si>
  <si>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</si>
  <si>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反映部门（单位）人员对工资福利发放的满意程度。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</si>
  <si>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</si>
  <si>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</si>
  <si>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</si>
  <si>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</si>
  <si>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备注：昆明市东川区法者林场无2026年政府性基金预算支出预算表支出情况，此表无数据。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</si>
  <si>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</si>
  <si>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</si>
  <si>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</si>
  <si>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</si>
  <si>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</si>
  <si>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</si>
  <si>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</si>
  <si>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</si>
  <si>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</si>
  <si>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</si>
  <si>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</si>
  <si>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</t>
  </si>
  <si>
    <t>车辆加油、添加燃料服务</t>
  </si>
  <si>
    <t>元</t>
  </si>
  <si>
    <t>车辆维修</t>
  </si>
  <si>
    <t>车辆维修和保养服务</t>
  </si>
  <si>
    <t>车辆保险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</si>
  <si>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</si>
  <si>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</si>
  <si>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</si>
  <si>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</si>
  <si>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</si>
  <si>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</si>
  <si>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</si>
  <si>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</si>
  <si>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</si>
  <si>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备注：昆明市东川区法者林场无2026年政府购买服务预算表支出情况，此表无数据。</t>
  </si>
  <si>
    <t>预算09-1表</t>
  </si>
  <si>
    <t>单位名称（项目）</t>
  </si>
  <si>
    <t>地区</t>
  </si>
  <si>
    <t>备注：昆明市东川区法者林场无2026年对下转移支付预算表支出情况，此表无数据。</t>
  </si>
  <si>
    <t>预算09-2表</t>
  </si>
  <si>
    <t>备注：昆明市东川区法者林场无2026年对下转移支付绩效目标表支出情况，此表无数据。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</si>
  <si>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</si>
  <si>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</si>
  <si>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</si>
  <si>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</si>
  <si>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</si>
  <si>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</si>
  <si>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</si>
  <si>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</si>
  <si>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备注：昆明市东川区法者林场无2026年新增资产配置表支出情况，此表无数据。</t>
  </si>
  <si>
    <t>预算11表</t>
  </si>
  <si>
    <t>上级补助</t>
  </si>
  <si>
    <t>备注：昆明市东川区法者林场无2026年上级补助项目支出预算表支出情况，此表无数据。</t>
  </si>
  <si>
    <t>预算12表</t>
  </si>
  <si>
    <t>项目级次</t>
  </si>
  <si>
    <t/>
  </si>
  <si>
    <t>备注：昆明市东川区法者林场无2026年部门项目中期规划预算表支出情况，此表无数据。</t>
  </si>
  <si>
    <t>预算13表</t>
  </si>
  <si>
    <t>2026年部门整体支出绩效目标</t>
  </si>
  <si>
    <t>单位名称：昆明市东川区法者林场</t>
  </si>
  <si>
    <t>部门编码</t>
  </si>
  <si>
    <t>部门名称</t>
  </si>
  <si>
    <t>内容</t>
  </si>
  <si>
    <t>说明</t>
  </si>
  <si>
    <t>部门总体目标</t>
  </si>
  <si>
    <t>部门职责</t>
  </si>
  <si>
    <t>1.全面加强党的领导，认真贯彻执行党的路线方针、政策和国家的法律、法规。
2.保护、培育、管理和依法合理利用其经营管理的自然资源资产，建设优质乡土树种林木良种基地、保障性苗圃和种质资源库，培育大径级木材战略储备资源。
3.开展科学试验和技术创新，推广先进技术。
4.开展生态文化科普教育和保护自然资源资产宣传。
5.对在林场范围内从事种植、养殖、采集、放牧、宿营、拍摄影视剧等活动，进行统一管理。
6.制止破坏自然资源资产的违法行为。
7.法律、法规等规定的其他职责。</t>
  </si>
  <si>
    <t>根据三定方案归纳</t>
  </si>
  <si>
    <r>
      <rPr>
        <sz val="11"/>
        <color rgb="FF000000"/>
        <rFont val="宋体"/>
        <charset val="134"/>
      </rPr>
      <t xml:space="preserve">总体绩效目标
</t>
    </r>
    <r>
      <rPr>
        <sz val="10"/>
        <color rgb="FF000000"/>
        <rFont val="宋体"/>
        <charset val="134"/>
      </rPr>
      <t>（2026-2028年期间）</t>
    </r>
  </si>
  <si>
    <t>管理国有林场森林资源，促进林业发展；制定林区森林发展和林地、林木利用规划，经批准后组织实施；植树造林，突出荒山绿化，逐步调整更新树种，提高林区内森林覆盖率；管理、保护林场现有森林资源，预防和制止偷砍盗伐、滥挖乱占、毁林开荒等行为；做好林场内的森林防火工作，组织森林防火的宣传教育，制定森林防火措施，实施森林火灾的预防工作，开展森林防火巡查，批准人员入山和野外用火，组织森林火灾扑救；做好森林病虫害防治工作，保护好林区内的野生动物，植物资源；搞好生态文明建设，发掘生态文化，开发利用生态自然景观等。</t>
  </si>
  <si>
    <t>根据部门职责，中长期规划，省委，省政府要求归纳</t>
  </si>
  <si>
    <t>部门年度目标</t>
  </si>
  <si>
    <t>预算年度（2026年）
绩效目标</t>
  </si>
  <si>
    <t xml:space="preserve">（一）做好上级安排的各项工作，保证机构正常运行。（二）完成林区管护房建设。（三）进一步加强森林资源保护工作。一是进一步加大林业有害生物的检测和防治力度；二是进一步加强森林防火工作，加大督促检查和野外火源管理力度；三是进一步加大林业行政执法力度。（四）继续抓好林场历年来的营林生产补植补造及管护工作。（五）抓好乡土树种苗木生产示范基地建设；（六）继续抓好森林防火、森林病虫害防治、野生动植物保护、应急抢险救灾等工作。（七）做好国有林场改革工作。        </t>
  </si>
  <si>
    <t>部门年度重点工作任务对应的目标或措施预计的产出和效果，每项工作任务都有明确的一项或几项目标。</t>
  </si>
  <si>
    <t>部门年度重点工作任务</t>
  </si>
  <si>
    <t>一级项目管理</t>
  </si>
  <si>
    <t>主要内容</t>
  </si>
  <si>
    <t>对应项目</t>
  </si>
  <si>
    <t>预算申报金额（元）</t>
  </si>
  <si>
    <t>总额</t>
  </si>
  <si>
    <t>财政拨款</t>
  </si>
  <si>
    <t>其他资金</t>
  </si>
  <si>
    <t>2026年昆明市东川区法者林场部门预算</t>
  </si>
  <si>
    <t>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</si>
  <si>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</si>
  <si>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</si>
  <si>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</si>
  <si>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</si>
  <si>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成本指标</t>
  </si>
  <si>
    <t>3395401.98</t>
  </si>
  <si>
    <t>按照指标值完成情况评（扣）分</t>
  </si>
  <si>
    <t>反映部门（单位）实际发放工资人员数量及公用经费保障部门（单位）正常运转的在职人数情况</t>
  </si>
  <si>
    <t>《云南省省级部门预算基本支出核定方案》。指标值数据来源：人员信息表</t>
  </si>
  <si>
    <t>公用经费保障人数</t>
  </si>
  <si>
    <t>社会效益指标</t>
  </si>
  <si>
    <t>服务对象满意度指标</t>
  </si>
  <si>
    <t>社会公众满意度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</si>
</sst>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###,###,###,###,##0.00;[=0]&quot;&quot;"/>
  </numFmts>
  <fonts count="5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18"/>
      <color rgb="FF000000"/>
      <name val="宋体"/>
      <charset val="134"/>
    </font>
    <font>
      <sz val="9"/>
      <name val="SimSun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27" applyNumberFormat="0" applyAlignment="0" applyProtection="0">
      <alignment vertical="center"/>
    </xf>
    <xf numFmtId="0" fontId="39" fillId="5" borderId="28" applyNumberFormat="0" applyAlignment="0" applyProtection="0">
      <alignment vertical="center"/>
    </xf>
    <xf numFmtId="0" fontId="40" fillId="5" borderId="27" applyNumberFormat="0" applyAlignment="0" applyProtection="0">
      <alignment vertical="center"/>
    </xf>
    <xf numFmtId="0" fontId="41" fillId="6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22" fillId="0" borderId="16">
      <alignment horizontal="right" vertical="center"/>
    </xf>
    <xf numFmtId="177" fontId="22" fillId="0" borderId="16">
      <alignment horizontal="right" vertical="center"/>
    </xf>
    <xf numFmtId="10" fontId="22" fillId="0" borderId="16">
      <alignment horizontal="right" vertical="center"/>
    </xf>
    <xf numFmtId="178" fontId="22" fillId="0" borderId="16">
      <alignment horizontal="right" vertical="center"/>
    </xf>
    <xf numFmtId="49" fontId="22" fillId="0" borderId="16">
      <alignment horizontal="left" vertical="center" wrapText="1"/>
    </xf>
    <xf numFmtId="178" fontId="22" fillId="0" borderId="16">
      <alignment horizontal="right" vertical="center"/>
    </xf>
    <xf numFmtId="179" fontId="22" fillId="0" borderId="16">
      <alignment horizontal="right" vertical="center"/>
    </xf>
    <xf numFmtId="180" fontId="22" fillId="0" borderId="16">
      <alignment horizontal="right" vertical="center"/>
    </xf>
    <xf numFmtId="0" fontId="11" fillId="0" borderId="0"/>
    <xf numFmtId="0" fontId="11" fillId="0" borderId="0"/>
    <xf numFmtId="0" fontId="49" fillId="0" borderId="0">
      <alignment vertical="top"/>
      <protection locked="0"/>
    </xf>
  </cellStyleXfs>
  <cellXfs count="285">
    <xf numFmtId="0" fontId="0" fillId="0" borderId="0" xfId="0" applyFont="1" applyBorder="1"/>
    <xf numFmtId="0" fontId="1" fillId="0" borderId="0" xfId="0" applyFont="1" applyFill="1" applyBorder="1" applyAlignment="1"/>
    <xf numFmtId="0" fontId="0" fillId="0" borderId="0" xfId="0" applyFont="1" applyFill="1" applyBorder="1" applyAlignment="1" applyProtection="1">
      <alignment vertical="center"/>
    </xf>
    <xf numFmtId="0" fontId="2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0" fillId="0" borderId="0" xfId="0" applyFont="1"/>
    <xf numFmtId="0" fontId="3" fillId="0" borderId="0" xfId="58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181" fontId="3" fillId="0" borderId="7" xfId="0" applyNumberFormat="1" applyFont="1" applyFill="1" applyBorder="1" applyAlignment="1">
      <alignment horizontal="right" vertical="center" wrapText="1"/>
    </xf>
    <xf numFmtId="181" fontId="3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49" fontId="2" fillId="0" borderId="7" xfId="57" applyNumberFormat="1" applyFont="1" applyFill="1" applyBorder="1" applyAlignment="1">
      <alignment horizontal="center" vertical="center" wrapText="1"/>
    </xf>
    <xf numFmtId="49" fontId="2" fillId="0" borderId="7" xfId="57" applyNumberFormat="1" applyFont="1" applyFill="1" applyBorder="1" applyAlignment="1">
      <alignment horizontal="center" vertical="center"/>
    </xf>
    <xf numFmtId="49" fontId="2" fillId="0" borderId="7" xfId="57" applyNumberFormat="1" applyFont="1" applyFill="1" applyBorder="1" applyAlignment="1">
      <alignment vertical="center" wrapText="1"/>
    </xf>
    <xf numFmtId="0" fontId="7" fillId="0" borderId="15" xfId="59" applyFont="1" applyFill="1" applyBorder="1" applyAlignment="1" applyProtection="1">
      <alignment horizontal="center" vertical="center" wrapText="1"/>
      <protection locked="0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8" xfId="57" applyNumberFormat="1" applyFont="1" applyFill="1" applyBorder="1" applyAlignment="1">
      <alignment horizontal="center" vertical="center" wrapText="1"/>
    </xf>
    <xf numFmtId="0" fontId="7" fillId="0" borderId="7" xfId="59" applyFont="1" applyFill="1" applyBorder="1" applyAlignment="1" applyProtection="1">
      <alignment horizontal="center" vertical="center" wrapText="1"/>
    </xf>
    <xf numFmtId="49" fontId="3" fillId="0" borderId="7" xfId="57" applyNumberFormat="1" applyFont="1" applyFill="1" applyBorder="1" applyAlignment="1">
      <alignment vertical="center" wrapText="1"/>
    </xf>
    <xf numFmtId="0" fontId="7" fillId="0" borderId="3" xfId="59" applyFont="1" applyFill="1" applyBorder="1" applyAlignment="1" applyProtection="1">
      <alignment horizontal="center" vertical="center" wrapText="1"/>
      <protection locked="0"/>
    </xf>
    <xf numFmtId="0" fontId="11" fillId="0" borderId="16" xfId="59" applyFont="1" applyFill="1" applyBorder="1" applyAlignment="1" applyProtection="1">
      <alignment horizontal="center" vertical="center" wrapText="1"/>
      <protection locked="0"/>
    </xf>
    <xf numFmtId="0" fontId="7" fillId="0" borderId="16" xfId="59" applyFont="1" applyFill="1" applyBorder="1" applyAlignment="1" applyProtection="1">
      <alignment horizontal="center" vertical="center" wrapText="1"/>
    </xf>
    <xf numFmtId="0" fontId="11" fillId="0" borderId="17" xfId="59" applyFont="1" applyFill="1" applyBorder="1" applyAlignment="1" applyProtection="1">
      <alignment horizontal="center" vertical="center" wrapText="1"/>
      <protection locked="0"/>
    </xf>
    <xf numFmtId="0" fontId="11" fillId="0" borderId="15" xfId="59" applyFont="1" applyFill="1" applyBorder="1" applyAlignment="1" applyProtection="1">
      <alignment horizontal="center" vertical="center" wrapText="1"/>
      <protection locked="0"/>
    </xf>
    <xf numFmtId="0" fontId="11" fillId="0" borderId="3" xfId="5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/>
    <xf numFmtId="0" fontId="0" fillId="0" borderId="0" xfId="0" applyFont="1" applyBorder="1" applyAlignment="1">
      <alignment horizontal="center" vertical="center"/>
    </xf>
    <xf numFmtId="49" fontId="7" fillId="0" borderId="0" xfId="0" applyNumberFormat="1" applyFont="1" applyBorder="1"/>
    <xf numFmtId="0" fontId="5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right" vertical="center" wrapText="1"/>
    </xf>
    <xf numFmtId="4" fontId="13" fillId="0" borderId="16" xfId="54" applyNumberFormat="1" applyFont="1" applyBorder="1">
      <alignment horizontal="right" vertical="center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right" vertical="center"/>
      <protection locked="0"/>
    </xf>
    <xf numFmtId="0" fontId="7" fillId="2" borderId="16" xfId="0" applyFont="1" applyFill="1" applyBorder="1" applyAlignment="1" applyProtection="1">
      <alignment horizontal="right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 wrapText="1"/>
    </xf>
    <xf numFmtId="3" fontId="5" fillId="2" borderId="16" xfId="0" applyNumberFormat="1" applyFont="1" applyFill="1" applyBorder="1" applyAlignment="1" applyProtection="1">
      <alignment horizontal="right" vertical="center"/>
      <protection locked="0"/>
    </xf>
    <xf numFmtId="4" fontId="5" fillId="0" borderId="16" xfId="0" applyNumberFormat="1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16" xfId="0" applyFont="1" applyBorder="1" applyAlignment="1">
      <alignment horizontal="left"/>
    </xf>
    <xf numFmtId="0" fontId="5" fillId="2" borderId="16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 wrapText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178" fontId="13" fillId="0" borderId="16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180" fontId="13" fillId="0" borderId="16" xfId="56" applyNumberFormat="1" applyFont="1" applyBorder="1" applyAlignment="1">
      <alignment horizontal="center" vertical="center"/>
    </xf>
    <xf numFmtId="180" fontId="13" fillId="0" borderId="16" xfId="0" applyNumberFormat="1" applyFont="1" applyBorder="1" applyAlignment="1">
      <alignment horizontal="center" vertical="center"/>
    </xf>
    <xf numFmtId="49" fontId="17" fillId="0" borderId="16" xfId="53" applyFont="1">
      <alignment horizontal="left" vertical="center" wrapText="1"/>
    </xf>
    <xf numFmtId="3" fontId="5" fillId="0" borderId="6" xfId="0" applyNumberFormat="1" applyFont="1" applyBorder="1" applyAlignment="1">
      <alignment horizontal="right" vertical="center"/>
    </xf>
    <xf numFmtId="178" fontId="18" fillId="0" borderId="16" xfId="54" applyFo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178" fontId="13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 applyProtection="1">
      <alignment horizontal="right"/>
      <protection locked="0"/>
    </xf>
    <xf numFmtId="49" fontId="19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 wrapText="1"/>
    </xf>
    <xf numFmtId="49" fontId="18" fillId="0" borderId="16" xfId="53" applyFont="1">
      <alignment horizontal="left" vertical="center" wrapText="1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49" fontId="13" fillId="0" borderId="16" xfId="53" applyFont="1">
      <alignment horizontal="left" vertic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 applyProtection="1">
      <alignment vertical="top"/>
      <protection locked="0"/>
    </xf>
    <xf numFmtId="49" fontId="11" fillId="0" borderId="0" xfId="0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22" fillId="0" borderId="0" xfId="0" applyFont="1" applyBorder="1" applyAlignment="1" applyProtection="1">
      <alignment horizontal="right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Border="1" applyProtection="1">
      <protection locked="0"/>
    </xf>
    <xf numFmtId="0" fontId="24" fillId="0" borderId="0" xfId="0" applyFont="1" applyBorder="1"/>
    <xf numFmtId="0" fontId="24" fillId="0" borderId="15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2" borderId="16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>
      <alignment horizontal="left" vertical="center"/>
    </xf>
    <xf numFmtId="178" fontId="22" fillId="0" borderId="16" xfId="54" applyFont="1">
      <alignment horizontal="right" vertical="center"/>
    </xf>
    <xf numFmtId="178" fontId="22" fillId="0" borderId="16" xfId="0" applyNumberFormat="1" applyFont="1" applyBorder="1" applyAlignment="1">
      <alignment horizontal="right" vertical="center"/>
    </xf>
    <xf numFmtId="49" fontId="22" fillId="0" borderId="16" xfId="53" applyNumberFormat="1" applyFont="1" applyBorder="1">
      <alignment horizontal="left" vertical="center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6" xfId="0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>
      <alignment horizontal="center" vertical="center"/>
    </xf>
    <xf numFmtId="178" fontId="26" fillId="0" borderId="16" xfId="54" applyFont="1">
      <alignment horizontal="right" vertical="center"/>
    </xf>
    <xf numFmtId="0" fontId="5" fillId="0" borderId="16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2"/>
    </xf>
    <xf numFmtId="0" fontId="7" fillId="0" borderId="19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178" fontId="13" fillId="0" borderId="16" xfId="54" applyFo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178" fontId="29" fillId="0" borderId="16" xfId="54" applyFont="1">
      <alignment horizontal="right" vertical="center"/>
    </xf>
    <xf numFmtId="0" fontId="27" fillId="2" borderId="15" xfId="0" applyFont="1" applyFill="1" applyBorder="1" applyAlignment="1">
      <alignment horizontal="center" vertical="center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2" borderId="3" xfId="0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 wrapText="1" indent="1"/>
    </xf>
    <xf numFmtId="0" fontId="5" fillId="2" borderId="16" xfId="0" applyFont="1" applyFill="1" applyBorder="1" applyAlignment="1">
      <alignment horizontal="left" vertical="center" wrapText="1" indent="2"/>
    </xf>
    <xf numFmtId="0" fontId="5" fillId="2" borderId="17" xfId="0" applyFont="1" applyFill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6" xfId="0" applyFont="1" applyFill="1" applyBorder="1" applyAlignment="1" applyProtection="1">
      <alignment horizontal="righ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14" fillId="0" borderId="16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center"/>
      <protection locked="0"/>
    </xf>
    <xf numFmtId="178" fontId="29" fillId="0" borderId="16" xfId="0" applyNumberFormat="1" applyFont="1" applyBorder="1" applyAlignment="1">
      <alignment horizontal="right" vertical="center"/>
    </xf>
    <xf numFmtId="0" fontId="5" fillId="0" borderId="16" xfId="0" applyFont="1" applyBorder="1" applyAlignment="1" quotePrefix="1">
      <alignment vertical="center" wrapText="1"/>
    </xf>
    <xf numFmtId="0" fontId="5" fillId="0" borderId="2" xfId="0" applyFont="1" applyFill="1" applyBorder="1" applyAlignment="1" applyProtection="1" quotePrefix="1">
      <alignment horizontal="righ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" xfId="57"/>
    <cellStyle name="常规 5" xfId="58"/>
    <cellStyle name="Normal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B24" sqref="B2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53"/>
      <c r="B1" s="53"/>
      <c r="C1" s="53"/>
      <c r="D1" s="53"/>
    </row>
    <row r="2" ht="15" customHeight="1" spans="1:4">
      <c r="A2" s="97"/>
      <c r="B2" s="97"/>
      <c r="C2" s="97"/>
      <c r="D2" s="98" t="s">
        <v>0</v>
      </c>
    </row>
    <row r="3" ht="41.25" customHeight="1" spans="1:4">
      <c r="A3" s="92" t="str">
        <f>"2026"&amp;"年财务收支预算总表"</f>
        <v>2026年财务收支预算总表</v>
      </c>
    </row>
    <row r="4" ht="17.25" customHeight="1" spans="1:4">
      <c r="A4" s="95" t="str">
        <f>"单位名称："&amp;"昆明市东川区法者林场"</f>
        <v>单位名称：昆明市东川区法者林场</v>
      </c>
      <c r="B4" s="247"/>
      <c r="D4" s="187" t="s">
        <v>1</v>
      </c>
    </row>
    <row r="5" ht="23.25" customHeight="1" spans="1:4">
      <c r="A5" s="248" t="s">
        <v>2</v>
      </c>
      <c r="B5" s="249"/>
      <c r="C5" s="248" t="s">
        <v>3</v>
      </c>
      <c r="D5" s="249"/>
    </row>
    <row r="6" ht="24" customHeight="1" spans="1:4">
      <c r="A6" s="248" t="s">
        <v>4</v>
      </c>
      <c r="B6" s="248" t="s">
        <v>5</v>
      </c>
      <c r="C6" s="248" t="s">
        <v>6</v>
      </c>
      <c r="D6" s="248" t="s">
        <v>5</v>
      </c>
    </row>
    <row r="7" ht="17.25" customHeight="1" spans="1:4">
      <c r="A7" s="250" t="s">
        <v>7</v>
      </c>
      <c r="B7" s="251">
        <v>3395401.98</v>
      </c>
      <c r="C7" s="250" t="s">
        <v>8</v>
      </c>
      <c r="D7" s="131"/>
    </row>
    <row r="8" ht="17.25" customHeight="1" spans="1:4">
      <c r="A8" s="250" t="s">
        <v>9</v>
      </c>
      <c r="B8" s="131"/>
      <c r="C8" s="250" t="s">
        <v>10</v>
      </c>
      <c r="D8" s="131"/>
    </row>
    <row r="9" ht="17.25" customHeight="1" spans="1:4">
      <c r="A9" s="250" t="s">
        <v>11</v>
      </c>
      <c r="B9" s="131"/>
      <c r="C9" s="283" t="s">
        <v>12</v>
      </c>
      <c r="D9" s="131"/>
    </row>
    <row r="10" ht="17.25" customHeight="1" spans="1:4">
      <c r="A10" s="250" t="s">
        <v>13</v>
      </c>
      <c r="B10" s="131"/>
      <c r="C10" s="283" t="s">
        <v>14</v>
      </c>
      <c r="D10" s="131"/>
    </row>
    <row r="11" ht="17.25" customHeight="1" spans="1:4">
      <c r="A11" s="250" t="s">
        <v>15</v>
      </c>
      <c r="B11" s="131"/>
      <c r="C11" s="283" t="s">
        <v>16</v>
      </c>
      <c r="D11" s="131"/>
    </row>
    <row r="12" ht="17.25" customHeight="1" spans="1:4">
      <c r="A12" s="250" t="s">
        <v>17</v>
      </c>
      <c r="B12" s="131"/>
      <c r="C12" s="283" t="s">
        <v>18</v>
      </c>
      <c r="D12" s="131"/>
    </row>
    <row r="13" ht="17.25" customHeight="1" spans="1:4">
      <c r="A13" s="250" t="s">
        <v>19</v>
      </c>
      <c r="B13" s="131"/>
      <c r="C13" s="85" t="s">
        <v>20</v>
      </c>
      <c r="D13" s="131"/>
    </row>
    <row r="14" ht="17.25" customHeight="1" spans="1:4">
      <c r="A14" s="250" t="s">
        <v>21</v>
      </c>
      <c r="B14" s="131"/>
      <c r="C14" s="85" t="s">
        <v>22</v>
      </c>
      <c r="D14" s="251">
        <v>508769.98</v>
      </c>
    </row>
    <row r="15" ht="17.25" customHeight="1" spans="1:4">
      <c r="A15" s="250" t="s">
        <v>23</v>
      </c>
      <c r="B15" s="131"/>
      <c r="C15" s="85" t="s">
        <v>24</v>
      </c>
      <c r="D15" s="251">
        <v>319939</v>
      </c>
    </row>
    <row r="16" ht="17.25" customHeight="1" spans="1:4">
      <c r="A16" s="250" t="s">
        <v>25</v>
      </c>
      <c r="B16" s="131"/>
      <c r="C16" s="85" t="s">
        <v>26</v>
      </c>
      <c r="D16" s="131"/>
    </row>
    <row r="17" ht="17.25" customHeight="1" spans="1:4">
      <c r="A17" s="252"/>
      <c r="B17" s="131"/>
      <c r="C17" s="85" t="s">
        <v>27</v>
      </c>
      <c r="D17" s="131"/>
    </row>
    <row r="18" ht="17.25" customHeight="1" spans="1:4">
      <c r="A18" s="253"/>
      <c r="B18" s="131"/>
      <c r="C18" s="85" t="s">
        <v>28</v>
      </c>
      <c r="D18" s="251">
        <v>2318997</v>
      </c>
    </row>
    <row r="19" ht="17.25" customHeight="1" spans="1:4">
      <c r="A19" s="253"/>
      <c r="B19" s="131"/>
      <c r="C19" s="85" t="s">
        <v>29</v>
      </c>
      <c r="D19" s="131"/>
    </row>
    <row r="20" ht="17.25" customHeight="1" spans="1:4">
      <c r="A20" s="253"/>
      <c r="B20" s="131"/>
      <c r="C20" s="85" t="s">
        <v>30</v>
      </c>
      <c r="D20" s="131"/>
    </row>
    <row r="21" ht="17.25" customHeight="1" spans="1:4">
      <c r="A21" s="253"/>
      <c r="B21" s="131"/>
      <c r="C21" s="85" t="s">
        <v>31</v>
      </c>
      <c r="D21" s="131"/>
    </row>
    <row r="22" ht="17.25" customHeight="1" spans="1:4">
      <c r="A22" s="253"/>
      <c r="B22" s="131"/>
      <c r="C22" s="85" t="s">
        <v>32</v>
      </c>
      <c r="D22" s="131"/>
    </row>
    <row r="23" ht="17.25" customHeight="1" spans="1:4">
      <c r="A23" s="253"/>
      <c r="B23" s="131"/>
      <c r="C23" s="85" t="s">
        <v>33</v>
      </c>
      <c r="D23" s="131"/>
    </row>
    <row r="24" ht="17.25" customHeight="1" spans="1:4">
      <c r="A24" s="253"/>
      <c r="B24" s="131"/>
      <c r="C24" s="85" t="s">
        <v>34</v>
      </c>
      <c r="D24" s="131"/>
    </row>
    <row r="25" ht="17.25" customHeight="1" spans="1:4">
      <c r="A25" s="253"/>
      <c r="B25" s="131"/>
      <c r="C25" s="85" t="s">
        <v>35</v>
      </c>
      <c r="D25" s="251">
        <v>247696</v>
      </c>
    </row>
    <row r="26" ht="17.25" customHeight="1" spans="1:4">
      <c r="A26" s="253"/>
      <c r="B26" s="131"/>
      <c r="C26" s="85" t="s">
        <v>36</v>
      </c>
      <c r="D26" s="131"/>
    </row>
    <row r="27" ht="17.25" customHeight="1" spans="1:4">
      <c r="A27" s="253"/>
      <c r="B27" s="131"/>
      <c r="C27" s="252" t="s">
        <v>37</v>
      </c>
      <c r="D27" s="131"/>
    </row>
    <row r="28" ht="17.25" customHeight="1" spans="1:4">
      <c r="A28" s="253"/>
      <c r="B28" s="131"/>
      <c r="C28" s="85" t="s">
        <v>38</v>
      </c>
      <c r="D28" s="131"/>
    </row>
    <row r="29" ht="16.5" customHeight="1" spans="1:4">
      <c r="A29" s="253"/>
      <c r="B29" s="131"/>
      <c r="C29" s="85" t="s">
        <v>39</v>
      </c>
      <c r="D29" s="131"/>
    </row>
    <row r="30" ht="16.5" customHeight="1" spans="1:4">
      <c r="A30" s="253"/>
      <c r="B30" s="131"/>
      <c r="C30" s="252" t="s">
        <v>40</v>
      </c>
      <c r="D30" s="131"/>
    </row>
    <row r="31" ht="17.25" customHeight="1" spans="1:4">
      <c r="A31" s="253"/>
      <c r="B31" s="131"/>
      <c r="C31" s="252" t="s">
        <v>41</v>
      </c>
      <c r="D31" s="131"/>
    </row>
    <row r="32" ht="17.25" customHeight="1" spans="1:4">
      <c r="A32" s="253"/>
      <c r="B32" s="131"/>
      <c r="C32" s="85" t="s">
        <v>42</v>
      </c>
      <c r="D32" s="131"/>
    </row>
    <row r="33" ht="16.5" customHeight="1" spans="1:4">
      <c r="A33" s="253" t="s">
        <v>43</v>
      </c>
      <c r="B33" s="255">
        <v>3395401.98</v>
      </c>
      <c r="C33" s="253" t="s">
        <v>44</v>
      </c>
      <c r="D33" s="255">
        <v>3395401.98</v>
      </c>
    </row>
    <row r="34" ht="16.5" customHeight="1" spans="1:4">
      <c r="A34" s="252" t="s">
        <v>45</v>
      </c>
      <c r="B34" s="284"/>
      <c r="C34" s="252" t="s">
        <v>46</v>
      </c>
      <c r="D34" s="284"/>
    </row>
    <row r="35" ht="16.5" customHeight="1" spans="1:4">
      <c r="A35" s="85" t="s">
        <v>47</v>
      </c>
      <c r="B35" s="284"/>
      <c r="C35" s="85" t="s">
        <v>47</v>
      </c>
      <c r="D35" s="284"/>
    </row>
    <row r="36" ht="16.5" customHeight="1" spans="1:4">
      <c r="A36" s="85" t="s">
        <v>48</v>
      </c>
      <c r="B36" s="284"/>
      <c r="C36" s="85" t="s">
        <v>49</v>
      </c>
      <c r="D36" s="284"/>
    </row>
    <row r="37" ht="16.5" customHeight="1" spans="1:4">
      <c r="A37" s="254" t="s">
        <v>50</v>
      </c>
      <c r="B37" s="255">
        <v>3395401.98</v>
      </c>
      <c r="C37" s="254" t="s">
        <v>51</v>
      </c>
      <c r="D37" s="255">
        <v>3395401.98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53"/>
      <c r="B1" s="53"/>
      <c r="C1" s="53"/>
      <c r="D1" s="53"/>
      <c r="E1" s="53"/>
      <c r="F1" s="53"/>
    </row>
    <row r="2" ht="12" customHeight="1" spans="1:6">
      <c r="A2" s="170">
        <v>1</v>
      </c>
      <c r="B2" s="171">
        <v>0</v>
      </c>
      <c r="C2" s="170">
        <v>1</v>
      </c>
      <c r="D2" s="172"/>
      <c r="E2" s="172"/>
      <c r="F2" s="161" t="s">
        <v>296</v>
      </c>
    </row>
    <row r="3" ht="42" customHeight="1" spans="1:6">
      <c r="A3" s="173" t="str">
        <f>"2026"&amp;"年部门政府性基金预算支出预算表"</f>
        <v>2026年部门政府性基金预算支出预算表</v>
      </c>
      <c r="B3" s="173" t="s">
        <v>297</v>
      </c>
      <c r="C3" s="174"/>
      <c r="D3" s="175"/>
      <c r="E3" s="175"/>
      <c r="F3" s="175"/>
    </row>
    <row r="4" ht="13.5" customHeight="1" spans="1:6">
      <c r="A4" s="57" t="str">
        <f>"单位名称："&amp;"昆明市东川区法者林场"</f>
        <v>单位名称：昆明市东川区法者林场</v>
      </c>
      <c r="B4" s="57" t="s">
        <v>298</v>
      </c>
      <c r="C4" s="170"/>
      <c r="D4" s="172"/>
      <c r="E4" s="172"/>
      <c r="F4" s="161" t="s">
        <v>1</v>
      </c>
    </row>
    <row r="5" ht="19.5" customHeight="1" spans="1:6">
      <c r="A5" s="176" t="s">
        <v>179</v>
      </c>
      <c r="B5" s="177" t="s">
        <v>72</v>
      </c>
      <c r="C5" s="176" t="s">
        <v>73</v>
      </c>
      <c r="D5" s="63" t="s">
        <v>299</v>
      </c>
      <c r="E5" s="64"/>
      <c r="F5" s="65"/>
    </row>
    <row r="6" ht="18.75" customHeight="1" spans="1:6">
      <c r="A6" s="178"/>
      <c r="B6" s="179"/>
      <c r="C6" s="178"/>
      <c r="D6" s="68" t="s">
        <v>55</v>
      </c>
      <c r="E6" s="63" t="s">
        <v>75</v>
      </c>
      <c r="F6" s="68" t="s">
        <v>76</v>
      </c>
    </row>
    <row r="7" ht="18.75" customHeight="1" spans="1:6">
      <c r="A7" s="118">
        <v>1</v>
      </c>
      <c r="B7" s="180" t="s">
        <v>83</v>
      </c>
      <c r="C7" s="118">
        <v>3</v>
      </c>
      <c r="D7" s="181">
        <v>4</v>
      </c>
      <c r="E7" s="181">
        <v>5</v>
      </c>
      <c r="F7" s="181">
        <v>6</v>
      </c>
    </row>
    <row r="8" ht="21" customHeight="1" spans="1:6">
      <c r="A8" s="73"/>
      <c r="B8" s="73"/>
      <c r="C8" s="73"/>
      <c r="D8" s="131"/>
      <c r="E8" s="131"/>
      <c r="F8" s="131"/>
    </row>
    <row r="9" ht="21" customHeight="1" spans="1:6">
      <c r="A9" s="73"/>
      <c r="B9" s="73"/>
      <c r="C9" s="73"/>
      <c r="D9" s="131"/>
      <c r="E9" s="131"/>
      <c r="F9" s="131"/>
    </row>
    <row r="10" ht="18.75" customHeight="1" spans="1:6">
      <c r="A10" s="182" t="s">
        <v>169</v>
      </c>
      <c r="B10" s="182" t="s">
        <v>169</v>
      </c>
      <c r="C10" s="183" t="s">
        <v>169</v>
      </c>
      <c r="D10" s="131"/>
      <c r="E10" s="131"/>
      <c r="F10" s="131"/>
    </row>
    <row r="11" customHeight="1" spans="1:6">
      <c r="A11" t="s">
        <v>300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A13" sqref="A13:S1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ht="15.75" customHeight="1" spans="1:19">
      <c r="B2" s="132"/>
      <c r="C2" s="132"/>
      <c r="R2" s="55"/>
      <c r="S2" s="55" t="s">
        <v>301</v>
      </c>
    </row>
    <row r="3" ht="41.25" customHeight="1" spans="1:19">
      <c r="A3" s="122" t="str">
        <f>"2026"&amp;"年部门政府采购预算表"</f>
        <v>2026年部门政府采购预算表</v>
      </c>
      <c r="B3" s="116"/>
      <c r="C3" s="116"/>
      <c r="D3" s="56"/>
      <c r="E3" s="56"/>
      <c r="F3" s="56"/>
      <c r="G3" s="56"/>
      <c r="H3" s="56"/>
      <c r="I3" s="56"/>
      <c r="J3" s="56"/>
      <c r="K3" s="56"/>
      <c r="L3" s="56"/>
      <c r="M3" s="116"/>
      <c r="N3" s="56"/>
      <c r="O3" s="56"/>
      <c r="P3" s="116"/>
      <c r="Q3" s="56"/>
      <c r="R3" s="116"/>
      <c r="S3" s="116"/>
    </row>
    <row r="4" ht="18.75" customHeight="1" spans="1:19">
      <c r="A4" s="160" t="str">
        <f>"单位名称："&amp;"昆明市东川区法者林场"</f>
        <v>单位名称：昆明市东川区法者林场</v>
      </c>
      <c r="B4" s="137"/>
      <c r="C4" s="137"/>
      <c r="D4" s="59"/>
      <c r="E4" s="59"/>
      <c r="F4" s="59"/>
      <c r="G4" s="59"/>
      <c r="H4" s="59"/>
      <c r="I4" s="59"/>
      <c r="J4" s="59"/>
      <c r="K4" s="59"/>
      <c r="L4" s="59"/>
      <c r="R4" s="60"/>
      <c r="S4" s="161" t="s">
        <v>1</v>
      </c>
    </row>
    <row r="5" ht="15.75" customHeight="1" spans="1:19">
      <c r="A5" s="62" t="s">
        <v>178</v>
      </c>
      <c r="B5" s="139" t="s">
        <v>179</v>
      </c>
      <c r="C5" s="139" t="s">
        <v>302</v>
      </c>
      <c r="D5" s="140" t="s">
        <v>303</v>
      </c>
      <c r="E5" s="140" t="s">
        <v>304</v>
      </c>
      <c r="F5" s="140" t="s">
        <v>305</v>
      </c>
      <c r="G5" s="140" t="s">
        <v>306</v>
      </c>
      <c r="H5" s="140" t="s">
        <v>307</v>
      </c>
      <c r="I5" s="141" t="s">
        <v>186</v>
      </c>
      <c r="J5" s="141"/>
      <c r="K5" s="141"/>
      <c r="L5" s="141"/>
      <c r="M5" s="142"/>
      <c r="N5" s="141"/>
      <c r="O5" s="141"/>
      <c r="P5" s="143"/>
      <c r="Q5" s="141"/>
      <c r="R5" s="142"/>
      <c r="S5" s="127"/>
    </row>
    <row r="6" ht="17.25" customHeight="1" spans="1:19">
      <c r="A6" s="67"/>
      <c r="B6" s="144"/>
      <c r="C6" s="144"/>
      <c r="D6" s="145"/>
      <c r="E6" s="145"/>
      <c r="F6" s="145"/>
      <c r="G6" s="145"/>
      <c r="H6" s="145"/>
      <c r="I6" s="145" t="s">
        <v>55</v>
      </c>
      <c r="J6" s="145" t="s">
        <v>58</v>
      </c>
      <c r="K6" s="145" t="s">
        <v>308</v>
      </c>
      <c r="L6" s="145" t="s">
        <v>309</v>
      </c>
      <c r="M6" s="146" t="s">
        <v>310</v>
      </c>
      <c r="N6" s="147" t="s">
        <v>311</v>
      </c>
      <c r="O6" s="147"/>
      <c r="P6" s="148"/>
      <c r="Q6" s="147"/>
      <c r="R6" s="149"/>
      <c r="S6" s="150"/>
    </row>
    <row r="7" ht="54" customHeight="1" spans="1:19">
      <c r="A7" s="70"/>
      <c r="B7" s="150"/>
      <c r="C7" s="150"/>
      <c r="D7" s="151"/>
      <c r="E7" s="151"/>
      <c r="F7" s="151"/>
      <c r="G7" s="151"/>
      <c r="H7" s="151"/>
      <c r="I7" s="151"/>
      <c r="J7" s="151" t="s">
        <v>57</v>
      </c>
      <c r="K7" s="151"/>
      <c r="L7" s="151"/>
      <c r="M7" s="152"/>
      <c r="N7" s="151" t="s">
        <v>57</v>
      </c>
      <c r="O7" s="151" t="s">
        <v>64</v>
      </c>
      <c r="P7" s="150" t="s">
        <v>65</v>
      </c>
      <c r="Q7" s="151" t="s">
        <v>66</v>
      </c>
      <c r="R7" s="152" t="s">
        <v>67</v>
      </c>
      <c r="S7" s="150" t="s">
        <v>68</v>
      </c>
    </row>
    <row r="8" ht="18" customHeight="1" spans="1:19">
      <c r="A8" s="162">
        <v>1</v>
      </c>
      <c r="B8" s="162" t="s">
        <v>83</v>
      </c>
      <c r="C8" s="163">
        <v>3</v>
      </c>
      <c r="D8" s="163">
        <v>4</v>
      </c>
      <c r="E8" s="162">
        <v>5</v>
      </c>
      <c r="F8" s="162">
        <v>6</v>
      </c>
      <c r="G8" s="162">
        <v>7</v>
      </c>
      <c r="H8" s="162">
        <v>8</v>
      </c>
      <c r="I8" s="162">
        <v>9</v>
      </c>
      <c r="J8" s="162">
        <v>10</v>
      </c>
      <c r="K8" s="162">
        <v>11</v>
      </c>
      <c r="L8" s="162">
        <v>12</v>
      </c>
      <c r="M8" s="162">
        <v>13</v>
      </c>
      <c r="N8" s="162">
        <v>14</v>
      </c>
      <c r="O8" s="162">
        <v>15</v>
      </c>
      <c r="P8" s="162">
        <v>16</v>
      </c>
      <c r="Q8" s="162">
        <v>17</v>
      </c>
      <c r="R8" s="162">
        <v>18</v>
      </c>
      <c r="S8" s="162">
        <v>19</v>
      </c>
    </row>
    <row r="9" ht="21" customHeight="1" spans="1:19">
      <c r="A9" s="153" t="s">
        <v>197</v>
      </c>
      <c r="B9" s="154" t="s">
        <v>70</v>
      </c>
      <c r="C9" s="154" t="s">
        <v>252</v>
      </c>
      <c r="D9" s="164" t="s">
        <v>312</v>
      </c>
      <c r="E9" s="164" t="s">
        <v>313</v>
      </c>
      <c r="F9" s="155" t="s">
        <v>314</v>
      </c>
      <c r="G9" s="165">
        <v>1</v>
      </c>
      <c r="H9" s="131"/>
      <c r="I9" s="166">
        <v>8000</v>
      </c>
      <c r="J9" s="166">
        <v>8000</v>
      </c>
      <c r="K9" s="131"/>
      <c r="L9" s="131"/>
      <c r="M9" s="131"/>
      <c r="N9" s="131"/>
      <c r="O9" s="131"/>
      <c r="P9" s="131"/>
      <c r="Q9" s="131"/>
      <c r="R9" s="131"/>
      <c r="S9" s="131"/>
    </row>
    <row r="10" ht="21" customHeight="1" spans="1:19">
      <c r="A10" s="153" t="s">
        <v>197</v>
      </c>
      <c r="B10" s="154" t="s">
        <v>70</v>
      </c>
      <c r="C10" s="154" t="s">
        <v>252</v>
      </c>
      <c r="D10" s="164" t="s">
        <v>315</v>
      </c>
      <c r="E10" s="164" t="s">
        <v>316</v>
      </c>
      <c r="F10" s="155" t="s">
        <v>314</v>
      </c>
      <c r="G10" s="165">
        <v>1</v>
      </c>
      <c r="H10" s="131"/>
      <c r="I10" s="166">
        <v>2000</v>
      </c>
      <c r="J10" s="166">
        <v>2000</v>
      </c>
      <c r="K10" s="131"/>
      <c r="L10" s="131"/>
      <c r="M10" s="131"/>
      <c r="N10" s="131"/>
      <c r="O10" s="131"/>
      <c r="P10" s="131"/>
      <c r="Q10" s="131"/>
      <c r="R10" s="131"/>
      <c r="S10" s="131"/>
    </row>
    <row r="11" ht="21" customHeight="1" spans="1:19">
      <c r="A11" s="153" t="s">
        <v>197</v>
      </c>
      <c r="B11" s="154" t="s">
        <v>70</v>
      </c>
      <c r="C11" s="154" t="s">
        <v>252</v>
      </c>
      <c r="D11" s="164" t="s">
        <v>317</v>
      </c>
      <c r="E11" s="164" t="s">
        <v>318</v>
      </c>
      <c r="F11" s="155" t="s">
        <v>314</v>
      </c>
      <c r="G11" s="165">
        <v>1</v>
      </c>
      <c r="H11" s="131"/>
      <c r="I11" s="166">
        <v>2000</v>
      </c>
      <c r="J11" s="166">
        <v>2000</v>
      </c>
      <c r="K11" s="131"/>
      <c r="L11" s="131"/>
      <c r="M11" s="131"/>
      <c r="N11" s="131"/>
      <c r="O11" s="131"/>
      <c r="P11" s="131"/>
      <c r="Q11" s="131"/>
      <c r="R11" s="131"/>
      <c r="S11" s="131"/>
    </row>
    <row r="12" ht="21" customHeight="1" spans="1:19">
      <c r="A12" s="156" t="s">
        <v>169</v>
      </c>
      <c r="B12" s="157"/>
      <c r="C12" s="157"/>
      <c r="D12" s="158"/>
      <c r="E12" s="158"/>
      <c r="F12" s="158"/>
      <c r="G12" s="167"/>
      <c r="H12" s="131"/>
      <c r="I12" s="131">
        <v>12000</v>
      </c>
      <c r="J12" s="131">
        <v>12000</v>
      </c>
      <c r="K12" s="131"/>
      <c r="L12" s="131"/>
      <c r="M12" s="131"/>
      <c r="N12" s="131"/>
      <c r="O12" s="131"/>
      <c r="P12" s="131"/>
      <c r="Q12" s="131"/>
      <c r="R12" s="131"/>
      <c r="S12" s="131"/>
    </row>
    <row r="13" ht="21" customHeight="1" spans="1:19">
      <c r="A13" s="160" t="s">
        <v>319</v>
      </c>
      <c r="B13" s="57"/>
      <c r="C13" s="57"/>
      <c r="D13" s="160"/>
      <c r="E13" s="160"/>
      <c r="F13" s="160"/>
      <c r="G13" s="168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</row>
  </sheetData>
  <mergeCells count="19">
    <mergeCell ref="A3:S3"/>
    <mergeCell ref="A4:H4"/>
    <mergeCell ref="I5:S5"/>
    <mergeCell ref="N6:S6"/>
    <mergeCell ref="A12:G12"/>
    <mergeCell ref="A13:S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zoomScale="90" zoomScaleNormal="90" workbookViewId="0">
      <pane ySplit="1" topLeftCell="A2" activePane="bottomLeft" state="frozen"/>
      <selection/>
      <selection pane="bottomLeft" activeCell="F20" sqref="F19:F20"/>
    </sheetView>
  </sheetViews>
  <sheetFormatPr defaultColWidth="9.14166666666667" defaultRowHeight="14.25" customHeight="1"/>
  <cols>
    <col min="1" max="1" width="26.8083333333333" customWidth="1"/>
    <col min="2" max="2" width="24.7166666666667" customWidth="1"/>
    <col min="3" max="3" width="18.05" customWidth="1"/>
    <col min="4" max="4" width="20.825" customWidth="1"/>
    <col min="5" max="5" width="31.9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ht="16.5" customHeight="1" spans="1:20">
      <c r="A2" s="126"/>
      <c r="B2" s="132"/>
      <c r="C2" s="132"/>
      <c r="D2" s="132"/>
      <c r="E2" s="132"/>
      <c r="F2" s="132"/>
      <c r="G2" s="132"/>
      <c r="H2" s="126"/>
      <c r="I2" s="126"/>
      <c r="J2" s="126"/>
      <c r="K2" s="126"/>
      <c r="L2" s="126"/>
      <c r="M2" s="126"/>
      <c r="N2" s="133"/>
      <c r="O2" s="126"/>
      <c r="P2" s="126"/>
      <c r="Q2" s="132"/>
      <c r="R2" s="126"/>
      <c r="S2" s="134"/>
      <c r="T2" s="134" t="s">
        <v>320</v>
      </c>
    </row>
    <row r="3" ht="41.25" customHeight="1" spans="1:20">
      <c r="A3" s="122" t="str">
        <f>"2026"&amp;"年部门政府购买服务预算表"</f>
        <v>2026年部门政府购买服务预算表</v>
      </c>
      <c r="B3" s="116"/>
      <c r="C3" s="116"/>
      <c r="D3" s="116"/>
      <c r="E3" s="116"/>
      <c r="F3" s="116"/>
      <c r="G3" s="116"/>
      <c r="H3" s="135"/>
      <c r="I3" s="135"/>
      <c r="J3" s="135"/>
      <c r="K3" s="135"/>
      <c r="L3" s="135"/>
      <c r="M3" s="135"/>
      <c r="N3" s="136"/>
      <c r="O3" s="135"/>
      <c r="P3" s="135"/>
      <c r="Q3" s="116"/>
      <c r="R3" s="135"/>
      <c r="S3" s="136"/>
      <c r="T3" s="116"/>
    </row>
    <row r="4" ht="22.5" customHeight="1" spans="1:20">
      <c r="A4" s="123" t="str">
        <f>"单位名称："&amp;"昆明市东川区法者林场"</f>
        <v>单位名称：昆明市东川区法者林场</v>
      </c>
      <c r="B4" s="137"/>
      <c r="C4" s="137"/>
      <c r="D4" s="137"/>
      <c r="E4" s="137"/>
      <c r="F4" s="137"/>
      <c r="G4" s="137"/>
      <c r="H4" s="124"/>
      <c r="I4" s="124"/>
      <c r="J4" s="124"/>
      <c r="K4" s="124"/>
      <c r="L4" s="124"/>
      <c r="M4" s="124"/>
      <c r="N4" s="133"/>
      <c r="O4" s="126"/>
      <c r="P4" s="126"/>
      <c r="Q4" s="132"/>
      <c r="R4" s="126"/>
      <c r="S4" s="138"/>
      <c r="T4" s="134" t="s">
        <v>1</v>
      </c>
    </row>
    <row r="5" ht="24" customHeight="1" spans="1:20">
      <c r="A5" s="62" t="s">
        <v>178</v>
      </c>
      <c r="B5" s="139" t="s">
        <v>179</v>
      </c>
      <c r="C5" s="139" t="s">
        <v>302</v>
      </c>
      <c r="D5" s="139" t="s">
        <v>321</v>
      </c>
      <c r="E5" s="139" t="s">
        <v>322</v>
      </c>
      <c r="F5" s="139" t="s">
        <v>323</v>
      </c>
      <c r="G5" s="139" t="s">
        <v>324</v>
      </c>
      <c r="H5" s="140" t="s">
        <v>325</v>
      </c>
      <c r="I5" s="140" t="s">
        <v>326</v>
      </c>
      <c r="J5" s="141" t="s">
        <v>186</v>
      </c>
      <c r="K5" s="141"/>
      <c r="L5" s="141"/>
      <c r="M5" s="141"/>
      <c r="N5" s="142"/>
      <c r="O5" s="141"/>
      <c r="P5" s="141"/>
      <c r="Q5" s="143"/>
      <c r="R5" s="141"/>
      <c r="S5" s="142"/>
      <c r="T5" s="127"/>
    </row>
    <row r="6" ht="24" customHeight="1" spans="1:20">
      <c r="A6" s="67"/>
      <c r="B6" s="144"/>
      <c r="C6" s="144"/>
      <c r="D6" s="144"/>
      <c r="E6" s="144"/>
      <c r="F6" s="144"/>
      <c r="G6" s="144"/>
      <c r="H6" s="145"/>
      <c r="I6" s="145"/>
      <c r="J6" s="145" t="s">
        <v>55</v>
      </c>
      <c r="K6" s="145" t="s">
        <v>58</v>
      </c>
      <c r="L6" s="145" t="s">
        <v>308</v>
      </c>
      <c r="M6" s="145" t="s">
        <v>309</v>
      </c>
      <c r="N6" s="146" t="s">
        <v>310</v>
      </c>
      <c r="O6" s="147" t="s">
        <v>311</v>
      </c>
      <c r="P6" s="147"/>
      <c r="Q6" s="148"/>
      <c r="R6" s="147"/>
      <c r="S6" s="149"/>
      <c r="T6" s="150"/>
    </row>
    <row r="7" ht="54" customHeight="1" spans="1:20">
      <c r="A7" s="70"/>
      <c r="B7" s="150"/>
      <c r="C7" s="150"/>
      <c r="D7" s="150"/>
      <c r="E7" s="150"/>
      <c r="F7" s="150"/>
      <c r="G7" s="150"/>
      <c r="H7" s="151"/>
      <c r="I7" s="151"/>
      <c r="J7" s="151"/>
      <c r="K7" s="151" t="s">
        <v>57</v>
      </c>
      <c r="L7" s="151"/>
      <c r="M7" s="151"/>
      <c r="N7" s="152"/>
      <c r="O7" s="151" t="s">
        <v>57</v>
      </c>
      <c r="P7" s="151" t="s">
        <v>64</v>
      </c>
      <c r="Q7" s="150" t="s">
        <v>65</v>
      </c>
      <c r="R7" s="151" t="s">
        <v>66</v>
      </c>
      <c r="S7" s="152" t="s">
        <v>67</v>
      </c>
      <c r="T7" s="150" t="s">
        <v>68</v>
      </c>
    </row>
    <row r="8" ht="17.25" customHeight="1" spans="1:20">
      <c r="A8" s="71">
        <v>1</v>
      </c>
      <c r="B8" s="150">
        <v>2</v>
      </c>
      <c r="C8" s="71">
        <v>3</v>
      </c>
      <c r="D8" s="71">
        <v>4</v>
      </c>
      <c r="E8" s="150">
        <v>5</v>
      </c>
      <c r="F8" s="71">
        <v>6</v>
      </c>
      <c r="G8" s="71">
        <v>7</v>
      </c>
      <c r="H8" s="150">
        <v>8</v>
      </c>
      <c r="I8" s="71">
        <v>9</v>
      </c>
      <c r="J8" s="71">
        <v>10</v>
      </c>
      <c r="K8" s="150">
        <v>11</v>
      </c>
      <c r="L8" s="71">
        <v>12</v>
      </c>
      <c r="M8" s="71">
        <v>13</v>
      </c>
      <c r="N8" s="150">
        <v>14</v>
      </c>
      <c r="O8" s="71">
        <v>15</v>
      </c>
      <c r="P8" s="71">
        <v>16</v>
      </c>
      <c r="Q8" s="150">
        <v>17</v>
      </c>
      <c r="R8" s="71">
        <v>18</v>
      </c>
      <c r="S8" s="71">
        <v>19</v>
      </c>
      <c r="T8" s="71">
        <v>20</v>
      </c>
    </row>
    <row r="9" ht="21" customHeight="1" spans="1:20">
      <c r="A9" s="153"/>
      <c r="B9" s="154"/>
      <c r="C9" s="154"/>
      <c r="D9" s="154"/>
      <c r="E9" s="154"/>
      <c r="F9" s="154"/>
      <c r="G9" s="154"/>
      <c r="H9" s="155"/>
      <c r="I9" s="155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ht="21" customHeight="1" spans="1:20">
      <c r="A10" s="156" t="s">
        <v>169</v>
      </c>
      <c r="B10" s="157"/>
      <c r="C10" s="157"/>
      <c r="D10" s="157"/>
      <c r="E10" s="157"/>
      <c r="F10" s="157"/>
      <c r="G10" s="157"/>
      <c r="H10" s="158"/>
      <c r="I10" s="159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customHeight="1" spans="1:20">
      <c r="A11" t="s">
        <v>327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0"/>
  <sheetViews>
    <sheetView showZeros="0" workbookViewId="0">
      <pane ySplit="1" topLeftCell="A3" activePane="bottomLeft" state="frozen"/>
      <selection/>
      <selection pane="bottomLeft" activeCell="A3" sqref="A3:M3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ht="17.25" customHeight="1" spans="1:13">
      <c r="D2" s="121"/>
      <c r="M2" s="55" t="s">
        <v>328</v>
      </c>
    </row>
    <row r="3" ht="41.25" customHeight="1" spans="1:13">
      <c r="A3" s="122" t="str">
        <f>"2026"&amp;"年对下转移支付预算表"</f>
        <v>2026年对下转移支付预算表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116"/>
    </row>
    <row r="4" ht="18" customHeight="1" spans="1:13">
      <c r="A4" s="123" t="str">
        <f>"单位名称："&amp;"昆明市东川区法者林场"</f>
        <v>单位名称：昆明市东川区法者林场</v>
      </c>
      <c r="B4" s="124"/>
      <c r="C4" s="124"/>
      <c r="D4" s="125"/>
      <c r="E4" s="126"/>
      <c r="F4" s="126"/>
      <c r="G4" s="126"/>
      <c r="H4" s="126"/>
      <c r="I4" s="126"/>
      <c r="M4" s="60" t="s">
        <v>1</v>
      </c>
    </row>
    <row r="5" ht="19.5" customHeight="1" spans="1:13">
      <c r="A5" s="79" t="s">
        <v>329</v>
      </c>
      <c r="B5" s="63" t="s">
        <v>186</v>
      </c>
      <c r="C5" s="64"/>
      <c r="D5" s="64"/>
      <c r="E5" s="63" t="s">
        <v>330</v>
      </c>
      <c r="F5" s="64"/>
      <c r="G5" s="64"/>
      <c r="H5" s="64"/>
      <c r="I5" s="64"/>
      <c r="J5" s="64"/>
      <c r="K5" s="64"/>
      <c r="L5" s="64"/>
      <c r="M5" s="127"/>
    </row>
    <row r="6" ht="40.5" customHeight="1" spans="1:13">
      <c r="A6" s="71"/>
      <c r="B6" s="80" t="s">
        <v>55</v>
      </c>
      <c r="C6" s="62" t="s">
        <v>58</v>
      </c>
      <c r="D6" s="128" t="s">
        <v>308</v>
      </c>
      <c r="E6" s="100"/>
      <c r="F6" s="100"/>
      <c r="G6" s="100"/>
      <c r="H6" s="100"/>
      <c r="I6" s="100"/>
      <c r="J6" s="100"/>
      <c r="K6" s="100"/>
      <c r="L6" s="100"/>
      <c r="M6" s="129"/>
    </row>
    <row r="7" ht="19.5" customHeight="1" spans="1:13">
      <c r="A7" s="72">
        <v>1</v>
      </c>
      <c r="B7" s="72">
        <v>2</v>
      </c>
      <c r="C7" s="72">
        <v>3</v>
      </c>
      <c r="D7" s="130">
        <v>4</v>
      </c>
      <c r="E7" s="81">
        <v>5</v>
      </c>
      <c r="F7" s="72">
        <v>6</v>
      </c>
      <c r="G7" s="72">
        <v>7</v>
      </c>
      <c r="H7" s="130">
        <v>8</v>
      </c>
      <c r="I7" s="72">
        <v>9</v>
      </c>
      <c r="J7" s="72">
        <v>10</v>
      </c>
      <c r="K7" s="72">
        <v>11</v>
      </c>
      <c r="L7" s="72">
        <v>13</v>
      </c>
      <c r="M7" s="81">
        <v>24</v>
      </c>
    </row>
    <row r="8" ht="19.5" customHeight="1" spans="1:13">
      <c r="A8" s="8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ht="19.5" customHeight="1" spans="1:13">
      <c r="A9" s="119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</row>
    <row r="10" customHeight="1" spans="1:13">
      <c r="A10" t="s">
        <v>331</v>
      </c>
    </row>
  </sheetData>
  <mergeCells count="5">
    <mergeCell ref="A3:M3"/>
    <mergeCell ref="A4:I4"/>
    <mergeCell ref="B5:D5"/>
    <mergeCell ref="E5:M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53"/>
      <c r="B1" s="53"/>
      <c r="C1" s="53"/>
      <c r="D1" s="53"/>
      <c r="E1" s="53"/>
      <c r="F1" s="53"/>
      <c r="G1" s="53"/>
      <c r="H1" s="53"/>
      <c r="I1" s="53"/>
      <c r="J1" s="53"/>
    </row>
    <row r="2" ht="16.5" customHeight="1" spans="1:10">
      <c r="J2" s="55" t="s">
        <v>332</v>
      </c>
    </row>
    <row r="3" ht="41.25" customHeight="1" spans="1:10">
      <c r="A3" s="115" t="str">
        <f>"2026"&amp;"年对下转移支付绩效目标表"</f>
        <v>2026年对下转移支付绩效目标表</v>
      </c>
      <c r="B3" s="56"/>
      <c r="C3" s="56"/>
      <c r="D3" s="56"/>
      <c r="E3" s="56"/>
      <c r="F3" s="116"/>
      <c r="G3" s="56"/>
      <c r="H3" s="116"/>
      <c r="I3" s="116"/>
      <c r="J3" s="56"/>
    </row>
    <row r="4" ht="17.25" customHeight="1" spans="1:10">
      <c r="A4" s="57" t="str">
        <f>"单位名称："&amp;"昆明市东川区法者林场"</f>
        <v>单位名称：昆明市东川区法者林场</v>
      </c>
    </row>
    <row r="5" ht="44.25" customHeight="1" spans="1:10">
      <c r="A5" s="117" t="s">
        <v>329</v>
      </c>
      <c r="B5" s="117" t="s">
        <v>266</v>
      </c>
      <c r="C5" s="117" t="s">
        <v>267</v>
      </c>
      <c r="D5" s="117" t="s">
        <v>268</v>
      </c>
      <c r="E5" s="117" t="s">
        <v>269</v>
      </c>
      <c r="F5" s="118" t="s">
        <v>270</v>
      </c>
      <c r="G5" s="117" t="s">
        <v>271</v>
      </c>
      <c r="H5" s="118" t="s">
        <v>272</v>
      </c>
      <c r="I5" s="118" t="s">
        <v>273</v>
      </c>
      <c r="J5" s="117" t="s">
        <v>274</v>
      </c>
    </row>
    <row r="6" ht="14.25" customHeight="1" spans="1:10">
      <c r="A6" s="117">
        <v>1</v>
      </c>
      <c r="B6" s="117">
        <v>2</v>
      </c>
      <c r="C6" s="117">
        <v>3</v>
      </c>
      <c r="D6" s="117">
        <v>4</v>
      </c>
      <c r="E6" s="117">
        <v>5</v>
      </c>
      <c r="F6" s="118">
        <v>6</v>
      </c>
      <c r="G6" s="117">
        <v>7</v>
      </c>
      <c r="H6" s="118">
        <v>8</v>
      </c>
      <c r="I6" s="118">
        <v>9</v>
      </c>
      <c r="J6" s="117">
        <v>10</v>
      </c>
    </row>
    <row r="7" ht="42" customHeight="1" spans="1:10">
      <c r="A7" s="82"/>
      <c r="B7" s="119"/>
      <c r="C7" s="119"/>
      <c r="D7" s="119"/>
      <c r="E7" s="106"/>
      <c r="F7" s="120"/>
      <c r="G7" s="106"/>
      <c r="H7" s="120"/>
      <c r="I7" s="120"/>
      <c r="J7" s="106"/>
    </row>
    <row r="8" ht="42" customHeight="1" spans="1:10">
      <c r="A8" s="82"/>
      <c r="B8" s="73"/>
      <c r="C8" s="73"/>
      <c r="D8" s="73"/>
      <c r="E8" s="82"/>
      <c r="F8" s="73"/>
      <c r="G8" s="82"/>
      <c r="H8" s="73"/>
      <c r="I8" s="73"/>
      <c r="J8" s="82"/>
    </row>
    <row r="9" customHeight="1" spans="1:10">
      <c r="A9" t="s">
        <v>333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53"/>
      <c r="B1" s="53"/>
      <c r="C1" s="53"/>
      <c r="D1" s="53"/>
      <c r="E1" s="53"/>
      <c r="F1" s="53"/>
      <c r="G1" s="53"/>
      <c r="H1" s="53"/>
      <c r="I1" s="53"/>
    </row>
    <row r="2" customHeight="1" spans="1:9">
      <c r="A2" s="89" t="s">
        <v>334</v>
      </c>
      <c r="B2" s="90"/>
      <c r="C2" s="90"/>
      <c r="D2" s="91"/>
      <c r="E2" s="91"/>
      <c r="F2" s="91"/>
      <c r="G2" s="90"/>
      <c r="H2" s="90"/>
      <c r="I2" s="91"/>
    </row>
    <row r="3" ht="41.25" customHeight="1" spans="1:9">
      <c r="A3" s="92" t="str">
        <f>"2026"&amp;"年新增资产配置预算表"</f>
        <v>2026年新增资产配置预算表</v>
      </c>
      <c r="B3" s="93"/>
      <c r="C3" s="93"/>
      <c r="D3" s="94"/>
      <c r="E3" s="94"/>
      <c r="F3" s="94"/>
      <c r="G3" s="93"/>
      <c r="H3" s="93"/>
      <c r="I3" s="94"/>
    </row>
    <row r="4" customHeight="1" spans="1:9">
      <c r="A4" s="95" t="str">
        <f>"单位名称："&amp;"昆明市东川区法者林场"</f>
        <v>单位名称：昆明市东川区法者林场</v>
      </c>
      <c r="B4" s="96"/>
      <c r="C4" s="96"/>
      <c r="D4" s="97"/>
      <c r="F4" s="94"/>
      <c r="G4" s="93"/>
      <c r="H4" s="93"/>
      <c r="I4" s="98" t="s">
        <v>1</v>
      </c>
    </row>
    <row r="5" ht="28.5" customHeight="1" spans="1:9">
      <c r="A5" s="99" t="s">
        <v>178</v>
      </c>
      <c r="B5" s="100" t="s">
        <v>179</v>
      </c>
      <c r="C5" s="101" t="s">
        <v>335</v>
      </c>
      <c r="D5" s="99" t="s">
        <v>336</v>
      </c>
      <c r="E5" s="99" t="s">
        <v>337</v>
      </c>
      <c r="F5" s="99" t="s">
        <v>338</v>
      </c>
      <c r="G5" s="100" t="s">
        <v>339</v>
      </c>
      <c r="H5" s="81"/>
      <c r="I5" s="99"/>
    </row>
    <row r="6" ht="21" customHeight="1" spans="1:9">
      <c r="A6" s="101"/>
      <c r="B6" s="102"/>
      <c r="C6" s="102"/>
      <c r="D6" s="103"/>
      <c r="E6" s="102"/>
      <c r="F6" s="102"/>
      <c r="G6" s="100" t="s">
        <v>306</v>
      </c>
      <c r="H6" s="100" t="s">
        <v>340</v>
      </c>
      <c r="I6" s="100" t="s">
        <v>341</v>
      </c>
    </row>
    <row r="7" ht="17.25" customHeight="1" spans="1:9">
      <c r="A7" s="104" t="s">
        <v>82</v>
      </c>
      <c r="B7" s="105" t="s">
        <v>83</v>
      </c>
      <c r="C7" s="104" t="s">
        <v>84</v>
      </c>
      <c r="D7" s="106" t="s">
        <v>85</v>
      </c>
      <c r="E7" s="104" t="s">
        <v>86</v>
      </c>
      <c r="F7" s="105" t="s">
        <v>87</v>
      </c>
      <c r="G7" s="107" t="s">
        <v>88</v>
      </c>
      <c r="H7" s="106" t="s">
        <v>89</v>
      </c>
      <c r="I7" s="106">
        <v>9</v>
      </c>
    </row>
    <row r="8" ht="19.5" customHeight="1" spans="1:9">
      <c r="A8" s="108"/>
      <c r="B8" s="85"/>
      <c r="C8" s="85"/>
      <c r="D8" s="82"/>
      <c r="E8" s="73"/>
      <c r="F8" s="107"/>
      <c r="G8" s="109"/>
      <c r="H8" s="110"/>
      <c r="I8" s="110"/>
    </row>
    <row r="9" ht="19.5" customHeight="1" spans="1:9">
      <c r="A9" s="111" t="s">
        <v>55</v>
      </c>
      <c r="B9" s="112"/>
      <c r="C9" s="112"/>
      <c r="D9" s="113"/>
      <c r="E9" s="114"/>
      <c r="F9" s="114"/>
      <c r="G9" s="109"/>
      <c r="H9" s="110"/>
      <c r="I9" s="110"/>
    </row>
    <row r="10" customHeight="1" spans="1:9">
      <c r="A10" t="s">
        <v>342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customHeight="1" spans="1:11">
      <c r="D2" s="54"/>
      <c r="E2" s="54"/>
      <c r="F2" s="54"/>
      <c r="G2" s="54"/>
      <c r="K2" s="55" t="s">
        <v>343</v>
      </c>
    </row>
    <row r="3" ht="41.25" customHeight="1" spans="1:11">
      <c r="A3" s="56" t="str">
        <f>"2026"&amp;"年上级补助项目支出预算表"</f>
        <v>2026年上级补助项目支出预算表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ht="13.5" customHeight="1" spans="1:11">
      <c r="A4" s="57" t="str">
        <f>"单位名称："&amp;"昆明市东川区法者林场"</f>
        <v>单位名称：昆明市东川区法者林场</v>
      </c>
      <c r="B4" s="58"/>
      <c r="C4" s="58"/>
      <c r="D4" s="58"/>
      <c r="E4" s="58"/>
      <c r="F4" s="58"/>
      <c r="G4" s="58"/>
      <c r="H4" s="59"/>
      <c r="I4" s="59"/>
      <c r="J4" s="59"/>
      <c r="K4" s="60" t="s">
        <v>1</v>
      </c>
    </row>
    <row r="5" ht="21.75" customHeight="1" spans="1:11">
      <c r="A5" s="61" t="s">
        <v>256</v>
      </c>
      <c r="B5" s="61" t="s">
        <v>181</v>
      </c>
      <c r="C5" s="61" t="s">
        <v>257</v>
      </c>
      <c r="D5" s="62" t="s">
        <v>182</v>
      </c>
      <c r="E5" s="62" t="s">
        <v>183</v>
      </c>
      <c r="F5" s="62" t="s">
        <v>258</v>
      </c>
      <c r="G5" s="62" t="s">
        <v>259</v>
      </c>
      <c r="H5" s="79" t="s">
        <v>55</v>
      </c>
      <c r="I5" s="63" t="s">
        <v>344</v>
      </c>
      <c r="J5" s="64"/>
      <c r="K5" s="65"/>
    </row>
    <row r="6" ht="21.75" customHeight="1" spans="1:11">
      <c r="A6" s="66"/>
      <c r="B6" s="66"/>
      <c r="C6" s="66"/>
      <c r="D6" s="67"/>
      <c r="E6" s="67"/>
      <c r="F6" s="67"/>
      <c r="G6" s="67"/>
      <c r="H6" s="80"/>
      <c r="I6" s="62" t="s">
        <v>58</v>
      </c>
      <c r="J6" s="62" t="s">
        <v>59</v>
      </c>
      <c r="K6" s="62" t="s">
        <v>60</v>
      </c>
    </row>
    <row r="7" ht="40.5" customHeight="1" spans="1:11">
      <c r="A7" s="69"/>
      <c r="B7" s="69"/>
      <c r="C7" s="69"/>
      <c r="D7" s="70"/>
      <c r="E7" s="70"/>
      <c r="F7" s="70"/>
      <c r="G7" s="70"/>
      <c r="H7" s="71"/>
      <c r="I7" s="70" t="s">
        <v>57</v>
      </c>
      <c r="J7" s="70"/>
      <c r="K7" s="70"/>
    </row>
    <row r="8" ht="15" customHeight="1" spans="1:11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81">
        <v>10</v>
      </c>
      <c r="K8" s="81">
        <v>11</v>
      </c>
    </row>
    <row r="9" ht="18.75" customHeight="1" spans="1:11">
      <c r="A9" s="82"/>
      <c r="B9" s="73"/>
      <c r="C9" s="82"/>
      <c r="D9" s="82"/>
      <c r="E9" s="82"/>
      <c r="F9" s="82"/>
      <c r="G9" s="82"/>
      <c r="H9" s="83"/>
      <c r="I9" s="84"/>
      <c r="J9" s="84"/>
      <c r="K9" s="83"/>
    </row>
    <row r="10" ht="18.75" customHeight="1" spans="1:11">
      <c r="A10" s="85"/>
      <c r="B10" s="73"/>
      <c r="C10" s="73"/>
      <c r="D10" s="73"/>
      <c r="E10" s="73"/>
      <c r="F10" s="73"/>
      <c r="G10" s="73"/>
      <c r="H10" s="75"/>
      <c r="I10" s="75"/>
      <c r="J10" s="75"/>
      <c r="K10" s="83"/>
    </row>
    <row r="11" ht="18.75" customHeight="1" spans="1:11">
      <c r="A11" s="86" t="s">
        <v>169</v>
      </c>
      <c r="B11" s="87"/>
      <c r="C11" s="87"/>
      <c r="D11" s="87"/>
      <c r="E11" s="87"/>
      <c r="F11" s="87"/>
      <c r="G11" s="88"/>
      <c r="H11" s="75"/>
      <c r="I11" s="75"/>
      <c r="J11" s="75"/>
      <c r="K11" s="83"/>
    </row>
    <row r="12" customHeight="1" spans="1:11">
      <c r="A12" t="s">
        <v>345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53"/>
      <c r="B1" s="53"/>
      <c r="C1" s="53"/>
      <c r="D1" s="53"/>
      <c r="E1" s="53"/>
      <c r="F1" s="53"/>
      <c r="G1" s="53"/>
    </row>
    <row r="2" ht="13.5" customHeight="1" spans="1:7">
      <c r="D2" s="54"/>
      <c r="G2" s="55" t="s">
        <v>346</v>
      </c>
    </row>
    <row r="3" ht="41.25" customHeight="1" spans="1:7">
      <c r="A3" s="56" t="str">
        <f>"2026"&amp;"年部门项目中期规划预算表"</f>
        <v>2026年部门项目中期规划预算表</v>
      </c>
      <c r="B3" s="56"/>
      <c r="C3" s="56"/>
      <c r="D3" s="56"/>
      <c r="E3" s="56"/>
      <c r="F3" s="56"/>
      <c r="G3" s="56"/>
    </row>
    <row r="4" ht="13.5" customHeight="1" spans="1:7">
      <c r="A4" s="57" t="str">
        <f>"单位名称："&amp;"昆明市东川区法者林场"</f>
        <v>单位名称：昆明市东川区法者林场</v>
      </c>
      <c r="B4" s="58"/>
      <c r="C4" s="58"/>
      <c r="D4" s="58"/>
      <c r="E4" s="59"/>
      <c r="F4" s="59"/>
      <c r="G4" s="60" t="s">
        <v>1</v>
      </c>
    </row>
    <row r="5" ht="21.75" customHeight="1" spans="1:7">
      <c r="A5" s="61" t="s">
        <v>257</v>
      </c>
      <c r="B5" s="61" t="s">
        <v>256</v>
      </c>
      <c r="C5" s="61" t="s">
        <v>181</v>
      </c>
      <c r="D5" s="62" t="s">
        <v>347</v>
      </c>
      <c r="E5" s="63" t="s">
        <v>58</v>
      </c>
      <c r="F5" s="64"/>
      <c r="G5" s="65"/>
    </row>
    <row r="6" ht="21.75" customHeight="1" spans="1:7">
      <c r="A6" s="66"/>
      <c r="B6" s="66"/>
      <c r="C6" s="66"/>
      <c r="D6" s="67"/>
      <c r="E6" s="68" t="str">
        <f>"2025"&amp;"年"</f>
        <v>2025年</v>
      </c>
      <c r="F6" s="62" t="str">
        <f>("2025"+1)&amp;"年"</f>
        <v>2026年</v>
      </c>
      <c r="G6" s="62" t="str">
        <f>("2025"+2)&amp;"年"</f>
        <v>2027年</v>
      </c>
    </row>
    <row r="7" ht="40.5" customHeight="1" spans="1:7">
      <c r="A7" s="69"/>
      <c r="B7" s="69"/>
      <c r="C7" s="69"/>
      <c r="D7" s="70"/>
      <c r="E7" s="71"/>
      <c r="F7" s="70" t="s">
        <v>57</v>
      </c>
      <c r="G7" s="70"/>
    </row>
    <row r="8" ht="15" customHeight="1" spans="1:7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</row>
    <row r="9" ht="17.25" customHeight="1" spans="1:7">
      <c r="A9" s="73"/>
      <c r="B9" s="74"/>
      <c r="C9" s="74"/>
      <c r="D9" s="73"/>
      <c r="E9" s="75"/>
      <c r="F9" s="75"/>
      <c r="G9" s="75"/>
    </row>
    <row r="10" ht="18.75" customHeight="1" spans="1:7">
      <c r="A10" s="73"/>
      <c r="B10" s="73"/>
      <c r="C10" s="73"/>
      <c r="D10" s="73"/>
      <c r="E10" s="75"/>
      <c r="F10" s="75"/>
      <c r="G10" s="75"/>
    </row>
    <row r="11" ht="18.75" customHeight="1" spans="1:7">
      <c r="A11" s="76" t="s">
        <v>55</v>
      </c>
      <c r="B11" s="77" t="s">
        <v>348</v>
      </c>
      <c r="C11" s="77"/>
      <c r="D11" s="78"/>
      <c r="E11" s="75"/>
      <c r="F11" s="75"/>
      <c r="G11" s="75"/>
    </row>
    <row r="12" customHeight="1" spans="1:7">
      <c r="A12" t="s">
        <v>349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B4" sqref="B4:E4"/>
    </sheetView>
  </sheetViews>
  <sheetFormatPr defaultColWidth="8.86666666666667" defaultRowHeight="13.5"/>
  <cols>
    <col min="1" max="1" width="15.125" style="1" customWidth="1"/>
    <col min="2" max="2" width="25.9" style="1" customWidth="1"/>
    <col min="3" max="3" width="15.25" style="1" customWidth="1"/>
    <col min="4" max="4" width="14.375" style="1" customWidth="1"/>
    <col min="5" max="5" width="15.8666666666667" style="1" customWidth="1"/>
    <col min="6" max="6" width="9.125" style="1" customWidth="1"/>
    <col min="7" max="7" width="9" style="1" customWidth="1"/>
    <col min="8" max="8" width="15.5" style="1" customWidth="1"/>
    <col min="9" max="9" width="28.5" style="1" customWidth="1"/>
    <col min="10" max="10" width="23.9833333333333" style="1" customWidth="1"/>
    <col min="11" max="16384" width="8.86666666666667" style="1"/>
  </cols>
  <sheetData>
    <row r="1" s="1" customFormat="1" spans="1:10">
      <c r="J1" s="6" t="s">
        <v>350</v>
      </c>
    </row>
    <row r="2" s="1" customFormat="1" ht="35" customHeight="1" spans="1:10">
      <c r="A2" s="7" t="s">
        <v>351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17.25" customHeight="1" spans="1:10">
      <c r="A3" s="8" t="s">
        <v>352</v>
      </c>
      <c r="B3" s="8"/>
      <c r="C3" s="9"/>
      <c r="D3" s="10"/>
      <c r="E3" s="10"/>
      <c r="F3" s="10"/>
      <c r="G3" s="10"/>
      <c r="H3" s="10"/>
      <c r="I3" s="10"/>
      <c r="J3" s="286" t="s">
        <v>1</v>
      </c>
    </row>
    <row r="4" s="2" customFormat="1" ht="30" customHeight="1" spans="1:10">
      <c r="A4" s="12" t="s">
        <v>353</v>
      </c>
      <c r="B4" s="13">
        <v>169006</v>
      </c>
      <c r="C4" s="14"/>
      <c r="D4" s="14"/>
      <c r="E4" s="15"/>
      <c r="F4" s="16" t="s">
        <v>354</v>
      </c>
      <c r="G4" s="15"/>
      <c r="H4" s="17" t="s">
        <v>70</v>
      </c>
      <c r="I4" s="14"/>
      <c r="J4" s="15"/>
    </row>
    <row r="5" s="1" customFormat="1" ht="32.1" customHeight="1" spans="1:10">
      <c r="A5" s="18" t="s">
        <v>355</v>
      </c>
      <c r="B5" s="18"/>
      <c r="C5" s="18"/>
      <c r="D5" s="18"/>
      <c r="E5" s="18"/>
      <c r="F5" s="18"/>
      <c r="G5" s="18"/>
      <c r="H5" s="18"/>
      <c r="I5" s="18"/>
      <c r="J5" s="18" t="s">
        <v>356</v>
      </c>
    </row>
    <row r="6" s="1" customFormat="1" ht="107" customHeight="1" spans="1:10">
      <c r="A6" s="18" t="s">
        <v>357</v>
      </c>
      <c r="B6" s="19" t="s">
        <v>358</v>
      </c>
      <c r="C6" s="20" t="s">
        <v>359</v>
      </c>
      <c r="D6" s="20"/>
      <c r="E6" s="20"/>
      <c r="F6" s="20"/>
      <c r="G6" s="20"/>
      <c r="H6" s="20"/>
      <c r="I6" s="20"/>
      <c r="J6" s="21" t="s">
        <v>360</v>
      </c>
    </row>
    <row r="7" s="1" customFormat="1" ht="86" customHeight="1" spans="1:10">
      <c r="A7" s="18"/>
      <c r="B7" s="22" t="s">
        <v>361</v>
      </c>
      <c r="C7" s="20" t="s">
        <v>362</v>
      </c>
      <c r="D7" s="20"/>
      <c r="E7" s="20"/>
      <c r="F7" s="20"/>
      <c r="G7" s="20"/>
      <c r="H7" s="20"/>
      <c r="I7" s="20"/>
      <c r="J7" s="21" t="s">
        <v>363</v>
      </c>
    </row>
    <row r="8" s="1" customFormat="1" ht="76" customHeight="1" spans="1:10">
      <c r="A8" s="19" t="s">
        <v>364</v>
      </c>
      <c r="B8" s="23" t="s">
        <v>365</v>
      </c>
      <c r="C8" s="24" t="s">
        <v>366</v>
      </c>
      <c r="D8" s="24"/>
      <c r="E8" s="24"/>
      <c r="F8" s="24"/>
      <c r="G8" s="24"/>
      <c r="H8" s="24"/>
      <c r="I8" s="24"/>
      <c r="J8" s="25" t="s">
        <v>367</v>
      </c>
    </row>
    <row r="9" s="1" customFormat="1" ht="24" customHeight="1" spans="1:10">
      <c r="A9" s="26" t="s">
        <v>368</v>
      </c>
      <c r="B9" s="26"/>
      <c r="C9" s="26"/>
      <c r="D9" s="26"/>
      <c r="E9" s="26"/>
      <c r="F9" s="26"/>
      <c r="G9" s="26"/>
      <c r="H9" s="26"/>
      <c r="I9" s="26"/>
      <c r="J9" s="26"/>
    </row>
    <row r="10" s="1" customFormat="1" ht="32.1" customHeight="1" spans="1:10">
      <c r="A10" s="27" t="s">
        <v>369</v>
      </c>
      <c r="B10" s="28"/>
      <c r="C10" s="18" t="s">
        <v>370</v>
      </c>
      <c r="D10" s="18"/>
      <c r="E10" s="18"/>
      <c r="F10" s="18" t="s">
        <v>371</v>
      </c>
      <c r="G10" s="18"/>
      <c r="H10" s="18" t="s">
        <v>372</v>
      </c>
      <c r="I10" s="18"/>
      <c r="J10" s="18"/>
    </row>
    <row r="11" s="1" customFormat="1" ht="23" customHeight="1" spans="1:10">
      <c r="A11" s="29"/>
      <c r="B11" s="30"/>
      <c r="C11" s="18"/>
      <c r="D11" s="18"/>
      <c r="E11" s="18"/>
      <c r="F11" s="18"/>
      <c r="G11" s="18"/>
      <c r="H11" s="19" t="s">
        <v>373</v>
      </c>
      <c r="I11" s="19" t="s">
        <v>374</v>
      </c>
      <c r="J11" s="19" t="s">
        <v>375</v>
      </c>
    </row>
    <row r="12" s="1" customFormat="1" ht="158" customHeight="1" spans="1:10">
      <c r="A12" s="31" t="s">
        <v>376</v>
      </c>
      <c r="B12" s="32"/>
      <c r="C12" s="31" t="s">
        <v>362</v>
      </c>
      <c r="D12" s="33"/>
      <c r="E12" s="32"/>
      <c r="F12" s="20" t="s">
        <v>376</v>
      </c>
      <c r="G12" s="20"/>
      <c r="H12" s="34">
        <v>3395401.98</v>
      </c>
      <c r="I12" s="35">
        <v>3395401.98</v>
      </c>
      <c r="J12" s="34">
        <v>0</v>
      </c>
    </row>
    <row r="13" s="1" customFormat="1" ht="27" customHeight="1" spans="1:10">
      <c r="A13" s="36" t="s">
        <v>377</v>
      </c>
      <c r="B13" s="36"/>
      <c r="C13" s="36"/>
      <c r="D13" s="36"/>
      <c r="E13" s="36"/>
      <c r="F13" s="36"/>
      <c r="G13" s="36"/>
      <c r="H13" s="36"/>
      <c r="I13" s="36"/>
      <c r="J13" s="36"/>
    </row>
    <row r="14" s="1" customFormat="1" ht="32.1" customHeight="1" spans="1:10">
      <c r="A14" s="37" t="s">
        <v>378</v>
      </c>
      <c r="B14" s="37"/>
      <c r="C14" s="37"/>
      <c r="D14" s="37"/>
      <c r="E14" s="37"/>
      <c r="F14" s="37"/>
      <c r="G14" s="37"/>
      <c r="H14" s="38" t="s">
        <v>379</v>
      </c>
      <c r="I14" s="39" t="s">
        <v>274</v>
      </c>
      <c r="J14" s="38" t="s">
        <v>380</v>
      </c>
    </row>
    <row r="15" s="3" customFormat="1" ht="32.1" customHeight="1" spans="1:10">
      <c r="A15" s="39" t="s">
        <v>267</v>
      </c>
      <c r="B15" s="39" t="s">
        <v>381</v>
      </c>
      <c r="C15" s="38" t="s">
        <v>269</v>
      </c>
      <c r="D15" s="38" t="s">
        <v>270</v>
      </c>
      <c r="E15" s="38" t="s">
        <v>271</v>
      </c>
      <c r="F15" s="40" t="s">
        <v>272</v>
      </c>
      <c r="G15" s="40" t="s">
        <v>273</v>
      </c>
      <c r="H15" s="38"/>
      <c r="I15" s="39"/>
      <c r="J15" s="38"/>
    </row>
    <row r="16" s="3" customFormat="1" ht="50" customHeight="1" spans="1:10">
      <c r="A16" s="41" t="s">
        <v>276</v>
      </c>
      <c r="B16" s="41" t="s">
        <v>382</v>
      </c>
      <c r="C16" s="41" t="s">
        <v>75</v>
      </c>
      <c r="D16" s="42" t="s">
        <v>279</v>
      </c>
      <c r="E16" s="42" t="s">
        <v>383</v>
      </c>
      <c r="F16" s="42" t="s">
        <v>314</v>
      </c>
      <c r="G16" s="43" t="s">
        <v>281</v>
      </c>
      <c r="H16" s="44" t="s">
        <v>384</v>
      </c>
      <c r="I16" s="45" t="s">
        <v>385</v>
      </c>
      <c r="J16" s="45" t="s">
        <v>386</v>
      </c>
    </row>
    <row r="17" s="4" customFormat="1" ht="49" customHeight="1" spans="1:10">
      <c r="A17" s="46"/>
      <c r="B17" s="47" t="s">
        <v>277</v>
      </c>
      <c r="C17" s="48" t="s">
        <v>387</v>
      </c>
      <c r="D17" s="47" t="s">
        <v>279</v>
      </c>
      <c r="E17" s="48">
        <v>16</v>
      </c>
      <c r="F17" s="47" t="s">
        <v>280</v>
      </c>
      <c r="G17" s="49" t="s">
        <v>281</v>
      </c>
      <c r="H17" s="44" t="s">
        <v>384</v>
      </c>
      <c r="I17" s="45" t="s">
        <v>385</v>
      </c>
      <c r="J17" s="45" t="s">
        <v>386</v>
      </c>
    </row>
    <row r="18" s="4" customFormat="1" ht="54" customHeight="1" spans="1:10">
      <c r="A18" s="47" t="s">
        <v>283</v>
      </c>
      <c r="B18" s="47" t="s">
        <v>388</v>
      </c>
      <c r="C18" s="48" t="s">
        <v>285</v>
      </c>
      <c r="D18" s="47" t="s">
        <v>279</v>
      </c>
      <c r="E18" s="48" t="s">
        <v>286</v>
      </c>
      <c r="F18" s="47" t="s">
        <v>348</v>
      </c>
      <c r="G18" s="49" t="s">
        <v>288</v>
      </c>
      <c r="H18" s="44" t="s">
        <v>384</v>
      </c>
      <c r="I18" s="45" t="s">
        <v>385</v>
      </c>
      <c r="J18" s="45" t="s">
        <v>386</v>
      </c>
    </row>
    <row r="19" s="4" customFormat="1" ht="50" customHeight="1" spans="1:10">
      <c r="A19" s="50" t="s">
        <v>290</v>
      </c>
      <c r="B19" s="50" t="s">
        <v>389</v>
      </c>
      <c r="C19" s="48" t="s">
        <v>390</v>
      </c>
      <c r="D19" s="47" t="s">
        <v>293</v>
      </c>
      <c r="E19" s="48" t="s">
        <v>294</v>
      </c>
      <c r="F19" s="47" t="s">
        <v>287</v>
      </c>
      <c r="G19" s="49" t="s">
        <v>281</v>
      </c>
      <c r="H19" s="44" t="s">
        <v>384</v>
      </c>
      <c r="I19" s="45" t="s">
        <v>385</v>
      </c>
      <c r="J19" s="45" t="s">
        <v>386</v>
      </c>
    </row>
    <row r="20" s="4" customFormat="1" ht="51" customHeight="1" spans="1:10">
      <c r="A20" s="51"/>
      <c r="B20" s="51"/>
      <c r="C20" s="48" t="s">
        <v>292</v>
      </c>
      <c r="D20" s="47" t="s">
        <v>293</v>
      </c>
      <c r="E20" s="48" t="s">
        <v>294</v>
      </c>
      <c r="F20" s="47" t="s">
        <v>287</v>
      </c>
      <c r="G20" s="49" t="s">
        <v>281</v>
      </c>
      <c r="H20" s="44" t="s">
        <v>384</v>
      </c>
      <c r="I20" s="45" t="s">
        <v>385</v>
      </c>
      <c r="J20" s="45" t="s">
        <v>386</v>
      </c>
    </row>
    <row r="21" s="5" customFormat="1" spans="1:10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="5" customFormat="1" spans="1:10">
      <c r="A22" s="52"/>
      <c r="B22" s="52"/>
      <c r="C22" s="52"/>
      <c r="D22" s="52"/>
      <c r="E22" s="52"/>
      <c r="F22" s="52"/>
      <c r="G22" s="52"/>
      <c r="H22" s="52"/>
      <c r="I22" s="52"/>
      <c r="J22" s="52"/>
    </row>
    <row r="23" s="5" customFormat="1" spans="1:10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="5" customFormat="1" spans="1:10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="5" customFormat="1" spans="1:10">
      <c r="A25" s="52"/>
      <c r="B25" s="52"/>
      <c r="C25" s="52"/>
      <c r="D25" s="52"/>
      <c r="E25" s="52"/>
      <c r="F25" s="52"/>
      <c r="G25" s="52"/>
      <c r="H25" s="52"/>
      <c r="I25" s="52"/>
      <c r="J25" s="52"/>
    </row>
    <row r="26" s="5" customFormat="1" spans="1:10">
      <c r="A26" s="52"/>
      <c r="B26" s="52"/>
      <c r="C26" s="52"/>
      <c r="D26" s="52"/>
      <c r="E26" s="52"/>
      <c r="F26" s="52"/>
      <c r="G26" s="52"/>
      <c r="H26" s="52"/>
      <c r="I26" s="52"/>
      <c r="J26" s="52"/>
    </row>
    <row r="27" s="5" customFormat="1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="5" customFormat="1" spans="1:10">
      <c r="A28" s="52"/>
      <c r="B28" s="52"/>
      <c r="C28" s="52"/>
      <c r="D28" s="52"/>
      <c r="E28" s="52"/>
      <c r="F28" s="52"/>
      <c r="G28" s="52"/>
      <c r="H28" s="52"/>
      <c r="I28" s="52"/>
      <c r="J28" s="52"/>
    </row>
    <row r="29" s="5" customFormat="1" spans="1:10">
      <c r="A29" s="52"/>
      <c r="B29" s="52"/>
      <c r="C29" s="52"/>
      <c r="D29" s="52"/>
      <c r="E29" s="52"/>
      <c r="F29" s="52"/>
      <c r="G29" s="52"/>
      <c r="H29" s="52"/>
      <c r="I29" s="52"/>
      <c r="J29" s="52"/>
    </row>
    <row r="30" s="5" customFormat="1" spans="1:10">
      <c r="A30" s="52"/>
      <c r="B30" s="52"/>
      <c r="C30" s="52"/>
      <c r="D30" s="52"/>
      <c r="E30" s="52"/>
      <c r="F30" s="52"/>
      <c r="G30" s="52"/>
      <c r="H30" s="52"/>
      <c r="I30" s="52"/>
      <c r="J30" s="52"/>
    </row>
    <row r="31" s="5" customFormat="1" spans="1:10">
      <c r="A31" s="52"/>
      <c r="B31" s="52"/>
      <c r="C31" s="52"/>
      <c r="D31" s="52"/>
      <c r="E31" s="52"/>
      <c r="F31" s="52"/>
      <c r="G31" s="52"/>
      <c r="H31" s="52"/>
      <c r="I31" s="52"/>
      <c r="J31" s="52"/>
    </row>
  </sheetData>
  <mergeCells count="2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B12"/>
    <mergeCell ref="C12:E12"/>
    <mergeCell ref="F12:G12"/>
    <mergeCell ref="A13:J13"/>
    <mergeCell ref="A14:G14"/>
    <mergeCell ref="A6:A7"/>
    <mergeCell ref="A16:A17"/>
    <mergeCell ref="A19:A20"/>
    <mergeCell ref="B19:B20"/>
    <mergeCell ref="H14:H15"/>
    <mergeCell ref="I14:I15"/>
    <mergeCell ref="J14:J15"/>
    <mergeCell ref="A10:B11"/>
    <mergeCell ref="C10:E11"/>
    <mergeCell ref="F10:G11"/>
  </mergeCells>
  <pageMargins left="0.75" right="1.0625" top="1" bottom="1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G18" sqref="G18"/>
    </sheetView>
  </sheetViews>
  <sheetFormatPr defaultColWidth="8.575" defaultRowHeight="12.75" customHeight="1"/>
  <cols>
    <col min="1" max="1" width="10" customWidth="1"/>
    <col min="2" max="2" width="17.75" customWidth="1"/>
    <col min="3" max="3" width="14.75" customWidth="1"/>
    <col min="4" max="4" width="15.5" customWidth="1"/>
    <col min="5" max="5" width="16.5" customWidth="1"/>
    <col min="6" max="6" width="17.875" customWidth="1"/>
    <col min="7" max="7" width="16.75" customWidth="1"/>
    <col min="8" max="8" width="16.625" customWidth="1"/>
    <col min="9" max="9" width="13.5" customWidth="1"/>
    <col min="10" max="10" width="14.125" customWidth="1"/>
    <col min="11" max="11" width="16.125" customWidth="1"/>
    <col min="12" max="12" width="17" customWidth="1"/>
    <col min="13" max="13" width="17.625" customWidth="1"/>
    <col min="14" max="14" width="12" customWidth="1"/>
    <col min="15" max="15" width="16.25" customWidth="1"/>
    <col min="16" max="16" width="14.625" customWidth="1"/>
    <col min="17" max="17" width="22" customWidth="1"/>
    <col min="18" max="18" width="18.5" customWidth="1"/>
    <col min="19" max="19" width="17" customWidth="1"/>
  </cols>
  <sheetData>
    <row r="1" customHeight="1" spans="1:19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ht="17.25" customHeight="1" spans="1:19">
      <c r="A2" s="98" t="s">
        <v>52</v>
      </c>
    </row>
    <row r="3" ht="41.25" customHeight="1" spans="1:19">
      <c r="A3" s="92" t="str">
        <f>"2026"&amp;"年部门收入预算表"</f>
        <v>2026年部门收入预算表</v>
      </c>
    </row>
    <row r="4" ht="17.25" customHeight="1" spans="1:19">
      <c r="A4" s="95" t="str">
        <f>"单位名称："&amp;"昆明市东川区法者林场"</f>
        <v>单位名称：昆明市东川区法者林场</v>
      </c>
      <c r="S4" s="97" t="s">
        <v>1</v>
      </c>
    </row>
    <row r="5" ht="21.75" customHeight="1" spans="1:19">
      <c r="A5" s="270" t="s">
        <v>53</v>
      </c>
      <c r="B5" s="271" t="s">
        <v>54</v>
      </c>
      <c r="C5" s="271" t="s">
        <v>55</v>
      </c>
      <c r="D5" s="272" t="s">
        <v>56</v>
      </c>
      <c r="E5" s="272"/>
      <c r="F5" s="272"/>
      <c r="G5" s="272"/>
      <c r="H5" s="272"/>
      <c r="I5" s="182"/>
      <c r="J5" s="272"/>
      <c r="K5" s="272"/>
      <c r="L5" s="272"/>
      <c r="M5" s="272"/>
      <c r="N5" s="273"/>
      <c r="O5" s="272" t="s">
        <v>45</v>
      </c>
      <c r="P5" s="272"/>
      <c r="Q5" s="272"/>
      <c r="R5" s="272"/>
      <c r="S5" s="273"/>
    </row>
    <row r="6" ht="27" customHeight="1" spans="1:19">
      <c r="A6" s="274"/>
      <c r="B6" s="275"/>
      <c r="C6" s="275"/>
      <c r="D6" s="275" t="s">
        <v>57</v>
      </c>
      <c r="E6" s="275" t="s">
        <v>58</v>
      </c>
      <c r="F6" s="275" t="s">
        <v>59</v>
      </c>
      <c r="G6" s="275" t="s">
        <v>60</v>
      </c>
      <c r="H6" s="275" t="s">
        <v>61</v>
      </c>
      <c r="I6" s="276" t="s">
        <v>62</v>
      </c>
      <c r="J6" s="277"/>
      <c r="K6" s="277"/>
      <c r="L6" s="277"/>
      <c r="M6" s="277"/>
      <c r="N6" s="278"/>
      <c r="O6" s="275" t="s">
        <v>57</v>
      </c>
      <c r="P6" s="275" t="s">
        <v>58</v>
      </c>
      <c r="Q6" s="275" t="s">
        <v>59</v>
      </c>
      <c r="R6" s="275" t="s">
        <v>60</v>
      </c>
      <c r="S6" s="275" t="s">
        <v>63</v>
      </c>
    </row>
    <row r="7" ht="30" customHeight="1" spans="1:19">
      <c r="A7" s="279"/>
      <c r="B7" s="159"/>
      <c r="C7" s="167"/>
      <c r="D7" s="167"/>
      <c r="E7" s="167"/>
      <c r="F7" s="167"/>
      <c r="G7" s="167"/>
      <c r="H7" s="167"/>
      <c r="I7" s="120" t="s">
        <v>57</v>
      </c>
      <c r="J7" s="278" t="s">
        <v>64</v>
      </c>
      <c r="K7" s="278" t="s">
        <v>65</v>
      </c>
      <c r="L7" s="278" t="s">
        <v>66</v>
      </c>
      <c r="M7" s="278" t="s">
        <v>67</v>
      </c>
      <c r="N7" s="278" t="s">
        <v>68</v>
      </c>
      <c r="O7" s="280"/>
      <c r="P7" s="280"/>
      <c r="Q7" s="280"/>
      <c r="R7" s="280"/>
      <c r="S7" s="167"/>
    </row>
    <row r="8" ht="15" customHeight="1" spans="1:19">
      <c r="A8" s="281">
        <v>1</v>
      </c>
      <c r="B8" s="281">
        <v>2</v>
      </c>
      <c r="C8" s="281">
        <v>3</v>
      </c>
      <c r="D8" s="281">
        <v>4</v>
      </c>
      <c r="E8" s="281">
        <v>5</v>
      </c>
      <c r="F8" s="281">
        <v>6</v>
      </c>
      <c r="G8" s="281">
        <v>7</v>
      </c>
      <c r="H8" s="281">
        <v>8</v>
      </c>
      <c r="I8" s="120">
        <v>9</v>
      </c>
      <c r="J8" s="281">
        <v>10</v>
      </c>
      <c r="K8" s="281">
        <v>11</v>
      </c>
      <c r="L8" s="281">
        <v>12</v>
      </c>
      <c r="M8" s="281">
        <v>13</v>
      </c>
      <c r="N8" s="281">
        <v>14</v>
      </c>
      <c r="O8" s="281">
        <v>15</v>
      </c>
      <c r="P8" s="281">
        <v>16</v>
      </c>
      <c r="Q8" s="281">
        <v>17</v>
      </c>
      <c r="R8" s="281">
        <v>18</v>
      </c>
      <c r="S8" s="281">
        <v>19</v>
      </c>
    </row>
    <row r="9" ht="18" customHeight="1" spans="1:19">
      <c r="A9" s="73" t="s">
        <v>69</v>
      </c>
      <c r="B9" s="73" t="s">
        <v>70</v>
      </c>
      <c r="C9" s="251">
        <v>3395401.98</v>
      </c>
      <c r="D9" s="251">
        <v>3395401.98</v>
      </c>
      <c r="E9" s="251">
        <v>3395401.98</v>
      </c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</row>
    <row r="10" ht="18" customHeight="1" spans="1:19">
      <c r="A10" s="101" t="s">
        <v>55</v>
      </c>
      <c r="B10" s="282"/>
      <c r="C10" s="251">
        <v>3395401.98</v>
      </c>
      <c r="D10" s="251">
        <v>3395401.98</v>
      </c>
      <c r="E10" s="251">
        <v>3395401.98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2" activePane="bottomLeft" state="frozen"/>
      <selection/>
      <selection pane="bottomLeft" activeCell="F12" sqref="F1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ht="17.25" customHeight="1" spans="1:15">
      <c r="A2" s="97" t="s">
        <v>71</v>
      </c>
    </row>
    <row r="3" ht="41.25" customHeight="1" spans="1:15">
      <c r="A3" s="92" t="str">
        <f>"2026"&amp;"年部门支出预算表"</f>
        <v>2026年部门支出预算表</v>
      </c>
    </row>
    <row r="4" ht="17.25" customHeight="1" spans="1:15">
      <c r="A4" s="95" t="str">
        <f>"单位名称："&amp;"昆明市东川区法者林场"</f>
        <v>单位名称：昆明市东川区法者林场</v>
      </c>
      <c r="O4" s="97" t="s">
        <v>1</v>
      </c>
    </row>
    <row r="5" ht="27" customHeight="1" spans="1:15">
      <c r="A5" s="256" t="s">
        <v>72</v>
      </c>
      <c r="B5" s="256" t="s">
        <v>73</v>
      </c>
      <c r="C5" s="256" t="s">
        <v>55</v>
      </c>
      <c r="D5" s="257" t="s">
        <v>58</v>
      </c>
      <c r="E5" s="258"/>
      <c r="F5" s="259"/>
      <c r="G5" s="260" t="s">
        <v>59</v>
      </c>
      <c r="H5" s="260" t="s">
        <v>60</v>
      </c>
      <c r="I5" s="260" t="s">
        <v>74</v>
      </c>
      <c r="J5" s="257" t="s">
        <v>62</v>
      </c>
      <c r="K5" s="258"/>
      <c r="L5" s="258"/>
      <c r="M5" s="258"/>
      <c r="N5" s="261"/>
      <c r="O5" s="262"/>
    </row>
    <row r="6" ht="42" customHeight="1" spans="1:15">
      <c r="A6" s="263"/>
      <c r="B6" s="263"/>
      <c r="C6" s="264"/>
      <c r="D6" s="265" t="s">
        <v>57</v>
      </c>
      <c r="E6" s="265" t="s">
        <v>75</v>
      </c>
      <c r="F6" s="265" t="s">
        <v>76</v>
      </c>
      <c r="G6" s="264"/>
      <c r="H6" s="264"/>
      <c r="I6" s="266"/>
      <c r="J6" s="265" t="s">
        <v>57</v>
      </c>
      <c r="K6" s="248" t="s">
        <v>77</v>
      </c>
      <c r="L6" s="248" t="s">
        <v>78</v>
      </c>
      <c r="M6" s="248" t="s">
        <v>79</v>
      </c>
      <c r="N6" s="248" t="s">
        <v>80</v>
      </c>
      <c r="O6" s="248" t="s">
        <v>81</v>
      </c>
    </row>
    <row r="7" ht="18" customHeight="1" spans="1:15">
      <c r="A7" s="104" t="s">
        <v>82</v>
      </c>
      <c r="B7" s="104" t="s">
        <v>83</v>
      </c>
      <c r="C7" s="104" t="s">
        <v>84</v>
      </c>
      <c r="D7" s="107" t="s">
        <v>85</v>
      </c>
      <c r="E7" s="107" t="s">
        <v>86</v>
      </c>
      <c r="F7" s="107" t="s">
        <v>87</v>
      </c>
      <c r="G7" s="107" t="s">
        <v>88</v>
      </c>
      <c r="H7" s="107" t="s">
        <v>89</v>
      </c>
      <c r="I7" s="107" t="s">
        <v>90</v>
      </c>
      <c r="J7" s="107" t="s">
        <v>91</v>
      </c>
      <c r="K7" s="107" t="s">
        <v>92</v>
      </c>
      <c r="L7" s="107" t="s">
        <v>93</v>
      </c>
      <c r="M7" s="107" t="s">
        <v>94</v>
      </c>
      <c r="N7" s="104" t="s">
        <v>95</v>
      </c>
      <c r="O7" s="107" t="s">
        <v>96</v>
      </c>
    </row>
    <row r="8" ht="21" customHeight="1" spans="1:15">
      <c r="A8" s="108" t="s">
        <v>97</v>
      </c>
      <c r="B8" s="108" t="s">
        <v>98</v>
      </c>
      <c r="C8" s="229">
        <v>508769.98</v>
      </c>
      <c r="D8" s="229">
        <v>508769.98</v>
      </c>
      <c r="E8" s="229">
        <v>448640</v>
      </c>
      <c r="F8" s="243">
        <v>60129.98</v>
      </c>
      <c r="G8" s="131"/>
      <c r="H8" s="131"/>
      <c r="I8" s="131"/>
      <c r="J8" s="131"/>
      <c r="K8" s="131"/>
      <c r="L8" s="131"/>
      <c r="M8" s="131"/>
      <c r="N8" s="131"/>
      <c r="O8" s="131"/>
    </row>
    <row r="9" ht="21" customHeight="1" spans="1:15">
      <c r="A9" s="267" t="s">
        <v>99</v>
      </c>
      <c r="B9" s="267" t="s">
        <v>100</v>
      </c>
      <c r="C9" s="229">
        <v>448640</v>
      </c>
      <c r="D9" s="229">
        <v>448640</v>
      </c>
      <c r="E9" s="229">
        <v>448640</v>
      </c>
      <c r="F9" s="131"/>
      <c r="G9" s="131"/>
      <c r="H9" s="131"/>
      <c r="I9" s="131"/>
      <c r="J9" s="131"/>
      <c r="K9" s="131"/>
      <c r="L9" s="131"/>
      <c r="M9" s="131"/>
      <c r="N9" s="131"/>
      <c r="O9" s="131"/>
    </row>
    <row r="10" ht="21" customHeight="1" spans="1:15">
      <c r="A10" s="268" t="s">
        <v>101</v>
      </c>
      <c r="B10" s="268" t="s">
        <v>102</v>
      </c>
      <c r="C10" s="243">
        <v>135000</v>
      </c>
      <c r="D10" s="243">
        <v>135000</v>
      </c>
      <c r="E10" s="243">
        <v>135000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</row>
    <row r="11" ht="21" customHeight="1" spans="1:15">
      <c r="A11" s="268" t="s">
        <v>103</v>
      </c>
      <c r="B11" s="268" t="s">
        <v>104</v>
      </c>
      <c r="C11" s="243">
        <v>313640</v>
      </c>
      <c r="D11" s="243">
        <v>313640</v>
      </c>
      <c r="E11" s="243">
        <v>313640</v>
      </c>
      <c r="F11" s="131"/>
      <c r="G11" s="131"/>
      <c r="H11" s="131"/>
      <c r="I11" s="131"/>
      <c r="J11" s="131"/>
      <c r="K11" s="131"/>
      <c r="L11" s="131"/>
      <c r="M11" s="131"/>
      <c r="N11" s="131"/>
      <c r="O11" s="131"/>
    </row>
    <row r="12" ht="21" customHeight="1" spans="1:15">
      <c r="A12" s="267" t="s">
        <v>105</v>
      </c>
      <c r="B12" s="267" t="s">
        <v>106</v>
      </c>
      <c r="C12" s="243">
        <v>60129.98</v>
      </c>
      <c r="D12" s="243">
        <v>60129.98</v>
      </c>
      <c r="E12" s="243"/>
      <c r="F12" s="243">
        <v>60129.98</v>
      </c>
      <c r="G12" s="131"/>
      <c r="H12" s="131"/>
      <c r="I12" s="131"/>
      <c r="J12" s="131"/>
      <c r="K12" s="131"/>
      <c r="L12" s="131"/>
      <c r="M12" s="131"/>
      <c r="N12" s="131"/>
      <c r="O12" s="131"/>
    </row>
    <row r="13" ht="21" customHeight="1" spans="1:15">
      <c r="A13" s="268" t="s">
        <v>107</v>
      </c>
      <c r="B13" s="268" t="s">
        <v>108</v>
      </c>
      <c r="C13" s="243">
        <v>60129.98</v>
      </c>
      <c r="D13" s="243">
        <v>60129.98</v>
      </c>
      <c r="E13" s="243"/>
      <c r="F13" s="243">
        <v>60129.98</v>
      </c>
      <c r="G13" s="131"/>
      <c r="H13" s="131"/>
      <c r="I13" s="131"/>
      <c r="J13" s="131"/>
      <c r="K13" s="131"/>
      <c r="L13" s="131"/>
      <c r="M13" s="131"/>
      <c r="N13" s="131"/>
      <c r="O13" s="131"/>
    </row>
    <row r="14" ht="21" customHeight="1" spans="1:15">
      <c r="A14" s="108" t="s">
        <v>109</v>
      </c>
      <c r="B14" s="108" t="s">
        <v>110</v>
      </c>
      <c r="C14" s="229">
        <v>319939</v>
      </c>
      <c r="D14" s="229">
        <v>319939</v>
      </c>
      <c r="E14" s="229">
        <v>319939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</row>
    <row r="15" ht="21" customHeight="1" spans="1:15">
      <c r="A15" s="267" t="s">
        <v>111</v>
      </c>
      <c r="B15" s="267" t="s">
        <v>112</v>
      </c>
      <c r="C15" s="229">
        <v>319939</v>
      </c>
      <c r="D15" s="229">
        <v>319939</v>
      </c>
      <c r="E15" s="229">
        <v>319939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ht="21" customHeight="1" spans="1:15">
      <c r="A16" s="268" t="s">
        <v>113</v>
      </c>
      <c r="B16" s="268" t="s">
        <v>114</v>
      </c>
      <c r="C16" s="243">
        <v>164147</v>
      </c>
      <c r="D16" s="243">
        <v>164147</v>
      </c>
      <c r="E16" s="243">
        <v>164147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ht="21" customHeight="1" spans="1:15">
      <c r="A17" s="268" t="s">
        <v>115</v>
      </c>
      <c r="B17" s="268" t="s">
        <v>116</v>
      </c>
      <c r="C17" s="243">
        <v>131688</v>
      </c>
      <c r="D17" s="243">
        <v>131688</v>
      </c>
      <c r="E17" s="243">
        <v>131688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ht="21" customHeight="1" spans="1:15">
      <c r="A18" s="268" t="s">
        <v>117</v>
      </c>
      <c r="B18" s="268" t="s">
        <v>118</v>
      </c>
      <c r="C18" s="243">
        <v>24104</v>
      </c>
      <c r="D18" s="243">
        <v>24104</v>
      </c>
      <c r="E18" s="243">
        <v>24104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ht="21" customHeight="1" spans="1:15">
      <c r="A19" s="108" t="s">
        <v>119</v>
      </c>
      <c r="B19" s="108" t="s">
        <v>120</v>
      </c>
      <c r="C19" s="243">
        <v>2318997</v>
      </c>
      <c r="D19" s="243">
        <v>2318997</v>
      </c>
      <c r="E19" s="243">
        <v>2318997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ht="21" customHeight="1" spans="1:15">
      <c r="A20" s="267" t="s">
        <v>121</v>
      </c>
      <c r="B20" s="267" t="s">
        <v>122</v>
      </c>
      <c r="C20" s="243">
        <v>2318997</v>
      </c>
      <c r="D20" s="243">
        <v>2318997</v>
      </c>
      <c r="E20" s="243">
        <v>2318997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</row>
    <row r="21" ht="21" customHeight="1" spans="1:15">
      <c r="A21" s="268" t="s">
        <v>123</v>
      </c>
      <c r="B21" s="268" t="s">
        <v>124</v>
      </c>
      <c r="C21" s="243">
        <v>2318997</v>
      </c>
      <c r="D21" s="243">
        <v>2318997</v>
      </c>
      <c r="E21" s="243">
        <v>2318997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</row>
    <row r="22" ht="21" customHeight="1" spans="1:15">
      <c r="A22" s="108" t="s">
        <v>125</v>
      </c>
      <c r="B22" s="108" t="s">
        <v>126</v>
      </c>
      <c r="C22" s="243">
        <v>247696</v>
      </c>
      <c r="D22" s="243">
        <v>247696</v>
      </c>
      <c r="E22" s="243">
        <v>247696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ht="21" customHeight="1" spans="1:15">
      <c r="A23" s="267" t="s">
        <v>127</v>
      </c>
      <c r="B23" s="267" t="s">
        <v>128</v>
      </c>
      <c r="C23" s="243">
        <v>247696</v>
      </c>
      <c r="D23" s="243">
        <v>247696</v>
      </c>
      <c r="E23" s="243">
        <v>247696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1"/>
    </row>
    <row r="24" ht="21" customHeight="1" spans="1:15">
      <c r="A24" s="268" t="s">
        <v>129</v>
      </c>
      <c r="B24" s="268" t="s">
        <v>130</v>
      </c>
      <c r="C24" s="243">
        <v>247696</v>
      </c>
      <c r="D24" s="243">
        <v>247696</v>
      </c>
      <c r="E24" s="243">
        <v>247696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ht="21" customHeight="1" spans="1:15">
      <c r="A25" s="269" t="s">
        <v>55</v>
      </c>
      <c r="B25" s="88"/>
      <c r="C25" s="166">
        <v>3395401.98</v>
      </c>
      <c r="D25" s="166">
        <v>3395401.98</v>
      </c>
      <c r="E25" s="166">
        <v>3335272</v>
      </c>
      <c r="F25" s="243">
        <v>60129.98</v>
      </c>
      <c r="G25" s="131"/>
      <c r="H25" s="131"/>
      <c r="I25" s="131"/>
      <c r="J25" s="131"/>
      <c r="K25" s="131"/>
      <c r="L25" s="131"/>
      <c r="M25" s="131"/>
      <c r="N25" s="131"/>
      <c r="O25" s="131"/>
    </row>
  </sheetData>
  <mergeCells count="12">
    <mergeCell ref="A2:O2"/>
    <mergeCell ref="A3:O3"/>
    <mergeCell ref="A4:B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3" activePane="bottomLeft" state="frozen"/>
      <selection/>
      <selection pane="bottomLeft" activeCell="D26" sqref="D26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53"/>
      <c r="B1" s="53"/>
      <c r="C1" s="53"/>
      <c r="D1" s="53"/>
    </row>
    <row r="2" ht="15" customHeight="1" spans="1:4">
      <c r="A2" s="93"/>
      <c r="B2" s="97"/>
      <c r="C2" s="97"/>
      <c r="D2" s="97" t="s">
        <v>131</v>
      </c>
    </row>
    <row r="3" ht="41.25" customHeight="1" spans="1:4">
      <c r="A3" s="92" t="str">
        <f>"2026"&amp;"年财政拨款收支预算总表"</f>
        <v>2026年财政拨款收支预算总表</v>
      </c>
    </row>
    <row r="4" ht="17.25" customHeight="1" spans="1:4">
      <c r="A4" s="95" t="str">
        <f>"单位名称："&amp;"昆明市东川区法者林场"</f>
        <v>单位名称：昆明市东川区法者林场</v>
      </c>
      <c r="B4" s="247"/>
      <c r="D4" s="97" t="s">
        <v>1</v>
      </c>
    </row>
    <row r="5" ht="17.25" customHeight="1" spans="1:4">
      <c r="A5" s="248" t="s">
        <v>2</v>
      </c>
      <c r="B5" s="249"/>
      <c r="C5" s="248" t="s">
        <v>3</v>
      </c>
      <c r="D5" s="249"/>
    </row>
    <row r="6" ht="18.75" customHeight="1" spans="1:4">
      <c r="A6" s="248" t="s">
        <v>4</v>
      </c>
      <c r="B6" s="248" t="s">
        <v>5</v>
      </c>
      <c r="C6" s="248" t="s">
        <v>6</v>
      </c>
      <c r="D6" s="248" t="s">
        <v>5</v>
      </c>
    </row>
    <row r="7" ht="16.5" customHeight="1" spans="1:4">
      <c r="A7" s="250" t="s">
        <v>132</v>
      </c>
      <c r="B7" s="251">
        <v>3395401.98</v>
      </c>
      <c r="C7" s="250" t="s">
        <v>133</v>
      </c>
      <c r="D7" s="251">
        <v>3395401.98</v>
      </c>
    </row>
    <row r="8" ht="16.5" customHeight="1" spans="1:4">
      <c r="A8" s="250" t="s">
        <v>134</v>
      </c>
      <c r="B8" s="251">
        <v>3395401.98</v>
      </c>
      <c r="C8" s="250" t="s">
        <v>135</v>
      </c>
      <c r="D8" s="131"/>
    </row>
    <row r="9" ht="16.5" customHeight="1" spans="1:4">
      <c r="A9" s="250" t="s">
        <v>136</v>
      </c>
      <c r="B9" s="131"/>
      <c r="C9" s="250" t="s">
        <v>137</v>
      </c>
      <c r="D9" s="131"/>
    </row>
    <row r="10" ht="16.5" customHeight="1" spans="1:4">
      <c r="A10" s="250" t="s">
        <v>138</v>
      </c>
      <c r="B10" s="131"/>
      <c r="C10" s="250" t="s">
        <v>139</v>
      </c>
      <c r="D10" s="131"/>
    </row>
    <row r="11" ht="16.5" customHeight="1" spans="1:4">
      <c r="A11" s="250" t="s">
        <v>140</v>
      </c>
      <c r="B11" s="131"/>
      <c r="C11" s="250" t="s">
        <v>141</v>
      </c>
      <c r="D11" s="131"/>
    </row>
    <row r="12" ht="16.5" customHeight="1" spans="1:4">
      <c r="A12" s="250" t="s">
        <v>134</v>
      </c>
      <c r="B12" s="131"/>
      <c r="C12" s="250" t="s">
        <v>142</v>
      </c>
      <c r="D12" s="131"/>
    </row>
    <row r="13" ht="16.5" customHeight="1" spans="1:4">
      <c r="A13" s="252" t="s">
        <v>136</v>
      </c>
      <c r="B13" s="131"/>
      <c r="C13" s="119" t="s">
        <v>143</v>
      </c>
      <c r="D13" s="131"/>
    </row>
    <row r="14" ht="16.5" customHeight="1" spans="1:4">
      <c r="A14" s="252" t="s">
        <v>138</v>
      </c>
      <c r="B14" s="131"/>
      <c r="C14" s="119" t="s">
        <v>144</v>
      </c>
      <c r="D14" s="131"/>
    </row>
    <row r="15" ht="16.5" customHeight="1" spans="1:4">
      <c r="A15" s="253"/>
      <c r="B15" s="131"/>
      <c r="C15" s="119" t="s">
        <v>145</v>
      </c>
      <c r="D15" s="251">
        <v>508769.98</v>
      </c>
    </row>
    <row r="16" ht="16.5" customHeight="1" spans="1:4">
      <c r="A16" s="253"/>
      <c r="B16" s="131"/>
      <c r="C16" s="119" t="s">
        <v>146</v>
      </c>
      <c r="D16" s="251">
        <v>319939</v>
      </c>
    </row>
    <row r="17" ht="16.5" customHeight="1" spans="1:4">
      <c r="A17" s="253"/>
      <c r="B17" s="131"/>
      <c r="C17" s="119" t="s">
        <v>147</v>
      </c>
      <c r="D17" s="131"/>
    </row>
    <row r="18" ht="16.5" customHeight="1" spans="1:4">
      <c r="A18" s="253"/>
      <c r="B18" s="131"/>
      <c r="C18" s="119" t="s">
        <v>148</v>
      </c>
      <c r="D18" s="131"/>
    </row>
    <row r="19" ht="16.5" customHeight="1" spans="1:4">
      <c r="A19" s="253"/>
      <c r="B19" s="131"/>
      <c r="C19" s="119" t="s">
        <v>149</v>
      </c>
      <c r="D19" s="251">
        <v>2318997</v>
      </c>
    </row>
    <row r="20" ht="16.5" customHeight="1" spans="1:4">
      <c r="A20" s="253"/>
      <c r="B20" s="131"/>
      <c r="C20" s="119" t="s">
        <v>150</v>
      </c>
      <c r="D20" s="131"/>
    </row>
    <row r="21" ht="16.5" customHeight="1" spans="1:4">
      <c r="A21" s="253"/>
      <c r="B21" s="131"/>
      <c r="C21" s="119" t="s">
        <v>151</v>
      </c>
      <c r="D21" s="131"/>
    </row>
    <row r="22" ht="16.5" customHeight="1" spans="1:4">
      <c r="A22" s="253"/>
      <c r="B22" s="131"/>
      <c r="C22" s="119" t="s">
        <v>152</v>
      </c>
      <c r="D22" s="131"/>
    </row>
    <row r="23" ht="16.5" customHeight="1" spans="1:4">
      <c r="A23" s="253"/>
      <c r="B23" s="131"/>
      <c r="C23" s="119" t="s">
        <v>153</v>
      </c>
      <c r="D23" s="131"/>
    </row>
    <row r="24" ht="16.5" customHeight="1" spans="1:4">
      <c r="A24" s="253"/>
      <c r="B24" s="131"/>
      <c r="C24" s="119" t="s">
        <v>154</v>
      </c>
      <c r="D24" s="131"/>
    </row>
    <row r="25" ht="16.5" customHeight="1" spans="1:4">
      <c r="A25" s="253"/>
      <c r="B25" s="131"/>
      <c r="C25" s="119" t="s">
        <v>155</v>
      </c>
      <c r="D25" s="131"/>
    </row>
    <row r="26" ht="16.5" customHeight="1" spans="1:4">
      <c r="A26" s="253"/>
      <c r="B26" s="131"/>
      <c r="C26" s="119" t="s">
        <v>156</v>
      </c>
      <c r="D26" s="251">
        <v>247696</v>
      </c>
    </row>
    <row r="27" ht="16.5" customHeight="1" spans="1:4">
      <c r="A27" s="253"/>
      <c r="B27" s="131"/>
      <c r="C27" s="119" t="s">
        <v>157</v>
      </c>
      <c r="D27" s="131"/>
    </row>
    <row r="28" ht="16.5" customHeight="1" spans="1:4">
      <c r="A28" s="253"/>
      <c r="B28" s="131"/>
      <c r="C28" s="119" t="s">
        <v>158</v>
      </c>
      <c r="D28" s="131"/>
    </row>
    <row r="29" ht="16.5" customHeight="1" spans="1:4">
      <c r="A29" s="253"/>
      <c r="B29" s="131"/>
      <c r="C29" s="119" t="s">
        <v>159</v>
      </c>
      <c r="D29" s="131"/>
    </row>
    <row r="30" ht="16.5" customHeight="1" spans="1:4">
      <c r="A30" s="253"/>
      <c r="B30" s="131"/>
      <c r="C30" s="119" t="s">
        <v>160</v>
      </c>
      <c r="D30" s="131"/>
    </row>
    <row r="31" ht="16.5" customHeight="1" spans="1:4">
      <c r="A31" s="253"/>
      <c r="B31" s="131"/>
      <c r="C31" s="119" t="s">
        <v>161</v>
      </c>
      <c r="D31" s="131"/>
    </row>
    <row r="32" ht="16.5" customHeight="1" spans="1:4">
      <c r="A32" s="253"/>
      <c r="B32" s="131"/>
      <c r="C32" s="252" t="s">
        <v>162</v>
      </c>
      <c r="D32" s="131"/>
    </row>
    <row r="33" ht="16.5" customHeight="1" spans="1:4">
      <c r="A33" s="253"/>
      <c r="B33" s="131"/>
      <c r="C33" s="252" t="s">
        <v>163</v>
      </c>
      <c r="D33" s="131"/>
    </row>
    <row r="34" ht="16.5" customHeight="1" spans="1:4">
      <c r="A34" s="253"/>
      <c r="B34" s="131"/>
      <c r="C34" s="82" t="s">
        <v>164</v>
      </c>
      <c r="D34" s="131"/>
    </row>
    <row r="35" ht="15" customHeight="1" spans="1:4">
      <c r="A35" s="254" t="s">
        <v>50</v>
      </c>
      <c r="B35" s="255">
        <v>3395401.98</v>
      </c>
      <c r="C35" s="254" t="s">
        <v>51</v>
      </c>
      <c r="D35" s="255">
        <v>3395401.98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E25" sqref="E25:G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53"/>
      <c r="B1" s="53"/>
      <c r="C1" s="53"/>
      <c r="D1" s="53"/>
      <c r="E1" s="53"/>
      <c r="F1" s="53"/>
      <c r="G1" s="53"/>
    </row>
    <row r="2" customHeight="1" spans="1:7">
      <c r="D2" s="186"/>
      <c r="F2" s="121"/>
      <c r="G2" s="187" t="s">
        <v>165</v>
      </c>
    </row>
    <row r="3" ht="41.25" customHeight="1" spans="1:7">
      <c r="A3" s="175" t="str">
        <f>"2026"&amp;"年一般公共预算支出预算表（按功能科目分类）"</f>
        <v>2026年一般公共预算支出预算表（按功能科目分类）</v>
      </c>
      <c r="B3" s="175"/>
      <c r="C3" s="175"/>
      <c r="D3" s="175"/>
      <c r="E3" s="175"/>
      <c r="F3" s="175"/>
      <c r="G3" s="175"/>
    </row>
    <row r="4" ht="18" customHeight="1" spans="1:7">
      <c r="A4" s="57" t="str">
        <f>"单位名称："&amp;"昆明市东川区法者林场"</f>
        <v>单位名称：昆明市东川区法者林场</v>
      </c>
      <c r="F4" s="172"/>
      <c r="G4" s="187" t="s">
        <v>1</v>
      </c>
    </row>
    <row r="5" ht="20.25" customHeight="1" spans="1:7">
      <c r="A5" s="239" t="s">
        <v>166</v>
      </c>
      <c r="B5" s="240"/>
      <c r="C5" s="176" t="s">
        <v>55</v>
      </c>
      <c r="D5" s="241" t="s">
        <v>75</v>
      </c>
      <c r="E5" s="64"/>
      <c r="F5" s="65"/>
      <c r="G5" s="189" t="s">
        <v>76</v>
      </c>
    </row>
    <row r="6" ht="20.25" customHeight="1" spans="1:7">
      <c r="A6" s="242" t="s">
        <v>72</v>
      </c>
      <c r="B6" s="242" t="s">
        <v>73</v>
      </c>
      <c r="C6" s="71"/>
      <c r="D6" s="181" t="s">
        <v>57</v>
      </c>
      <c r="E6" s="181" t="s">
        <v>167</v>
      </c>
      <c r="F6" s="181" t="s">
        <v>168</v>
      </c>
      <c r="G6" s="191"/>
    </row>
    <row r="7" ht="15" customHeight="1" spans="1:7">
      <c r="A7" s="111" t="s">
        <v>82</v>
      </c>
      <c r="B7" s="111" t="s">
        <v>83</v>
      </c>
      <c r="C7" s="111" t="s">
        <v>84</v>
      </c>
      <c r="D7" s="111" t="s">
        <v>85</v>
      </c>
      <c r="E7" s="111" t="s">
        <v>86</v>
      </c>
      <c r="F7" s="111" t="s">
        <v>87</v>
      </c>
      <c r="G7" s="111" t="s">
        <v>88</v>
      </c>
    </row>
    <row r="8" ht="18" customHeight="1" spans="1:7">
      <c r="A8" s="82" t="s">
        <v>97</v>
      </c>
      <c r="B8" s="82" t="s">
        <v>98</v>
      </c>
      <c r="C8" s="229">
        <v>508769.98</v>
      </c>
      <c r="D8" s="229">
        <v>448640</v>
      </c>
      <c r="E8" s="229">
        <v>443240</v>
      </c>
      <c r="F8" s="229">
        <v>5400</v>
      </c>
      <c r="G8" s="243">
        <v>60129.98</v>
      </c>
    </row>
    <row r="9" ht="18" customHeight="1" spans="1:7">
      <c r="A9" s="244" t="s">
        <v>99</v>
      </c>
      <c r="B9" s="244" t="s">
        <v>100</v>
      </c>
      <c r="C9" s="229">
        <v>448640</v>
      </c>
      <c r="D9" s="229">
        <v>448640</v>
      </c>
      <c r="E9" s="229">
        <v>443240</v>
      </c>
      <c r="F9" s="229">
        <v>5400</v>
      </c>
      <c r="G9" s="229"/>
    </row>
    <row r="10" ht="18" customHeight="1" spans="1:7">
      <c r="A10" s="245" t="s">
        <v>101</v>
      </c>
      <c r="B10" s="245" t="s">
        <v>102</v>
      </c>
      <c r="C10" s="243">
        <v>135000</v>
      </c>
      <c r="D10" s="243">
        <v>135000</v>
      </c>
      <c r="E10" s="243">
        <v>129600</v>
      </c>
      <c r="F10" s="229">
        <v>5400</v>
      </c>
      <c r="G10" s="229"/>
    </row>
    <row r="11" ht="18" customHeight="1" spans="1:7">
      <c r="A11" s="245" t="s">
        <v>103</v>
      </c>
      <c r="B11" s="245" t="s">
        <v>104</v>
      </c>
      <c r="C11" s="243">
        <v>313640</v>
      </c>
      <c r="D11" s="243">
        <v>313640</v>
      </c>
      <c r="E11" s="243">
        <v>313640</v>
      </c>
      <c r="F11" s="229"/>
      <c r="G11" s="229"/>
    </row>
    <row r="12" ht="18" customHeight="1" spans="1:7">
      <c r="A12" s="244" t="s">
        <v>105</v>
      </c>
      <c r="B12" s="244" t="s">
        <v>106</v>
      </c>
      <c r="C12" s="243">
        <v>60129.98</v>
      </c>
      <c r="D12" s="243"/>
      <c r="E12" s="243"/>
      <c r="F12" s="229"/>
      <c r="G12" s="243">
        <v>60129.98</v>
      </c>
    </row>
    <row r="13" ht="18" customHeight="1" spans="1:7">
      <c r="A13" s="245" t="s">
        <v>107</v>
      </c>
      <c r="B13" s="245" t="s">
        <v>108</v>
      </c>
      <c r="C13" s="243">
        <v>60129.98</v>
      </c>
      <c r="D13" s="243"/>
      <c r="E13" s="243"/>
      <c r="F13" s="229"/>
      <c r="G13" s="243">
        <v>60129.98</v>
      </c>
    </row>
    <row r="14" ht="18" customHeight="1" spans="1:7">
      <c r="A14" s="82" t="s">
        <v>109</v>
      </c>
      <c r="B14" s="82" t="s">
        <v>110</v>
      </c>
      <c r="C14" s="229">
        <v>319939</v>
      </c>
      <c r="D14" s="229">
        <v>319939</v>
      </c>
      <c r="E14" s="229">
        <v>319939</v>
      </c>
      <c r="F14" s="229"/>
      <c r="G14" s="229"/>
    </row>
    <row r="15" ht="18" customHeight="1" spans="1:7">
      <c r="A15" s="244" t="s">
        <v>111</v>
      </c>
      <c r="B15" s="244" t="s">
        <v>112</v>
      </c>
      <c r="C15" s="229">
        <v>319939</v>
      </c>
      <c r="D15" s="229">
        <v>319939</v>
      </c>
      <c r="E15" s="229">
        <v>319939</v>
      </c>
      <c r="F15" s="229"/>
      <c r="G15" s="229"/>
    </row>
    <row r="16" ht="18" customHeight="1" spans="1:7">
      <c r="A16" s="245" t="s">
        <v>113</v>
      </c>
      <c r="B16" s="245" t="s">
        <v>114</v>
      </c>
      <c r="C16" s="243">
        <v>164147</v>
      </c>
      <c r="D16" s="243">
        <v>164147</v>
      </c>
      <c r="E16" s="243">
        <v>164147</v>
      </c>
      <c r="F16" s="229"/>
      <c r="G16" s="229"/>
    </row>
    <row r="17" ht="18" customHeight="1" spans="1:7">
      <c r="A17" s="245" t="s">
        <v>115</v>
      </c>
      <c r="B17" s="245" t="s">
        <v>116</v>
      </c>
      <c r="C17" s="243">
        <v>131688</v>
      </c>
      <c r="D17" s="243">
        <v>131688</v>
      </c>
      <c r="E17" s="243">
        <v>131688</v>
      </c>
      <c r="F17" s="229"/>
      <c r="G17" s="229"/>
    </row>
    <row r="18" ht="18" customHeight="1" spans="1:7">
      <c r="A18" s="245" t="s">
        <v>117</v>
      </c>
      <c r="B18" s="245" t="s">
        <v>118</v>
      </c>
      <c r="C18" s="243">
        <v>24104</v>
      </c>
      <c r="D18" s="243">
        <v>24104</v>
      </c>
      <c r="E18" s="243">
        <v>24104</v>
      </c>
      <c r="F18" s="229"/>
      <c r="G18" s="229"/>
    </row>
    <row r="19" ht="18" customHeight="1" spans="1:7">
      <c r="A19" s="82" t="s">
        <v>119</v>
      </c>
      <c r="B19" s="82" t="s">
        <v>120</v>
      </c>
      <c r="C19" s="243">
        <v>2318997</v>
      </c>
      <c r="D19" s="243">
        <v>2318997</v>
      </c>
      <c r="E19" s="243">
        <v>2204117</v>
      </c>
      <c r="F19" s="243">
        <v>114880</v>
      </c>
      <c r="G19" s="229"/>
    </row>
    <row r="20" ht="18" customHeight="1" spans="1:7">
      <c r="A20" s="244" t="s">
        <v>121</v>
      </c>
      <c r="B20" s="244" t="s">
        <v>122</v>
      </c>
      <c r="C20" s="243">
        <v>2318997</v>
      </c>
      <c r="D20" s="243">
        <v>2318997</v>
      </c>
      <c r="E20" s="243">
        <v>2204117</v>
      </c>
      <c r="F20" s="243">
        <v>114880</v>
      </c>
      <c r="G20" s="229"/>
    </row>
    <row r="21" ht="18" customHeight="1" spans="1:7">
      <c r="A21" s="245" t="s">
        <v>123</v>
      </c>
      <c r="B21" s="245" t="s">
        <v>124</v>
      </c>
      <c r="C21" s="243">
        <v>2318997</v>
      </c>
      <c r="D21" s="243">
        <v>2318997</v>
      </c>
      <c r="E21" s="243">
        <v>2204117</v>
      </c>
      <c r="F21" s="243">
        <v>114880</v>
      </c>
      <c r="G21" s="229"/>
    </row>
    <row r="22" ht="18" customHeight="1" spans="1:7">
      <c r="A22" s="82" t="s">
        <v>125</v>
      </c>
      <c r="B22" s="82" t="s">
        <v>126</v>
      </c>
      <c r="C22" s="243">
        <v>247696</v>
      </c>
      <c r="D22" s="243">
        <v>247696</v>
      </c>
      <c r="E22" s="243">
        <v>247696</v>
      </c>
      <c r="F22" s="229"/>
      <c r="G22" s="229"/>
    </row>
    <row r="23" ht="18" customHeight="1" spans="1:7">
      <c r="A23" s="244" t="s">
        <v>127</v>
      </c>
      <c r="B23" s="244" t="s">
        <v>128</v>
      </c>
      <c r="C23" s="243">
        <v>247696</v>
      </c>
      <c r="D23" s="243">
        <v>247696</v>
      </c>
      <c r="E23" s="243">
        <v>247696</v>
      </c>
      <c r="F23" s="229"/>
      <c r="G23" s="229"/>
    </row>
    <row r="24" ht="18" customHeight="1" spans="1:7">
      <c r="A24" s="245" t="s">
        <v>129</v>
      </c>
      <c r="B24" s="245" t="s">
        <v>130</v>
      </c>
      <c r="C24" s="243">
        <v>247696</v>
      </c>
      <c r="D24" s="243">
        <v>247696</v>
      </c>
      <c r="E24" s="243">
        <v>247696</v>
      </c>
      <c r="F24" s="229"/>
      <c r="G24" s="229"/>
    </row>
    <row r="25" ht="18" customHeight="1" spans="1:7">
      <c r="A25" s="130" t="s">
        <v>169</v>
      </c>
      <c r="B25" s="246" t="s">
        <v>169</v>
      </c>
      <c r="C25" s="243">
        <v>3395401.98</v>
      </c>
      <c r="D25" s="243">
        <v>3335272</v>
      </c>
      <c r="E25" s="243">
        <v>3214992</v>
      </c>
      <c r="F25" s="243">
        <v>120280</v>
      </c>
      <c r="G25" s="243">
        <v>60129.98</v>
      </c>
    </row>
  </sheetData>
  <mergeCells count="6">
    <mergeCell ref="A3:G3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53"/>
      <c r="B1" s="53"/>
      <c r="C1" s="53"/>
      <c r="D1" s="53"/>
      <c r="E1" s="53"/>
      <c r="F1" s="53"/>
    </row>
    <row r="2" customHeight="1" spans="1:6">
      <c r="A2" s="94"/>
      <c r="B2" s="94"/>
      <c r="C2" s="94"/>
      <c r="D2" s="94"/>
      <c r="E2" s="93"/>
      <c r="F2" s="235" t="s">
        <v>170</v>
      </c>
    </row>
    <row r="3" ht="41.25" customHeight="1" spans="1:6">
      <c r="A3" s="236" t="str">
        <f>"2026"&amp;"年一般公共预算“三公”经费支出预算表"</f>
        <v>2026年一般公共预算“三公”经费支出预算表</v>
      </c>
      <c r="B3" s="94"/>
      <c r="C3" s="94"/>
      <c r="D3" s="94"/>
      <c r="E3" s="93"/>
      <c r="F3" s="94"/>
    </row>
    <row r="4" customHeight="1" spans="1:6">
      <c r="A4" s="160" t="str">
        <f>"单位名称："&amp;"昆明市东川区法者林场"</f>
        <v>单位名称：昆明市东川区法者林场</v>
      </c>
      <c r="B4" s="237"/>
      <c r="D4" s="94"/>
      <c r="E4" s="93"/>
      <c r="F4" s="98" t="s">
        <v>1</v>
      </c>
    </row>
    <row r="5" ht="27" customHeight="1" spans="1:6">
      <c r="A5" s="99" t="s">
        <v>171</v>
      </c>
      <c r="B5" s="99" t="s">
        <v>172</v>
      </c>
      <c r="C5" s="101" t="s">
        <v>173</v>
      </c>
      <c r="D5" s="99"/>
      <c r="E5" s="100"/>
      <c r="F5" s="99" t="s">
        <v>174</v>
      </c>
    </row>
    <row r="6" ht="28.5" customHeight="1" spans="1:6">
      <c r="A6" s="238"/>
      <c r="B6" s="103"/>
      <c r="C6" s="100" t="s">
        <v>57</v>
      </c>
      <c r="D6" s="100" t="s">
        <v>175</v>
      </c>
      <c r="E6" s="100" t="s">
        <v>176</v>
      </c>
      <c r="F6" s="102"/>
    </row>
    <row r="7" ht="17.25" customHeight="1" spans="1:6">
      <c r="A7" s="107" t="s">
        <v>82</v>
      </c>
      <c r="B7" s="107" t="s">
        <v>83</v>
      </c>
      <c r="C7" s="107" t="s">
        <v>84</v>
      </c>
      <c r="D7" s="107" t="s">
        <v>85</v>
      </c>
      <c r="E7" s="107" t="s">
        <v>86</v>
      </c>
      <c r="F7" s="107" t="s">
        <v>87</v>
      </c>
    </row>
    <row r="8" ht="17.25" customHeight="1" spans="1:6">
      <c r="A8" s="131">
        <v>15200</v>
      </c>
      <c r="B8" s="131"/>
      <c r="C8" s="131">
        <v>12000</v>
      </c>
      <c r="D8" s="131"/>
      <c r="E8" s="131">
        <v>12000</v>
      </c>
      <c r="F8" s="131">
        <v>3200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0"/>
  <sheetViews>
    <sheetView showZeros="0" topLeftCell="C1" workbookViewId="0">
      <pane ySplit="1" topLeftCell="A20" activePane="bottomLeft" state="frozen"/>
      <selection/>
      <selection pane="bottomLeft" activeCell="A3" sqref="A3:Y3"/>
    </sheetView>
  </sheetViews>
  <sheetFormatPr defaultColWidth="9.14166666666667" defaultRowHeight="14.25" customHeight="1"/>
  <cols>
    <col min="1" max="1" width="23.125" style="193" customWidth="1"/>
    <col min="2" max="2" width="18.75" style="193" customWidth="1"/>
    <col min="3" max="3" width="20.7083333333333" style="193" customWidth="1"/>
    <col min="4" max="4" width="20.25" style="193" customWidth="1"/>
    <col min="5" max="5" width="10.1416666666667" style="193" customWidth="1"/>
    <col min="6" max="6" width="32" style="193" customWidth="1"/>
    <col min="7" max="7" width="10.2833333333333" style="193" customWidth="1"/>
    <col min="8" max="8" width="26.625" style="193" customWidth="1"/>
    <col min="9" max="25" width="18.7083333333333" style="193" customWidth="1"/>
    <col min="26" max="16384" width="9.14166666666667" style="193"/>
  </cols>
  <sheetData>
    <row r="1" customHeight="1" spans="1: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ht="13.5" customHeight="1" spans="1:25">
      <c r="B2" s="195"/>
      <c r="C2" s="196"/>
      <c r="E2" s="197"/>
      <c r="F2" s="197"/>
      <c r="G2" s="197"/>
      <c r="H2" s="197"/>
      <c r="I2" s="198"/>
      <c r="J2" s="198"/>
      <c r="K2" s="198"/>
      <c r="L2" s="198"/>
      <c r="M2" s="198"/>
      <c r="N2" s="198"/>
      <c r="O2" s="198"/>
      <c r="S2" s="198"/>
      <c r="W2" s="196"/>
      <c r="Y2" s="199" t="s">
        <v>177</v>
      </c>
    </row>
    <row r="3" ht="45.75" customHeight="1" spans="1:25">
      <c r="A3" s="200" t="str">
        <f>"2026"&amp;"年部门基本支出预算表"</f>
        <v>2026年部门基本支出预算表</v>
      </c>
      <c r="B3" s="201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1"/>
      <c r="Q3" s="201"/>
      <c r="R3" s="201"/>
      <c r="S3" s="200"/>
      <c r="T3" s="200"/>
      <c r="U3" s="200"/>
      <c r="V3" s="200"/>
      <c r="W3" s="200"/>
      <c r="X3" s="200"/>
      <c r="Y3" s="200"/>
    </row>
    <row r="4" ht="18.75" customHeight="1" spans="1:25">
      <c r="A4" s="202" t="str">
        <f>"单位名称："&amp;"昆明市东川区法者林场"</f>
        <v>单位名称：昆明市东川区法者林场</v>
      </c>
      <c r="B4" s="203"/>
      <c r="C4" s="204"/>
      <c r="D4" s="204"/>
      <c r="E4" s="204"/>
      <c r="F4" s="204"/>
      <c r="G4" s="204"/>
      <c r="H4" s="204"/>
      <c r="I4" s="205"/>
      <c r="J4" s="205"/>
      <c r="K4" s="205"/>
      <c r="L4" s="205"/>
      <c r="M4" s="205"/>
      <c r="N4" s="205"/>
      <c r="O4" s="205"/>
      <c r="P4" s="206"/>
      <c r="Q4" s="206"/>
      <c r="R4" s="206"/>
      <c r="S4" s="205"/>
      <c r="W4" s="196"/>
      <c r="Y4" s="199" t="s">
        <v>1</v>
      </c>
    </row>
    <row r="5" ht="18" customHeight="1" spans="1:25">
      <c r="A5" s="207" t="s">
        <v>178</v>
      </c>
      <c r="B5" s="207" t="s">
        <v>179</v>
      </c>
      <c r="C5" s="207" t="s">
        <v>180</v>
      </c>
      <c r="D5" s="207" t="s">
        <v>181</v>
      </c>
      <c r="E5" s="207" t="s">
        <v>182</v>
      </c>
      <c r="F5" s="207" t="s">
        <v>183</v>
      </c>
      <c r="G5" s="207" t="s">
        <v>184</v>
      </c>
      <c r="H5" s="207" t="s">
        <v>185</v>
      </c>
      <c r="I5" s="208" t="s">
        <v>186</v>
      </c>
      <c r="J5" s="209" t="s">
        <v>186</v>
      </c>
      <c r="K5" s="209"/>
      <c r="L5" s="209"/>
      <c r="M5" s="209"/>
      <c r="N5" s="209"/>
      <c r="O5" s="209"/>
      <c r="P5" s="210"/>
      <c r="Q5" s="210"/>
      <c r="R5" s="210"/>
      <c r="S5" s="211" t="s">
        <v>61</v>
      </c>
      <c r="T5" s="209" t="s">
        <v>62</v>
      </c>
      <c r="U5" s="209"/>
      <c r="V5" s="209"/>
      <c r="W5" s="209"/>
      <c r="X5" s="209"/>
      <c r="Y5" s="212"/>
    </row>
    <row r="6" ht="18" customHeight="1" spans="1:25">
      <c r="A6" s="213"/>
      <c r="B6" s="214"/>
      <c r="C6" s="215"/>
      <c r="D6" s="213"/>
      <c r="E6" s="213"/>
      <c r="F6" s="213"/>
      <c r="G6" s="213"/>
      <c r="H6" s="213"/>
      <c r="I6" s="216" t="s">
        <v>187</v>
      </c>
      <c r="J6" s="208" t="s">
        <v>58</v>
      </c>
      <c r="K6" s="209"/>
      <c r="L6" s="209"/>
      <c r="M6" s="209"/>
      <c r="N6" s="209"/>
      <c r="O6" s="212"/>
      <c r="P6" s="217" t="s">
        <v>188</v>
      </c>
      <c r="Q6" s="210"/>
      <c r="R6" s="218"/>
      <c r="S6" s="207" t="s">
        <v>61</v>
      </c>
      <c r="T6" s="208" t="s">
        <v>62</v>
      </c>
      <c r="U6" s="211" t="s">
        <v>64</v>
      </c>
      <c r="V6" s="209" t="s">
        <v>62</v>
      </c>
      <c r="W6" s="211" t="s">
        <v>66</v>
      </c>
      <c r="X6" s="211" t="s">
        <v>67</v>
      </c>
      <c r="Y6" s="219" t="s">
        <v>68</v>
      </c>
    </row>
    <row r="7" ht="19.5" customHeight="1" spans="1:25">
      <c r="A7" s="214"/>
      <c r="B7" s="214"/>
      <c r="C7" s="214"/>
      <c r="D7" s="214"/>
      <c r="E7" s="214"/>
      <c r="F7" s="214"/>
      <c r="G7" s="214"/>
      <c r="H7" s="214"/>
      <c r="I7" s="214"/>
      <c r="J7" s="220" t="s">
        <v>189</v>
      </c>
      <c r="K7" s="207"/>
      <c r="L7" s="207" t="s">
        <v>190</v>
      </c>
      <c r="M7" s="207" t="s">
        <v>191</v>
      </c>
      <c r="N7" s="207" t="s">
        <v>192</v>
      </c>
      <c r="O7" s="207" t="s">
        <v>193</v>
      </c>
      <c r="P7" s="207" t="s">
        <v>58</v>
      </c>
      <c r="Q7" s="207" t="s">
        <v>59</v>
      </c>
      <c r="R7" s="207" t="s">
        <v>60</v>
      </c>
      <c r="S7" s="214"/>
      <c r="T7" s="207" t="s">
        <v>57</v>
      </c>
      <c r="U7" s="207" t="s">
        <v>64</v>
      </c>
      <c r="V7" s="207" t="s">
        <v>194</v>
      </c>
      <c r="W7" s="207" t="s">
        <v>66</v>
      </c>
      <c r="X7" s="207" t="s">
        <v>67</v>
      </c>
      <c r="Y7" s="207" t="s">
        <v>68</v>
      </c>
    </row>
    <row r="8" ht="37.5" customHeight="1" spans="1:25">
      <c r="A8" s="221"/>
      <c r="B8" s="222"/>
      <c r="C8" s="221"/>
      <c r="D8" s="221"/>
      <c r="E8" s="221"/>
      <c r="F8" s="221"/>
      <c r="G8" s="221"/>
      <c r="H8" s="221"/>
      <c r="I8" s="221"/>
      <c r="J8" s="223" t="s">
        <v>57</v>
      </c>
      <c r="K8" s="224" t="s">
        <v>195</v>
      </c>
      <c r="L8" s="225" t="s">
        <v>196</v>
      </c>
      <c r="M8" s="225" t="s">
        <v>191</v>
      </c>
      <c r="N8" s="225" t="s">
        <v>192</v>
      </c>
      <c r="O8" s="225" t="s">
        <v>193</v>
      </c>
      <c r="P8" s="225" t="s">
        <v>191</v>
      </c>
      <c r="Q8" s="225" t="s">
        <v>192</v>
      </c>
      <c r="R8" s="225" t="s">
        <v>193</v>
      </c>
      <c r="S8" s="225" t="s">
        <v>61</v>
      </c>
      <c r="T8" s="225" t="s">
        <v>57</v>
      </c>
      <c r="U8" s="225" t="s">
        <v>64</v>
      </c>
      <c r="V8" s="225" t="s">
        <v>194</v>
      </c>
      <c r="W8" s="225" t="s">
        <v>66</v>
      </c>
      <c r="X8" s="225" t="s">
        <v>67</v>
      </c>
      <c r="Y8" s="225" t="s">
        <v>68</v>
      </c>
    </row>
    <row r="9" customHeight="1" spans="1:25">
      <c r="A9" s="226">
        <v>1</v>
      </c>
      <c r="B9" s="226">
        <v>2</v>
      </c>
      <c r="C9" s="226">
        <v>3</v>
      </c>
      <c r="D9" s="226">
        <v>4</v>
      </c>
      <c r="E9" s="226">
        <v>5</v>
      </c>
      <c r="F9" s="226">
        <v>6</v>
      </c>
      <c r="G9" s="226">
        <v>7</v>
      </c>
      <c r="H9" s="226">
        <v>8</v>
      </c>
      <c r="I9" s="226">
        <v>9</v>
      </c>
      <c r="J9" s="226">
        <v>10</v>
      </c>
      <c r="K9" s="226">
        <v>11</v>
      </c>
      <c r="L9" s="226">
        <v>12</v>
      </c>
      <c r="M9" s="226">
        <v>13</v>
      </c>
      <c r="N9" s="226">
        <v>14</v>
      </c>
      <c r="O9" s="226">
        <v>15</v>
      </c>
      <c r="P9" s="226">
        <v>16</v>
      </c>
      <c r="Q9" s="226">
        <v>17</v>
      </c>
      <c r="R9" s="226">
        <v>18</v>
      </c>
      <c r="S9" s="226">
        <v>19</v>
      </c>
      <c r="T9" s="226">
        <v>20</v>
      </c>
      <c r="U9" s="226">
        <v>21</v>
      </c>
      <c r="V9" s="226">
        <v>22</v>
      </c>
      <c r="W9" s="226">
        <v>23</v>
      </c>
      <c r="X9" s="226">
        <v>24</v>
      </c>
      <c r="Y9" s="226">
        <v>25</v>
      </c>
    </row>
    <row r="10" ht="20.25" customHeight="1" spans="1:25">
      <c r="A10" s="227" t="s">
        <v>197</v>
      </c>
      <c r="B10" s="227" t="s">
        <v>70</v>
      </c>
      <c r="C10" s="227" t="s">
        <v>198</v>
      </c>
      <c r="D10" s="227" t="s">
        <v>199</v>
      </c>
      <c r="E10" s="227" t="s">
        <v>123</v>
      </c>
      <c r="F10" s="227" t="s">
        <v>124</v>
      </c>
      <c r="G10" s="227" t="s">
        <v>200</v>
      </c>
      <c r="H10" s="227" t="s">
        <v>201</v>
      </c>
      <c r="I10" s="228">
        <v>935292</v>
      </c>
      <c r="J10" s="228">
        <v>935292</v>
      </c>
      <c r="K10" s="229"/>
      <c r="L10" s="229"/>
      <c r="M10" s="229"/>
      <c r="N10" s="228">
        <v>935292</v>
      </c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</row>
    <row r="11" ht="20.25" customHeight="1" spans="1:25">
      <c r="A11" s="227" t="s">
        <v>197</v>
      </c>
      <c r="B11" s="227" t="s">
        <v>70</v>
      </c>
      <c r="C11" s="227" t="s">
        <v>198</v>
      </c>
      <c r="D11" s="227" t="s">
        <v>199</v>
      </c>
      <c r="E11" s="227" t="s">
        <v>123</v>
      </c>
      <c r="F11" s="227" t="s">
        <v>124</v>
      </c>
      <c r="G11" s="227" t="s">
        <v>202</v>
      </c>
      <c r="H11" s="227" t="s">
        <v>203</v>
      </c>
      <c r="I11" s="228">
        <v>84000</v>
      </c>
      <c r="J11" s="228">
        <v>84000</v>
      </c>
      <c r="K11" s="230"/>
      <c r="L11" s="230"/>
      <c r="M11" s="230"/>
      <c r="N11" s="228">
        <v>84000</v>
      </c>
      <c r="O11" s="230"/>
      <c r="P11" s="229"/>
      <c r="Q11" s="229"/>
      <c r="R11" s="229"/>
      <c r="S11" s="229"/>
      <c r="T11" s="229"/>
      <c r="U11" s="229"/>
      <c r="V11" s="229"/>
      <c r="W11" s="229"/>
      <c r="X11" s="229"/>
      <c r="Y11" s="229"/>
    </row>
    <row r="12" ht="20.25" customHeight="1" spans="1:25">
      <c r="A12" s="227" t="s">
        <v>197</v>
      </c>
      <c r="B12" s="227" t="s">
        <v>70</v>
      </c>
      <c r="C12" s="227" t="s">
        <v>198</v>
      </c>
      <c r="D12" s="227" t="s">
        <v>199</v>
      </c>
      <c r="E12" s="227" t="s">
        <v>123</v>
      </c>
      <c r="F12" s="227" t="s">
        <v>124</v>
      </c>
      <c r="G12" s="227" t="s">
        <v>202</v>
      </c>
      <c r="H12" s="227" t="s">
        <v>203</v>
      </c>
      <c r="I12" s="228">
        <v>140100</v>
      </c>
      <c r="J12" s="228">
        <v>140100</v>
      </c>
      <c r="K12" s="230"/>
      <c r="L12" s="230"/>
      <c r="M12" s="230"/>
      <c r="N12" s="228">
        <v>140100</v>
      </c>
      <c r="O12" s="230"/>
      <c r="P12" s="229"/>
      <c r="Q12" s="229"/>
      <c r="R12" s="229"/>
      <c r="S12" s="229"/>
      <c r="T12" s="229"/>
      <c r="U12" s="229"/>
      <c r="V12" s="229"/>
      <c r="W12" s="229"/>
      <c r="X12" s="229"/>
      <c r="Y12" s="229"/>
    </row>
    <row r="13" ht="20.25" customHeight="1" spans="1:25">
      <c r="A13" s="227" t="s">
        <v>197</v>
      </c>
      <c r="B13" s="227" t="s">
        <v>70</v>
      </c>
      <c r="C13" s="227" t="s">
        <v>198</v>
      </c>
      <c r="D13" s="227" t="s">
        <v>199</v>
      </c>
      <c r="E13" s="227" t="s">
        <v>123</v>
      </c>
      <c r="F13" s="227" t="s">
        <v>124</v>
      </c>
      <c r="G13" s="227" t="s">
        <v>204</v>
      </c>
      <c r="H13" s="227" t="s">
        <v>205</v>
      </c>
      <c r="I13" s="229">
        <v>81431</v>
      </c>
      <c r="J13" s="229">
        <v>81431</v>
      </c>
      <c r="K13" s="230"/>
      <c r="L13" s="230"/>
      <c r="M13" s="230"/>
      <c r="N13" s="229">
        <v>81431</v>
      </c>
      <c r="O13" s="230"/>
      <c r="P13" s="229"/>
      <c r="Q13" s="229"/>
      <c r="R13" s="229"/>
      <c r="S13" s="229"/>
      <c r="T13" s="229"/>
      <c r="U13" s="229"/>
      <c r="V13" s="229"/>
      <c r="W13" s="229"/>
      <c r="X13" s="229"/>
      <c r="Y13" s="229"/>
    </row>
    <row r="14" ht="20.25" customHeight="1" spans="1:25">
      <c r="A14" s="227" t="s">
        <v>197</v>
      </c>
      <c r="B14" s="227" t="s">
        <v>70</v>
      </c>
      <c r="C14" s="227" t="s">
        <v>198</v>
      </c>
      <c r="D14" s="227" t="s">
        <v>199</v>
      </c>
      <c r="E14" s="227" t="s">
        <v>123</v>
      </c>
      <c r="F14" s="227" t="s">
        <v>124</v>
      </c>
      <c r="G14" s="227" t="s">
        <v>206</v>
      </c>
      <c r="H14" s="227" t="s">
        <v>207</v>
      </c>
      <c r="I14" s="228">
        <v>8366</v>
      </c>
      <c r="J14" s="228">
        <v>8366</v>
      </c>
      <c r="K14" s="230"/>
      <c r="L14" s="230"/>
      <c r="M14" s="230"/>
      <c r="N14" s="228">
        <v>8366</v>
      </c>
      <c r="O14" s="230"/>
      <c r="P14" s="229"/>
      <c r="Q14" s="229"/>
      <c r="R14" s="229"/>
      <c r="S14" s="229"/>
      <c r="T14" s="229"/>
      <c r="U14" s="229"/>
      <c r="V14" s="229"/>
      <c r="W14" s="229"/>
      <c r="X14" s="229"/>
      <c r="Y14" s="229"/>
    </row>
    <row r="15" ht="20.25" customHeight="1" spans="1:25">
      <c r="A15" s="227" t="s">
        <v>197</v>
      </c>
      <c r="B15" s="227" t="s">
        <v>70</v>
      </c>
      <c r="C15" s="227" t="s">
        <v>198</v>
      </c>
      <c r="D15" s="227" t="s">
        <v>199</v>
      </c>
      <c r="E15" s="227" t="s">
        <v>123</v>
      </c>
      <c r="F15" s="227" t="s">
        <v>124</v>
      </c>
      <c r="G15" s="227" t="s">
        <v>206</v>
      </c>
      <c r="H15" s="227" t="s">
        <v>207</v>
      </c>
      <c r="I15" s="228">
        <v>303000</v>
      </c>
      <c r="J15" s="228">
        <v>303000</v>
      </c>
      <c r="K15" s="230"/>
      <c r="L15" s="230"/>
      <c r="M15" s="230"/>
      <c r="N15" s="228">
        <v>303000</v>
      </c>
      <c r="O15" s="230"/>
      <c r="P15" s="229"/>
      <c r="Q15" s="229"/>
      <c r="R15" s="229"/>
      <c r="S15" s="229"/>
      <c r="T15" s="229"/>
      <c r="U15" s="229"/>
      <c r="V15" s="229"/>
      <c r="W15" s="229"/>
      <c r="X15" s="229"/>
      <c r="Y15" s="229"/>
    </row>
    <row r="16" ht="20.25" customHeight="1" spans="1:25">
      <c r="A16" s="227" t="s">
        <v>197</v>
      </c>
      <c r="B16" s="227" t="s">
        <v>70</v>
      </c>
      <c r="C16" s="227" t="s">
        <v>198</v>
      </c>
      <c r="D16" s="227" t="s">
        <v>199</v>
      </c>
      <c r="E16" s="227" t="s">
        <v>123</v>
      </c>
      <c r="F16" s="227" t="s">
        <v>124</v>
      </c>
      <c r="G16" s="227" t="s">
        <v>206</v>
      </c>
      <c r="H16" s="227" t="s">
        <v>207</v>
      </c>
      <c r="I16" s="228">
        <v>169188</v>
      </c>
      <c r="J16" s="228">
        <v>169188</v>
      </c>
      <c r="K16" s="230"/>
      <c r="L16" s="230"/>
      <c r="M16" s="230"/>
      <c r="N16" s="228">
        <v>169188</v>
      </c>
      <c r="O16" s="230"/>
      <c r="P16" s="229"/>
      <c r="Q16" s="229"/>
      <c r="R16" s="229"/>
      <c r="S16" s="229"/>
      <c r="T16" s="229"/>
      <c r="U16" s="229"/>
      <c r="V16" s="229"/>
      <c r="W16" s="229"/>
      <c r="X16" s="229"/>
      <c r="Y16" s="229"/>
    </row>
    <row r="17" ht="20.25" customHeight="1" spans="1:25">
      <c r="A17" s="227" t="s">
        <v>197</v>
      </c>
      <c r="B17" s="227" t="s">
        <v>70</v>
      </c>
      <c r="C17" s="227" t="s">
        <v>198</v>
      </c>
      <c r="D17" s="227" t="s">
        <v>199</v>
      </c>
      <c r="E17" s="227" t="s">
        <v>123</v>
      </c>
      <c r="F17" s="227" t="s">
        <v>124</v>
      </c>
      <c r="G17" s="227" t="s">
        <v>206</v>
      </c>
      <c r="H17" s="227" t="s">
        <v>207</v>
      </c>
      <c r="I17" s="228">
        <v>335556</v>
      </c>
      <c r="J17" s="228">
        <v>335556</v>
      </c>
      <c r="K17" s="230"/>
      <c r="L17" s="230"/>
      <c r="M17" s="230"/>
      <c r="N17" s="228">
        <v>335556</v>
      </c>
      <c r="O17" s="230"/>
      <c r="P17" s="229"/>
      <c r="Q17" s="229"/>
      <c r="R17" s="229"/>
      <c r="S17" s="229"/>
      <c r="T17" s="229"/>
      <c r="U17" s="229"/>
      <c r="V17" s="229"/>
      <c r="W17" s="229"/>
      <c r="X17" s="229"/>
      <c r="Y17" s="229"/>
    </row>
    <row r="18" ht="20.25" customHeight="1" spans="1:25">
      <c r="A18" s="227" t="s">
        <v>197</v>
      </c>
      <c r="B18" s="227" t="s">
        <v>70</v>
      </c>
      <c r="C18" s="227" t="s">
        <v>198</v>
      </c>
      <c r="D18" s="227" t="s">
        <v>199</v>
      </c>
      <c r="E18" s="227" t="s">
        <v>123</v>
      </c>
      <c r="F18" s="227" t="s">
        <v>124</v>
      </c>
      <c r="G18" s="227" t="s">
        <v>206</v>
      </c>
      <c r="H18" s="227" t="s">
        <v>207</v>
      </c>
      <c r="I18" s="228">
        <v>134400</v>
      </c>
      <c r="J18" s="228">
        <v>134400</v>
      </c>
      <c r="K18" s="230"/>
      <c r="L18" s="230"/>
      <c r="M18" s="230"/>
      <c r="N18" s="228">
        <v>134400</v>
      </c>
      <c r="O18" s="230"/>
      <c r="P18" s="229"/>
      <c r="Q18" s="229"/>
      <c r="R18" s="229"/>
      <c r="S18" s="229"/>
      <c r="T18" s="229"/>
      <c r="U18" s="229"/>
      <c r="V18" s="229"/>
      <c r="W18" s="229"/>
      <c r="X18" s="229"/>
      <c r="Y18" s="229"/>
    </row>
    <row r="19" ht="20.25" customHeight="1" spans="1:25">
      <c r="A19" s="227" t="s">
        <v>197</v>
      </c>
      <c r="B19" s="227" t="s">
        <v>70</v>
      </c>
      <c r="C19" s="227" t="s">
        <v>208</v>
      </c>
      <c r="D19" s="227" t="s">
        <v>209</v>
      </c>
      <c r="E19" s="227" t="s">
        <v>103</v>
      </c>
      <c r="F19" s="227" t="s">
        <v>104</v>
      </c>
      <c r="G19" s="227" t="s">
        <v>210</v>
      </c>
      <c r="H19" s="227" t="s">
        <v>211</v>
      </c>
      <c r="I19" s="228">
        <v>313640</v>
      </c>
      <c r="J19" s="228">
        <v>313640</v>
      </c>
      <c r="K19" s="230"/>
      <c r="L19" s="230"/>
      <c r="M19" s="230"/>
      <c r="N19" s="228">
        <v>313640</v>
      </c>
      <c r="O19" s="230"/>
      <c r="P19" s="229"/>
      <c r="Q19" s="229"/>
      <c r="R19" s="229"/>
      <c r="S19" s="229"/>
      <c r="T19" s="229"/>
      <c r="U19" s="229"/>
      <c r="V19" s="229"/>
      <c r="W19" s="229"/>
      <c r="X19" s="229"/>
      <c r="Y19" s="229"/>
    </row>
    <row r="20" ht="20.25" customHeight="1" spans="1:25">
      <c r="A20" s="227" t="s">
        <v>197</v>
      </c>
      <c r="B20" s="227" t="s">
        <v>70</v>
      </c>
      <c r="C20" s="227" t="s">
        <v>208</v>
      </c>
      <c r="D20" s="227" t="s">
        <v>209</v>
      </c>
      <c r="E20" s="227" t="s">
        <v>113</v>
      </c>
      <c r="F20" s="227" t="s">
        <v>114</v>
      </c>
      <c r="G20" s="227" t="s">
        <v>212</v>
      </c>
      <c r="H20" s="227" t="s">
        <v>213</v>
      </c>
      <c r="I20" s="228">
        <v>4707</v>
      </c>
      <c r="J20" s="228">
        <v>4707</v>
      </c>
      <c r="K20" s="230"/>
      <c r="L20" s="230"/>
      <c r="M20" s="230"/>
      <c r="N20" s="228">
        <v>4707</v>
      </c>
      <c r="O20" s="230"/>
      <c r="P20" s="229"/>
      <c r="Q20" s="229"/>
      <c r="R20" s="229"/>
      <c r="S20" s="229"/>
      <c r="T20" s="229"/>
      <c r="U20" s="229"/>
      <c r="V20" s="229"/>
      <c r="W20" s="229"/>
      <c r="X20" s="229"/>
      <c r="Y20" s="229"/>
    </row>
    <row r="21" ht="20.25" customHeight="1" spans="1:25">
      <c r="A21" s="227" t="s">
        <v>197</v>
      </c>
      <c r="B21" s="227" t="s">
        <v>70</v>
      </c>
      <c r="C21" s="227" t="s">
        <v>208</v>
      </c>
      <c r="D21" s="227" t="s">
        <v>209</v>
      </c>
      <c r="E21" s="227" t="s">
        <v>113</v>
      </c>
      <c r="F21" s="227" t="s">
        <v>114</v>
      </c>
      <c r="G21" s="227" t="s">
        <v>212</v>
      </c>
      <c r="H21" s="227" t="s">
        <v>213</v>
      </c>
      <c r="I21" s="228">
        <v>159440</v>
      </c>
      <c r="J21" s="228">
        <v>159440</v>
      </c>
      <c r="K21" s="230"/>
      <c r="L21" s="230"/>
      <c r="M21" s="230"/>
      <c r="N21" s="228">
        <v>159440</v>
      </c>
      <c r="O21" s="230"/>
      <c r="P21" s="229"/>
      <c r="Q21" s="229"/>
      <c r="R21" s="229"/>
      <c r="S21" s="229"/>
      <c r="T21" s="229"/>
      <c r="U21" s="229"/>
      <c r="V21" s="229"/>
      <c r="W21" s="229"/>
      <c r="X21" s="229"/>
      <c r="Y21" s="229"/>
    </row>
    <row r="22" ht="20.25" customHeight="1" spans="1:25">
      <c r="A22" s="227" t="s">
        <v>197</v>
      </c>
      <c r="B22" s="227" t="s">
        <v>70</v>
      </c>
      <c r="C22" s="227" t="s">
        <v>208</v>
      </c>
      <c r="D22" s="227" t="s">
        <v>209</v>
      </c>
      <c r="E22" s="227" t="s">
        <v>115</v>
      </c>
      <c r="F22" s="227" t="s">
        <v>116</v>
      </c>
      <c r="G22" s="227" t="s">
        <v>214</v>
      </c>
      <c r="H22" s="227" t="s">
        <v>215</v>
      </c>
      <c r="I22" s="228">
        <v>36072</v>
      </c>
      <c r="J22" s="228">
        <v>36072</v>
      </c>
      <c r="K22" s="230"/>
      <c r="L22" s="230"/>
      <c r="M22" s="230"/>
      <c r="N22" s="228">
        <v>36072</v>
      </c>
      <c r="O22" s="230"/>
      <c r="P22" s="229"/>
      <c r="Q22" s="229"/>
      <c r="R22" s="229"/>
      <c r="S22" s="229"/>
      <c r="T22" s="229"/>
      <c r="U22" s="229"/>
      <c r="V22" s="229"/>
      <c r="W22" s="229"/>
      <c r="X22" s="229"/>
      <c r="Y22" s="229"/>
    </row>
    <row r="23" ht="20.25" customHeight="1" spans="1:25">
      <c r="A23" s="227" t="s">
        <v>197</v>
      </c>
      <c r="B23" s="227" t="s">
        <v>70</v>
      </c>
      <c r="C23" s="227" t="s">
        <v>208</v>
      </c>
      <c r="D23" s="227" t="s">
        <v>209</v>
      </c>
      <c r="E23" s="227" t="s">
        <v>115</v>
      </c>
      <c r="F23" s="227" t="s">
        <v>116</v>
      </c>
      <c r="G23" s="227" t="s">
        <v>214</v>
      </c>
      <c r="H23" s="227" t="s">
        <v>215</v>
      </c>
      <c r="I23" s="228">
        <v>95616</v>
      </c>
      <c r="J23" s="228">
        <v>95616</v>
      </c>
      <c r="K23" s="230"/>
      <c r="L23" s="230"/>
      <c r="M23" s="230"/>
      <c r="N23" s="228">
        <v>95616</v>
      </c>
      <c r="O23" s="230"/>
      <c r="P23" s="229"/>
      <c r="Q23" s="229"/>
      <c r="R23" s="229"/>
      <c r="S23" s="229"/>
      <c r="T23" s="229"/>
      <c r="U23" s="229"/>
      <c r="V23" s="229"/>
      <c r="W23" s="229"/>
      <c r="X23" s="229"/>
      <c r="Y23" s="229"/>
    </row>
    <row r="24" ht="20.25" customHeight="1" spans="1:25">
      <c r="A24" s="227" t="s">
        <v>197</v>
      </c>
      <c r="B24" s="227" t="s">
        <v>70</v>
      </c>
      <c r="C24" s="227" t="s">
        <v>208</v>
      </c>
      <c r="D24" s="227" t="s">
        <v>209</v>
      </c>
      <c r="E24" s="227" t="s">
        <v>117</v>
      </c>
      <c r="F24" s="227" t="s">
        <v>118</v>
      </c>
      <c r="G24" s="227" t="s">
        <v>216</v>
      </c>
      <c r="H24" s="227" t="s">
        <v>217</v>
      </c>
      <c r="I24" s="228">
        <v>24104</v>
      </c>
      <c r="J24" s="228">
        <v>24104</v>
      </c>
      <c r="K24" s="230"/>
      <c r="L24" s="230"/>
      <c r="M24" s="230"/>
      <c r="N24" s="228">
        <v>24104</v>
      </c>
      <c r="O24" s="230"/>
      <c r="P24" s="229"/>
      <c r="Q24" s="229"/>
      <c r="R24" s="229"/>
      <c r="S24" s="229"/>
      <c r="T24" s="229"/>
      <c r="U24" s="229"/>
      <c r="V24" s="229"/>
      <c r="W24" s="229"/>
      <c r="X24" s="229"/>
      <c r="Y24" s="229"/>
    </row>
    <row r="25" ht="20.25" customHeight="1" spans="1:25">
      <c r="A25" s="227" t="s">
        <v>197</v>
      </c>
      <c r="B25" s="227" t="s">
        <v>70</v>
      </c>
      <c r="C25" s="227" t="s">
        <v>208</v>
      </c>
      <c r="D25" s="227" t="s">
        <v>209</v>
      </c>
      <c r="E25" s="227" t="s">
        <v>123</v>
      </c>
      <c r="F25" s="227" t="s">
        <v>124</v>
      </c>
      <c r="G25" s="227" t="s">
        <v>216</v>
      </c>
      <c r="H25" s="227" t="s">
        <v>217</v>
      </c>
      <c r="I25" s="228">
        <v>12784</v>
      </c>
      <c r="J25" s="228">
        <v>12784</v>
      </c>
      <c r="K25" s="230"/>
      <c r="L25" s="230"/>
      <c r="M25" s="230"/>
      <c r="N25" s="228">
        <v>12784</v>
      </c>
      <c r="O25" s="230"/>
      <c r="P25" s="229"/>
      <c r="Q25" s="229"/>
      <c r="R25" s="229"/>
      <c r="S25" s="229"/>
      <c r="T25" s="229"/>
      <c r="U25" s="229"/>
      <c r="V25" s="229"/>
      <c r="W25" s="229"/>
      <c r="X25" s="229"/>
      <c r="Y25" s="229"/>
    </row>
    <row r="26" ht="20.25" customHeight="1" spans="1:25">
      <c r="A26" s="227" t="s">
        <v>197</v>
      </c>
      <c r="B26" s="227" t="s">
        <v>70</v>
      </c>
      <c r="C26" s="227" t="s">
        <v>218</v>
      </c>
      <c r="D26" s="227" t="s">
        <v>130</v>
      </c>
      <c r="E26" s="227" t="s">
        <v>129</v>
      </c>
      <c r="F26" s="227" t="s">
        <v>130</v>
      </c>
      <c r="G26" s="227" t="s">
        <v>219</v>
      </c>
      <c r="H26" s="227" t="s">
        <v>130</v>
      </c>
      <c r="I26" s="228">
        <v>247696</v>
      </c>
      <c r="J26" s="228">
        <v>247696</v>
      </c>
      <c r="K26" s="230"/>
      <c r="L26" s="230"/>
      <c r="M26" s="230"/>
      <c r="N26" s="228">
        <v>247696</v>
      </c>
      <c r="O26" s="230"/>
      <c r="P26" s="229"/>
      <c r="Q26" s="229"/>
      <c r="R26" s="229"/>
      <c r="S26" s="229"/>
      <c r="T26" s="229"/>
      <c r="U26" s="229"/>
      <c r="V26" s="229"/>
      <c r="W26" s="229"/>
      <c r="X26" s="229"/>
      <c r="Y26" s="229"/>
    </row>
    <row r="27" ht="20.25" customHeight="1" spans="1:25">
      <c r="A27" s="227" t="s">
        <v>197</v>
      </c>
      <c r="B27" s="227" t="s">
        <v>70</v>
      </c>
      <c r="C27" s="227" t="s">
        <v>220</v>
      </c>
      <c r="D27" s="227" t="s">
        <v>174</v>
      </c>
      <c r="E27" s="227" t="s">
        <v>123</v>
      </c>
      <c r="F27" s="227" t="s">
        <v>124</v>
      </c>
      <c r="G27" s="227" t="s">
        <v>221</v>
      </c>
      <c r="H27" s="227" t="s">
        <v>174</v>
      </c>
      <c r="I27" s="229">
        <v>3200</v>
      </c>
      <c r="J27" s="229">
        <v>3200</v>
      </c>
      <c r="K27" s="230"/>
      <c r="L27" s="230"/>
      <c r="M27" s="230"/>
      <c r="N27" s="229">
        <v>3200</v>
      </c>
      <c r="O27" s="230"/>
      <c r="P27" s="229"/>
      <c r="Q27" s="229"/>
      <c r="R27" s="229"/>
      <c r="S27" s="229"/>
      <c r="T27" s="229"/>
      <c r="U27" s="229"/>
      <c r="V27" s="229"/>
      <c r="W27" s="229"/>
      <c r="X27" s="229"/>
      <c r="Y27" s="229"/>
    </row>
    <row r="28" ht="20.25" customHeight="1" spans="1:25">
      <c r="A28" s="227" t="s">
        <v>197</v>
      </c>
      <c r="B28" s="227" t="s">
        <v>70</v>
      </c>
      <c r="C28" s="227" t="s">
        <v>222</v>
      </c>
      <c r="D28" s="227" t="s">
        <v>223</v>
      </c>
      <c r="E28" s="227" t="s">
        <v>123</v>
      </c>
      <c r="F28" s="227" t="s">
        <v>124</v>
      </c>
      <c r="G28" s="227" t="s">
        <v>224</v>
      </c>
      <c r="H28" s="227" t="s">
        <v>223</v>
      </c>
      <c r="I28" s="228">
        <v>43200</v>
      </c>
      <c r="J28" s="228">
        <v>43200</v>
      </c>
      <c r="K28" s="230"/>
      <c r="L28" s="230"/>
      <c r="M28" s="230"/>
      <c r="N28" s="228">
        <v>43200</v>
      </c>
      <c r="O28" s="230"/>
      <c r="P28" s="229"/>
      <c r="Q28" s="229"/>
      <c r="R28" s="229"/>
      <c r="S28" s="229"/>
      <c r="T28" s="229"/>
      <c r="U28" s="229"/>
      <c r="V28" s="229"/>
      <c r="W28" s="229"/>
      <c r="X28" s="229"/>
      <c r="Y28" s="229"/>
    </row>
    <row r="29" ht="20.25" customHeight="1" spans="1:25">
      <c r="A29" s="227" t="s">
        <v>197</v>
      </c>
      <c r="B29" s="227" t="s">
        <v>70</v>
      </c>
      <c r="C29" s="227" t="s">
        <v>225</v>
      </c>
      <c r="D29" s="227" t="s">
        <v>226</v>
      </c>
      <c r="E29" s="227" t="s">
        <v>101</v>
      </c>
      <c r="F29" s="227" t="s">
        <v>102</v>
      </c>
      <c r="G29" s="227" t="s">
        <v>227</v>
      </c>
      <c r="H29" s="227" t="s">
        <v>228</v>
      </c>
      <c r="I29" s="228">
        <v>5400</v>
      </c>
      <c r="J29" s="228">
        <v>5400</v>
      </c>
      <c r="K29" s="230"/>
      <c r="L29" s="230"/>
      <c r="M29" s="230"/>
      <c r="N29" s="228">
        <v>5400</v>
      </c>
      <c r="O29" s="230"/>
      <c r="P29" s="229"/>
      <c r="Q29" s="229"/>
      <c r="R29" s="229"/>
      <c r="S29" s="229"/>
      <c r="T29" s="229"/>
      <c r="U29" s="229"/>
      <c r="V29" s="229"/>
      <c r="W29" s="229"/>
      <c r="X29" s="229"/>
      <c r="Y29" s="229"/>
    </row>
    <row r="30" ht="20.25" customHeight="1" spans="1:25">
      <c r="A30" s="227" t="s">
        <v>197</v>
      </c>
      <c r="B30" s="227" t="s">
        <v>70</v>
      </c>
      <c r="C30" s="227" t="s">
        <v>229</v>
      </c>
      <c r="D30" s="227" t="s">
        <v>230</v>
      </c>
      <c r="E30" s="227" t="s">
        <v>123</v>
      </c>
      <c r="F30" s="227" t="s">
        <v>124</v>
      </c>
      <c r="G30" s="227" t="s">
        <v>231</v>
      </c>
      <c r="H30" s="227" t="s">
        <v>232</v>
      </c>
      <c r="I30" s="228">
        <v>14400</v>
      </c>
      <c r="J30" s="228">
        <v>14400</v>
      </c>
      <c r="K30" s="230"/>
      <c r="L30" s="230"/>
      <c r="M30" s="230"/>
      <c r="N30" s="228">
        <v>14400</v>
      </c>
      <c r="O30" s="230"/>
      <c r="P30" s="229"/>
      <c r="Q30" s="229"/>
      <c r="R30" s="229"/>
      <c r="S30" s="229"/>
      <c r="T30" s="229"/>
      <c r="U30" s="229"/>
      <c r="V30" s="229"/>
      <c r="W30" s="229"/>
      <c r="X30" s="229"/>
      <c r="Y30" s="229"/>
    </row>
    <row r="31" ht="20.25" customHeight="1" spans="1:25">
      <c r="A31" s="227" t="s">
        <v>197</v>
      </c>
      <c r="B31" s="227" t="s">
        <v>70</v>
      </c>
      <c r="C31" s="227" t="s">
        <v>229</v>
      </c>
      <c r="D31" s="227" t="s">
        <v>230</v>
      </c>
      <c r="E31" s="227" t="s">
        <v>123</v>
      </c>
      <c r="F31" s="227" t="s">
        <v>124</v>
      </c>
      <c r="G31" s="227" t="s">
        <v>233</v>
      </c>
      <c r="H31" s="227" t="s">
        <v>234</v>
      </c>
      <c r="I31" s="228">
        <v>3200</v>
      </c>
      <c r="J31" s="228">
        <v>3200</v>
      </c>
      <c r="K31" s="230"/>
      <c r="L31" s="230"/>
      <c r="M31" s="230"/>
      <c r="N31" s="228">
        <v>3200</v>
      </c>
      <c r="O31" s="230"/>
      <c r="P31" s="229"/>
      <c r="Q31" s="229"/>
      <c r="R31" s="229"/>
      <c r="S31" s="229"/>
      <c r="T31" s="229"/>
      <c r="U31" s="229"/>
      <c r="V31" s="229"/>
      <c r="W31" s="229"/>
      <c r="X31" s="229"/>
      <c r="Y31" s="229"/>
    </row>
    <row r="32" ht="20.25" customHeight="1" spans="1:25">
      <c r="A32" s="227" t="s">
        <v>197</v>
      </c>
      <c r="B32" s="227" t="s">
        <v>70</v>
      </c>
      <c r="C32" s="227" t="s">
        <v>229</v>
      </c>
      <c r="D32" s="227" t="s">
        <v>230</v>
      </c>
      <c r="E32" s="227" t="s">
        <v>123</v>
      </c>
      <c r="F32" s="227" t="s">
        <v>124</v>
      </c>
      <c r="G32" s="227" t="s">
        <v>235</v>
      </c>
      <c r="H32" s="227" t="s">
        <v>236</v>
      </c>
      <c r="I32" s="228">
        <v>3200</v>
      </c>
      <c r="J32" s="228">
        <v>3200</v>
      </c>
      <c r="K32" s="230"/>
      <c r="L32" s="230"/>
      <c r="M32" s="230"/>
      <c r="N32" s="228">
        <v>3200</v>
      </c>
      <c r="O32" s="230"/>
      <c r="P32" s="229"/>
      <c r="Q32" s="229"/>
      <c r="R32" s="229"/>
      <c r="S32" s="229"/>
      <c r="T32" s="229"/>
      <c r="U32" s="229"/>
      <c r="V32" s="229"/>
      <c r="W32" s="229"/>
      <c r="X32" s="229"/>
      <c r="Y32" s="229"/>
    </row>
    <row r="33" ht="20.25" customHeight="1" spans="1:25">
      <c r="A33" s="227" t="s">
        <v>197</v>
      </c>
      <c r="B33" s="227" t="s">
        <v>70</v>
      </c>
      <c r="C33" s="227" t="s">
        <v>229</v>
      </c>
      <c r="D33" s="227" t="s">
        <v>230</v>
      </c>
      <c r="E33" s="227" t="s">
        <v>123</v>
      </c>
      <c r="F33" s="227" t="s">
        <v>124</v>
      </c>
      <c r="G33" s="227" t="s">
        <v>237</v>
      </c>
      <c r="H33" s="227" t="s">
        <v>238</v>
      </c>
      <c r="I33" s="228">
        <v>11200</v>
      </c>
      <c r="J33" s="228">
        <v>11200</v>
      </c>
      <c r="K33" s="230"/>
      <c r="L33" s="230"/>
      <c r="M33" s="230"/>
      <c r="N33" s="228">
        <v>11200</v>
      </c>
      <c r="O33" s="230"/>
      <c r="P33" s="229"/>
      <c r="Q33" s="229"/>
      <c r="R33" s="229"/>
      <c r="S33" s="229"/>
      <c r="T33" s="229"/>
      <c r="U33" s="229"/>
      <c r="V33" s="229"/>
      <c r="W33" s="229"/>
      <c r="X33" s="229"/>
      <c r="Y33" s="229"/>
    </row>
    <row r="34" ht="20.25" customHeight="1" spans="1:25">
      <c r="A34" s="227" t="s">
        <v>197</v>
      </c>
      <c r="B34" s="227" t="s">
        <v>70</v>
      </c>
      <c r="C34" s="227" t="s">
        <v>229</v>
      </c>
      <c r="D34" s="227" t="s">
        <v>230</v>
      </c>
      <c r="E34" s="227" t="s">
        <v>123</v>
      </c>
      <c r="F34" s="227" t="s">
        <v>124</v>
      </c>
      <c r="G34" s="227" t="s">
        <v>239</v>
      </c>
      <c r="H34" s="227" t="s">
        <v>240</v>
      </c>
      <c r="I34" s="228">
        <v>20480</v>
      </c>
      <c r="J34" s="228">
        <v>20480</v>
      </c>
      <c r="K34" s="230"/>
      <c r="L34" s="230"/>
      <c r="M34" s="230"/>
      <c r="N34" s="228">
        <v>20480</v>
      </c>
      <c r="O34" s="230"/>
      <c r="P34" s="229"/>
      <c r="Q34" s="229"/>
      <c r="R34" s="229"/>
      <c r="S34" s="229"/>
      <c r="T34" s="229"/>
      <c r="U34" s="229"/>
      <c r="V34" s="229"/>
      <c r="W34" s="229"/>
      <c r="X34" s="229"/>
      <c r="Y34" s="229"/>
    </row>
    <row r="35" ht="20.25" customHeight="1" spans="1:25">
      <c r="A35" s="227" t="s">
        <v>197</v>
      </c>
      <c r="B35" s="227" t="s">
        <v>70</v>
      </c>
      <c r="C35" s="227" t="s">
        <v>229</v>
      </c>
      <c r="D35" s="227" t="s">
        <v>230</v>
      </c>
      <c r="E35" s="227" t="s">
        <v>123</v>
      </c>
      <c r="F35" s="227" t="s">
        <v>124</v>
      </c>
      <c r="G35" s="227" t="s">
        <v>241</v>
      </c>
      <c r="H35" s="227" t="s">
        <v>242</v>
      </c>
      <c r="I35" s="228">
        <v>2400</v>
      </c>
      <c r="J35" s="228">
        <v>2400</v>
      </c>
      <c r="K35" s="230"/>
      <c r="L35" s="230"/>
      <c r="M35" s="230"/>
      <c r="N35" s="228">
        <v>2400</v>
      </c>
      <c r="O35" s="230"/>
      <c r="P35" s="229"/>
      <c r="Q35" s="229"/>
      <c r="R35" s="229"/>
      <c r="S35" s="229"/>
      <c r="T35" s="229"/>
      <c r="U35" s="229"/>
      <c r="V35" s="229"/>
      <c r="W35" s="229"/>
      <c r="X35" s="229"/>
      <c r="Y35" s="229"/>
    </row>
    <row r="36" ht="20.25" customHeight="1" spans="1:25">
      <c r="A36" s="227" t="s">
        <v>197</v>
      </c>
      <c r="B36" s="227" t="s">
        <v>70</v>
      </c>
      <c r="C36" s="227" t="s">
        <v>229</v>
      </c>
      <c r="D36" s="227" t="s">
        <v>230</v>
      </c>
      <c r="E36" s="227" t="s">
        <v>123</v>
      </c>
      <c r="F36" s="227" t="s">
        <v>124</v>
      </c>
      <c r="G36" s="227" t="s">
        <v>243</v>
      </c>
      <c r="H36" s="227" t="s">
        <v>244</v>
      </c>
      <c r="I36" s="228">
        <v>800</v>
      </c>
      <c r="J36" s="228">
        <v>800</v>
      </c>
      <c r="K36" s="230"/>
      <c r="L36" s="230"/>
      <c r="M36" s="230"/>
      <c r="N36" s="228">
        <v>800</v>
      </c>
      <c r="O36" s="230"/>
      <c r="P36" s="229"/>
      <c r="Q36" s="229"/>
      <c r="R36" s="229"/>
      <c r="S36" s="229"/>
      <c r="T36" s="229"/>
      <c r="U36" s="229"/>
      <c r="V36" s="229"/>
      <c r="W36" s="229"/>
      <c r="X36" s="229"/>
      <c r="Y36" s="229"/>
    </row>
    <row r="37" ht="20.25" customHeight="1" spans="1:25">
      <c r="A37" s="227" t="s">
        <v>197</v>
      </c>
      <c r="B37" s="227" t="s">
        <v>70</v>
      </c>
      <c r="C37" s="227" t="s">
        <v>229</v>
      </c>
      <c r="D37" s="227" t="s">
        <v>230</v>
      </c>
      <c r="E37" s="227" t="s">
        <v>123</v>
      </c>
      <c r="F37" s="227" t="s">
        <v>124</v>
      </c>
      <c r="G37" s="227" t="s">
        <v>245</v>
      </c>
      <c r="H37" s="227" t="s">
        <v>246</v>
      </c>
      <c r="I37" s="228">
        <v>800</v>
      </c>
      <c r="J37" s="228">
        <v>800</v>
      </c>
      <c r="K37" s="230"/>
      <c r="L37" s="230"/>
      <c r="M37" s="230"/>
      <c r="N37" s="228">
        <v>800</v>
      </c>
      <c r="O37" s="230"/>
      <c r="P37" s="229"/>
      <c r="Q37" s="229"/>
      <c r="R37" s="229"/>
      <c r="S37" s="229"/>
      <c r="T37" s="229"/>
      <c r="U37" s="229"/>
      <c r="V37" s="229"/>
      <c r="W37" s="229"/>
      <c r="X37" s="229"/>
      <c r="Y37" s="229"/>
    </row>
    <row r="38" ht="20.25" customHeight="1" spans="1:25">
      <c r="A38" s="227" t="s">
        <v>197</v>
      </c>
      <c r="B38" s="227" t="s">
        <v>70</v>
      </c>
      <c r="C38" s="227" t="s">
        <v>247</v>
      </c>
      <c r="D38" s="227" t="s">
        <v>248</v>
      </c>
      <c r="E38" s="227" t="s">
        <v>101</v>
      </c>
      <c r="F38" s="227" t="s">
        <v>102</v>
      </c>
      <c r="G38" s="227" t="s">
        <v>249</v>
      </c>
      <c r="H38" s="227" t="s">
        <v>250</v>
      </c>
      <c r="I38" s="228">
        <v>129600</v>
      </c>
      <c r="J38" s="228">
        <v>129600</v>
      </c>
      <c r="K38" s="230"/>
      <c r="L38" s="230"/>
      <c r="M38" s="230"/>
      <c r="N38" s="228">
        <v>129600</v>
      </c>
      <c r="O38" s="230"/>
      <c r="P38" s="229"/>
      <c r="Q38" s="229"/>
      <c r="R38" s="229"/>
      <c r="S38" s="229"/>
      <c r="T38" s="229"/>
      <c r="U38" s="229"/>
      <c r="V38" s="229"/>
      <c r="W38" s="229"/>
      <c r="X38" s="229"/>
      <c r="Y38" s="229"/>
    </row>
    <row r="39" ht="20.25" customHeight="1" spans="1:25">
      <c r="A39" s="227" t="s">
        <v>197</v>
      </c>
      <c r="B39" s="227" t="s">
        <v>70</v>
      </c>
      <c r="C39" s="227" t="s">
        <v>251</v>
      </c>
      <c r="D39" s="227" t="s">
        <v>252</v>
      </c>
      <c r="E39" s="227" t="s">
        <v>123</v>
      </c>
      <c r="F39" s="227" t="s">
        <v>124</v>
      </c>
      <c r="G39" s="227" t="s">
        <v>253</v>
      </c>
      <c r="H39" s="227" t="s">
        <v>254</v>
      </c>
      <c r="I39" s="229">
        <v>12000</v>
      </c>
      <c r="J39" s="229">
        <v>12000</v>
      </c>
      <c r="K39" s="230"/>
      <c r="L39" s="230"/>
      <c r="M39" s="230"/>
      <c r="N39" s="229">
        <v>12000</v>
      </c>
      <c r="O39" s="230"/>
      <c r="P39" s="229"/>
      <c r="Q39" s="229"/>
      <c r="R39" s="229"/>
      <c r="S39" s="229"/>
      <c r="T39" s="229"/>
      <c r="U39" s="229"/>
      <c r="V39" s="229"/>
      <c r="W39" s="229"/>
      <c r="X39" s="229"/>
      <c r="Y39" s="229"/>
    </row>
    <row r="40" ht="17.25" customHeight="1" spans="1:25">
      <c r="A40" s="231" t="s">
        <v>169</v>
      </c>
      <c r="B40" s="232"/>
      <c r="C40" s="233"/>
      <c r="D40" s="233"/>
      <c r="E40" s="233"/>
      <c r="F40" s="233"/>
      <c r="G40" s="233"/>
      <c r="H40" s="234"/>
      <c r="I40" s="229">
        <v>3335272</v>
      </c>
      <c r="J40" s="229">
        <v>3335272</v>
      </c>
      <c r="K40" s="229"/>
      <c r="L40" s="229"/>
      <c r="M40" s="229"/>
      <c r="N40" s="229">
        <f>SUM(N10:N39)</f>
        <v>3335272</v>
      </c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</row>
  </sheetData>
  <mergeCells count="31">
    <mergeCell ref="A3:Y3"/>
    <mergeCell ref="A4:H4"/>
    <mergeCell ref="I5:Y5"/>
    <mergeCell ref="J6:O6"/>
    <mergeCell ref="P6:R6"/>
    <mergeCell ref="T6:Y6"/>
    <mergeCell ref="J7:K7"/>
    <mergeCell ref="A40:H40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7:P8"/>
    <mergeCell ref="Q7:Q8"/>
    <mergeCell ref="R7:R8"/>
    <mergeCell ref="S6:S8"/>
    <mergeCell ref="T7:T8"/>
    <mergeCell ref="U7:U8"/>
    <mergeCell ref="V7:V8"/>
    <mergeCell ref="W7:W8"/>
    <mergeCell ref="X7:X8"/>
    <mergeCell ref="Y7:Y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I11" sqref="I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ht="13.5" customHeight="1" spans="1:23">
      <c r="B2" s="186"/>
      <c r="E2" s="54"/>
      <c r="F2" s="54"/>
      <c r="G2" s="54"/>
      <c r="H2" s="54"/>
      <c r="U2" s="186"/>
      <c r="W2" s="187" t="s">
        <v>255</v>
      </c>
    </row>
    <row r="3" ht="46.5" customHeight="1" spans="1:23">
      <c r="A3" s="56" t="str">
        <f>"2026"&amp;"年部门项目支出预算表"</f>
        <v>2026年部门项目支出预算表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ht="13.5" customHeight="1" spans="1:23">
      <c r="A4" s="57" t="str">
        <f>"单位名称："&amp;"昆明市东川区法者林场"</f>
        <v>单位名称：昆明市东川区法者林场</v>
      </c>
      <c r="B4" s="58"/>
      <c r="C4" s="58"/>
      <c r="D4" s="58"/>
      <c r="E4" s="58"/>
      <c r="F4" s="58"/>
      <c r="G4" s="58"/>
      <c r="H4" s="58"/>
      <c r="I4" s="59"/>
      <c r="J4" s="59"/>
      <c r="K4" s="59"/>
      <c r="L4" s="59"/>
      <c r="M4" s="59"/>
      <c r="N4" s="59"/>
      <c r="O4" s="59"/>
      <c r="P4" s="59"/>
      <c r="Q4" s="59"/>
      <c r="U4" s="186"/>
      <c r="W4" s="161" t="s">
        <v>1</v>
      </c>
    </row>
    <row r="5" ht="21.75" customHeight="1" spans="1:23">
      <c r="A5" s="61" t="s">
        <v>256</v>
      </c>
      <c r="B5" s="62" t="s">
        <v>180</v>
      </c>
      <c r="C5" s="61" t="s">
        <v>181</v>
      </c>
      <c r="D5" s="61" t="s">
        <v>257</v>
      </c>
      <c r="E5" s="62" t="s">
        <v>182</v>
      </c>
      <c r="F5" s="62" t="s">
        <v>183</v>
      </c>
      <c r="G5" s="62" t="s">
        <v>258</v>
      </c>
      <c r="H5" s="62" t="s">
        <v>259</v>
      </c>
      <c r="I5" s="79" t="s">
        <v>55</v>
      </c>
      <c r="J5" s="63" t="s">
        <v>260</v>
      </c>
      <c r="K5" s="64"/>
      <c r="L5" s="64"/>
      <c r="M5" s="65"/>
      <c r="N5" s="63" t="s">
        <v>188</v>
      </c>
      <c r="O5" s="64"/>
      <c r="P5" s="65"/>
      <c r="Q5" s="62" t="s">
        <v>61</v>
      </c>
      <c r="R5" s="63" t="s">
        <v>62</v>
      </c>
      <c r="S5" s="64"/>
      <c r="T5" s="64"/>
      <c r="U5" s="64"/>
      <c r="V5" s="64"/>
      <c r="W5" s="65"/>
    </row>
    <row r="6" ht="21.75" customHeight="1" spans="1:23">
      <c r="A6" s="66"/>
      <c r="B6" s="80"/>
      <c r="C6" s="66"/>
      <c r="D6" s="66"/>
      <c r="E6" s="67"/>
      <c r="F6" s="67"/>
      <c r="G6" s="67"/>
      <c r="H6" s="67"/>
      <c r="I6" s="80"/>
      <c r="J6" s="188" t="s">
        <v>58</v>
      </c>
      <c r="K6" s="189"/>
      <c r="L6" s="62" t="s">
        <v>59</v>
      </c>
      <c r="M6" s="62" t="s">
        <v>60</v>
      </c>
      <c r="N6" s="62" t="s">
        <v>58</v>
      </c>
      <c r="O6" s="62" t="s">
        <v>59</v>
      </c>
      <c r="P6" s="62" t="s">
        <v>60</v>
      </c>
      <c r="Q6" s="67"/>
      <c r="R6" s="62" t="s">
        <v>57</v>
      </c>
      <c r="S6" s="62" t="s">
        <v>64</v>
      </c>
      <c r="T6" s="62" t="s">
        <v>194</v>
      </c>
      <c r="U6" s="62" t="s">
        <v>66</v>
      </c>
      <c r="V6" s="62" t="s">
        <v>67</v>
      </c>
      <c r="W6" s="62" t="s">
        <v>68</v>
      </c>
    </row>
    <row r="7" ht="21" customHeight="1" spans="1:23">
      <c r="A7" s="80"/>
      <c r="B7" s="80"/>
      <c r="C7" s="80"/>
      <c r="D7" s="80"/>
      <c r="E7" s="80"/>
      <c r="F7" s="80"/>
      <c r="G7" s="80"/>
      <c r="H7" s="80"/>
      <c r="I7" s="80"/>
      <c r="J7" s="190" t="s">
        <v>57</v>
      </c>
      <c r="K7" s="191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</row>
    <row r="8" ht="39.75" customHeight="1" spans="1:23">
      <c r="A8" s="69"/>
      <c r="B8" s="71"/>
      <c r="C8" s="69"/>
      <c r="D8" s="69"/>
      <c r="E8" s="70"/>
      <c r="F8" s="70"/>
      <c r="G8" s="70"/>
      <c r="H8" s="70"/>
      <c r="I8" s="71"/>
      <c r="J8" s="117" t="s">
        <v>57</v>
      </c>
      <c r="K8" s="117" t="s">
        <v>261</v>
      </c>
      <c r="L8" s="70"/>
      <c r="M8" s="70"/>
      <c r="N8" s="70"/>
      <c r="O8" s="70"/>
      <c r="P8" s="70"/>
      <c r="Q8" s="70"/>
      <c r="R8" s="70"/>
      <c r="S8" s="70"/>
      <c r="T8" s="70"/>
      <c r="U8" s="71"/>
      <c r="V8" s="70"/>
      <c r="W8" s="70"/>
    </row>
    <row r="9" ht="15" customHeight="1" spans="1:23">
      <c r="A9" s="72">
        <v>1</v>
      </c>
      <c r="B9" s="72">
        <v>2</v>
      </c>
      <c r="C9" s="72">
        <v>3</v>
      </c>
      <c r="D9" s="72">
        <v>4</v>
      </c>
      <c r="E9" s="72">
        <v>5</v>
      </c>
      <c r="F9" s="72">
        <v>6</v>
      </c>
      <c r="G9" s="72">
        <v>7</v>
      </c>
      <c r="H9" s="72">
        <v>8</v>
      </c>
      <c r="I9" s="72">
        <v>9</v>
      </c>
      <c r="J9" s="72">
        <v>10</v>
      </c>
      <c r="K9" s="72">
        <v>11</v>
      </c>
      <c r="L9" s="81">
        <v>12</v>
      </c>
      <c r="M9" s="81">
        <v>13</v>
      </c>
      <c r="N9" s="81">
        <v>14</v>
      </c>
      <c r="O9" s="81">
        <v>15</v>
      </c>
      <c r="P9" s="81">
        <v>16</v>
      </c>
      <c r="Q9" s="81">
        <v>17</v>
      </c>
      <c r="R9" s="81">
        <v>18</v>
      </c>
      <c r="S9" s="81">
        <v>19</v>
      </c>
      <c r="T9" s="81">
        <v>20</v>
      </c>
      <c r="U9" s="72">
        <v>21</v>
      </c>
      <c r="V9" s="81">
        <v>22</v>
      </c>
      <c r="W9" s="72">
        <v>23</v>
      </c>
    </row>
    <row r="10" ht="21.75" customHeight="1" spans="1:23">
      <c r="A10" s="119" t="s">
        <v>262</v>
      </c>
      <c r="B10" s="285" t="s">
        <v>263</v>
      </c>
      <c r="C10" s="192" t="s">
        <v>264</v>
      </c>
      <c r="D10" s="192" t="s">
        <v>70</v>
      </c>
      <c r="E10" s="192" t="s">
        <v>107</v>
      </c>
      <c r="F10" s="192" t="s">
        <v>108</v>
      </c>
      <c r="G10" s="192" t="s">
        <v>249</v>
      </c>
      <c r="H10" s="192" t="s">
        <v>250</v>
      </c>
      <c r="I10" s="166">
        <v>60129.98</v>
      </c>
      <c r="J10" s="166">
        <v>60129.98</v>
      </c>
      <c r="K10" s="166">
        <v>60129.98</v>
      </c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ht="18.75" customHeight="1" spans="1:23">
      <c r="A11" s="86" t="s">
        <v>169</v>
      </c>
      <c r="B11" s="87"/>
      <c r="C11" s="87"/>
      <c r="D11" s="87"/>
      <c r="E11" s="87"/>
      <c r="F11" s="87"/>
      <c r="G11" s="87"/>
      <c r="H11" s="88"/>
      <c r="I11" s="166">
        <v>60129.98</v>
      </c>
      <c r="J11" s="166">
        <v>60129.98</v>
      </c>
      <c r="K11" s="166">
        <v>60129.98</v>
      </c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B5" sqref="B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53"/>
      <c r="B1" s="53"/>
      <c r="C1" s="53"/>
      <c r="D1" s="53"/>
      <c r="E1" s="53"/>
      <c r="F1" s="53"/>
      <c r="G1" s="53"/>
      <c r="H1" s="53"/>
      <c r="I1" s="53"/>
      <c r="J1" s="53"/>
    </row>
    <row r="2" ht="18" customHeight="1" spans="1:10">
      <c r="J2" s="55" t="s">
        <v>265</v>
      </c>
    </row>
    <row r="3" ht="39.75" customHeight="1" spans="1:10">
      <c r="A3" s="115" t="str">
        <f>"2026"&amp;"年部门项目支出绩效目标表"</f>
        <v>2026年部门项目支出绩效目标表</v>
      </c>
      <c r="B3" s="56"/>
      <c r="C3" s="56"/>
      <c r="D3" s="56"/>
      <c r="E3" s="56"/>
      <c r="F3" s="116"/>
      <c r="G3" s="56"/>
      <c r="H3" s="116"/>
      <c r="I3" s="116"/>
      <c r="J3" s="56"/>
    </row>
    <row r="4" ht="17.25" customHeight="1" spans="1:10">
      <c r="A4" s="57" t="str">
        <f>"单位名称："&amp;"昆明市东川区法者林场"</f>
        <v>单位名称：昆明市东川区法者林场</v>
      </c>
    </row>
    <row r="5" ht="44.25" customHeight="1" spans="1:10">
      <c r="A5" s="117" t="s">
        <v>181</v>
      </c>
      <c r="B5" s="117" t="s">
        <v>266</v>
      </c>
      <c r="C5" s="117" t="s">
        <v>267</v>
      </c>
      <c r="D5" s="117" t="s">
        <v>268</v>
      </c>
      <c r="E5" s="117" t="s">
        <v>269</v>
      </c>
      <c r="F5" s="118" t="s">
        <v>270</v>
      </c>
      <c r="G5" s="117" t="s">
        <v>271</v>
      </c>
      <c r="H5" s="118" t="s">
        <v>272</v>
      </c>
      <c r="I5" s="118" t="s">
        <v>273</v>
      </c>
      <c r="J5" s="117" t="s">
        <v>274</v>
      </c>
    </row>
    <row r="6" ht="18.75" customHeight="1" spans="1:10">
      <c r="A6" s="184">
        <v>1</v>
      </c>
      <c r="B6" s="184">
        <v>2</v>
      </c>
      <c r="C6" s="184">
        <v>3</v>
      </c>
      <c r="D6" s="184">
        <v>4</v>
      </c>
      <c r="E6" s="184">
        <v>5</v>
      </c>
      <c r="F6" s="81">
        <v>6</v>
      </c>
      <c r="G6" s="184">
        <v>7</v>
      </c>
      <c r="H6" s="81">
        <v>8</v>
      </c>
      <c r="I6" s="81">
        <v>9</v>
      </c>
      <c r="J6" s="184">
        <v>10</v>
      </c>
    </row>
    <row r="7" ht="42" customHeight="1" spans="1:10">
      <c r="A7" s="185" t="s">
        <v>264</v>
      </c>
      <c r="B7" s="185" t="s">
        <v>275</v>
      </c>
      <c r="C7" s="185" t="s">
        <v>276</v>
      </c>
      <c r="D7" s="185" t="s">
        <v>277</v>
      </c>
      <c r="E7" s="185" t="s">
        <v>278</v>
      </c>
      <c r="F7" s="185" t="s">
        <v>279</v>
      </c>
      <c r="G7" s="185" t="s">
        <v>89</v>
      </c>
      <c r="H7" s="185" t="s">
        <v>280</v>
      </c>
      <c r="I7" s="185" t="s">
        <v>281</v>
      </c>
      <c r="J7" s="185" t="s">
        <v>282</v>
      </c>
    </row>
    <row r="8" ht="42" customHeight="1" spans="1:10">
      <c r="A8" s="185" t="s">
        <v>264</v>
      </c>
      <c r="B8" s="185" t="s">
        <v>275</v>
      </c>
      <c r="C8" s="185" t="s">
        <v>283</v>
      </c>
      <c r="D8" s="185" t="s">
        <v>284</v>
      </c>
      <c r="E8" s="185" t="s">
        <v>285</v>
      </c>
      <c r="F8" s="185" t="s">
        <v>279</v>
      </c>
      <c r="G8" s="185" t="s">
        <v>286</v>
      </c>
      <c r="H8" s="185" t="s">
        <v>287</v>
      </c>
      <c r="I8" s="185" t="s">
        <v>288</v>
      </c>
      <c r="J8" s="185" t="s">
        <v>289</v>
      </c>
    </row>
    <row r="9" ht="42" customHeight="1" spans="1:10">
      <c r="A9" s="185" t="s">
        <v>264</v>
      </c>
      <c r="B9" s="185" t="s">
        <v>275</v>
      </c>
      <c r="C9" s="185" t="s">
        <v>290</v>
      </c>
      <c r="D9" s="185" t="s">
        <v>291</v>
      </c>
      <c r="E9" s="185" t="s">
        <v>292</v>
      </c>
      <c r="F9" s="185" t="s">
        <v>293</v>
      </c>
      <c r="G9" s="185" t="s">
        <v>294</v>
      </c>
      <c r="H9" s="185" t="s">
        <v>287</v>
      </c>
      <c r="I9" s="185" t="s">
        <v>281</v>
      </c>
      <c r="J9" s="185" t="s">
        <v>295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2025-02-24T08:22:00Z</dcterms:created>
  <dcterms:modified xsi:type="dcterms:W3CDTF">2026-03-16T02:34:11Z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05DD501DAB69455B9E73E93203D369B4_13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