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<sst xmlns="http://schemas.openxmlformats.org/spreadsheetml/2006/main" count="926" uniqueCount="415">
  <si>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</si>
  <si>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</si>
  <si>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</si>
  <si>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</si>
  <si>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</si>
  <si>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</si>
  <si>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</si>
  <si>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</si>
  <si>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</si>
  <si>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</si>
  <si>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</si>
  <si>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</si>
  <si>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</si>
  <si>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</si>
  <si>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</si>
  <si>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</si>
  <si>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</si>
  <si>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</si>
  <si>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</si>
  <si>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</si>
  <si>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</si>
  <si>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</si>
  <si>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</si>
  <si>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</si>
  <si>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</si>
  <si>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</si>
  <si>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</si>
  <si>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</si>
  <si>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</si>
  <si>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</si>
  <si>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</si>
  <si>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</si>
  <si>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</si>
  <si>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</si>
  <si>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</si>
  <si>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</si>
  <si>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</si>
  <si>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</si>
  <si>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</si>
  <si>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</si>
  <si>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</si>
  <si>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</si>
  <si>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</si>
  <si>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</si>
  <si>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</si>
  <si>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</si>
  <si>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</si>
  <si>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</si>
  <si>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</si>
  <si>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</si>
  <si>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</si>
  <si>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</si>
  <si>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</si>
  <si>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</si>
  <si>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</si>
  <si>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</si>
  <si>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</si>
  <si>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</si>
  <si>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</si>
  <si>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</si>
  <si>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</si>
  <si>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</si>
  <si>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</si>
  <si>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</si>
  <si>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</si>
  <si>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</si>
  <si>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</si>
  <si>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</si>
  <si>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</si>
  <si>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105023</t>
  </si>
  <si>
    <t>昆明市东川区教育事业发展中心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</si>
  <si>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</si>
  <si>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</si>
  <si>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</si>
  <si>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</si>
  <si>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</si>
  <si>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</si>
  <si>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</si>
  <si>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</si>
  <si>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</si>
  <si>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</si>
  <si>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</si>
  <si>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</si>
  <si>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</si>
  <si>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</si>
  <si>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</si>
  <si>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</si>
  <si>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</si>
  <si>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</si>
  <si>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</si>
  <si>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</si>
  <si>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</si>
  <si>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</si>
  <si>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</si>
  <si>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</si>
  <si>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</si>
  <si>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</si>
  <si>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</si>
  <si>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</si>
  <si>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</si>
  <si>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</si>
  <si>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</si>
  <si>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</si>
  <si>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</si>
  <si>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</si>
  <si>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</si>
  <si>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</si>
  <si>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</si>
  <si>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</si>
  <si>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</si>
  <si>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</si>
  <si>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</si>
  <si>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</si>
  <si>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</si>
  <si>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</si>
  <si>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</si>
  <si>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</si>
  <si>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</si>
  <si>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</si>
  <si>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</si>
  <si>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</si>
  <si>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</si>
  <si>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</si>
  <si>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</si>
  <si>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</si>
  <si>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</si>
  <si>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</si>
  <si>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</si>
  <si>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</si>
  <si>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</si>
  <si>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</si>
  <si>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</si>
  <si>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</si>
  <si>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</si>
  <si>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</si>
  <si>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</si>
  <si>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</si>
  <si>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</si>
  <si>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</si>
  <si>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</si>
  <si>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</si>
  <si>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</si>
  <si>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</si>
  <si>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</si>
  <si>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</si>
  <si>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</si>
  <si>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</si>
  <si>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</si>
  <si>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</si>
  <si>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</si>
  <si>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</si>
  <si>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</si>
  <si>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</si>
  <si>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</si>
  <si>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</si>
  <si>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</si>
  <si>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</si>
  <si>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</si>
  <si>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</si>
  <si>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</si>
  <si>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</si>
  <si>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</si>
  <si>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</si>
  <si>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</si>
  <si>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</si>
  <si>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</si>
  <si>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</si>
  <si>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</si>
  <si>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</si>
  <si>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</si>
  <si>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</si>
  <si>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</si>
  <si>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</si>
  <si>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</si>
  <si>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</si>
  <si>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</si>
  <si>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</si>
  <si>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</si>
  <si>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</si>
  <si>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</si>
  <si>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</si>
  <si>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</si>
  <si>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</si>
  <si>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</si>
  <si>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</si>
  <si>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</si>
  <si>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</si>
  <si>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</si>
  <si>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</si>
  <si>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</si>
  <si>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</si>
  <si>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</si>
  <si>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</si>
  <si>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</si>
  <si>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</si>
  <si>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</si>
  <si>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</si>
  <si>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</si>
  <si>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530113210000000000925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</si>
  <si>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</si>
  <si>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</si>
  <si>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</si>
  <si>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</si>
  <si>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</si>
  <si>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</si>
  <si>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</si>
  <si>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</si>
  <si>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</si>
  <si>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530113210000000000926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</si>
  <si>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</si>
  <si>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</si>
  <si>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</si>
  <si>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</si>
  <si>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</si>
  <si>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</si>
  <si>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</si>
  <si>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</si>
  <si>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</si>
  <si>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530113210000000000927</t>
  </si>
  <si>
    <t>30113</t>
  </si>
  <si>
    <t>530113210000000002317</t>
  </si>
  <si>
    <t>30217</t>
  </si>
  <si>
    <t>530113210000000002319</t>
  </si>
  <si>
    <t>工会经费</t>
  </si>
  <si>
    <t>30228</t>
  </si>
  <si>
    <t>530113210000000002320</t>
  </si>
  <si>
    <t>离退休公用经费</t>
  </si>
  <si>
    <t>30299</t>
  </si>
  <si>
    <t>其他商品和服务支出</t>
  </si>
  <si>
    <t>530113210000000002321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</si>
  <si>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</si>
  <si>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</si>
  <si>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</si>
  <si>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</si>
  <si>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</si>
  <si>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</si>
  <si>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</si>
  <si>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</si>
  <si>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</si>
  <si>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</si>
  <si>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</si>
  <si>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</si>
  <si>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</si>
  <si>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</si>
  <si>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</si>
  <si>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</si>
  <si>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</si>
  <si>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530113221100000298203</t>
  </si>
  <si>
    <t>离退休生活补助</t>
  </si>
  <si>
    <t>30305</t>
  </si>
  <si>
    <t>生活补助</t>
  </si>
  <si>
    <t>530113231100001508692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</si>
  <si>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</si>
  <si>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</si>
  <si>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</si>
  <si>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</si>
  <si>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</si>
  <si>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</si>
  <si>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</si>
  <si>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</si>
  <si>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</si>
  <si>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530113261100004957396</t>
  </si>
  <si>
    <t>事业单位职工伤残抚恤资金</t>
  </si>
  <si>
    <t>30304</t>
  </si>
  <si>
    <t>抚恤金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</si>
  <si>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</si>
  <si>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</si>
  <si>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</si>
  <si>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</si>
  <si>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</si>
  <si>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</si>
  <si>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</si>
  <si>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</si>
  <si>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</si>
  <si>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</si>
  <si>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一至四级伤残：职工可享受按月领取伤残津贴等待遇。具体标准为：一级90%、二级85%、三级80%、四级75%的本人工资。若实际金额低于当地最低工资标准，由工伤保险基金补足差额。</t>
  </si>
  <si>
    <t>产出指标</t>
  </si>
  <si>
    <t>数量指标</t>
  </si>
  <si>
    <t>单位享受伤残抚恤人数</t>
  </si>
  <si>
    <t>=</t>
  </si>
  <si>
    <t>1.00</t>
  </si>
  <si>
    <t>人</t>
  </si>
  <si>
    <t>定量指标</t>
  </si>
  <si>
    <t>享受伤残抚恤人数</t>
  </si>
  <si>
    <t>质量指标</t>
  </si>
  <si>
    <t>改善单位因公伤残人员康复条件</t>
  </si>
  <si>
    <t>得到改善</t>
  </si>
  <si>
    <t>%</t>
  </si>
  <si>
    <t>定性指标</t>
  </si>
  <si>
    <t>改善单位因公伤残人员康复条件情况</t>
  </si>
  <si>
    <t>时效指标</t>
  </si>
  <si>
    <t>伤残抚恤金发放年度</t>
  </si>
  <si>
    <t>预算年度当年完成</t>
  </si>
  <si>
    <t>效益指标</t>
  </si>
  <si>
    <t>社会效益</t>
  </si>
  <si>
    <t>保障伤残人员基本生活情况</t>
  </si>
  <si>
    <t>得到保障</t>
  </si>
  <si>
    <t>项目实施对保障伤残人员基本生活情况的反馈</t>
  </si>
  <si>
    <t>满意度指标</t>
  </si>
  <si>
    <t>服务对象满意度</t>
  </si>
  <si>
    <t>享受补助职工及其家庭满意度</t>
  </si>
  <si>
    <t>&gt;=</t>
  </si>
  <si>
    <t>95</t>
  </si>
  <si>
    <t>享受补助职工及其家庭满意度情况</t>
  </si>
  <si>
    <t>成本指标</t>
  </si>
  <si>
    <t>经济成本指标</t>
  </si>
  <si>
    <t>工伤伤残四级补助标准</t>
  </si>
  <si>
    <t>75324</t>
  </si>
  <si>
    <t>元</t>
  </si>
  <si>
    <t>工伤伤残四级补助标准为每年75324元。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</si>
  <si>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</si>
  <si>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</si>
  <si>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</si>
  <si>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</si>
  <si>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备注：昆明市东川区教育事业发展中心2026年度无2026年部门政府性基金预算支出预算表支出情况，此表无数据。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</si>
  <si>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</si>
  <si>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</si>
  <si>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</si>
  <si>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</si>
  <si>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</si>
  <si>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</si>
  <si>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</si>
  <si>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</si>
  <si>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</si>
  <si>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</si>
  <si>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</si>
  <si>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备注：昆明市东川区教育事业发展中心2026年度无2026年部门政府采购预算表支出情况，此表无数据。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</si>
  <si>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</si>
  <si>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</si>
  <si>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</si>
  <si>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</si>
  <si>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</si>
  <si>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</si>
  <si>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</si>
  <si>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备注：昆明市东川区教育事业发展中心2026年度无2026年部门政府购买服务预算表支出情况，此表无数据。</t>
  </si>
  <si>
    <t>预算09-1表</t>
  </si>
  <si>
    <t>单位名称（项目）</t>
  </si>
  <si>
    <t>地区</t>
  </si>
  <si>
    <t>备注：昆明市东川区教育事业发展中心2026年度无2026年对下转移支付预算表支出情况，此表无数据。</t>
  </si>
  <si>
    <t>预算09-2表</t>
  </si>
  <si>
    <t>备注：昆明市东川区教育事业发展中心2026年度无2026年对下转移支付绩效目标表支出情况，此表无数据。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</si>
  <si>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</si>
  <si>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</si>
  <si>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</si>
  <si>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</si>
  <si>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</si>
  <si>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</si>
  <si>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</si>
  <si>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</si>
  <si>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备注：昆明市东川区教育事业发展中心2026年度无2026年新增资产配置预算表支出情况，此表无数据。</t>
  </si>
  <si>
    <t>预算11表</t>
  </si>
  <si>
    <t>上级补助</t>
  </si>
  <si>
    <t>备注：昆明市东川区教育事业发展中心2026年度无2026年上级补助项目支出预算表支出情况，此表无数据。</t>
  </si>
  <si>
    <t>预算12表</t>
  </si>
  <si>
    <t>项目级次</t>
  </si>
  <si>
    <t>114 对个人和家庭的补助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</si>
  <si>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</si>
  <si>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</si>
  <si>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</si>
  <si>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</si>
  <si>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</si>
  <si>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</si>
  <si>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</si>
  <si>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</si>
  <si>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</si>
  <si>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 xml:space="preserve">    为东川区教育事业发展提供服务。组织开展教育科研、教学研究、教改实验和德育研究等工作，承担教师队伍专业发展规划及教育干部队伍培养计划，组织教育改革发展调研，实施对全区中小学、幼儿园教师及校长的继续教育，推动中小学教师开展新课程改革，提供信息技术和现代教育技术服务，负责全区学生资助工作。</t>
  </si>
  <si>
    <t>根据三定方案归纳</t>
  </si>
  <si>
    <t xml:space="preserve">    组织开展教育科研、教学研究、教改实验和德育研究等工作，承担教师队伍专业发展规划及教育干部队伍培养计划，组织教育改革发展调研，实施对全区中小学、幼儿园教师及校长的继续教育，推动中小学教师开展新课程改革，提供信息技术和现代教育技术服务，负责全区学生资助工作。</t>
  </si>
  <si>
    <t>根据部门职责，中长期规划，各级党委，各级政府要求归纳</t>
  </si>
  <si>
    <t>部门年度目标</t>
  </si>
  <si>
    <t xml:space="preserve">    昆明市东川区教育事业发展中心继续组建东川区教育学科核心团队，提升教师队伍整体素质。以分学科核心教师团队为引领的教育教学实践活动，并在全区中小学广泛开展，通过开展学术研究、教学示范和培育基地学校，充分发挥核心教师团队的作用，培养一批具有良好师德修养、先进教育理念、厚实专业素养、扎实教研能力的骨干教师队伍。使学科核心团队成为优秀教师培养的发源地、优秀青年教师的集聚地和未来名师的孵化地，从而有效带动我区教师队伍整体素质的提升。年度教科研工作有的放矢，服务一线教师结合区域实际，收集整理中、高考信息，科学指导学校中、高考备考。大力提倡草根研究，为教师的专业成长搭建平台。加强质量监控，及时发布质量分析报告，指导学校教学工作，加强课型专题研究，提高教育教学效率。实行点、面结合，送教下乡，培优晒课树示范。
    贯彻落实上级有关学生资助的政策，做好有关学生资助的政策宣传。负责全区学生资助工作的落实，同时统筹协调社会各界给予中小学贫困学生的救助和捐赠工作。
    负责实施对全区中小学教师、幼儿园教师和小学校长的继续教育，为全区中小学校开展教师校本培训提供指导和服务。承担全区基础教育课程、教材和教法培训。开展校本培训和日常教学，提供信息技术和现代教育技术的服务，为通过现代远程教育手段开展教师继续教育提供帮助和支出。同时，为广大教师研修学习提供必要的场所、设施、设备和资源等良好环境，辅导和帮助广大中小学教师充分利用各种信息资源开展自主学习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</si>
  <si>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</si>
  <si>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</si>
  <si>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</si>
  <si>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</si>
  <si>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</si>
  <si>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</si>
  <si>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</si>
  <si>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</si>
  <si>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</si>
  <si>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工资福利支出</t>
  </si>
  <si>
    <t>单位职工工资福利、社保缴费等支出</t>
  </si>
  <si>
    <t>商品和服务支出</t>
  </si>
  <si>
    <t>单位办公费、水电费、差旅费、培训费用等支出</t>
  </si>
  <si>
    <t>单位退休职工生活补助支出</t>
  </si>
  <si>
    <t>伤残抚恤支出</t>
  </si>
  <si>
    <t>单位因公伤残职工伤残抚恤支出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</si>
  <si>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</si>
  <si>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</si>
  <si>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</si>
  <si>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</si>
  <si>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</si>
  <si>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组建小学核心团队数量</t>
  </si>
  <si>
    <t>个</t>
  </si>
  <si>
    <t>根据年度完成团队创建情况评定</t>
  </si>
  <si>
    <t>昆明市东川区教育事业发展中心2026年工作任务目标</t>
  </si>
  <si>
    <t>组建初中核心团队数</t>
  </si>
  <si>
    <t>组建小学、初中导师数</t>
  </si>
  <si>
    <t>55</t>
  </si>
  <si>
    <t>根据年度导师建立情况评定</t>
  </si>
  <si>
    <t>模拟考试质量效果</t>
  </si>
  <si>
    <t>逐年提高</t>
  </si>
  <si>
    <t>根据教学教学情况综合评定</t>
  </si>
  <si>
    <t>教学产生的成效</t>
  </si>
  <si>
    <t>效果明显</t>
  </si>
  <si>
    <t>教学质量提升情况</t>
  </si>
  <si>
    <t>预算完成年度</t>
  </si>
  <si>
    <t>2026年</t>
  </si>
  <si>
    <t>年</t>
  </si>
  <si>
    <t>年度资金落实完成情况评定</t>
  </si>
  <si>
    <t>社会效益指标</t>
  </si>
  <si>
    <t>提升东川区教育教学质量情况</t>
  </si>
  <si>
    <t>教师满意度</t>
  </si>
  <si>
    <t>&gt;</t>
  </si>
  <si>
    <t>根据问卷调查结果评定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</si>
</sst>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  <xf numFmtId="0" fontId="39" fillId="0" borderId="0"/>
  </cellStyleXfs>
  <cellXfs count="231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7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workbookViewId="0">
      <selection activeCell="B39" sqref="B39"/>
    </sheetView>
  </sheetViews>
  <sheetFormatPr defaultColWidth="8.575" defaultRowHeight="12.75" customHeight="1" outlineLevelCol="3"/>
  <cols>
    <col min="1" max="1" width="41" customWidth="1"/>
    <col min="2" max="2" width="20.625" customWidth="1"/>
    <col min="3" max="3" width="41" customWidth="1"/>
    <col min="4" max="4" width="21.25" customWidth="1"/>
  </cols>
  <sheetData>
    <row r="1" ht="15" customHeight="1" spans="1:4">
      <c r="A1" s="85"/>
      <c r="B1" s="85"/>
      <c r="C1" s="85"/>
      <c r="D1" s="101" t="s">
        <v>0</v>
      </c>
    </row>
    <row r="2" ht="41.25" customHeight="1" spans="1:1">
      <c r="A2" s="80" t="str">
        <f>"2026"&amp;"年部门财务收支预算总表"</f>
        <v>2026年部门财务收支预算总表</v>
      </c>
    </row>
    <row r="3" ht="17.25" customHeight="1" spans="1:4">
      <c r="A3" s="83" t="str">
        <f>"单位名称："&amp;"昆明市东川区教育事业发展中心"</f>
        <v>单位名称：昆明市东川区教育事业发展中心</v>
      </c>
      <c r="B3" s="196"/>
      <c r="D3" s="174" t="s">
        <v>1</v>
      </c>
    </row>
    <row r="4" ht="23.25" customHeight="1" spans="1:4">
      <c r="A4" s="197" t="s">
        <v>2</v>
      </c>
      <c r="B4" s="198"/>
      <c r="C4" s="197" t="s">
        <v>3</v>
      </c>
      <c r="D4" s="198"/>
    </row>
    <row r="5" ht="24" customHeight="1" spans="1:4">
      <c r="A5" s="197" t="s">
        <v>4</v>
      </c>
      <c r="B5" s="197" t="s">
        <v>5</v>
      </c>
      <c r="C5" s="197" t="s">
        <v>6</v>
      </c>
      <c r="D5" s="197" t="s">
        <v>5</v>
      </c>
    </row>
    <row r="6" ht="17.25" customHeight="1" spans="1:4">
      <c r="A6" s="199" t="s">
        <v>7</v>
      </c>
      <c r="B6" s="115">
        <v>10931088</v>
      </c>
      <c r="C6" s="199" t="s">
        <v>8</v>
      </c>
      <c r="D6" s="115"/>
    </row>
    <row r="7" ht="17.25" customHeight="1" spans="1:4">
      <c r="A7" s="199" t="s">
        <v>9</v>
      </c>
      <c r="B7" s="115"/>
      <c r="C7" s="199" t="s">
        <v>10</v>
      </c>
      <c r="D7" s="115"/>
    </row>
    <row r="8" ht="17.25" customHeight="1" spans="1:4">
      <c r="A8" s="199" t="s">
        <v>11</v>
      </c>
      <c r="B8" s="115"/>
      <c r="C8" s="230" t="s">
        <v>12</v>
      </c>
      <c r="D8" s="115"/>
    </row>
    <row r="9" ht="17.25" customHeight="1" spans="1:4">
      <c r="A9" s="199" t="s">
        <v>13</v>
      </c>
      <c r="B9" s="115"/>
      <c r="C9" s="230" t="s">
        <v>14</v>
      </c>
      <c r="D9" s="115"/>
    </row>
    <row r="10" ht="17.25" customHeight="1" spans="1:4">
      <c r="A10" s="199" t="s">
        <v>15</v>
      </c>
      <c r="B10" s="115"/>
      <c r="C10" s="230" t="s">
        <v>16</v>
      </c>
      <c r="D10" s="115">
        <v>7467744</v>
      </c>
    </row>
    <row r="11" ht="17.25" customHeight="1" spans="1:4">
      <c r="A11" s="199" t="s">
        <v>17</v>
      </c>
      <c r="B11" s="115"/>
      <c r="C11" s="230" t="s">
        <v>18</v>
      </c>
      <c r="D11" s="115"/>
    </row>
    <row r="12" ht="17.25" customHeight="1" spans="1:4">
      <c r="A12" s="199" t="s">
        <v>19</v>
      </c>
      <c r="B12" s="115"/>
      <c r="C12" s="71" t="s">
        <v>20</v>
      </c>
      <c r="D12" s="115"/>
    </row>
    <row r="13" ht="17.25" customHeight="1" spans="1:4">
      <c r="A13" s="199" t="s">
        <v>21</v>
      </c>
      <c r="B13" s="115"/>
      <c r="C13" s="71" t="s">
        <v>22</v>
      </c>
      <c r="D13" s="115">
        <v>1563524</v>
      </c>
    </row>
    <row r="14" ht="17.25" customHeight="1" spans="1:4">
      <c r="A14" s="199" t="s">
        <v>23</v>
      </c>
      <c r="B14" s="115"/>
      <c r="C14" s="71" t="s">
        <v>24</v>
      </c>
      <c r="D14" s="115">
        <v>1046720</v>
      </c>
    </row>
    <row r="15" ht="17.25" customHeight="1" spans="1:4">
      <c r="A15" s="199" t="s">
        <v>25</v>
      </c>
      <c r="B15" s="115"/>
      <c r="C15" s="71" t="s">
        <v>26</v>
      </c>
      <c r="D15" s="115"/>
    </row>
    <row r="16" ht="17.25" customHeight="1" spans="1:4">
      <c r="A16" s="21"/>
      <c r="B16" s="115"/>
      <c r="C16" s="71" t="s">
        <v>27</v>
      </c>
      <c r="D16" s="115"/>
    </row>
    <row r="17" ht="17.25" customHeight="1" spans="1:4">
      <c r="A17" s="200"/>
      <c r="B17" s="115"/>
      <c r="C17" s="71" t="s">
        <v>28</v>
      </c>
      <c r="D17" s="115"/>
    </row>
    <row r="18" ht="17.25" customHeight="1" spans="1:4">
      <c r="A18" s="200"/>
      <c r="B18" s="115"/>
      <c r="C18" s="71" t="s">
        <v>29</v>
      </c>
      <c r="D18" s="115"/>
    </row>
    <row r="19" ht="17.25" customHeight="1" spans="1:4">
      <c r="A19" s="200"/>
      <c r="B19" s="115"/>
      <c r="C19" s="71" t="s">
        <v>30</v>
      </c>
      <c r="D19" s="115"/>
    </row>
    <row r="20" ht="17.25" customHeight="1" spans="1:4">
      <c r="A20" s="200"/>
      <c r="B20" s="115"/>
      <c r="C20" s="71" t="s">
        <v>31</v>
      </c>
      <c r="D20" s="115"/>
    </row>
    <row r="21" ht="17.25" customHeight="1" spans="1:4">
      <c r="A21" s="200"/>
      <c r="B21" s="115"/>
      <c r="C21" s="71" t="s">
        <v>32</v>
      </c>
      <c r="D21" s="115"/>
    </row>
    <row r="22" ht="17.25" customHeight="1" spans="1:4">
      <c r="A22" s="200"/>
      <c r="B22" s="115"/>
      <c r="C22" s="71" t="s">
        <v>33</v>
      </c>
      <c r="D22" s="115"/>
    </row>
    <row r="23" ht="17.25" customHeight="1" spans="1:4">
      <c r="A23" s="200"/>
      <c r="B23" s="115"/>
      <c r="C23" s="71" t="s">
        <v>34</v>
      </c>
      <c r="D23" s="115"/>
    </row>
    <row r="24" ht="17.25" customHeight="1" spans="1:4">
      <c r="A24" s="200"/>
      <c r="B24" s="115"/>
      <c r="C24" s="71" t="s">
        <v>35</v>
      </c>
      <c r="D24" s="115">
        <v>853100</v>
      </c>
    </row>
    <row r="25" ht="17.25" customHeight="1" spans="1:4">
      <c r="A25" s="200"/>
      <c r="B25" s="115"/>
      <c r="C25" s="71" t="s">
        <v>36</v>
      </c>
      <c r="D25" s="115"/>
    </row>
    <row r="26" ht="17.25" customHeight="1" spans="1:4">
      <c r="A26" s="200"/>
      <c r="B26" s="115"/>
      <c r="C26" s="21" t="s">
        <v>37</v>
      </c>
      <c r="D26" s="115"/>
    </row>
    <row r="27" ht="17.25" customHeight="1" spans="1:4">
      <c r="A27" s="200"/>
      <c r="B27" s="115"/>
      <c r="C27" s="71" t="s">
        <v>38</v>
      </c>
      <c r="D27" s="115"/>
    </row>
    <row r="28" ht="16.5" customHeight="1" spans="1:4">
      <c r="A28" s="200"/>
      <c r="B28" s="115"/>
      <c r="C28" s="71" t="s">
        <v>39</v>
      </c>
      <c r="D28" s="115"/>
    </row>
    <row r="29" ht="16.5" customHeight="1" spans="1:4">
      <c r="A29" s="200"/>
      <c r="B29" s="115"/>
      <c r="C29" s="21" t="s">
        <v>40</v>
      </c>
      <c r="D29" s="115"/>
    </row>
    <row r="30" ht="17.25" customHeight="1" spans="1:4">
      <c r="A30" s="200"/>
      <c r="B30" s="115"/>
      <c r="C30" s="21" t="s">
        <v>41</v>
      </c>
      <c r="D30" s="115"/>
    </row>
    <row r="31" ht="17.25" customHeight="1" spans="1:4">
      <c r="A31" s="200"/>
      <c r="B31" s="115"/>
      <c r="C31" s="71" t="s">
        <v>42</v>
      </c>
      <c r="D31" s="115"/>
    </row>
    <row r="32" ht="16.5" customHeight="1" spans="1:4">
      <c r="A32" s="200" t="s">
        <v>43</v>
      </c>
      <c r="B32" s="115">
        <v>10931088</v>
      </c>
      <c r="C32" s="200" t="s">
        <v>44</v>
      </c>
      <c r="D32" s="115">
        <v>10931088</v>
      </c>
    </row>
    <row r="33" ht="16.5" customHeight="1" spans="1:4">
      <c r="A33" s="21" t="s">
        <v>45</v>
      </c>
      <c r="B33" s="115"/>
      <c r="C33" s="21" t="s">
        <v>46</v>
      </c>
      <c r="D33" s="115"/>
    </row>
    <row r="34" ht="16.5" customHeight="1" spans="1:4">
      <c r="A34" s="71" t="s">
        <v>47</v>
      </c>
      <c r="B34" s="115"/>
      <c r="C34" s="71" t="s">
        <v>47</v>
      </c>
      <c r="D34" s="115"/>
    </row>
    <row r="35" ht="16.5" customHeight="1" spans="1:4">
      <c r="A35" s="71" t="s">
        <v>48</v>
      </c>
      <c r="B35" s="115"/>
      <c r="C35" s="71" t="s">
        <v>49</v>
      </c>
      <c r="D35" s="115"/>
    </row>
    <row r="36" ht="16.5" customHeight="1" spans="1:4">
      <c r="A36" s="201" t="s">
        <v>50</v>
      </c>
      <c r="B36" s="115">
        <v>10931088</v>
      </c>
      <c r="C36" s="201" t="s">
        <v>51</v>
      </c>
      <c r="D36" s="115">
        <v>10931088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1"/>
  <sheetViews>
    <sheetView showZeros="0" workbookViewId="0">
      <selection activeCell="F22" sqref="F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27" customWidth="1"/>
    <col min="4" max="4" width="27.7083333333333" customWidth="1"/>
    <col min="5" max="6" width="36.7083333333333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53" t="s">
        <v>310</v>
      </c>
    </row>
    <row r="2" ht="42" customHeight="1" spans="1:6">
      <c r="A2" s="157" t="str">
        <f>"2026"&amp;"年部门政府性基金预算支出预算表"</f>
        <v>2026年部门政府性基金预算支出预算表</v>
      </c>
      <c r="B2" s="157" t="s">
        <v>311</v>
      </c>
      <c r="C2" s="158"/>
      <c r="D2" s="159"/>
      <c r="E2" s="159"/>
      <c r="F2" s="159"/>
    </row>
    <row r="3" ht="13.5" customHeight="1" spans="1:6">
      <c r="A3" s="49" t="str">
        <f>"单位名称："&amp;"昆明市东川区教育事业发展中心"</f>
        <v>单位名称：昆明市东川区教育事业发展中心</v>
      </c>
      <c r="B3" s="49" t="s">
        <v>312</v>
      </c>
      <c r="C3" s="154"/>
      <c r="D3" s="156"/>
      <c r="E3" s="156"/>
      <c r="F3" s="153" t="s">
        <v>1</v>
      </c>
    </row>
    <row r="4" ht="19.5" customHeight="1" spans="1:6">
      <c r="A4" s="160" t="s">
        <v>179</v>
      </c>
      <c r="B4" s="161" t="s">
        <v>72</v>
      </c>
      <c r="C4" s="160" t="s">
        <v>73</v>
      </c>
      <c r="D4" s="12" t="s">
        <v>313</v>
      </c>
      <c r="E4" s="13"/>
      <c r="F4" s="39"/>
    </row>
    <row r="5" ht="18.75" customHeight="1" spans="1:6">
      <c r="A5" s="162"/>
      <c r="B5" s="163"/>
      <c r="C5" s="162"/>
      <c r="D5" s="57" t="s">
        <v>55</v>
      </c>
      <c r="E5" s="12" t="s">
        <v>75</v>
      </c>
      <c r="F5" s="57" t="s">
        <v>76</v>
      </c>
    </row>
    <row r="6" ht="18.75" customHeight="1" spans="1:6">
      <c r="A6" s="104">
        <v>1</v>
      </c>
      <c r="B6" s="164" t="s">
        <v>83</v>
      </c>
      <c r="C6" s="104">
        <v>3</v>
      </c>
      <c r="D6" s="14">
        <v>4</v>
      </c>
      <c r="E6" s="14">
        <v>5</v>
      </c>
      <c r="F6" s="14">
        <v>6</v>
      </c>
    </row>
    <row r="7" ht="21" customHeight="1" spans="1:6">
      <c r="A7" s="62"/>
      <c r="B7" s="62"/>
      <c r="C7" s="62"/>
      <c r="D7" s="115"/>
      <c r="E7" s="115"/>
      <c r="F7" s="115"/>
    </row>
    <row r="8" ht="21" customHeight="1" spans="1:6">
      <c r="A8" s="62"/>
      <c r="B8" s="62"/>
      <c r="C8" s="62"/>
      <c r="D8" s="115"/>
      <c r="E8" s="115"/>
      <c r="F8" s="115"/>
    </row>
    <row r="9" ht="18.75" customHeight="1" spans="1:6">
      <c r="A9" s="165" t="s">
        <v>169</v>
      </c>
      <c r="B9" s="165" t="s">
        <v>169</v>
      </c>
      <c r="C9" s="166" t="s">
        <v>169</v>
      </c>
      <c r="D9" s="115"/>
      <c r="E9" s="115"/>
      <c r="F9" s="115"/>
    </row>
    <row r="11" customHeight="1" spans="1:1">
      <c r="A11" t="s">
        <v>314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S10"/>
  <sheetViews>
    <sheetView showZeros="0" workbookViewId="0">
      <selection activeCell="J19" sqref="J19"/>
    </sheetView>
  </sheetViews>
  <sheetFormatPr defaultColWidth="9.14166666666667" defaultRowHeight="14.25" customHeight="1"/>
  <cols>
    <col min="1" max="1" width="17.5" customWidth="1"/>
    <col min="2" max="3" width="8.875" customWidth="1"/>
    <col min="4" max="5" width="8.125" customWidth="1"/>
    <col min="6" max="7" width="4.375" customWidth="1"/>
    <col min="8" max="8" width="19.375" customWidth="1"/>
    <col min="9" max="9" width="4.375" customWidth="1"/>
    <col min="10" max="10" width="11.875" customWidth="1"/>
    <col min="11" max="11" width="10" customWidth="1"/>
    <col min="12" max="12" width="15.625" customWidth="1"/>
    <col min="13" max="13" width="17.5" customWidth="1"/>
    <col min="14" max="14" width="7.5" customWidth="1"/>
    <col min="15" max="15" width="8.125" customWidth="1"/>
    <col min="16" max="16" width="17.125" customWidth="1"/>
    <col min="17" max="17" width="11.875" customWidth="1"/>
    <col min="18" max="18" width="15.625" customWidth="1"/>
    <col min="19" max="19" width="8.875" customWidth="1"/>
  </cols>
  <sheetData>
    <row r="1" ht="15.75" customHeight="1" spans="2:19">
      <c r="B1" s="118"/>
      <c r="C1" s="118"/>
      <c r="R1" s="47"/>
      <c r="S1" s="47" t="s">
        <v>315</v>
      </c>
    </row>
    <row r="2" ht="41.25" customHeight="1" spans="1:19">
      <c r="A2" s="108" t="str">
        <f>"2026"&amp;"年部门政府采购预算表"</f>
        <v>2026年部门政府采购预算表</v>
      </c>
      <c r="B2" s="103"/>
      <c r="C2" s="103"/>
      <c r="D2" s="48"/>
      <c r="E2" s="48"/>
      <c r="F2" s="48"/>
      <c r="G2" s="48"/>
      <c r="H2" s="48"/>
      <c r="I2" s="48"/>
      <c r="J2" s="48"/>
      <c r="K2" s="48"/>
      <c r="L2" s="48"/>
      <c r="M2" s="103"/>
      <c r="N2" s="48"/>
      <c r="O2" s="48"/>
      <c r="P2" s="103"/>
      <c r="Q2" s="48"/>
      <c r="R2" s="103"/>
      <c r="S2" s="103"/>
    </row>
    <row r="3" ht="18.75" customHeight="1" spans="1:19">
      <c r="A3" s="146" t="str">
        <f>"单位名称："&amp;"昆明市东川区教育事业发展中心"</f>
        <v>单位名称：昆明市东川区教育事业发展中心</v>
      </c>
      <c r="B3" s="120"/>
      <c r="C3" s="120"/>
      <c r="D3" s="51"/>
      <c r="E3" s="51"/>
      <c r="F3" s="51"/>
      <c r="G3" s="51"/>
      <c r="H3" s="51"/>
      <c r="I3" s="51"/>
      <c r="J3" s="51"/>
      <c r="K3" s="51"/>
      <c r="L3" s="51"/>
      <c r="R3" s="52"/>
      <c r="S3" s="153" t="s">
        <v>1</v>
      </c>
    </row>
    <row r="4" ht="15.75" customHeight="1" spans="1:19">
      <c r="A4" s="54" t="s">
        <v>178</v>
      </c>
      <c r="B4" s="121" t="s">
        <v>179</v>
      </c>
      <c r="C4" s="121" t="s">
        <v>316</v>
      </c>
      <c r="D4" s="122" t="s">
        <v>317</v>
      </c>
      <c r="E4" s="122" t="s">
        <v>318</v>
      </c>
      <c r="F4" s="122" t="s">
        <v>319</v>
      </c>
      <c r="G4" s="122" t="s">
        <v>320</v>
      </c>
      <c r="H4" s="122" t="s">
        <v>321</v>
      </c>
      <c r="I4" s="135" t="s">
        <v>186</v>
      </c>
      <c r="J4" s="135"/>
      <c r="K4" s="135"/>
      <c r="L4" s="135"/>
      <c r="M4" s="136"/>
      <c r="N4" s="135"/>
      <c r="O4" s="135"/>
      <c r="P4" s="143"/>
      <c r="Q4" s="135"/>
      <c r="R4" s="136"/>
      <c r="S4" s="116"/>
    </row>
    <row r="5" ht="17.25" customHeight="1" spans="1:19">
      <c r="A5" s="56"/>
      <c r="B5" s="123"/>
      <c r="C5" s="123"/>
      <c r="D5" s="124"/>
      <c r="E5" s="124"/>
      <c r="F5" s="124"/>
      <c r="G5" s="124"/>
      <c r="H5" s="124"/>
      <c r="I5" s="124" t="s">
        <v>55</v>
      </c>
      <c r="J5" s="124" t="s">
        <v>58</v>
      </c>
      <c r="K5" s="124" t="s">
        <v>322</v>
      </c>
      <c r="L5" s="124" t="s">
        <v>323</v>
      </c>
      <c r="M5" s="137" t="s">
        <v>324</v>
      </c>
      <c r="N5" s="138" t="s">
        <v>325</v>
      </c>
      <c r="O5" s="138"/>
      <c r="P5" s="144"/>
      <c r="Q5" s="138"/>
      <c r="R5" s="145"/>
      <c r="S5" s="125"/>
    </row>
    <row r="6" ht="54" customHeight="1" spans="1:19">
      <c r="A6" s="59"/>
      <c r="B6" s="125"/>
      <c r="C6" s="125"/>
      <c r="D6" s="126"/>
      <c r="E6" s="126"/>
      <c r="F6" s="126"/>
      <c r="G6" s="126"/>
      <c r="H6" s="126"/>
      <c r="I6" s="126"/>
      <c r="J6" s="126" t="s">
        <v>57</v>
      </c>
      <c r="K6" s="126"/>
      <c r="L6" s="126"/>
      <c r="M6" s="139"/>
      <c r="N6" s="126" t="s">
        <v>57</v>
      </c>
      <c r="O6" s="126" t="s">
        <v>64</v>
      </c>
      <c r="P6" s="125" t="s">
        <v>65</v>
      </c>
      <c r="Q6" s="126" t="s">
        <v>66</v>
      </c>
      <c r="R6" s="139" t="s">
        <v>67</v>
      </c>
      <c r="S6" s="125" t="s">
        <v>68</v>
      </c>
    </row>
    <row r="7" ht="18" customHeight="1" spans="1:19">
      <c r="A7" s="147">
        <v>1</v>
      </c>
      <c r="B7" s="147" t="s">
        <v>83</v>
      </c>
      <c r="C7" s="148">
        <v>3</v>
      </c>
      <c r="D7" s="148">
        <v>4</v>
      </c>
      <c r="E7" s="147">
        <v>5</v>
      </c>
      <c r="F7" s="147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>
        <v>13</v>
      </c>
      <c r="N7" s="147">
        <v>14</v>
      </c>
      <c r="O7" s="147">
        <v>15</v>
      </c>
      <c r="P7" s="147">
        <v>16</v>
      </c>
      <c r="Q7" s="147">
        <v>17</v>
      </c>
      <c r="R7" s="147">
        <v>18</v>
      </c>
      <c r="S7" s="147">
        <v>19</v>
      </c>
    </row>
    <row r="8" ht="21" customHeight="1" spans="1:19">
      <c r="A8" s="127"/>
      <c r="B8" s="128"/>
      <c r="C8" s="128"/>
      <c r="D8" s="129"/>
      <c r="E8" s="129"/>
      <c r="F8" s="129"/>
      <c r="G8" s="14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ht="21" customHeight="1" spans="1:19">
      <c r="A9" s="130" t="s">
        <v>169</v>
      </c>
      <c r="B9" s="131"/>
      <c r="C9" s="131"/>
      <c r="D9" s="132"/>
      <c r="E9" s="132"/>
      <c r="F9" s="132"/>
      <c r="G9" s="150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ht="21" customHeight="1" spans="1:19">
      <c r="A10" s="146" t="s">
        <v>326</v>
      </c>
      <c r="B10" s="49"/>
      <c r="C10" s="49"/>
      <c r="D10" s="146"/>
      <c r="E10" s="146"/>
      <c r="F10" s="146"/>
      <c r="G10" s="151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T11"/>
  <sheetViews>
    <sheetView showZeros="0" workbookViewId="0">
      <selection activeCell="E20" sqref="E20"/>
    </sheetView>
  </sheetViews>
  <sheetFormatPr defaultColWidth="9.14166666666667" defaultRowHeight="14.25" customHeight="1"/>
  <cols>
    <col min="1" max="1" width="15.625" customWidth="1"/>
    <col min="2" max="2" width="16.5" customWidth="1"/>
    <col min="3" max="3" width="14.5" customWidth="1"/>
    <col min="4" max="4" width="17.125" customWidth="1"/>
    <col min="5" max="5" width="27.5" customWidth="1"/>
    <col min="6" max="6" width="18.25" customWidth="1"/>
    <col min="7" max="7" width="12.875" customWidth="1"/>
    <col min="8" max="9" width="11.875" customWidth="1"/>
    <col min="10" max="10" width="4.375" customWidth="1"/>
    <col min="11" max="11" width="11.875" customWidth="1"/>
    <col min="12" max="12" width="10" customWidth="1"/>
    <col min="13" max="13" width="15.625" customWidth="1"/>
    <col min="14" max="14" width="17.5" customWidth="1"/>
    <col min="15" max="15" width="4.375" customWidth="1"/>
    <col min="16" max="16" width="8.125" customWidth="1"/>
    <col min="17" max="17" width="17.125" customWidth="1"/>
    <col min="18" max="18" width="11.875" customWidth="1"/>
    <col min="19" max="19" width="15.625" customWidth="1"/>
    <col min="20" max="20" width="8.875" customWidth="1"/>
  </cols>
  <sheetData>
    <row r="1" ht="16.5" customHeight="1" spans="1:20">
      <c r="A1" s="112"/>
      <c r="B1" s="118"/>
      <c r="C1" s="118"/>
      <c r="D1" s="118"/>
      <c r="E1" s="118"/>
      <c r="F1" s="118"/>
      <c r="G1" s="118"/>
      <c r="H1" s="112"/>
      <c r="I1" s="112"/>
      <c r="J1" s="112"/>
      <c r="K1" s="112"/>
      <c r="L1" s="112"/>
      <c r="M1" s="112"/>
      <c r="N1" s="133"/>
      <c r="O1" s="112"/>
      <c r="P1" s="112"/>
      <c r="Q1" s="118"/>
      <c r="R1" s="112"/>
      <c r="S1" s="141"/>
      <c r="T1" s="141" t="s">
        <v>327</v>
      </c>
    </row>
    <row r="2" ht="41.25" customHeight="1" spans="1:20">
      <c r="A2" s="108" t="str">
        <f>"2026"&amp;"年部门政府购买服务预算表"</f>
        <v>2026年部门政府购买服务预算表</v>
      </c>
      <c r="B2" s="103"/>
      <c r="C2" s="103"/>
      <c r="D2" s="103"/>
      <c r="E2" s="103"/>
      <c r="F2" s="103"/>
      <c r="G2" s="103"/>
      <c r="H2" s="119"/>
      <c r="I2" s="119"/>
      <c r="J2" s="119"/>
      <c r="K2" s="119"/>
      <c r="L2" s="119"/>
      <c r="M2" s="119"/>
      <c r="N2" s="134"/>
      <c r="O2" s="119"/>
      <c r="P2" s="119"/>
      <c r="Q2" s="103"/>
      <c r="R2" s="119"/>
      <c r="S2" s="134"/>
      <c r="T2" s="103"/>
    </row>
    <row r="3" ht="22.5" customHeight="1" spans="1:20">
      <c r="A3" s="109" t="str">
        <f>"单位名称："&amp;"昆明市东川区教育事业发展中心"</f>
        <v>单位名称：昆明市东川区教育事业发展中心</v>
      </c>
      <c r="B3" s="120"/>
      <c r="C3" s="120"/>
      <c r="D3" s="120"/>
      <c r="E3" s="120"/>
      <c r="F3" s="120"/>
      <c r="G3" s="120"/>
      <c r="H3" s="110"/>
      <c r="I3" s="110"/>
      <c r="J3" s="110"/>
      <c r="K3" s="110"/>
      <c r="L3" s="110"/>
      <c r="M3" s="110"/>
      <c r="N3" s="133"/>
      <c r="O3" s="112"/>
      <c r="P3" s="112"/>
      <c r="Q3" s="118"/>
      <c r="R3" s="112"/>
      <c r="S3" s="142"/>
      <c r="T3" s="141" t="s">
        <v>1</v>
      </c>
    </row>
    <row r="4" ht="24" customHeight="1" spans="1:20">
      <c r="A4" s="54" t="s">
        <v>178</v>
      </c>
      <c r="B4" s="121" t="s">
        <v>179</v>
      </c>
      <c r="C4" s="121" t="s">
        <v>316</v>
      </c>
      <c r="D4" s="121" t="s">
        <v>328</v>
      </c>
      <c r="E4" s="121" t="s">
        <v>329</v>
      </c>
      <c r="F4" s="121" t="s">
        <v>330</v>
      </c>
      <c r="G4" s="121" t="s">
        <v>331</v>
      </c>
      <c r="H4" s="122" t="s">
        <v>332</v>
      </c>
      <c r="I4" s="122" t="s">
        <v>333</v>
      </c>
      <c r="J4" s="135" t="s">
        <v>186</v>
      </c>
      <c r="K4" s="135"/>
      <c r="L4" s="135"/>
      <c r="M4" s="135"/>
      <c r="N4" s="136"/>
      <c r="O4" s="135"/>
      <c r="P4" s="135"/>
      <c r="Q4" s="143"/>
      <c r="R4" s="135"/>
      <c r="S4" s="136"/>
      <c r="T4" s="116"/>
    </row>
    <row r="5" ht="24" customHeight="1" spans="1:20">
      <c r="A5" s="56"/>
      <c r="B5" s="123"/>
      <c r="C5" s="123"/>
      <c r="D5" s="123"/>
      <c r="E5" s="123"/>
      <c r="F5" s="123"/>
      <c r="G5" s="123"/>
      <c r="H5" s="124"/>
      <c r="I5" s="124"/>
      <c r="J5" s="124" t="s">
        <v>55</v>
      </c>
      <c r="K5" s="124" t="s">
        <v>58</v>
      </c>
      <c r="L5" s="124" t="s">
        <v>322</v>
      </c>
      <c r="M5" s="124" t="s">
        <v>323</v>
      </c>
      <c r="N5" s="137" t="s">
        <v>324</v>
      </c>
      <c r="O5" s="138" t="s">
        <v>325</v>
      </c>
      <c r="P5" s="138"/>
      <c r="Q5" s="144"/>
      <c r="R5" s="138"/>
      <c r="S5" s="145"/>
      <c r="T5" s="125"/>
    </row>
    <row r="6" ht="54" customHeight="1" spans="1:20">
      <c r="A6" s="59"/>
      <c r="B6" s="125"/>
      <c r="C6" s="125"/>
      <c r="D6" s="125"/>
      <c r="E6" s="125"/>
      <c r="F6" s="125"/>
      <c r="G6" s="125"/>
      <c r="H6" s="126"/>
      <c r="I6" s="126"/>
      <c r="J6" s="126"/>
      <c r="K6" s="126" t="s">
        <v>57</v>
      </c>
      <c r="L6" s="126"/>
      <c r="M6" s="126"/>
      <c r="N6" s="139"/>
      <c r="O6" s="126" t="s">
        <v>57</v>
      </c>
      <c r="P6" s="126" t="s">
        <v>64</v>
      </c>
      <c r="Q6" s="125" t="s">
        <v>65</v>
      </c>
      <c r="R6" s="126" t="s">
        <v>66</v>
      </c>
      <c r="S6" s="139" t="s">
        <v>67</v>
      </c>
      <c r="T6" s="125" t="s">
        <v>68</v>
      </c>
    </row>
    <row r="7" ht="17.25" customHeight="1" spans="1:20">
      <c r="A7" s="60">
        <v>1</v>
      </c>
      <c r="B7" s="125">
        <v>2</v>
      </c>
      <c r="C7" s="60">
        <v>3</v>
      </c>
      <c r="D7" s="60">
        <v>4</v>
      </c>
      <c r="E7" s="125">
        <v>5</v>
      </c>
      <c r="F7" s="60">
        <v>6</v>
      </c>
      <c r="G7" s="60">
        <v>7</v>
      </c>
      <c r="H7" s="125">
        <v>8</v>
      </c>
      <c r="I7" s="60">
        <v>9</v>
      </c>
      <c r="J7" s="60">
        <v>10</v>
      </c>
      <c r="K7" s="125">
        <v>11</v>
      </c>
      <c r="L7" s="60">
        <v>12</v>
      </c>
      <c r="M7" s="60">
        <v>13</v>
      </c>
      <c r="N7" s="125">
        <v>14</v>
      </c>
      <c r="O7" s="60">
        <v>15</v>
      </c>
      <c r="P7" s="60">
        <v>16</v>
      </c>
      <c r="Q7" s="125">
        <v>17</v>
      </c>
      <c r="R7" s="60">
        <v>18</v>
      </c>
      <c r="S7" s="60">
        <v>19</v>
      </c>
      <c r="T7" s="60">
        <v>20</v>
      </c>
    </row>
    <row r="8" ht="21" customHeight="1" spans="1:20">
      <c r="A8" s="127"/>
      <c r="B8" s="128"/>
      <c r="C8" s="128"/>
      <c r="D8" s="128"/>
      <c r="E8" s="128"/>
      <c r="F8" s="128"/>
      <c r="G8" s="128"/>
      <c r="H8" s="129"/>
      <c r="I8" s="129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ht="21" customHeight="1" spans="1:20">
      <c r="A9" s="130" t="s">
        <v>169</v>
      </c>
      <c r="B9" s="131"/>
      <c r="C9" s="131"/>
      <c r="D9" s="131"/>
      <c r="E9" s="131"/>
      <c r="F9" s="131"/>
      <c r="G9" s="131"/>
      <c r="H9" s="132"/>
      <c r="I9" s="140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  <row r="11" customHeight="1" spans="1:1">
      <c r="A11" t="s">
        <v>334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M10"/>
  <sheetViews>
    <sheetView showZeros="0" workbookViewId="0">
      <selection activeCell="D21" sqref="D21"/>
    </sheetView>
  </sheetViews>
  <sheetFormatPr defaultColWidth="9.14166666666667" defaultRowHeight="14.25" customHeight="1"/>
  <cols>
    <col min="1" max="1" width="31.625" customWidth="1"/>
    <col min="2" max="4" width="16.5" customWidth="1"/>
    <col min="5" max="12" width="11.375" customWidth="1"/>
    <col min="13" max="13" width="12.75" customWidth="1"/>
  </cols>
  <sheetData>
    <row r="1" ht="17.25" customHeight="1" spans="4:13">
      <c r="D1" s="107"/>
      <c r="M1" s="47" t="s">
        <v>335</v>
      </c>
    </row>
    <row r="2" ht="41.25" customHeight="1" spans="1:13">
      <c r="A2" s="108" t="str">
        <f>"2026"&amp;"年对下转移支付预算表"</f>
        <v>2026年对下转移支付预算表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03"/>
    </row>
    <row r="3" ht="18" customHeight="1" spans="1:13">
      <c r="A3" s="109" t="str">
        <f>"单位名称："&amp;"昆明市东川区教育事业发展中心"</f>
        <v>单位名称：昆明市东川区教育事业发展中心</v>
      </c>
      <c r="B3" s="110"/>
      <c r="C3" s="110"/>
      <c r="D3" s="111"/>
      <c r="E3" s="112"/>
      <c r="F3" s="112"/>
      <c r="G3" s="112"/>
      <c r="H3" s="112"/>
      <c r="I3" s="112"/>
      <c r="M3" s="52" t="s">
        <v>1</v>
      </c>
    </row>
    <row r="4" ht="19.5" customHeight="1" spans="1:13">
      <c r="A4" s="68" t="s">
        <v>336</v>
      </c>
      <c r="B4" s="12" t="s">
        <v>186</v>
      </c>
      <c r="C4" s="13"/>
      <c r="D4" s="13"/>
      <c r="E4" s="12" t="s">
        <v>337</v>
      </c>
      <c r="F4" s="13"/>
      <c r="G4" s="13"/>
      <c r="H4" s="13"/>
      <c r="I4" s="13"/>
      <c r="J4" s="13"/>
      <c r="K4" s="13"/>
      <c r="L4" s="13"/>
      <c r="M4" s="116"/>
    </row>
    <row r="5" ht="40.5" customHeight="1" spans="1:13">
      <c r="A5" s="60"/>
      <c r="B5" s="69" t="s">
        <v>55</v>
      </c>
      <c r="C5" s="54" t="s">
        <v>58</v>
      </c>
      <c r="D5" s="113" t="s">
        <v>322</v>
      </c>
      <c r="E5" s="87"/>
      <c r="F5" s="87"/>
      <c r="G5" s="87"/>
      <c r="H5" s="87"/>
      <c r="I5" s="87"/>
      <c r="J5" s="87"/>
      <c r="K5" s="87"/>
      <c r="L5" s="87"/>
      <c r="M5" s="117"/>
    </row>
    <row r="6" ht="19.5" customHeight="1" spans="1:13">
      <c r="A6" s="61">
        <v>1</v>
      </c>
      <c r="B6" s="61">
        <v>2</v>
      </c>
      <c r="C6" s="61">
        <v>3</v>
      </c>
      <c r="D6" s="114">
        <v>4</v>
      </c>
      <c r="E6" s="75">
        <v>5</v>
      </c>
      <c r="F6" s="61">
        <v>6</v>
      </c>
      <c r="G6" s="61">
        <v>7</v>
      </c>
      <c r="H6" s="114">
        <v>8</v>
      </c>
      <c r="I6" s="61">
        <v>9</v>
      </c>
      <c r="J6" s="61">
        <v>10</v>
      </c>
      <c r="K6" s="61">
        <v>11</v>
      </c>
      <c r="L6" s="61">
        <v>13</v>
      </c>
      <c r="M6" s="75">
        <v>24</v>
      </c>
    </row>
    <row r="7" ht="19.5" customHeight="1" spans="1:13">
      <c r="A7" s="18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ht="19.5" customHeight="1" spans="1:13">
      <c r="A8" s="10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10" customHeight="1" spans="1:1">
      <c r="A10" t="s">
        <v>338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9"/>
  <sheetViews>
    <sheetView showZeros="0" workbookViewId="0">
      <selection activeCell="B14" sqref="B14"/>
    </sheetView>
  </sheetViews>
  <sheetFormatPr defaultColWidth="9.14166666666667" defaultRowHeight="12" customHeight="1"/>
  <cols>
    <col min="1" max="1" width="33.75" customWidth="1"/>
    <col min="2" max="7" width="18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7" t="s">
        <v>339</v>
      </c>
    </row>
    <row r="2" ht="41.25" customHeight="1" spans="1:10">
      <c r="A2" s="102" t="str">
        <f>"2026"&amp;"年对下转移支付绩效目标表"</f>
        <v>2026年对下转移支付绩效目标表</v>
      </c>
      <c r="B2" s="48"/>
      <c r="C2" s="48"/>
      <c r="D2" s="48"/>
      <c r="E2" s="48"/>
      <c r="F2" s="103"/>
      <c r="G2" s="48"/>
      <c r="H2" s="103"/>
      <c r="I2" s="103"/>
      <c r="J2" s="48"/>
    </row>
    <row r="3" ht="17.25" customHeight="1" spans="1:1">
      <c r="A3" s="49" t="str">
        <f>"单位名称："&amp;"昆明市东川区教育事业发展中心"</f>
        <v>单位名称：昆明市东川区教育事业发展中心</v>
      </c>
    </row>
    <row r="4" ht="44.25" customHeight="1" spans="1:10">
      <c r="A4" s="17" t="s">
        <v>336</v>
      </c>
      <c r="B4" s="17" t="s">
        <v>266</v>
      </c>
      <c r="C4" s="17" t="s">
        <v>267</v>
      </c>
      <c r="D4" s="17" t="s">
        <v>268</v>
      </c>
      <c r="E4" s="17" t="s">
        <v>269</v>
      </c>
      <c r="F4" s="104" t="s">
        <v>270</v>
      </c>
      <c r="G4" s="17" t="s">
        <v>271</v>
      </c>
      <c r="H4" s="104" t="s">
        <v>272</v>
      </c>
      <c r="I4" s="104" t="s">
        <v>273</v>
      </c>
      <c r="J4" s="17" t="s">
        <v>274</v>
      </c>
    </row>
    <row r="5" ht="30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04">
        <v>6</v>
      </c>
      <c r="G5" s="17">
        <v>7</v>
      </c>
      <c r="H5" s="104">
        <v>8</v>
      </c>
      <c r="I5" s="104">
        <v>9</v>
      </c>
      <c r="J5" s="17">
        <v>10</v>
      </c>
    </row>
    <row r="6" ht="33" customHeight="1" spans="1:10">
      <c r="A6" s="18"/>
      <c r="B6" s="105"/>
      <c r="C6" s="105"/>
      <c r="D6" s="105"/>
      <c r="E6" s="93"/>
      <c r="F6" s="106"/>
      <c r="G6" s="93"/>
      <c r="H6" s="106"/>
      <c r="I6" s="106"/>
      <c r="J6" s="93"/>
    </row>
    <row r="7" ht="33" customHeight="1" spans="1:10">
      <c r="A7" s="18"/>
      <c r="B7" s="62"/>
      <c r="C7" s="62"/>
      <c r="D7" s="62"/>
      <c r="E7" s="18"/>
      <c r="F7" s="62"/>
      <c r="G7" s="18"/>
      <c r="H7" s="62"/>
      <c r="I7" s="62"/>
      <c r="J7" s="18"/>
    </row>
    <row r="9" customHeight="1" spans="1:1">
      <c r="A9" t="s">
        <v>340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I10"/>
  <sheetViews>
    <sheetView showZeros="0" workbookViewId="0">
      <selection activeCell="D21" sqref="D21"/>
    </sheetView>
  </sheetViews>
  <sheetFormatPr defaultColWidth="10.425" defaultRowHeight="14.25" customHeight="1"/>
  <cols>
    <col min="1" max="1" width="24.875" customWidth="1"/>
    <col min="2" max="5" width="21" customWidth="1"/>
    <col min="6" max="9" width="20.125" customWidth="1"/>
  </cols>
  <sheetData>
    <row r="1" customHeight="1" spans="1:9">
      <c r="A1" s="77" t="s">
        <v>341</v>
      </c>
      <c r="B1" s="78"/>
      <c r="C1" s="78"/>
      <c r="D1" s="79"/>
      <c r="E1" s="79"/>
      <c r="F1" s="79"/>
      <c r="G1" s="78"/>
      <c r="H1" s="78"/>
      <c r="I1" s="79"/>
    </row>
    <row r="2" ht="41.25" customHeight="1" spans="1:9">
      <c r="A2" s="80" t="str">
        <f>"2026"&amp;"年新增资产配置预算表"</f>
        <v>2026年新增资产配置预算表</v>
      </c>
      <c r="B2" s="81"/>
      <c r="C2" s="81"/>
      <c r="D2" s="82"/>
      <c r="E2" s="82"/>
      <c r="F2" s="82"/>
      <c r="G2" s="81"/>
      <c r="H2" s="81"/>
      <c r="I2" s="82"/>
    </row>
    <row r="3" customHeight="1" spans="1:9">
      <c r="A3" s="83" t="str">
        <f>"单位名称："&amp;"昆明市东川区教育事业发展中心"</f>
        <v>单位名称：昆明市东川区教育事业发展中心</v>
      </c>
      <c r="B3" s="84"/>
      <c r="C3" s="84"/>
      <c r="D3" s="85"/>
      <c r="F3" s="82"/>
      <c r="G3" s="81"/>
      <c r="H3" s="81"/>
      <c r="I3" s="101" t="s">
        <v>1</v>
      </c>
    </row>
    <row r="4" ht="28.5" customHeight="1" spans="1:9">
      <c r="A4" s="86" t="s">
        <v>178</v>
      </c>
      <c r="B4" s="87" t="s">
        <v>179</v>
      </c>
      <c r="C4" s="88" t="s">
        <v>342</v>
      </c>
      <c r="D4" s="86" t="s">
        <v>343</v>
      </c>
      <c r="E4" s="86" t="s">
        <v>344</v>
      </c>
      <c r="F4" s="86" t="s">
        <v>345</v>
      </c>
      <c r="G4" s="87" t="s">
        <v>346</v>
      </c>
      <c r="H4" s="75"/>
      <c r="I4" s="86"/>
    </row>
    <row r="5" ht="21" customHeight="1" spans="1:9">
      <c r="A5" s="88"/>
      <c r="B5" s="89"/>
      <c r="C5" s="89"/>
      <c r="D5" s="90"/>
      <c r="E5" s="89"/>
      <c r="F5" s="89"/>
      <c r="G5" s="87" t="s">
        <v>320</v>
      </c>
      <c r="H5" s="87" t="s">
        <v>347</v>
      </c>
      <c r="I5" s="87" t="s">
        <v>348</v>
      </c>
    </row>
    <row r="6" ht="28" customHeight="1" spans="1:9">
      <c r="A6" s="91" t="s">
        <v>82</v>
      </c>
      <c r="B6" s="92" t="s">
        <v>83</v>
      </c>
      <c r="C6" s="91" t="s">
        <v>84</v>
      </c>
      <c r="D6" s="93" t="s">
        <v>85</v>
      </c>
      <c r="E6" s="91" t="s">
        <v>86</v>
      </c>
      <c r="F6" s="92" t="s">
        <v>87</v>
      </c>
      <c r="G6" s="94" t="s">
        <v>88</v>
      </c>
      <c r="H6" s="93" t="s">
        <v>89</v>
      </c>
      <c r="I6" s="93">
        <v>9</v>
      </c>
    </row>
    <row r="7" ht="28" customHeight="1" spans="1:9">
      <c r="A7" s="95"/>
      <c r="B7" s="71"/>
      <c r="C7" s="71"/>
      <c r="D7" s="18"/>
      <c r="E7" s="62"/>
      <c r="F7" s="94"/>
      <c r="G7" s="96"/>
      <c r="H7" s="97"/>
      <c r="I7" s="97"/>
    </row>
    <row r="8" ht="28" customHeight="1" spans="1:9">
      <c r="A8" s="20" t="s">
        <v>55</v>
      </c>
      <c r="B8" s="98"/>
      <c r="C8" s="98"/>
      <c r="D8" s="99"/>
      <c r="E8" s="100"/>
      <c r="F8" s="100"/>
      <c r="G8" s="96"/>
      <c r="H8" s="97"/>
      <c r="I8" s="97"/>
    </row>
    <row r="10" customHeight="1" spans="1:1">
      <c r="A10" t="s">
        <v>349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2"/>
  <sheetViews>
    <sheetView showZeros="0" workbookViewId="0">
      <selection activeCell="G21" sqref="G21"/>
    </sheetView>
  </sheetViews>
  <sheetFormatPr defaultColWidth="9.14166666666667" defaultRowHeight="14.25" customHeight="1"/>
  <cols>
    <col min="1" max="1" width="19.2833333333333" customWidth="1"/>
    <col min="2" max="2" width="21.25" customWidth="1"/>
    <col min="3" max="3" width="21.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16.625" customWidth="1"/>
  </cols>
  <sheetData>
    <row r="1" customHeight="1" spans="4:11">
      <c r="D1" s="46"/>
      <c r="E1" s="46"/>
      <c r="F1" s="46"/>
      <c r="G1" s="46"/>
      <c r="K1" s="47" t="s">
        <v>350</v>
      </c>
    </row>
    <row r="2" ht="41.25" customHeight="1" spans="1:11">
      <c r="A2" s="48" t="str">
        <f>"2026"&amp;"年上级补助项目支出预算表"</f>
        <v>2026年上级补助项目支出预算表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tr">
        <f>"单位名称："&amp;"昆明市东川区教育事业发展中心"</f>
        <v>单位名称：昆明市东川区教育事业发展中心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1</v>
      </c>
    </row>
    <row r="4" ht="21.75" customHeight="1" spans="1:11">
      <c r="A4" s="53" t="s">
        <v>254</v>
      </c>
      <c r="B4" s="53" t="s">
        <v>181</v>
      </c>
      <c r="C4" s="53" t="s">
        <v>255</v>
      </c>
      <c r="D4" s="54" t="s">
        <v>182</v>
      </c>
      <c r="E4" s="54" t="s">
        <v>183</v>
      </c>
      <c r="F4" s="54" t="s">
        <v>256</v>
      </c>
      <c r="G4" s="54" t="s">
        <v>257</v>
      </c>
      <c r="H4" s="68" t="s">
        <v>55</v>
      </c>
      <c r="I4" s="12" t="s">
        <v>351</v>
      </c>
      <c r="J4" s="13"/>
      <c r="K4" s="39"/>
    </row>
    <row r="5" ht="21.75" customHeight="1" spans="1:11">
      <c r="A5" s="55"/>
      <c r="B5" s="55"/>
      <c r="C5" s="55"/>
      <c r="D5" s="56"/>
      <c r="E5" s="56"/>
      <c r="F5" s="56"/>
      <c r="G5" s="56"/>
      <c r="H5" s="69"/>
      <c r="I5" s="54" t="s">
        <v>58</v>
      </c>
      <c r="J5" s="54" t="s">
        <v>59</v>
      </c>
      <c r="K5" s="54" t="s">
        <v>60</v>
      </c>
    </row>
    <row r="6" ht="40.5" customHeight="1" spans="1:11">
      <c r="A6" s="58"/>
      <c r="B6" s="58"/>
      <c r="C6" s="58"/>
      <c r="D6" s="59"/>
      <c r="E6" s="59"/>
      <c r="F6" s="59"/>
      <c r="G6" s="59"/>
      <c r="H6" s="60"/>
      <c r="I6" s="59" t="s">
        <v>57</v>
      </c>
      <c r="J6" s="59"/>
      <c r="K6" s="59"/>
    </row>
    <row r="7" ht="1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75">
        <v>10</v>
      </c>
      <c r="K7" s="75">
        <v>11</v>
      </c>
    </row>
    <row r="8" ht="18.75" customHeight="1" spans="1:11">
      <c r="A8" s="18"/>
      <c r="B8" s="62"/>
      <c r="C8" s="18"/>
      <c r="D8" s="18"/>
      <c r="E8" s="18"/>
      <c r="F8" s="18"/>
      <c r="G8" s="18"/>
      <c r="H8" s="70"/>
      <c r="I8" s="76"/>
      <c r="J8" s="76"/>
      <c r="K8" s="70"/>
    </row>
    <row r="9" ht="18.75" customHeight="1" spans="1:11">
      <c r="A9" s="71"/>
      <c r="B9" s="62"/>
      <c r="C9" s="62"/>
      <c r="D9" s="62"/>
      <c r="E9" s="62"/>
      <c r="F9" s="62"/>
      <c r="G9" s="62"/>
      <c r="H9" s="64"/>
      <c r="I9" s="64"/>
      <c r="J9" s="64"/>
      <c r="K9" s="70"/>
    </row>
    <row r="10" ht="18.75" customHeight="1" spans="1:11">
      <c r="A10" s="72" t="s">
        <v>169</v>
      </c>
      <c r="B10" s="73"/>
      <c r="C10" s="73"/>
      <c r="D10" s="73"/>
      <c r="E10" s="73"/>
      <c r="F10" s="73"/>
      <c r="G10" s="74"/>
      <c r="H10" s="64"/>
      <c r="I10" s="64"/>
      <c r="J10" s="64"/>
      <c r="K10" s="70"/>
    </row>
    <row r="12" customHeight="1" spans="1:1">
      <c r="A12" t="s">
        <v>352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0"/>
  <sheetViews>
    <sheetView showZeros="0" tabSelected="1" workbookViewId="0">
      <selection activeCell="D18" sqref="D18"/>
    </sheetView>
  </sheetViews>
  <sheetFormatPr defaultColWidth="9.14166666666667" defaultRowHeight="14.25" customHeight="1" outlineLevelCol="6"/>
  <cols>
    <col min="1" max="1" width="30.5" customWidth="1"/>
    <col min="2" max="2" width="24.75" customWidth="1"/>
    <col min="3" max="3" width="28" customWidth="1"/>
    <col min="4" max="4" width="13.5" customWidth="1"/>
    <col min="5" max="5" width="17.875" customWidth="1"/>
    <col min="6" max="6" width="16.625" customWidth="1"/>
    <col min="7" max="7" width="17" customWidth="1"/>
  </cols>
  <sheetData>
    <row r="1" ht="13.5" customHeight="1" spans="4:7">
      <c r="D1" s="46"/>
      <c r="G1" s="47" t="s">
        <v>353</v>
      </c>
    </row>
    <row r="2" ht="41.25" customHeight="1" spans="1:7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ht="13.5" customHeight="1" spans="1:7">
      <c r="A3" s="49" t="str">
        <f>"单位名称："&amp;"昆明市东川区教育事业发展中心"</f>
        <v>单位名称：昆明市东川区教育事业发展中心</v>
      </c>
      <c r="B3" s="50"/>
      <c r="C3" s="50"/>
      <c r="D3" s="50"/>
      <c r="E3" s="51"/>
      <c r="F3" s="51"/>
      <c r="G3" s="52" t="s">
        <v>1</v>
      </c>
    </row>
    <row r="4" ht="21.75" customHeight="1" spans="1:7">
      <c r="A4" s="53" t="s">
        <v>255</v>
      </c>
      <c r="B4" s="53" t="s">
        <v>254</v>
      </c>
      <c r="C4" s="53" t="s">
        <v>181</v>
      </c>
      <c r="D4" s="54" t="s">
        <v>354</v>
      </c>
      <c r="E4" s="12" t="s">
        <v>58</v>
      </c>
      <c r="F4" s="13"/>
      <c r="G4" s="39"/>
    </row>
    <row r="5" ht="21.75" customHeight="1" spans="1:7">
      <c r="A5" s="55"/>
      <c r="B5" s="55"/>
      <c r="C5" s="55"/>
      <c r="D5" s="56"/>
      <c r="E5" s="57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8"/>
      <c r="B6" s="58"/>
      <c r="C6" s="58"/>
      <c r="D6" s="59"/>
      <c r="E6" s="60"/>
      <c r="F6" s="59" t="s">
        <v>57</v>
      </c>
      <c r="G6" s="59"/>
    </row>
    <row r="7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17.25" customHeight="1" spans="1:7">
      <c r="A8" s="62" t="s">
        <v>70</v>
      </c>
      <c r="B8" s="63"/>
      <c r="C8" s="63"/>
      <c r="D8" s="62"/>
      <c r="E8" s="64">
        <v>75324</v>
      </c>
      <c r="F8" s="64">
        <v>75324</v>
      </c>
      <c r="G8" s="64">
        <v>75324</v>
      </c>
    </row>
    <row r="9" ht="18.75" customHeight="1" spans="1:7">
      <c r="A9" s="62"/>
      <c r="B9" s="62" t="s">
        <v>355</v>
      </c>
      <c r="C9" s="62" t="s">
        <v>262</v>
      </c>
      <c r="D9" s="62" t="s">
        <v>356</v>
      </c>
      <c r="E9" s="64">
        <v>75324</v>
      </c>
      <c r="F9" s="64">
        <v>75324</v>
      </c>
      <c r="G9" s="64">
        <v>75324</v>
      </c>
    </row>
    <row r="10" ht="18.75" customHeight="1" spans="1:7">
      <c r="A10" s="65" t="s">
        <v>55</v>
      </c>
      <c r="B10" s="66" t="s">
        <v>357</v>
      </c>
      <c r="C10" s="66"/>
      <c r="D10" s="67"/>
      <c r="E10" s="64">
        <v>75324</v>
      </c>
      <c r="F10" s="64">
        <v>75324</v>
      </c>
      <c r="G10" s="64">
        <v>75324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Right="0"/>
    <pageSetUpPr fitToPage="1"/>
  </sheetPr>
  <dimension ref="A1:J29"/>
  <sheetViews>
    <sheetView showZeros="0" workbookViewId="0">
      <selection activeCell="M6" sqref="M6"/>
    </sheetView>
  </sheetViews>
  <sheetFormatPr defaultColWidth="8.575" defaultRowHeight="14.25" customHeight="1"/>
  <cols>
    <col min="1" max="1" width="12.875" customWidth="1"/>
    <col min="2" max="2" width="15.375" customWidth="1"/>
    <col min="3" max="3" width="20.25" customWidth="1"/>
    <col min="4" max="4" width="10.375" customWidth="1"/>
    <col min="5" max="5" width="12.625" customWidth="1"/>
    <col min="6" max="6" width="11.875" customWidth="1"/>
    <col min="7" max="7" width="13.375" customWidth="1"/>
    <col min="8" max="9" width="20.2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8" t="s">
        <v>358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"单位名称："&amp;"昆明市东川区教育事业发展中心"</f>
        <v>单位名称：昆明市东川区教育事业发展中心</v>
      </c>
      <c r="B3" s="3"/>
      <c r="C3" s="4"/>
      <c r="D3" s="5"/>
      <c r="E3" s="5"/>
      <c r="F3" s="5"/>
      <c r="G3" s="5"/>
      <c r="H3" s="5"/>
      <c r="I3" s="5"/>
      <c r="J3" s="231" t="s">
        <v>1</v>
      </c>
    </row>
    <row r="4" ht="30" customHeight="1" spans="1:10">
      <c r="A4" s="6" t="s">
        <v>359</v>
      </c>
      <c r="B4" s="7">
        <v>105023</v>
      </c>
      <c r="C4" s="8"/>
      <c r="D4" s="8"/>
      <c r="E4" s="9"/>
      <c r="F4" s="10" t="s">
        <v>360</v>
      </c>
      <c r="G4" s="9"/>
      <c r="H4" s="11" t="s">
        <v>70</v>
      </c>
      <c r="I4" s="8"/>
      <c r="J4" s="9"/>
    </row>
    <row r="5" ht="32.25" customHeight="1" spans="1:10">
      <c r="A5" s="12" t="s">
        <v>361</v>
      </c>
      <c r="B5" s="13"/>
      <c r="C5" s="13"/>
      <c r="D5" s="13"/>
      <c r="E5" s="13"/>
      <c r="F5" s="13"/>
      <c r="G5" s="13"/>
      <c r="H5" s="13"/>
      <c r="I5" s="39"/>
      <c r="J5" s="40" t="s">
        <v>362</v>
      </c>
    </row>
    <row r="6" ht="36" customHeight="1" spans="1:10">
      <c r="A6" s="14" t="s">
        <v>363</v>
      </c>
      <c r="B6" s="15" t="s">
        <v>364</v>
      </c>
      <c r="C6" s="16" t="s">
        <v>365</v>
      </c>
      <c r="D6" s="16"/>
      <c r="E6" s="16"/>
      <c r="F6" s="16"/>
      <c r="G6" s="16"/>
      <c r="H6" s="16"/>
      <c r="I6" s="16"/>
      <c r="J6" s="41" t="s">
        <v>366</v>
      </c>
    </row>
    <row r="7" ht="66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367</v>
      </c>
      <c r="D7" s="16"/>
      <c r="E7" s="16"/>
      <c r="F7" s="16"/>
      <c r="G7" s="16"/>
      <c r="H7" s="16"/>
      <c r="I7" s="16"/>
      <c r="J7" s="41" t="s">
        <v>368</v>
      </c>
    </row>
    <row r="8" ht="130" customHeight="1" spans="1:10">
      <c r="A8" s="15" t="s">
        <v>369</v>
      </c>
      <c r="B8" s="17" t="str">
        <f>"预算年度（"&amp;"2026"&amp;"年）绩效目标"</f>
        <v>预算年度（2026年）绩效目标</v>
      </c>
      <c r="C8" s="18" t="s">
        <v>370</v>
      </c>
      <c r="D8" s="18"/>
      <c r="E8" s="18"/>
      <c r="F8" s="18"/>
      <c r="G8" s="18"/>
      <c r="H8" s="18"/>
      <c r="I8" s="18"/>
      <c r="J8" s="42" t="s">
        <v>371</v>
      </c>
    </row>
    <row r="9" ht="32.25" customHeight="1" spans="1:10">
      <c r="A9" s="19" t="s">
        <v>372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373</v>
      </c>
      <c r="B10" s="15"/>
      <c r="C10" s="14" t="s">
        <v>374</v>
      </c>
      <c r="D10" s="14"/>
      <c r="E10" s="14"/>
      <c r="F10" s="14" t="s">
        <v>375</v>
      </c>
      <c r="G10" s="14"/>
      <c r="H10" s="14" t="s">
        <v>376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377</v>
      </c>
      <c r="I11" s="15" t="s">
        <v>378</v>
      </c>
      <c r="J11" s="15" t="s">
        <v>379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f>SUM(H13:H17)</f>
        <v>10931088</v>
      </c>
      <c r="I12" s="23">
        <f>SUM(I13:I17)</f>
        <v>10931088</v>
      </c>
      <c r="J12" s="23"/>
    </row>
    <row r="13" ht="24" customHeight="1" spans="1:10">
      <c r="A13" s="16" t="s">
        <v>380</v>
      </c>
      <c r="B13" s="24"/>
      <c r="C13" s="25" t="s">
        <v>381</v>
      </c>
      <c r="D13" s="26"/>
      <c r="E13" s="26"/>
      <c r="F13" s="26"/>
      <c r="G13" s="27"/>
      <c r="H13" s="23">
        <v>10174264</v>
      </c>
      <c r="I13" s="23">
        <v>10174264</v>
      </c>
      <c r="J13" s="23"/>
    </row>
    <row r="14" ht="24" customHeight="1" spans="1:10">
      <c r="A14" s="16" t="s">
        <v>382</v>
      </c>
      <c r="B14" s="24"/>
      <c r="C14" s="28" t="s">
        <v>383</v>
      </c>
      <c r="D14" s="29"/>
      <c r="E14" s="29"/>
      <c r="F14" s="29"/>
      <c r="G14" s="29"/>
      <c r="H14" s="23">
        <v>335900</v>
      </c>
      <c r="I14" s="23">
        <v>335900</v>
      </c>
      <c r="J14" s="23"/>
    </row>
    <row r="15" ht="24" customHeight="1" spans="1:10">
      <c r="A15" s="16" t="s">
        <v>260</v>
      </c>
      <c r="B15" s="24"/>
      <c r="C15" s="28" t="s">
        <v>384</v>
      </c>
      <c r="D15" s="29"/>
      <c r="E15" s="29"/>
      <c r="F15" s="29"/>
      <c r="G15" s="29"/>
      <c r="H15" s="23">
        <v>345600</v>
      </c>
      <c r="I15" s="23">
        <v>345600</v>
      </c>
      <c r="J15" s="23"/>
    </row>
    <row r="16" ht="24" customHeight="1" spans="1:10">
      <c r="A16" s="16" t="s">
        <v>385</v>
      </c>
      <c r="B16" s="24"/>
      <c r="C16" s="28" t="s">
        <v>386</v>
      </c>
      <c r="D16" s="29"/>
      <c r="E16" s="29"/>
      <c r="F16" s="29"/>
      <c r="G16" s="29"/>
      <c r="H16" s="23">
        <v>75324</v>
      </c>
      <c r="I16" s="23">
        <v>75324</v>
      </c>
      <c r="J16" s="23"/>
    </row>
    <row r="17" ht="34.5" customHeight="1" spans="1:10">
      <c r="A17" s="16"/>
      <c r="B17" s="24"/>
      <c r="C17" s="16"/>
      <c r="D17" s="24"/>
      <c r="E17" s="24"/>
      <c r="F17" s="24"/>
      <c r="G17" s="24"/>
      <c r="H17" s="23"/>
      <c r="I17" s="23"/>
      <c r="J17" s="23"/>
    </row>
    <row r="18" ht="32.25" customHeight="1" spans="1:10">
      <c r="A18" s="19" t="s">
        <v>387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32.25" customHeight="1" spans="1:10">
      <c r="A19" s="30" t="s">
        <v>388</v>
      </c>
      <c r="B19" s="30"/>
      <c r="C19" s="30"/>
      <c r="D19" s="30"/>
      <c r="E19" s="30"/>
      <c r="F19" s="30"/>
      <c r="G19" s="30"/>
      <c r="H19" s="31" t="s">
        <v>389</v>
      </c>
      <c r="I19" s="43" t="s">
        <v>274</v>
      </c>
      <c r="J19" s="31" t="s">
        <v>390</v>
      </c>
    </row>
    <row r="20" ht="36" customHeight="1" spans="1:10">
      <c r="A20" s="32" t="s">
        <v>267</v>
      </c>
      <c r="B20" s="32" t="s">
        <v>391</v>
      </c>
      <c r="C20" s="33" t="s">
        <v>269</v>
      </c>
      <c r="D20" s="33" t="s">
        <v>270</v>
      </c>
      <c r="E20" s="33" t="s">
        <v>271</v>
      </c>
      <c r="F20" s="33" t="s">
        <v>272</v>
      </c>
      <c r="G20" s="33" t="s">
        <v>273</v>
      </c>
      <c r="H20" s="34"/>
      <c r="I20" s="34"/>
      <c r="J20" s="34"/>
    </row>
    <row r="21" ht="35" customHeight="1" spans="1:10">
      <c r="A21" s="35" t="s">
        <v>276</v>
      </c>
      <c r="B21" s="35" t="s">
        <v>277</v>
      </c>
      <c r="C21" s="35" t="s">
        <v>392</v>
      </c>
      <c r="D21" s="36" t="s">
        <v>279</v>
      </c>
      <c r="E21" s="36" t="s">
        <v>84</v>
      </c>
      <c r="F21" s="36" t="s">
        <v>393</v>
      </c>
      <c r="G21" s="36" t="s">
        <v>282</v>
      </c>
      <c r="H21" s="37" t="s">
        <v>394</v>
      </c>
      <c r="I21" s="44" t="s">
        <v>392</v>
      </c>
      <c r="J21" s="45" t="s">
        <v>395</v>
      </c>
    </row>
    <row r="22" ht="35" customHeight="1" spans="1:10">
      <c r="A22" s="35" t="s">
        <v>276</v>
      </c>
      <c r="B22" s="35" t="s">
        <v>277</v>
      </c>
      <c r="C22" s="35" t="s">
        <v>396</v>
      </c>
      <c r="D22" s="36" t="s">
        <v>279</v>
      </c>
      <c r="E22" s="36" t="s">
        <v>90</v>
      </c>
      <c r="F22" s="36" t="s">
        <v>393</v>
      </c>
      <c r="G22" s="36" t="s">
        <v>282</v>
      </c>
      <c r="H22" s="37" t="s">
        <v>394</v>
      </c>
      <c r="I22" s="37" t="s">
        <v>396</v>
      </c>
      <c r="J22" s="45" t="s">
        <v>395</v>
      </c>
    </row>
    <row r="23" ht="35" customHeight="1" spans="1:10">
      <c r="A23" s="35" t="s">
        <v>276</v>
      </c>
      <c r="B23" s="35" t="s">
        <v>277</v>
      </c>
      <c r="C23" s="35" t="s">
        <v>397</v>
      </c>
      <c r="D23" s="36" t="s">
        <v>279</v>
      </c>
      <c r="E23" s="36" t="s">
        <v>398</v>
      </c>
      <c r="F23" s="36" t="s">
        <v>281</v>
      </c>
      <c r="G23" s="36" t="s">
        <v>282</v>
      </c>
      <c r="H23" s="37" t="s">
        <v>399</v>
      </c>
      <c r="I23" s="37" t="s">
        <v>397</v>
      </c>
      <c r="J23" s="45" t="s">
        <v>395</v>
      </c>
    </row>
    <row r="24" ht="35" customHeight="1" spans="1:10">
      <c r="A24" s="35" t="s">
        <v>276</v>
      </c>
      <c r="B24" s="35" t="s">
        <v>284</v>
      </c>
      <c r="C24" s="35" t="s">
        <v>400</v>
      </c>
      <c r="D24" s="36" t="s">
        <v>279</v>
      </c>
      <c r="E24" s="36" t="s">
        <v>401</v>
      </c>
      <c r="F24" s="36" t="s">
        <v>287</v>
      </c>
      <c r="G24" s="36" t="s">
        <v>288</v>
      </c>
      <c r="H24" s="37" t="s">
        <v>402</v>
      </c>
      <c r="I24" s="37" t="s">
        <v>400</v>
      </c>
      <c r="J24" s="45" t="s">
        <v>395</v>
      </c>
    </row>
    <row r="25" ht="35" customHeight="1" spans="1:10">
      <c r="A25" s="35" t="s">
        <v>276</v>
      </c>
      <c r="B25" s="35" t="s">
        <v>284</v>
      </c>
      <c r="C25" s="35" t="s">
        <v>403</v>
      </c>
      <c r="D25" s="36" t="s">
        <v>279</v>
      </c>
      <c r="E25" s="36" t="s">
        <v>404</v>
      </c>
      <c r="F25" s="36" t="s">
        <v>287</v>
      </c>
      <c r="G25" s="36" t="s">
        <v>288</v>
      </c>
      <c r="H25" s="37" t="s">
        <v>402</v>
      </c>
      <c r="I25" s="37" t="s">
        <v>403</v>
      </c>
      <c r="J25" s="45" t="s">
        <v>395</v>
      </c>
    </row>
    <row r="26" ht="35" customHeight="1" spans="1:10">
      <c r="A26" s="35" t="s">
        <v>276</v>
      </c>
      <c r="B26" s="35" t="s">
        <v>284</v>
      </c>
      <c r="C26" s="35" t="s">
        <v>405</v>
      </c>
      <c r="D26" s="36" t="s">
        <v>279</v>
      </c>
      <c r="E26" s="36" t="s">
        <v>401</v>
      </c>
      <c r="F26" s="36" t="s">
        <v>287</v>
      </c>
      <c r="G26" s="36" t="s">
        <v>288</v>
      </c>
      <c r="H26" s="37" t="s">
        <v>402</v>
      </c>
      <c r="I26" s="37" t="s">
        <v>405</v>
      </c>
      <c r="J26" s="45" t="s">
        <v>395</v>
      </c>
    </row>
    <row r="27" ht="35" customHeight="1" spans="1:10">
      <c r="A27" s="35" t="s">
        <v>276</v>
      </c>
      <c r="B27" s="35" t="s">
        <v>290</v>
      </c>
      <c r="C27" s="35" t="s">
        <v>406</v>
      </c>
      <c r="D27" s="36" t="s">
        <v>279</v>
      </c>
      <c r="E27" s="36" t="s">
        <v>407</v>
      </c>
      <c r="F27" s="36" t="s">
        <v>408</v>
      </c>
      <c r="G27" s="36" t="s">
        <v>282</v>
      </c>
      <c r="H27" s="37" t="s">
        <v>409</v>
      </c>
      <c r="I27" s="37" t="s">
        <v>406</v>
      </c>
      <c r="J27" s="45" t="s">
        <v>395</v>
      </c>
    </row>
    <row r="28" ht="35" customHeight="1" spans="1:10">
      <c r="A28" s="35" t="s">
        <v>293</v>
      </c>
      <c r="B28" s="35" t="s">
        <v>410</v>
      </c>
      <c r="C28" s="35" t="s">
        <v>411</v>
      </c>
      <c r="D28" s="36" t="s">
        <v>279</v>
      </c>
      <c r="E28" s="36" t="s">
        <v>401</v>
      </c>
      <c r="F28" s="36" t="s">
        <v>287</v>
      </c>
      <c r="G28" s="36" t="s">
        <v>288</v>
      </c>
      <c r="H28" s="37" t="s">
        <v>402</v>
      </c>
      <c r="I28" s="37" t="s">
        <v>411</v>
      </c>
      <c r="J28" s="45" t="s">
        <v>395</v>
      </c>
    </row>
    <row r="29" ht="35" customHeight="1" spans="1:10">
      <c r="A29" s="35" t="s">
        <v>298</v>
      </c>
      <c r="B29" s="35" t="s">
        <v>299</v>
      </c>
      <c r="C29" s="35" t="s">
        <v>412</v>
      </c>
      <c r="D29" s="36" t="s">
        <v>413</v>
      </c>
      <c r="E29" s="36" t="s">
        <v>302</v>
      </c>
      <c r="F29" s="36" t="s">
        <v>287</v>
      </c>
      <c r="G29" s="36" t="s">
        <v>282</v>
      </c>
      <c r="H29" s="37" t="s">
        <v>414</v>
      </c>
      <c r="I29" s="37" t="s">
        <v>412</v>
      </c>
      <c r="J29" s="45" t="s">
        <v>395</v>
      </c>
    </row>
  </sheetData>
  <mergeCells count="30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J18"/>
    <mergeCell ref="A19:G19"/>
    <mergeCell ref="A6:A7"/>
    <mergeCell ref="H19:H20"/>
    <mergeCell ref="I19:I20"/>
    <mergeCell ref="J19:J20"/>
    <mergeCell ref="A10:B11"/>
    <mergeCell ref="C10:G11"/>
  </mergeCells>
  <pageMargins left="0.511805555555556" right="0.236111111111111" top="0.9" bottom="0.9" header="0.36" footer="0.36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D19" sqref="D19"/>
    </sheetView>
  </sheetViews>
  <sheetFormatPr defaultColWidth="8.575" defaultRowHeight="12.75" customHeight="1"/>
  <cols>
    <col min="1" max="1" width="12" customWidth="1"/>
    <col min="2" max="2" width="25.75" customWidth="1"/>
    <col min="3" max="5" width="17.625" customWidth="1"/>
    <col min="6" max="9" width="16.5" customWidth="1"/>
    <col min="10" max="19" width="15.875" customWidth="1"/>
  </cols>
  <sheetData>
    <row r="1" ht="17.25" customHeight="1" spans="1:1">
      <c r="A1" s="101" t="s">
        <v>52</v>
      </c>
    </row>
    <row r="2" ht="41.25" customHeight="1" spans="1:1">
      <c r="A2" s="80" t="str">
        <f>"2026"&amp;"年部门收入预算表"</f>
        <v>2026年部门收入预算表</v>
      </c>
    </row>
    <row r="3" ht="17.25" customHeight="1" spans="1:19">
      <c r="A3" s="83" t="str">
        <f>"单位名称："&amp;"昆明市东川区教育事业发展中心"</f>
        <v>单位名称：昆明市东川区教育事业发展中心</v>
      </c>
      <c r="S3" s="85" t="s">
        <v>1</v>
      </c>
    </row>
    <row r="4" ht="21.75" customHeight="1" spans="1:19">
      <c r="A4" s="217" t="s">
        <v>53</v>
      </c>
      <c r="B4" s="218" t="s">
        <v>54</v>
      </c>
      <c r="C4" s="218" t="s">
        <v>55</v>
      </c>
      <c r="D4" s="219" t="s">
        <v>56</v>
      </c>
      <c r="E4" s="219"/>
      <c r="F4" s="219"/>
      <c r="G4" s="219"/>
      <c r="H4" s="219"/>
      <c r="I4" s="165"/>
      <c r="J4" s="219"/>
      <c r="K4" s="219"/>
      <c r="L4" s="219"/>
      <c r="M4" s="219"/>
      <c r="N4" s="225"/>
      <c r="O4" s="219" t="s">
        <v>45</v>
      </c>
      <c r="P4" s="219"/>
      <c r="Q4" s="219"/>
      <c r="R4" s="219"/>
      <c r="S4" s="225"/>
    </row>
    <row r="5" ht="27" customHeight="1" spans="1:19">
      <c r="A5" s="220"/>
      <c r="B5" s="221"/>
      <c r="C5" s="221"/>
      <c r="D5" s="221" t="s">
        <v>57</v>
      </c>
      <c r="E5" s="221" t="s">
        <v>58</v>
      </c>
      <c r="F5" s="221" t="s">
        <v>59</v>
      </c>
      <c r="G5" s="221" t="s">
        <v>60</v>
      </c>
      <c r="H5" s="221" t="s">
        <v>61</v>
      </c>
      <c r="I5" s="226" t="s">
        <v>62</v>
      </c>
      <c r="J5" s="227"/>
      <c r="K5" s="227"/>
      <c r="L5" s="227"/>
      <c r="M5" s="227"/>
      <c r="N5" s="228"/>
      <c r="O5" s="221" t="s">
        <v>57</v>
      </c>
      <c r="P5" s="221" t="s">
        <v>58</v>
      </c>
      <c r="Q5" s="221" t="s">
        <v>59</v>
      </c>
      <c r="R5" s="221" t="s">
        <v>60</v>
      </c>
      <c r="S5" s="221" t="s">
        <v>63</v>
      </c>
    </row>
    <row r="6" ht="30" customHeight="1" spans="1:19">
      <c r="A6" s="222"/>
      <c r="B6" s="140"/>
      <c r="C6" s="150"/>
      <c r="D6" s="150"/>
      <c r="E6" s="150"/>
      <c r="F6" s="150"/>
      <c r="G6" s="150"/>
      <c r="H6" s="150"/>
      <c r="I6" s="106" t="s">
        <v>57</v>
      </c>
      <c r="J6" s="228" t="s">
        <v>64</v>
      </c>
      <c r="K6" s="228" t="s">
        <v>65</v>
      </c>
      <c r="L6" s="228" t="s">
        <v>66</v>
      </c>
      <c r="M6" s="228" t="s">
        <v>67</v>
      </c>
      <c r="N6" s="228" t="s">
        <v>68</v>
      </c>
      <c r="O6" s="229"/>
      <c r="P6" s="229"/>
      <c r="Q6" s="229"/>
      <c r="R6" s="229"/>
      <c r="S6" s="150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106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62" t="s">
        <v>69</v>
      </c>
      <c r="B8" s="62" t="s">
        <v>70</v>
      </c>
      <c r="C8" s="115">
        <v>10931088</v>
      </c>
      <c r="D8" s="115">
        <v>10931088</v>
      </c>
      <c r="E8" s="115">
        <v>10931088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ht="18" customHeight="1" spans="1:19">
      <c r="A9" s="88" t="s">
        <v>55</v>
      </c>
      <c r="B9" s="224"/>
      <c r="C9" s="115">
        <v>10931088</v>
      </c>
      <c r="D9" s="115">
        <v>10931088</v>
      </c>
      <c r="E9" s="115">
        <v>10931088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4"/>
  <sheetViews>
    <sheetView showGridLines="0" showZeros="0" topLeftCell="A7" workbookViewId="0">
      <selection activeCell="G12" sqref="G12"/>
    </sheetView>
  </sheetViews>
  <sheetFormatPr defaultColWidth="8.575" defaultRowHeight="12.75" customHeight="1"/>
  <cols>
    <col min="1" max="1" width="10.375" customWidth="1"/>
    <col min="2" max="2" width="29.125" customWidth="1"/>
    <col min="3" max="5" width="15.25" customWidth="1"/>
    <col min="6" max="6" width="13.5" customWidth="1"/>
    <col min="7" max="15" width="15" customWidth="1"/>
  </cols>
  <sheetData>
    <row r="1" ht="17.25" customHeight="1" spans="1:1">
      <c r="A1" s="85" t="s">
        <v>71</v>
      </c>
    </row>
    <row r="2" ht="41.25" customHeight="1" spans="1:1">
      <c r="A2" s="80" t="str">
        <f>"2026"&amp;"年部门支出预算表"</f>
        <v>2026年部门支出预算表</v>
      </c>
    </row>
    <row r="3" ht="17.25" customHeight="1" spans="1:15">
      <c r="A3" s="83" t="str">
        <f>"单位名称："&amp;"昆明市东川区教育事业发展中心"</f>
        <v>单位名称：昆明市东川区教育事业发展中心</v>
      </c>
      <c r="O3" s="85" t="s">
        <v>1</v>
      </c>
    </row>
    <row r="4" ht="27" customHeight="1" spans="1:15">
      <c r="A4" s="203" t="s">
        <v>72</v>
      </c>
      <c r="B4" s="203" t="s">
        <v>73</v>
      </c>
      <c r="C4" s="203" t="s">
        <v>55</v>
      </c>
      <c r="D4" s="204" t="s">
        <v>58</v>
      </c>
      <c r="E4" s="205"/>
      <c r="F4" s="206"/>
      <c r="G4" s="207" t="s">
        <v>59</v>
      </c>
      <c r="H4" s="207" t="s">
        <v>60</v>
      </c>
      <c r="I4" s="207" t="s">
        <v>74</v>
      </c>
      <c r="J4" s="204" t="s">
        <v>62</v>
      </c>
      <c r="K4" s="205"/>
      <c r="L4" s="205"/>
      <c r="M4" s="205"/>
      <c r="N4" s="214"/>
      <c r="O4" s="215"/>
    </row>
    <row r="5" ht="42" customHeight="1" spans="1:15">
      <c r="A5" s="208"/>
      <c r="B5" s="208"/>
      <c r="C5" s="209"/>
      <c r="D5" s="210" t="s">
        <v>57</v>
      </c>
      <c r="E5" s="210" t="s">
        <v>75</v>
      </c>
      <c r="F5" s="210" t="s">
        <v>76</v>
      </c>
      <c r="G5" s="209"/>
      <c r="H5" s="209"/>
      <c r="I5" s="216"/>
      <c r="J5" s="210" t="s">
        <v>57</v>
      </c>
      <c r="K5" s="197" t="s">
        <v>77</v>
      </c>
      <c r="L5" s="197" t="s">
        <v>78</v>
      </c>
      <c r="M5" s="197" t="s">
        <v>79</v>
      </c>
      <c r="N5" s="197" t="s">
        <v>80</v>
      </c>
      <c r="O5" s="197" t="s">
        <v>81</v>
      </c>
    </row>
    <row r="6" ht="18" customHeight="1" spans="1:15">
      <c r="A6" s="91" t="s">
        <v>82</v>
      </c>
      <c r="B6" s="91" t="s">
        <v>83</v>
      </c>
      <c r="C6" s="91" t="s">
        <v>84</v>
      </c>
      <c r="D6" s="94" t="s">
        <v>85</v>
      </c>
      <c r="E6" s="94" t="s">
        <v>86</v>
      </c>
      <c r="F6" s="94" t="s">
        <v>87</v>
      </c>
      <c r="G6" s="94" t="s">
        <v>88</v>
      </c>
      <c r="H6" s="94" t="s">
        <v>89</v>
      </c>
      <c r="I6" s="94" t="s">
        <v>90</v>
      </c>
      <c r="J6" s="94" t="s">
        <v>91</v>
      </c>
      <c r="K6" s="94" t="s">
        <v>92</v>
      </c>
      <c r="L6" s="94" t="s">
        <v>93</v>
      </c>
      <c r="M6" s="94" t="s">
        <v>94</v>
      </c>
      <c r="N6" s="91" t="s">
        <v>95</v>
      </c>
      <c r="O6" s="94" t="s">
        <v>96</v>
      </c>
    </row>
    <row r="7" ht="21" customHeight="1" spans="1:15">
      <c r="A7" s="95" t="s">
        <v>97</v>
      </c>
      <c r="B7" s="95" t="s">
        <v>98</v>
      </c>
      <c r="C7" s="115">
        <v>7467744</v>
      </c>
      <c r="D7" s="115">
        <v>7467744</v>
      </c>
      <c r="E7" s="115">
        <v>7467744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</row>
    <row r="8" ht="21" customHeight="1" spans="1:15">
      <c r="A8" s="211" t="s">
        <v>99</v>
      </c>
      <c r="B8" s="211" t="s">
        <v>100</v>
      </c>
      <c r="C8" s="115">
        <v>7467744</v>
      </c>
      <c r="D8" s="115">
        <v>7467744</v>
      </c>
      <c r="E8" s="115">
        <v>7467744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</row>
    <row r="9" ht="21" customHeight="1" spans="1:15">
      <c r="A9" s="212" t="s">
        <v>101</v>
      </c>
      <c r="B9" s="212" t="s">
        <v>102</v>
      </c>
      <c r="C9" s="115">
        <v>7467744</v>
      </c>
      <c r="D9" s="115">
        <v>7467744</v>
      </c>
      <c r="E9" s="115">
        <v>7467744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</row>
    <row r="10" ht="21" customHeight="1" spans="1:15">
      <c r="A10" s="95" t="s">
        <v>103</v>
      </c>
      <c r="B10" s="95" t="s">
        <v>104</v>
      </c>
      <c r="C10" s="115">
        <v>1563524</v>
      </c>
      <c r="D10" s="115">
        <v>1563524</v>
      </c>
      <c r="E10" s="115">
        <v>1488200</v>
      </c>
      <c r="F10" s="115">
        <v>75324</v>
      </c>
      <c r="G10" s="115"/>
      <c r="H10" s="115"/>
      <c r="I10" s="115"/>
      <c r="J10" s="115"/>
      <c r="K10" s="115"/>
      <c r="L10" s="115"/>
      <c r="M10" s="115"/>
      <c r="N10" s="115"/>
      <c r="O10" s="115"/>
    </row>
    <row r="11" ht="21" customHeight="1" spans="1:15">
      <c r="A11" s="211" t="s">
        <v>105</v>
      </c>
      <c r="B11" s="211" t="s">
        <v>106</v>
      </c>
      <c r="C11" s="115">
        <v>1488200</v>
      </c>
      <c r="D11" s="115">
        <v>1488200</v>
      </c>
      <c r="E11" s="115">
        <v>1488200</v>
      </c>
      <c r="F11" s="115"/>
      <c r="G11" s="115"/>
      <c r="H11" s="115"/>
      <c r="I11" s="115"/>
      <c r="J11" s="115"/>
      <c r="K11" s="115"/>
      <c r="L11" s="115"/>
      <c r="M11" s="115"/>
      <c r="N11" s="115"/>
      <c r="O11" s="115"/>
    </row>
    <row r="12" ht="21" customHeight="1" spans="1:15">
      <c r="A12" s="212" t="s">
        <v>107</v>
      </c>
      <c r="B12" s="212" t="s">
        <v>108</v>
      </c>
      <c r="C12" s="115">
        <v>360000</v>
      </c>
      <c r="D12" s="115">
        <v>360000</v>
      </c>
      <c r="E12" s="115">
        <v>360000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5"/>
    </row>
    <row r="13" ht="21" customHeight="1" spans="1:15">
      <c r="A13" s="212" t="s">
        <v>109</v>
      </c>
      <c r="B13" s="212" t="s">
        <v>110</v>
      </c>
      <c r="C13" s="115">
        <v>1128200</v>
      </c>
      <c r="D13" s="115">
        <v>1128200</v>
      </c>
      <c r="E13" s="115">
        <v>1128200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</row>
    <row r="14" ht="21" customHeight="1" spans="1:15">
      <c r="A14" s="211" t="s">
        <v>111</v>
      </c>
      <c r="B14" s="211" t="s">
        <v>112</v>
      </c>
      <c r="C14" s="115">
        <v>75324</v>
      </c>
      <c r="D14" s="115">
        <v>75324</v>
      </c>
      <c r="E14" s="115"/>
      <c r="F14" s="115">
        <v>75324</v>
      </c>
      <c r="G14" s="115"/>
      <c r="H14" s="115"/>
      <c r="I14" s="115"/>
      <c r="J14" s="115"/>
      <c r="K14" s="115"/>
      <c r="L14" s="115"/>
      <c r="M14" s="115"/>
      <c r="N14" s="115"/>
      <c r="O14" s="115"/>
    </row>
    <row r="15" ht="21" customHeight="1" spans="1:15">
      <c r="A15" s="212" t="s">
        <v>113</v>
      </c>
      <c r="B15" s="212" t="s">
        <v>114</v>
      </c>
      <c r="C15" s="115">
        <v>75324</v>
      </c>
      <c r="D15" s="115">
        <v>75324</v>
      </c>
      <c r="E15" s="115"/>
      <c r="F15" s="115">
        <v>75324</v>
      </c>
      <c r="G15" s="115"/>
      <c r="H15" s="115"/>
      <c r="I15" s="115"/>
      <c r="J15" s="115"/>
      <c r="K15" s="115"/>
      <c r="L15" s="115"/>
      <c r="M15" s="115"/>
      <c r="N15" s="115"/>
      <c r="O15" s="115"/>
    </row>
    <row r="16" ht="21" customHeight="1" spans="1:15">
      <c r="A16" s="95" t="s">
        <v>115</v>
      </c>
      <c r="B16" s="95" t="s">
        <v>116</v>
      </c>
      <c r="C16" s="115">
        <v>1046720</v>
      </c>
      <c r="D16" s="115">
        <v>1046720</v>
      </c>
      <c r="E16" s="115">
        <v>1046720</v>
      </c>
      <c r="F16" s="115"/>
      <c r="G16" s="115"/>
      <c r="H16" s="115"/>
      <c r="I16" s="115"/>
      <c r="J16" s="115"/>
      <c r="K16" s="115"/>
      <c r="L16" s="115"/>
      <c r="M16" s="115"/>
      <c r="N16" s="115"/>
      <c r="O16" s="115"/>
    </row>
    <row r="17" ht="21" customHeight="1" spans="1:15">
      <c r="A17" s="211" t="s">
        <v>117</v>
      </c>
      <c r="B17" s="211" t="s">
        <v>118</v>
      </c>
      <c r="C17" s="115">
        <v>1046720</v>
      </c>
      <c r="D17" s="115">
        <v>1046720</v>
      </c>
      <c r="E17" s="115">
        <v>1046720</v>
      </c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ht="21" customHeight="1" spans="1:15">
      <c r="A18" s="212" t="s">
        <v>119</v>
      </c>
      <c r="B18" s="212" t="s">
        <v>120</v>
      </c>
      <c r="C18" s="115">
        <v>563902</v>
      </c>
      <c r="D18" s="115">
        <v>563902</v>
      </c>
      <c r="E18" s="115">
        <v>563902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ht="21" customHeight="1" spans="1:15">
      <c r="A19" s="212" t="s">
        <v>121</v>
      </c>
      <c r="B19" s="212" t="s">
        <v>122</v>
      </c>
      <c r="C19" s="115">
        <v>456218</v>
      </c>
      <c r="D19" s="115">
        <v>456218</v>
      </c>
      <c r="E19" s="115">
        <v>456218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ht="21" customHeight="1" spans="1:15">
      <c r="A20" s="212" t="s">
        <v>123</v>
      </c>
      <c r="B20" s="212" t="s">
        <v>124</v>
      </c>
      <c r="C20" s="115">
        <v>26600</v>
      </c>
      <c r="D20" s="115">
        <v>26600</v>
      </c>
      <c r="E20" s="115">
        <v>26600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ht="21" customHeight="1" spans="1:15">
      <c r="A21" s="95" t="s">
        <v>125</v>
      </c>
      <c r="B21" s="95" t="s">
        <v>126</v>
      </c>
      <c r="C21" s="115">
        <v>853100</v>
      </c>
      <c r="D21" s="115">
        <v>853100</v>
      </c>
      <c r="E21" s="115">
        <v>853100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ht="21" customHeight="1" spans="1:15">
      <c r="A22" s="211" t="s">
        <v>127</v>
      </c>
      <c r="B22" s="211" t="s">
        <v>128</v>
      </c>
      <c r="C22" s="115">
        <v>853100</v>
      </c>
      <c r="D22" s="115">
        <v>853100</v>
      </c>
      <c r="E22" s="115">
        <v>853100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</row>
    <row r="23" ht="21" customHeight="1" spans="1:15">
      <c r="A23" s="212" t="s">
        <v>129</v>
      </c>
      <c r="B23" s="212" t="s">
        <v>130</v>
      </c>
      <c r="C23" s="115">
        <v>853100</v>
      </c>
      <c r="D23" s="115">
        <v>853100</v>
      </c>
      <c r="E23" s="115">
        <v>853100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4" ht="21" customHeight="1" spans="1:15">
      <c r="A24" s="213" t="s">
        <v>55</v>
      </c>
      <c r="B24" s="74"/>
      <c r="C24" s="115">
        <v>10931088</v>
      </c>
      <c r="D24" s="115">
        <v>10931088</v>
      </c>
      <c r="E24" s="115">
        <v>10855764</v>
      </c>
      <c r="F24" s="115">
        <v>75324</v>
      </c>
      <c r="G24" s="115"/>
      <c r="H24" s="115"/>
      <c r="I24" s="115"/>
      <c r="J24" s="115"/>
      <c r="K24" s="115"/>
      <c r="L24" s="115"/>
      <c r="M24" s="115"/>
      <c r="N24" s="115"/>
      <c r="O24" s="115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topLeftCell="A12" workbookViewId="0">
      <selection activeCell="G16" sqref="G16"/>
    </sheetView>
  </sheetViews>
  <sheetFormatPr defaultColWidth="8.575" defaultRowHeight="12.75" customHeight="1" outlineLevelCol="3"/>
  <cols>
    <col min="1" max="1" width="35.575" customWidth="1"/>
    <col min="2" max="2" width="23" customWidth="1"/>
    <col min="3" max="3" width="35.575" customWidth="1"/>
    <col min="4" max="4" width="27.125" customWidth="1"/>
  </cols>
  <sheetData>
    <row r="1" ht="15" customHeight="1" spans="1:4">
      <c r="A1" s="81"/>
      <c r="B1" s="85"/>
      <c r="C1" s="85"/>
      <c r="D1" s="85" t="s">
        <v>131</v>
      </c>
    </row>
    <row r="2" ht="41.25" customHeight="1" spans="1:1">
      <c r="A2" s="80" t="str">
        <f>"2026"&amp;"年部门财政拨款收支预算总表"</f>
        <v>2026年部门财政拨款收支预算总表</v>
      </c>
    </row>
    <row r="3" ht="17.25" customHeight="1" spans="1:4">
      <c r="A3" s="83" t="str">
        <f>"单位名称："&amp;"昆明市东川区教育事业发展中心"</f>
        <v>单位名称：昆明市东川区教育事业发展中心</v>
      </c>
      <c r="B3" s="196"/>
      <c r="D3" s="85" t="s">
        <v>1</v>
      </c>
    </row>
    <row r="4" ht="17.25" customHeight="1" spans="1:4">
      <c r="A4" s="197" t="s">
        <v>2</v>
      </c>
      <c r="B4" s="198"/>
      <c r="C4" s="197" t="s">
        <v>3</v>
      </c>
      <c r="D4" s="198"/>
    </row>
    <row r="5" ht="18.75" customHeight="1" spans="1:4">
      <c r="A5" s="197" t="s">
        <v>4</v>
      </c>
      <c r="B5" s="197" t="s">
        <v>5</v>
      </c>
      <c r="C5" s="197" t="s">
        <v>6</v>
      </c>
      <c r="D5" s="197" t="s">
        <v>5</v>
      </c>
    </row>
    <row r="6" ht="16.5" customHeight="1" spans="1:4">
      <c r="A6" s="199" t="s">
        <v>132</v>
      </c>
      <c r="B6" s="115">
        <v>10931088</v>
      </c>
      <c r="C6" s="199" t="s">
        <v>133</v>
      </c>
      <c r="D6" s="115">
        <v>10931088</v>
      </c>
    </row>
    <row r="7" ht="16.5" customHeight="1" spans="1:4">
      <c r="A7" s="199" t="s">
        <v>134</v>
      </c>
      <c r="B7" s="115">
        <v>10931088</v>
      </c>
      <c r="C7" s="199" t="s">
        <v>135</v>
      </c>
      <c r="D7" s="115"/>
    </row>
    <row r="8" ht="16.5" customHeight="1" spans="1:4">
      <c r="A8" s="199" t="s">
        <v>136</v>
      </c>
      <c r="B8" s="115"/>
      <c r="C8" s="199" t="s">
        <v>137</v>
      </c>
      <c r="D8" s="115"/>
    </row>
    <row r="9" ht="16.5" customHeight="1" spans="1:4">
      <c r="A9" s="199" t="s">
        <v>138</v>
      </c>
      <c r="B9" s="115"/>
      <c r="C9" s="199" t="s">
        <v>139</v>
      </c>
      <c r="D9" s="115"/>
    </row>
    <row r="10" ht="16.5" customHeight="1" spans="1:4">
      <c r="A10" s="199" t="s">
        <v>140</v>
      </c>
      <c r="B10" s="115"/>
      <c r="C10" s="199" t="s">
        <v>141</v>
      </c>
      <c r="D10" s="115"/>
    </row>
    <row r="11" ht="16.5" customHeight="1" spans="1:4">
      <c r="A11" s="199" t="s">
        <v>134</v>
      </c>
      <c r="B11" s="115"/>
      <c r="C11" s="199" t="s">
        <v>142</v>
      </c>
      <c r="D11" s="115">
        <v>7467744</v>
      </c>
    </row>
    <row r="12" ht="16.5" customHeight="1" spans="1:4">
      <c r="A12" s="21" t="s">
        <v>136</v>
      </c>
      <c r="B12" s="115"/>
      <c r="C12" s="105" t="s">
        <v>143</v>
      </c>
      <c r="D12" s="115"/>
    </row>
    <row r="13" ht="16.5" customHeight="1" spans="1:4">
      <c r="A13" s="21" t="s">
        <v>138</v>
      </c>
      <c r="B13" s="115"/>
      <c r="C13" s="105" t="s">
        <v>144</v>
      </c>
      <c r="D13" s="115"/>
    </row>
    <row r="14" ht="16.5" customHeight="1" spans="1:4">
      <c r="A14" s="200"/>
      <c r="B14" s="115"/>
      <c r="C14" s="105" t="s">
        <v>145</v>
      </c>
      <c r="D14" s="115">
        <v>1563524</v>
      </c>
    </row>
    <row r="15" ht="16.5" customHeight="1" spans="1:4">
      <c r="A15" s="200"/>
      <c r="B15" s="115"/>
      <c r="C15" s="105" t="s">
        <v>146</v>
      </c>
      <c r="D15" s="115">
        <v>1046720</v>
      </c>
    </row>
    <row r="16" ht="16.5" customHeight="1" spans="1:4">
      <c r="A16" s="200"/>
      <c r="B16" s="115"/>
      <c r="C16" s="105" t="s">
        <v>147</v>
      </c>
      <c r="D16" s="115"/>
    </row>
    <row r="17" ht="16.5" customHeight="1" spans="1:4">
      <c r="A17" s="200"/>
      <c r="B17" s="115"/>
      <c r="C17" s="105" t="s">
        <v>148</v>
      </c>
      <c r="D17" s="115"/>
    </row>
    <row r="18" ht="16.5" customHeight="1" spans="1:4">
      <c r="A18" s="200"/>
      <c r="B18" s="115"/>
      <c r="C18" s="105" t="s">
        <v>149</v>
      </c>
      <c r="D18" s="115"/>
    </row>
    <row r="19" ht="16.5" customHeight="1" spans="1:4">
      <c r="A19" s="200"/>
      <c r="B19" s="115"/>
      <c r="C19" s="105" t="s">
        <v>150</v>
      </c>
      <c r="D19" s="115"/>
    </row>
    <row r="20" ht="16.5" customHeight="1" spans="1:4">
      <c r="A20" s="200"/>
      <c r="B20" s="115"/>
      <c r="C20" s="105" t="s">
        <v>151</v>
      </c>
      <c r="D20" s="115"/>
    </row>
    <row r="21" ht="16.5" customHeight="1" spans="1:4">
      <c r="A21" s="200"/>
      <c r="B21" s="115"/>
      <c r="C21" s="105" t="s">
        <v>152</v>
      </c>
      <c r="D21" s="115"/>
    </row>
    <row r="22" ht="16.5" customHeight="1" spans="1:4">
      <c r="A22" s="200"/>
      <c r="B22" s="115"/>
      <c r="C22" s="105" t="s">
        <v>153</v>
      </c>
      <c r="D22" s="115"/>
    </row>
    <row r="23" ht="16.5" customHeight="1" spans="1:4">
      <c r="A23" s="200"/>
      <c r="B23" s="115"/>
      <c r="C23" s="105" t="s">
        <v>154</v>
      </c>
      <c r="D23" s="115"/>
    </row>
    <row r="24" ht="16.5" customHeight="1" spans="1:4">
      <c r="A24" s="200"/>
      <c r="B24" s="115"/>
      <c r="C24" s="105" t="s">
        <v>155</v>
      </c>
      <c r="D24" s="115"/>
    </row>
    <row r="25" ht="16.5" customHeight="1" spans="1:4">
      <c r="A25" s="200"/>
      <c r="B25" s="115"/>
      <c r="C25" s="105" t="s">
        <v>156</v>
      </c>
      <c r="D25" s="115">
        <v>853100</v>
      </c>
    </row>
    <row r="26" ht="16.5" customHeight="1" spans="1:4">
      <c r="A26" s="200"/>
      <c r="B26" s="115"/>
      <c r="C26" s="105" t="s">
        <v>157</v>
      </c>
      <c r="D26" s="115"/>
    </row>
    <row r="27" ht="16.5" customHeight="1" spans="1:4">
      <c r="A27" s="200"/>
      <c r="B27" s="115"/>
      <c r="C27" s="105" t="s">
        <v>158</v>
      </c>
      <c r="D27" s="115"/>
    </row>
    <row r="28" ht="16.5" customHeight="1" spans="1:4">
      <c r="A28" s="200"/>
      <c r="B28" s="115"/>
      <c r="C28" s="105" t="s">
        <v>159</v>
      </c>
      <c r="D28" s="115"/>
    </row>
    <row r="29" ht="16.5" customHeight="1" spans="1:4">
      <c r="A29" s="200"/>
      <c r="B29" s="115"/>
      <c r="C29" s="105" t="s">
        <v>160</v>
      </c>
      <c r="D29" s="115"/>
    </row>
    <row r="30" ht="16.5" customHeight="1" spans="1:4">
      <c r="A30" s="200"/>
      <c r="B30" s="115"/>
      <c r="C30" s="105" t="s">
        <v>161</v>
      </c>
      <c r="D30" s="115"/>
    </row>
    <row r="31" ht="16.5" customHeight="1" spans="1:4">
      <c r="A31" s="200"/>
      <c r="B31" s="115"/>
      <c r="C31" s="21" t="s">
        <v>162</v>
      </c>
      <c r="D31" s="115"/>
    </row>
    <row r="32" ht="16.5" customHeight="1" spans="1:4">
      <c r="A32" s="200"/>
      <c r="B32" s="115"/>
      <c r="C32" s="21" t="s">
        <v>163</v>
      </c>
      <c r="D32" s="115"/>
    </row>
    <row r="33" ht="16.5" customHeight="1" spans="1:4">
      <c r="A33" s="200"/>
      <c r="B33" s="115"/>
      <c r="C33" s="18" t="s">
        <v>164</v>
      </c>
      <c r="D33" s="115"/>
    </row>
    <row r="34" ht="15" customHeight="1" spans="1:4">
      <c r="A34" s="201" t="s">
        <v>50</v>
      </c>
      <c r="B34" s="202">
        <v>10931088</v>
      </c>
      <c r="C34" s="201" t="s">
        <v>51</v>
      </c>
      <c r="D34" s="202">
        <v>10931088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4"/>
  <sheetViews>
    <sheetView showZeros="0" topLeftCell="A4" workbookViewId="0">
      <selection activeCell="J17" sqref="J1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14.375" customWidth="1"/>
  </cols>
  <sheetData>
    <row r="1" customHeight="1" spans="4:7">
      <c r="D1" s="169"/>
      <c r="F1" s="107"/>
      <c r="G1" s="174" t="s">
        <v>165</v>
      </c>
    </row>
    <row r="2" ht="41.25" customHeight="1" spans="1:7">
      <c r="A2" s="159" t="str">
        <f>"2026"&amp;"年一般公共预算支出预算表（按功能科目分类）"</f>
        <v>2026年一般公共预算支出预算表（按功能科目分类）</v>
      </c>
      <c r="B2" s="159"/>
      <c r="C2" s="159"/>
      <c r="D2" s="159"/>
      <c r="E2" s="159"/>
      <c r="F2" s="159"/>
      <c r="G2" s="159"/>
    </row>
    <row r="3" ht="18" customHeight="1" spans="1:7">
      <c r="A3" s="49" t="str">
        <f>"单位名称："&amp;"昆明市东川区教育事业发展中心"</f>
        <v>单位名称：昆明市东川区教育事业发展中心</v>
      </c>
      <c r="F3" s="156"/>
      <c r="G3" s="174" t="s">
        <v>1</v>
      </c>
    </row>
    <row r="4" ht="20.25" customHeight="1" spans="1:7">
      <c r="A4" s="191" t="s">
        <v>166</v>
      </c>
      <c r="B4" s="192"/>
      <c r="C4" s="160" t="s">
        <v>55</v>
      </c>
      <c r="D4" s="181" t="s">
        <v>75</v>
      </c>
      <c r="E4" s="13"/>
      <c r="F4" s="39"/>
      <c r="G4" s="171" t="s">
        <v>76</v>
      </c>
    </row>
    <row r="5" ht="20.25" customHeight="1" spans="1:7">
      <c r="A5" s="193" t="s">
        <v>72</v>
      </c>
      <c r="B5" s="193" t="s">
        <v>73</v>
      </c>
      <c r="C5" s="60"/>
      <c r="D5" s="14" t="s">
        <v>57</v>
      </c>
      <c r="E5" s="14" t="s">
        <v>167</v>
      </c>
      <c r="F5" s="14" t="s">
        <v>168</v>
      </c>
      <c r="G5" s="173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18" t="s">
        <v>97</v>
      </c>
      <c r="B7" s="18" t="s">
        <v>98</v>
      </c>
      <c r="C7" s="115">
        <v>7467744</v>
      </c>
      <c r="D7" s="115">
        <v>7467744</v>
      </c>
      <c r="E7" s="115">
        <v>7146244</v>
      </c>
      <c r="F7" s="115">
        <v>321500</v>
      </c>
      <c r="G7" s="115"/>
    </row>
    <row r="8" ht="18" customHeight="1" spans="1:7">
      <c r="A8" s="168" t="s">
        <v>99</v>
      </c>
      <c r="B8" s="168" t="s">
        <v>100</v>
      </c>
      <c r="C8" s="115">
        <v>7467744</v>
      </c>
      <c r="D8" s="115">
        <v>7467744</v>
      </c>
      <c r="E8" s="115">
        <v>7146244</v>
      </c>
      <c r="F8" s="115">
        <v>321500</v>
      </c>
      <c r="G8" s="115"/>
    </row>
    <row r="9" ht="18" customHeight="1" spans="1:7">
      <c r="A9" s="194" t="s">
        <v>101</v>
      </c>
      <c r="B9" s="194" t="s">
        <v>102</v>
      </c>
      <c r="C9" s="115">
        <v>7467744</v>
      </c>
      <c r="D9" s="115">
        <v>7467744</v>
      </c>
      <c r="E9" s="115">
        <v>7146244</v>
      </c>
      <c r="F9" s="115">
        <v>321500</v>
      </c>
      <c r="G9" s="115"/>
    </row>
    <row r="10" ht="18" customHeight="1" spans="1:7">
      <c r="A10" s="18" t="s">
        <v>103</v>
      </c>
      <c r="B10" s="18" t="s">
        <v>104</v>
      </c>
      <c r="C10" s="115">
        <v>1563524</v>
      </c>
      <c r="D10" s="115">
        <v>1488200</v>
      </c>
      <c r="E10" s="115">
        <v>1473800</v>
      </c>
      <c r="F10" s="115">
        <v>14400</v>
      </c>
      <c r="G10" s="115">
        <v>75324</v>
      </c>
    </row>
    <row r="11" ht="18" customHeight="1" spans="1:7">
      <c r="A11" s="168" t="s">
        <v>105</v>
      </c>
      <c r="B11" s="168" t="s">
        <v>106</v>
      </c>
      <c r="C11" s="115">
        <v>1488200</v>
      </c>
      <c r="D11" s="115">
        <v>1488200</v>
      </c>
      <c r="E11" s="115">
        <v>1473800</v>
      </c>
      <c r="F11" s="115">
        <v>14400</v>
      </c>
      <c r="G11" s="115"/>
    </row>
    <row r="12" ht="18" customHeight="1" spans="1:7">
      <c r="A12" s="194" t="s">
        <v>107</v>
      </c>
      <c r="B12" s="194" t="s">
        <v>108</v>
      </c>
      <c r="C12" s="115">
        <v>360000</v>
      </c>
      <c r="D12" s="115">
        <v>360000</v>
      </c>
      <c r="E12" s="115">
        <v>345600</v>
      </c>
      <c r="F12" s="115">
        <v>14400</v>
      </c>
      <c r="G12" s="115"/>
    </row>
    <row r="13" ht="18" customHeight="1" spans="1:7">
      <c r="A13" s="194" t="s">
        <v>109</v>
      </c>
      <c r="B13" s="194" t="s">
        <v>110</v>
      </c>
      <c r="C13" s="115">
        <v>1128200</v>
      </c>
      <c r="D13" s="115">
        <v>1128200</v>
      </c>
      <c r="E13" s="115">
        <v>1128200</v>
      </c>
      <c r="F13" s="115"/>
      <c r="G13" s="115"/>
    </row>
    <row r="14" ht="18" customHeight="1" spans="1:7">
      <c r="A14" s="168" t="s">
        <v>111</v>
      </c>
      <c r="B14" s="168" t="s">
        <v>112</v>
      </c>
      <c r="C14" s="115">
        <v>75324</v>
      </c>
      <c r="D14" s="115"/>
      <c r="E14" s="115"/>
      <c r="F14" s="115"/>
      <c r="G14" s="115">
        <v>75324</v>
      </c>
    </row>
    <row r="15" ht="18" customHeight="1" spans="1:7">
      <c r="A15" s="194" t="s">
        <v>113</v>
      </c>
      <c r="B15" s="194" t="s">
        <v>114</v>
      </c>
      <c r="C15" s="115">
        <v>75324</v>
      </c>
      <c r="D15" s="115"/>
      <c r="E15" s="115"/>
      <c r="F15" s="115"/>
      <c r="G15" s="115">
        <v>75324</v>
      </c>
    </row>
    <row r="16" ht="18" customHeight="1" spans="1:7">
      <c r="A16" s="18" t="s">
        <v>115</v>
      </c>
      <c r="B16" s="18" t="s">
        <v>116</v>
      </c>
      <c r="C16" s="115">
        <v>1046720</v>
      </c>
      <c r="D16" s="115">
        <v>1046720</v>
      </c>
      <c r="E16" s="115">
        <v>1046720</v>
      </c>
      <c r="F16" s="115"/>
      <c r="G16" s="115"/>
    </row>
    <row r="17" ht="18" customHeight="1" spans="1:7">
      <c r="A17" s="168" t="s">
        <v>117</v>
      </c>
      <c r="B17" s="168" t="s">
        <v>118</v>
      </c>
      <c r="C17" s="115">
        <v>1046720</v>
      </c>
      <c r="D17" s="115">
        <v>1046720</v>
      </c>
      <c r="E17" s="115">
        <v>1046720</v>
      </c>
      <c r="F17" s="115"/>
      <c r="G17" s="115"/>
    </row>
    <row r="18" ht="18" customHeight="1" spans="1:7">
      <c r="A18" s="194" t="s">
        <v>119</v>
      </c>
      <c r="B18" s="194" t="s">
        <v>120</v>
      </c>
      <c r="C18" s="115">
        <v>563902</v>
      </c>
      <c r="D18" s="115">
        <v>563902</v>
      </c>
      <c r="E18" s="115">
        <v>563902</v>
      </c>
      <c r="F18" s="115"/>
      <c r="G18" s="115"/>
    </row>
    <row r="19" ht="18" customHeight="1" spans="1:7">
      <c r="A19" s="194" t="s">
        <v>121</v>
      </c>
      <c r="B19" s="194" t="s">
        <v>122</v>
      </c>
      <c r="C19" s="115">
        <v>456218</v>
      </c>
      <c r="D19" s="115">
        <v>456218</v>
      </c>
      <c r="E19" s="115">
        <v>456218</v>
      </c>
      <c r="F19" s="115"/>
      <c r="G19" s="115"/>
    </row>
    <row r="20" ht="18" customHeight="1" spans="1:7">
      <c r="A20" s="194" t="s">
        <v>123</v>
      </c>
      <c r="B20" s="194" t="s">
        <v>124</v>
      </c>
      <c r="C20" s="115">
        <v>26600</v>
      </c>
      <c r="D20" s="115">
        <v>26600</v>
      </c>
      <c r="E20" s="115">
        <v>26600</v>
      </c>
      <c r="F20" s="115"/>
      <c r="G20" s="115"/>
    </row>
    <row r="21" ht="18" customHeight="1" spans="1:7">
      <c r="A21" s="18" t="s">
        <v>125</v>
      </c>
      <c r="B21" s="18" t="s">
        <v>126</v>
      </c>
      <c r="C21" s="115">
        <v>853100</v>
      </c>
      <c r="D21" s="115">
        <v>853100</v>
      </c>
      <c r="E21" s="115">
        <v>853100</v>
      </c>
      <c r="F21" s="115"/>
      <c r="G21" s="115"/>
    </row>
    <row r="22" ht="18" customHeight="1" spans="1:7">
      <c r="A22" s="168" t="s">
        <v>127</v>
      </c>
      <c r="B22" s="168" t="s">
        <v>128</v>
      </c>
      <c r="C22" s="115">
        <v>853100</v>
      </c>
      <c r="D22" s="115">
        <v>853100</v>
      </c>
      <c r="E22" s="115">
        <v>853100</v>
      </c>
      <c r="F22" s="115"/>
      <c r="G22" s="115"/>
    </row>
    <row r="23" ht="18" customHeight="1" spans="1:7">
      <c r="A23" s="194" t="s">
        <v>129</v>
      </c>
      <c r="B23" s="194" t="s">
        <v>130</v>
      </c>
      <c r="C23" s="115">
        <v>853100</v>
      </c>
      <c r="D23" s="115">
        <v>853100</v>
      </c>
      <c r="E23" s="115">
        <v>853100</v>
      </c>
      <c r="F23" s="115"/>
      <c r="G23" s="115"/>
    </row>
    <row r="24" ht="18" customHeight="1" spans="1:7">
      <c r="A24" s="114" t="s">
        <v>169</v>
      </c>
      <c r="B24" s="195" t="s">
        <v>169</v>
      </c>
      <c r="C24" s="115">
        <v>10931088</v>
      </c>
      <c r="D24" s="115">
        <v>10855764</v>
      </c>
      <c r="E24" s="115">
        <v>10519864</v>
      </c>
      <c r="F24" s="115">
        <v>335900</v>
      </c>
      <c r="G24" s="115">
        <v>75324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B13" sqref="B1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2"/>
      <c r="B1" s="82"/>
      <c r="C1" s="82"/>
      <c r="D1" s="82"/>
      <c r="E1" s="81"/>
      <c r="F1" s="187" t="s">
        <v>170</v>
      </c>
    </row>
    <row r="2" ht="41.25" customHeight="1" spans="1:6">
      <c r="A2" s="188" t="str">
        <f>"2026"&amp;"年一般公共预算“三公”经费支出预算表"</f>
        <v>2026年一般公共预算“三公”经费支出预算表</v>
      </c>
      <c r="B2" s="82"/>
      <c r="C2" s="82"/>
      <c r="D2" s="82"/>
      <c r="E2" s="81"/>
      <c r="F2" s="82"/>
    </row>
    <row r="3" ht="22" customHeight="1" spans="1:6">
      <c r="A3" s="146" t="str">
        <f>"单位名称："&amp;"昆明市东川区教育事业发展中心"</f>
        <v>单位名称：昆明市东川区教育事业发展中心</v>
      </c>
      <c r="B3" s="189"/>
      <c r="D3" s="82"/>
      <c r="E3" s="81"/>
      <c r="F3" s="101" t="s">
        <v>1</v>
      </c>
    </row>
    <row r="4" ht="22" customHeight="1" spans="1:6">
      <c r="A4" s="86" t="s">
        <v>171</v>
      </c>
      <c r="B4" s="86" t="s">
        <v>172</v>
      </c>
      <c r="C4" s="88" t="s">
        <v>173</v>
      </c>
      <c r="D4" s="86"/>
      <c r="E4" s="87"/>
      <c r="F4" s="86" t="s">
        <v>174</v>
      </c>
    </row>
    <row r="5" ht="22" customHeight="1" spans="1:6">
      <c r="A5" s="190"/>
      <c r="B5" s="90"/>
      <c r="C5" s="87" t="s">
        <v>57</v>
      </c>
      <c r="D5" s="87" t="s">
        <v>175</v>
      </c>
      <c r="E5" s="87" t="s">
        <v>176</v>
      </c>
      <c r="F5" s="89"/>
    </row>
    <row r="6" ht="17.25" customHeight="1" spans="1:6">
      <c r="A6" s="94" t="s">
        <v>82</v>
      </c>
      <c r="B6" s="94" t="s">
        <v>83</v>
      </c>
      <c r="C6" s="94" t="s">
        <v>84</v>
      </c>
      <c r="D6" s="94" t="s">
        <v>85</v>
      </c>
      <c r="E6" s="94" t="s">
        <v>86</v>
      </c>
      <c r="F6" s="94" t="s">
        <v>87</v>
      </c>
    </row>
    <row r="7" ht="20" customHeight="1" spans="1:6">
      <c r="A7" s="115">
        <v>10000</v>
      </c>
      <c r="B7" s="115"/>
      <c r="C7" s="115"/>
      <c r="D7" s="115"/>
      <c r="E7" s="115"/>
      <c r="F7" s="115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Y36"/>
  <sheetViews>
    <sheetView showZeros="0" topLeftCell="A25" workbookViewId="0">
      <selection activeCell="H11" sqref="H11"/>
    </sheetView>
  </sheetViews>
  <sheetFormatPr defaultColWidth="9.14166666666667" defaultRowHeight="14.25" customHeight="1"/>
  <cols>
    <col min="1" max="1" width="18.75" customWidth="1"/>
    <col min="2" max="2" width="23.75" customWidth="1"/>
    <col min="3" max="3" width="17.875" customWidth="1"/>
    <col min="4" max="4" width="13.75" customWidth="1"/>
    <col min="5" max="5" width="8" customWidth="1"/>
    <col min="6" max="6" width="27.125" customWidth="1"/>
    <col min="7" max="7" width="8" customWidth="1"/>
    <col min="8" max="8" width="23.75" customWidth="1"/>
    <col min="9" max="11" width="13.875" customWidth="1"/>
    <col min="12" max="13" width="11.375" customWidth="1"/>
    <col min="14" max="14" width="12.625" customWidth="1"/>
    <col min="15" max="25" width="10.375" customWidth="1"/>
  </cols>
  <sheetData>
    <row r="1" ht="13.5" customHeight="1" spans="2:25">
      <c r="B1" s="169"/>
      <c r="C1" s="175"/>
      <c r="E1" s="176"/>
      <c r="F1" s="176"/>
      <c r="G1" s="176"/>
      <c r="H1" s="176"/>
      <c r="I1" s="118"/>
      <c r="J1" s="118"/>
      <c r="K1" s="118"/>
      <c r="L1" s="118"/>
      <c r="M1" s="118"/>
      <c r="N1" s="118"/>
      <c r="O1" s="118"/>
      <c r="S1" s="118"/>
      <c r="W1" s="175"/>
      <c r="Y1" s="47" t="s">
        <v>177</v>
      </c>
    </row>
    <row r="2" ht="45.75" customHeight="1" spans="1:25">
      <c r="A2" s="103" t="str">
        <f>"2026"&amp;"年部门基本支出预算表"</f>
        <v>2026年部门基本支出预算表</v>
      </c>
      <c r="B2" s="48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48"/>
      <c r="Q2" s="48"/>
      <c r="R2" s="48"/>
      <c r="S2" s="103"/>
      <c r="T2" s="103"/>
      <c r="U2" s="103"/>
      <c r="V2" s="103"/>
      <c r="W2" s="103"/>
      <c r="X2" s="103"/>
      <c r="Y2" s="103"/>
    </row>
    <row r="3" ht="18.75" customHeight="1" spans="1:25">
      <c r="A3" s="49" t="str">
        <f>"单位名称："&amp;"昆明市东川区教育事业发展中心"</f>
        <v>单位名称：昆明市东川区教育事业发展中心</v>
      </c>
      <c r="B3" s="50"/>
      <c r="C3" s="177"/>
      <c r="D3" s="177"/>
      <c r="E3" s="177"/>
      <c r="F3" s="177"/>
      <c r="G3" s="177"/>
      <c r="H3" s="177"/>
      <c r="I3" s="120"/>
      <c r="J3" s="120"/>
      <c r="K3" s="120"/>
      <c r="L3" s="120"/>
      <c r="M3" s="120"/>
      <c r="N3" s="120"/>
      <c r="O3" s="120"/>
      <c r="P3" s="51"/>
      <c r="Q3" s="51"/>
      <c r="R3" s="51"/>
      <c r="S3" s="120"/>
      <c r="W3" s="175"/>
      <c r="Y3" s="47" t="s">
        <v>1</v>
      </c>
    </row>
    <row r="4" ht="18" customHeight="1" spans="1:25">
      <c r="A4" s="53" t="s">
        <v>178</v>
      </c>
      <c r="B4" s="53" t="s">
        <v>179</v>
      </c>
      <c r="C4" s="53" t="s">
        <v>180</v>
      </c>
      <c r="D4" s="53" t="s">
        <v>181</v>
      </c>
      <c r="E4" s="53" t="s">
        <v>182</v>
      </c>
      <c r="F4" s="53" t="s">
        <v>183</v>
      </c>
      <c r="G4" s="53" t="s">
        <v>184</v>
      </c>
      <c r="H4" s="53" t="s">
        <v>185</v>
      </c>
      <c r="I4" s="181" t="s">
        <v>186</v>
      </c>
      <c r="J4" s="143" t="s">
        <v>186</v>
      </c>
      <c r="K4" s="143"/>
      <c r="L4" s="143"/>
      <c r="M4" s="143"/>
      <c r="N4" s="143"/>
      <c r="O4" s="143"/>
      <c r="P4" s="13"/>
      <c r="Q4" s="13"/>
      <c r="R4" s="13"/>
      <c r="S4" s="136" t="s">
        <v>61</v>
      </c>
      <c r="T4" s="143" t="s">
        <v>62</v>
      </c>
      <c r="U4" s="143"/>
      <c r="V4" s="143"/>
      <c r="W4" s="143"/>
      <c r="X4" s="143"/>
      <c r="Y4" s="116"/>
    </row>
    <row r="5" ht="18" customHeight="1" spans="1:25">
      <c r="A5" s="55"/>
      <c r="B5" s="69"/>
      <c r="C5" s="162"/>
      <c r="D5" s="55"/>
      <c r="E5" s="55"/>
      <c r="F5" s="55"/>
      <c r="G5" s="55"/>
      <c r="H5" s="55"/>
      <c r="I5" s="160" t="s">
        <v>187</v>
      </c>
      <c r="J5" s="181" t="s">
        <v>58</v>
      </c>
      <c r="K5" s="143"/>
      <c r="L5" s="143"/>
      <c r="M5" s="143"/>
      <c r="N5" s="143"/>
      <c r="O5" s="116"/>
      <c r="P5" s="12" t="s">
        <v>188</v>
      </c>
      <c r="Q5" s="13"/>
      <c r="R5" s="39"/>
      <c r="S5" s="53" t="s">
        <v>61</v>
      </c>
      <c r="T5" s="181" t="s">
        <v>62</v>
      </c>
      <c r="U5" s="136" t="s">
        <v>64</v>
      </c>
      <c r="V5" s="143" t="s">
        <v>62</v>
      </c>
      <c r="W5" s="136" t="s">
        <v>66</v>
      </c>
      <c r="X5" s="136" t="s">
        <v>67</v>
      </c>
      <c r="Y5" s="186" t="s">
        <v>68</v>
      </c>
    </row>
    <row r="6" ht="19.5" customHeight="1" spans="1:25">
      <c r="A6" s="69"/>
      <c r="B6" s="69"/>
      <c r="C6" s="69"/>
      <c r="D6" s="69"/>
      <c r="E6" s="69"/>
      <c r="F6" s="69"/>
      <c r="G6" s="69"/>
      <c r="H6" s="69"/>
      <c r="I6" s="69"/>
      <c r="J6" s="182" t="s">
        <v>189</v>
      </c>
      <c r="K6" s="53"/>
      <c r="L6" s="53" t="s">
        <v>190</v>
      </c>
      <c r="M6" s="53" t="s">
        <v>191</v>
      </c>
      <c r="N6" s="53" t="s">
        <v>192</v>
      </c>
      <c r="O6" s="53" t="s">
        <v>193</v>
      </c>
      <c r="P6" s="53" t="s">
        <v>58</v>
      </c>
      <c r="Q6" s="53" t="s">
        <v>59</v>
      </c>
      <c r="R6" s="53" t="s">
        <v>60</v>
      </c>
      <c r="S6" s="69"/>
      <c r="T6" s="53" t="s">
        <v>57</v>
      </c>
      <c r="U6" s="53" t="s">
        <v>64</v>
      </c>
      <c r="V6" s="53" t="s">
        <v>194</v>
      </c>
      <c r="W6" s="53" t="s">
        <v>66</v>
      </c>
      <c r="X6" s="53" t="s">
        <v>67</v>
      </c>
      <c r="Y6" s="53" t="s">
        <v>68</v>
      </c>
    </row>
    <row r="7" ht="37.5" customHeight="1" spans="1:25">
      <c r="A7" s="178"/>
      <c r="B7" s="60"/>
      <c r="C7" s="178"/>
      <c r="D7" s="178"/>
      <c r="E7" s="178"/>
      <c r="F7" s="178"/>
      <c r="G7" s="178"/>
      <c r="H7" s="178"/>
      <c r="I7" s="178"/>
      <c r="J7" s="183" t="s">
        <v>57</v>
      </c>
      <c r="K7" s="184" t="s">
        <v>195</v>
      </c>
      <c r="L7" s="58" t="s">
        <v>196</v>
      </c>
      <c r="M7" s="58" t="s">
        <v>191</v>
      </c>
      <c r="N7" s="58" t="s">
        <v>192</v>
      </c>
      <c r="O7" s="58" t="s">
        <v>193</v>
      </c>
      <c r="P7" s="58" t="s">
        <v>191</v>
      </c>
      <c r="Q7" s="58" t="s">
        <v>192</v>
      </c>
      <c r="R7" s="58" t="s">
        <v>193</v>
      </c>
      <c r="S7" s="58" t="s">
        <v>61</v>
      </c>
      <c r="T7" s="58" t="s">
        <v>57</v>
      </c>
      <c r="U7" s="58" t="s">
        <v>64</v>
      </c>
      <c r="V7" s="58" t="s">
        <v>194</v>
      </c>
      <c r="W7" s="58" t="s">
        <v>66</v>
      </c>
      <c r="X7" s="58" t="s">
        <v>67</v>
      </c>
      <c r="Y7" s="58" t="s">
        <v>68</v>
      </c>
    </row>
    <row r="8" customHeight="1" spans="1:25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75">
        <v>21</v>
      </c>
      <c r="V8" s="75">
        <v>22</v>
      </c>
      <c r="W8" s="75">
        <v>23</v>
      </c>
      <c r="X8" s="75">
        <v>24</v>
      </c>
      <c r="Y8" s="75">
        <v>25</v>
      </c>
    </row>
    <row r="9" ht="20.25" customHeight="1" spans="1:25">
      <c r="A9" s="21" t="s">
        <v>197</v>
      </c>
      <c r="B9" s="21" t="s">
        <v>70</v>
      </c>
      <c r="C9" s="21" t="s">
        <v>198</v>
      </c>
      <c r="D9" s="21" t="s">
        <v>199</v>
      </c>
      <c r="E9" s="21" t="s">
        <v>101</v>
      </c>
      <c r="F9" s="21" t="s">
        <v>102</v>
      </c>
      <c r="G9" s="21" t="s">
        <v>200</v>
      </c>
      <c r="H9" s="21" t="s">
        <v>201</v>
      </c>
      <c r="I9" s="115">
        <v>3557688</v>
      </c>
      <c r="J9" s="115">
        <v>3557688</v>
      </c>
      <c r="K9" s="115"/>
      <c r="L9" s="115"/>
      <c r="M9" s="115"/>
      <c r="N9" s="115">
        <v>3557688</v>
      </c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</row>
    <row r="10" ht="20.25" customHeight="1" spans="1:25">
      <c r="A10" s="21" t="s">
        <v>197</v>
      </c>
      <c r="B10" s="21" t="s">
        <v>70</v>
      </c>
      <c r="C10" s="21" t="s">
        <v>198</v>
      </c>
      <c r="D10" s="21" t="s">
        <v>199</v>
      </c>
      <c r="E10" s="21" t="s">
        <v>101</v>
      </c>
      <c r="F10" s="21" t="s">
        <v>102</v>
      </c>
      <c r="G10" s="21" t="s">
        <v>202</v>
      </c>
      <c r="H10" s="21" t="s">
        <v>203</v>
      </c>
      <c r="I10" s="115">
        <v>187188</v>
      </c>
      <c r="J10" s="115">
        <v>187188</v>
      </c>
      <c r="K10" s="185"/>
      <c r="L10" s="185"/>
      <c r="M10" s="185"/>
      <c r="N10" s="115">
        <v>187188</v>
      </c>
      <c r="O10" s="185"/>
      <c r="P10" s="115"/>
      <c r="Q10" s="115"/>
      <c r="R10" s="115"/>
      <c r="S10" s="115"/>
      <c r="T10" s="115"/>
      <c r="U10" s="115"/>
      <c r="V10" s="115"/>
      <c r="W10" s="115"/>
      <c r="X10" s="115"/>
      <c r="Y10" s="115"/>
    </row>
    <row r="11" ht="20.25" customHeight="1" spans="1:25">
      <c r="A11" s="21" t="s">
        <v>197</v>
      </c>
      <c r="B11" s="21" t="s">
        <v>70</v>
      </c>
      <c r="C11" s="21" t="s">
        <v>198</v>
      </c>
      <c r="D11" s="21" t="s">
        <v>199</v>
      </c>
      <c r="E11" s="21" t="s">
        <v>101</v>
      </c>
      <c r="F11" s="21" t="s">
        <v>102</v>
      </c>
      <c r="G11" s="21" t="s">
        <v>204</v>
      </c>
      <c r="H11" s="21" t="s">
        <v>205</v>
      </c>
      <c r="I11" s="115">
        <v>296474</v>
      </c>
      <c r="J11" s="115">
        <v>296474</v>
      </c>
      <c r="K11" s="185"/>
      <c r="L11" s="185"/>
      <c r="M11" s="185"/>
      <c r="N11" s="115">
        <v>296474</v>
      </c>
      <c r="O11" s="185"/>
      <c r="P11" s="115"/>
      <c r="Q11" s="115"/>
      <c r="R11" s="115"/>
      <c r="S11" s="115"/>
      <c r="T11" s="115"/>
      <c r="U11" s="115"/>
      <c r="V11" s="115"/>
      <c r="W11" s="115"/>
      <c r="X11" s="115"/>
      <c r="Y11" s="115"/>
    </row>
    <row r="12" ht="20.25" customHeight="1" spans="1:25">
      <c r="A12" s="21" t="s">
        <v>197</v>
      </c>
      <c r="B12" s="21" t="s">
        <v>70</v>
      </c>
      <c r="C12" s="21" t="s">
        <v>198</v>
      </c>
      <c r="D12" s="21" t="s">
        <v>199</v>
      </c>
      <c r="E12" s="21" t="s">
        <v>101</v>
      </c>
      <c r="F12" s="21" t="s">
        <v>102</v>
      </c>
      <c r="G12" s="21" t="s">
        <v>206</v>
      </c>
      <c r="H12" s="21" t="s">
        <v>207</v>
      </c>
      <c r="I12" s="115">
        <v>1083456</v>
      </c>
      <c r="J12" s="115">
        <v>1083456</v>
      </c>
      <c r="K12" s="185"/>
      <c r="L12" s="185"/>
      <c r="M12" s="185"/>
      <c r="N12" s="115">
        <v>1083456</v>
      </c>
      <c r="O12" s="185"/>
      <c r="P12" s="115"/>
      <c r="Q12" s="115"/>
      <c r="R12" s="115"/>
      <c r="S12" s="115"/>
      <c r="T12" s="115"/>
      <c r="U12" s="115"/>
      <c r="V12" s="115"/>
      <c r="W12" s="115"/>
      <c r="X12" s="115"/>
      <c r="Y12" s="115"/>
    </row>
    <row r="13" ht="20.25" customHeight="1" spans="1:25">
      <c r="A13" s="21" t="s">
        <v>197</v>
      </c>
      <c r="B13" s="21" t="s">
        <v>70</v>
      </c>
      <c r="C13" s="21" t="s">
        <v>198</v>
      </c>
      <c r="D13" s="21" t="s">
        <v>199</v>
      </c>
      <c r="E13" s="21" t="s">
        <v>101</v>
      </c>
      <c r="F13" s="21" t="s">
        <v>102</v>
      </c>
      <c r="G13" s="21" t="s">
        <v>206</v>
      </c>
      <c r="H13" s="21" t="s">
        <v>207</v>
      </c>
      <c r="I13" s="115">
        <v>558828</v>
      </c>
      <c r="J13" s="115">
        <v>558828</v>
      </c>
      <c r="K13" s="185"/>
      <c r="L13" s="185"/>
      <c r="M13" s="185"/>
      <c r="N13" s="115">
        <v>558828</v>
      </c>
      <c r="O13" s="185"/>
      <c r="P13" s="115"/>
      <c r="Q13" s="115"/>
      <c r="R13" s="115"/>
      <c r="S13" s="115"/>
      <c r="T13" s="115"/>
      <c r="U13" s="115"/>
      <c r="V13" s="115"/>
      <c r="W13" s="115"/>
      <c r="X13" s="115"/>
      <c r="Y13" s="115"/>
    </row>
    <row r="14" ht="20.25" customHeight="1" spans="1:25">
      <c r="A14" s="21" t="s">
        <v>197</v>
      </c>
      <c r="B14" s="21" t="s">
        <v>70</v>
      </c>
      <c r="C14" s="21" t="s">
        <v>198</v>
      </c>
      <c r="D14" s="21" t="s">
        <v>199</v>
      </c>
      <c r="E14" s="21" t="s">
        <v>101</v>
      </c>
      <c r="F14" s="21" t="s">
        <v>102</v>
      </c>
      <c r="G14" s="21" t="s">
        <v>206</v>
      </c>
      <c r="H14" s="21" t="s">
        <v>207</v>
      </c>
      <c r="I14" s="115">
        <v>996060</v>
      </c>
      <c r="J14" s="115">
        <v>996060</v>
      </c>
      <c r="K14" s="185"/>
      <c r="L14" s="185"/>
      <c r="M14" s="185"/>
      <c r="N14" s="115">
        <v>996060</v>
      </c>
      <c r="O14" s="185"/>
      <c r="P14" s="115"/>
      <c r="Q14" s="115"/>
      <c r="R14" s="115"/>
      <c r="S14" s="115"/>
      <c r="T14" s="115"/>
      <c r="U14" s="115"/>
      <c r="V14" s="115"/>
      <c r="W14" s="115"/>
      <c r="X14" s="115"/>
      <c r="Y14" s="115"/>
    </row>
    <row r="15" ht="20.25" customHeight="1" spans="1:25">
      <c r="A15" s="21" t="s">
        <v>197</v>
      </c>
      <c r="B15" s="21" t="s">
        <v>70</v>
      </c>
      <c r="C15" s="21" t="s">
        <v>208</v>
      </c>
      <c r="D15" s="21" t="s">
        <v>209</v>
      </c>
      <c r="E15" s="21" t="s">
        <v>109</v>
      </c>
      <c r="F15" s="21" t="s">
        <v>110</v>
      </c>
      <c r="G15" s="21" t="s">
        <v>210</v>
      </c>
      <c r="H15" s="21" t="s">
        <v>211</v>
      </c>
      <c r="I15" s="115">
        <v>1128200</v>
      </c>
      <c r="J15" s="115">
        <v>1128200</v>
      </c>
      <c r="K15" s="185"/>
      <c r="L15" s="185"/>
      <c r="M15" s="185"/>
      <c r="N15" s="115">
        <v>1128200</v>
      </c>
      <c r="O15" s="185"/>
      <c r="P15" s="115"/>
      <c r="Q15" s="115"/>
      <c r="R15" s="115"/>
      <c r="S15" s="115"/>
      <c r="T15" s="115"/>
      <c r="U15" s="115"/>
      <c r="V15" s="115"/>
      <c r="W15" s="115"/>
      <c r="X15" s="115"/>
      <c r="Y15" s="115"/>
    </row>
    <row r="16" ht="20.25" customHeight="1" spans="1:25">
      <c r="A16" s="21" t="s">
        <v>197</v>
      </c>
      <c r="B16" s="21" t="s">
        <v>70</v>
      </c>
      <c r="C16" s="21" t="s">
        <v>208</v>
      </c>
      <c r="D16" s="21" t="s">
        <v>209</v>
      </c>
      <c r="E16" s="21" t="s">
        <v>119</v>
      </c>
      <c r="F16" s="21" t="s">
        <v>120</v>
      </c>
      <c r="G16" s="21" t="s">
        <v>212</v>
      </c>
      <c r="H16" s="21" t="s">
        <v>213</v>
      </c>
      <c r="I16" s="115">
        <v>12552</v>
      </c>
      <c r="J16" s="115">
        <v>12552</v>
      </c>
      <c r="K16" s="185"/>
      <c r="L16" s="185"/>
      <c r="M16" s="185"/>
      <c r="N16" s="115">
        <v>12552</v>
      </c>
      <c r="O16" s="185"/>
      <c r="P16" s="115"/>
      <c r="Q16" s="115"/>
      <c r="R16" s="115"/>
      <c r="S16" s="115"/>
      <c r="T16" s="115"/>
      <c r="U16" s="115"/>
      <c r="V16" s="115"/>
      <c r="W16" s="115"/>
      <c r="X16" s="115"/>
      <c r="Y16" s="115"/>
    </row>
    <row r="17" ht="20.25" customHeight="1" spans="1:25">
      <c r="A17" s="21" t="s">
        <v>197</v>
      </c>
      <c r="B17" s="21" t="s">
        <v>70</v>
      </c>
      <c r="C17" s="21" t="s">
        <v>208</v>
      </c>
      <c r="D17" s="21" t="s">
        <v>209</v>
      </c>
      <c r="E17" s="21" t="s">
        <v>119</v>
      </c>
      <c r="F17" s="21" t="s">
        <v>120</v>
      </c>
      <c r="G17" s="21" t="s">
        <v>212</v>
      </c>
      <c r="H17" s="21" t="s">
        <v>213</v>
      </c>
      <c r="I17" s="115">
        <v>551350</v>
      </c>
      <c r="J17" s="115">
        <v>551350</v>
      </c>
      <c r="K17" s="185"/>
      <c r="L17" s="185"/>
      <c r="M17" s="185"/>
      <c r="N17" s="115">
        <v>551350</v>
      </c>
      <c r="O17" s="185"/>
      <c r="P17" s="115"/>
      <c r="Q17" s="115"/>
      <c r="R17" s="115"/>
      <c r="S17" s="115"/>
      <c r="T17" s="115"/>
      <c r="U17" s="115"/>
      <c r="V17" s="115"/>
      <c r="W17" s="115"/>
      <c r="X17" s="115"/>
      <c r="Y17" s="115"/>
    </row>
    <row r="18" ht="20.25" customHeight="1" spans="1:25">
      <c r="A18" s="21" t="s">
        <v>197</v>
      </c>
      <c r="B18" s="21" t="s">
        <v>70</v>
      </c>
      <c r="C18" s="21" t="s">
        <v>208</v>
      </c>
      <c r="D18" s="21" t="s">
        <v>209</v>
      </c>
      <c r="E18" s="21" t="s">
        <v>121</v>
      </c>
      <c r="F18" s="21" t="s">
        <v>122</v>
      </c>
      <c r="G18" s="21" t="s">
        <v>214</v>
      </c>
      <c r="H18" s="21" t="s">
        <v>215</v>
      </c>
      <c r="I18" s="115">
        <v>123768</v>
      </c>
      <c r="J18" s="115">
        <v>123768</v>
      </c>
      <c r="K18" s="185"/>
      <c r="L18" s="185"/>
      <c r="M18" s="185"/>
      <c r="N18" s="115">
        <v>123768</v>
      </c>
      <c r="O18" s="185"/>
      <c r="P18" s="115"/>
      <c r="Q18" s="115"/>
      <c r="R18" s="115"/>
      <c r="S18" s="115"/>
      <c r="T18" s="115"/>
      <c r="U18" s="115"/>
      <c r="V18" s="115"/>
      <c r="W18" s="115"/>
      <c r="X18" s="115"/>
      <c r="Y18" s="115"/>
    </row>
    <row r="19" ht="20.25" customHeight="1" spans="1:25">
      <c r="A19" s="21" t="s">
        <v>197</v>
      </c>
      <c r="B19" s="21" t="s">
        <v>70</v>
      </c>
      <c r="C19" s="21" t="s">
        <v>208</v>
      </c>
      <c r="D19" s="21" t="s">
        <v>209</v>
      </c>
      <c r="E19" s="21" t="s">
        <v>121</v>
      </c>
      <c r="F19" s="21" t="s">
        <v>122</v>
      </c>
      <c r="G19" s="21" t="s">
        <v>214</v>
      </c>
      <c r="H19" s="21" t="s">
        <v>215</v>
      </c>
      <c r="I19" s="115">
        <v>332450</v>
      </c>
      <c r="J19" s="115">
        <v>332450</v>
      </c>
      <c r="K19" s="185"/>
      <c r="L19" s="185"/>
      <c r="M19" s="185"/>
      <c r="N19" s="115">
        <v>332450</v>
      </c>
      <c r="O19" s="185"/>
      <c r="P19" s="115"/>
      <c r="Q19" s="115"/>
      <c r="R19" s="115"/>
      <c r="S19" s="115"/>
      <c r="T19" s="115"/>
      <c r="U19" s="115"/>
      <c r="V19" s="115"/>
      <c r="W19" s="115"/>
      <c r="X19" s="115"/>
      <c r="Y19" s="115"/>
    </row>
    <row r="20" ht="20.25" customHeight="1" spans="1:25">
      <c r="A20" s="21" t="s">
        <v>197</v>
      </c>
      <c r="B20" s="21" t="s">
        <v>70</v>
      </c>
      <c r="C20" s="21" t="s">
        <v>208</v>
      </c>
      <c r="D20" s="21" t="s">
        <v>209</v>
      </c>
      <c r="E20" s="21" t="s">
        <v>101</v>
      </c>
      <c r="F20" s="21" t="s">
        <v>102</v>
      </c>
      <c r="G20" s="21" t="s">
        <v>216</v>
      </c>
      <c r="H20" s="21" t="s">
        <v>217</v>
      </c>
      <c r="I20" s="115">
        <v>46550</v>
      </c>
      <c r="J20" s="115">
        <v>46550</v>
      </c>
      <c r="K20" s="185"/>
      <c r="L20" s="185"/>
      <c r="M20" s="185"/>
      <c r="N20" s="115">
        <v>46550</v>
      </c>
      <c r="O20" s="185"/>
      <c r="P20" s="115"/>
      <c r="Q20" s="115"/>
      <c r="R20" s="115"/>
      <c r="S20" s="115"/>
      <c r="T20" s="115"/>
      <c r="U20" s="115"/>
      <c r="V20" s="115"/>
      <c r="W20" s="115"/>
      <c r="X20" s="115"/>
      <c r="Y20" s="115"/>
    </row>
    <row r="21" ht="20.25" customHeight="1" spans="1:25">
      <c r="A21" s="21" t="s">
        <v>197</v>
      </c>
      <c r="B21" s="21" t="s">
        <v>70</v>
      </c>
      <c r="C21" s="21" t="s">
        <v>208</v>
      </c>
      <c r="D21" s="21" t="s">
        <v>209</v>
      </c>
      <c r="E21" s="21" t="s">
        <v>123</v>
      </c>
      <c r="F21" s="21" t="s">
        <v>124</v>
      </c>
      <c r="G21" s="21" t="s">
        <v>216</v>
      </c>
      <c r="H21" s="21" t="s">
        <v>217</v>
      </c>
      <c r="I21" s="115">
        <v>26600</v>
      </c>
      <c r="J21" s="115">
        <v>26600</v>
      </c>
      <c r="K21" s="185"/>
      <c r="L21" s="185"/>
      <c r="M21" s="185"/>
      <c r="N21" s="115">
        <v>26600</v>
      </c>
      <c r="O21" s="185"/>
      <c r="P21" s="115"/>
      <c r="Q21" s="115"/>
      <c r="R21" s="115"/>
      <c r="S21" s="115"/>
      <c r="T21" s="115"/>
      <c r="U21" s="115"/>
      <c r="V21" s="115"/>
      <c r="W21" s="115"/>
      <c r="X21" s="115"/>
      <c r="Y21" s="115"/>
    </row>
    <row r="22" ht="20.25" customHeight="1" spans="1:25">
      <c r="A22" s="21" t="s">
        <v>197</v>
      </c>
      <c r="B22" s="21" t="s">
        <v>70</v>
      </c>
      <c r="C22" s="21" t="s">
        <v>218</v>
      </c>
      <c r="D22" s="21" t="s">
        <v>130</v>
      </c>
      <c r="E22" s="21" t="s">
        <v>129</v>
      </c>
      <c r="F22" s="21" t="s">
        <v>130</v>
      </c>
      <c r="G22" s="21" t="s">
        <v>219</v>
      </c>
      <c r="H22" s="21" t="s">
        <v>130</v>
      </c>
      <c r="I22" s="115">
        <v>853100</v>
      </c>
      <c r="J22" s="115">
        <v>853100</v>
      </c>
      <c r="K22" s="185"/>
      <c r="L22" s="185"/>
      <c r="M22" s="185"/>
      <c r="N22" s="115">
        <v>853100</v>
      </c>
      <c r="O22" s="185"/>
      <c r="P22" s="115"/>
      <c r="Q22" s="115"/>
      <c r="R22" s="115"/>
      <c r="S22" s="115"/>
      <c r="T22" s="115"/>
      <c r="U22" s="115"/>
      <c r="V22" s="115"/>
      <c r="W22" s="115"/>
      <c r="X22" s="115"/>
      <c r="Y22" s="115"/>
    </row>
    <row r="23" ht="20.25" customHeight="1" spans="1:25">
      <c r="A23" s="21" t="s">
        <v>197</v>
      </c>
      <c r="B23" s="21" t="s">
        <v>70</v>
      </c>
      <c r="C23" s="21" t="s">
        <v>220</v>
      </c>
      <c r="D23" s="21" t="s">
        <v>174</v>
      </c>
      <c r="E23" s="21" t="s">
        <v>101</v>
      </c>
      <c r="F23" s="21" t="s">
        <v>102</v>
      </c>
      <c r="G23" s="21" t="s">
        <v>221</v>
      </c>
      <c r="H23" s="21" t="s">
        <v>174</v>
      </c>
      <c r="I23" s="115">
        <v>10000</v>
      </c>
      <c r="J23" s="115">
        <v>10000</v>
      </c>
      <c r="K23" s="185"/>
      <c r="L23" s="185"/>
      <c r="M23" s="185"/>
      <c r="N23" s="115">
        <v>10000</v>
      </c>
      <c r="O23" s="185"/>
      <c r="P23" s="115"/>
      <c r="Q23" s="115"/>
      <c r="R23" s="115"/>
      <c r="S23" s="115"/>
      <c r="T23" s="115"/>
      <c r="U23" s="115"/>
      <c r="V23" s="115"/>
      <c r="W23" s="115"/>
      <c r="X23" s="115"/>
      <c r="Y23" s="115"/>
    </row>
    <row r="24" ht="20.25" customHeight="1" spans="1:25">
      <c r="A24" s="21" t="s">
        <v>197</v>
      </c>
      <c r="B24" s="21" t="s">
        <v>70</v>
      </c>
      <c r="C24" s="21" t="s">
        <v>222</v>
      </c>
      <c r="D24" s="21" t="s">
        <v>223</v>
      </c>
      <c r="E24" s="21" t="s">
        <v>101</v>
      </c>
      <c r="F24" s="21" t="s">
        <v>102</v>
      </c>
      <c r="G24" s="21" t="s">
        <v>224</v>
      </c>
      <c r="H24" s="21" t="s">
        <v>223</v>
      </c>
      <c r="I24" s="115">
        <v>135000</v>
      </c>
      <c r="J24" s="115">
        <v>135000</v>
      </c>
      <c r="K24" s="185"/>
      <c r="L24" s="185"/>
      <c r="M24" s="185"/>
      <c r="N24" s="115">
        <v>135000</v>
      </c>
      <c r="O24" s="185"/>
      <c r="P24" s="115"/>
      <c r="Q24" s="115"/>
      <c r="R24" s="115"/>
      <c r="S24" s="115"/>
      <c r="T24" s="115"/>
      <c r="U24" s="115"/>
      <c r="V24" s="115"/>
      <c r="W24" s="115"/>
      <c r="X24" s="115"/>
      <c r="Y24" s="115"/>
    </row>
    <row r="25" ht="20.25" customHeight="1" spans="1:25">
      <c r="A25" s="21" t="s">
        <v>197</v>
      </c>
      <c r="B25" s="21" t="s">
        <v>70</v>
      </c>
      <c r="C25" s="21" t="s">
        <v>225</v>
      </c>
      <c r="D25" s="21" t="s">
        <v>226</v>
      </c>
      <c r="E25" s="21" t="s">
        <v>107</v>
      </c>
      <c r="F25" s="21" t="s">
        <v>108</v>
      </c>
      <c r="G25" s="21" t="s">
        <v>227</v>
      </c>
      <c r="H25" s="21" t="s">
        <v>228</v>
      </c>
      <c r="I25" s="115">
        <v>14400</v>
      </c>
      <c r="J25" s="115">
        <v>14400</v>
      </c>
      <c r="K25" s="185"/>
      <c r="L25" s="185"/>
      <c r="M25" s="185"/>
      <c r="N25" s="115">
        <v>14400</v>
      </c>
      <c r="O25" s="185"/>
      <c r="P25" s="115"/>
      <c r="Q25" s="115"/>
      <c r="R25" s="115"/>
      <c r="S25" s="115"/>
      <c r="T25" s="115"/>
      <c r="U25" s="115"/>
      <c r="V25" s="115"/>
      <c r="W25" s="115"/>
      <c r="X25" s="115"/>
      <c r="Y25" s="115"/>
    </row>
    <row r="26" ht="20.25" customHeight="1" spans="1:25">
      <c r="A26" s="21" t="s">
        <v>197</v>
      </c>
      <c r="B26" s="21" t="s">
        <v>70</v>
      </c>
      <c r="C26" s="21" t="s">
        <v>229</v>
      </c>
      <c r="D26" s="21" t="s">
        <v>230</v>
      </c>
      <c r="E26" s="21" t="s">
        <v>101</v>
      </c>
      <c r="F26" s="21" t="s">
        <v>102</v>
      </c>
      <c r="G26" s="21" t="s">
        <v>231</v>
      </c>
      <c r="H26" s="21" t="s">
        <v>232</v>
      </c>
      <c r="I26" s="115">
        <v>45000</v>
      </c>
      <c r="J26" s="115">
        <v>45000</v>
      </c>
      <c r="K26" s="185"/>
      <c r="L26" s="185"/>
      <c r="M26" s="185"/>
      <c r="N26" s="115">
        <v>45000</v>
      </c>
      <c r="O26" s="185"/>
      <c r="P26" s="115"/>
      <c r="Q26" s="115"/>
      <c r="R26" s="115"/>
      <c r="S26" s="115"/>
      <c r="T26" s="115"/>
      <c r="U26" s="115"/>
      <c r="V26" s="115"/>
      <c r="W26" s="115"/>
      <c r="X26" s="115"/>
      <c r="Y26" s="115"/>
    </row>
    <row r="27" ht="20.25" customHeight="1" spans="1:25">
      <c r="A27" s="21" t="s">
        <v>197</v>
      </c>
      <c r="B27" s="21" t="s">
        <v>70</v>
      </c>
      <c r="C27" s="21" t="s">
        <v>229</v>
      </c>
      <c r="D27" s="21" t="s">
        <v>230</v>
      </c>
      <c r="E27" s="21" t="s">
        <v>101</v>
      </c>
      <c r="F27" s="21" t="s">
        <v>102</v>
      </c>
      <c r="G27" s="21" t="s">
        <v>233</v>
      </c>
      <c r="H27" s="21" t="s">
        <v>234</v>
      </c>
      <c r="I27" s="115">
        <v>10000</v>
      </c>
      <c r="J27" s="115">
        <v>10000</v>
      </c>
      <c r="K27" s="185"/>
      <c r="L27" s="185"/>
      <c r="M27" s="185"/>
      <c r="N27" s="115">
        <v>10000</v>
      </c>
      <c r="O27" s="185"/>
      <c r="P27" s="115"/>
      <c r="Q27" s="115"/>
      <c r="R27" s="115"/>
      <c r="S27" s="115"/>
      <c r="T27" s="115"/>
      <c r="U27" s="115"/>
      <c r="V27" s="115"/>
      <c r="W27" s="115"/>
      <c r="X27" s="115"/>
      <c r="Y27" s="115"/>
    </row>
    <row r="28" ht="20.25" customHeight="1" spans="1:25">
      <c r="A28" s="21" t="s">
        <v>197</v>
      </c>
      <c r="B28" s="21" t="s">
        <v>70</v>
      </c>
      <c r="C28" s="21" t="s">
        <v>229</v>
      </c>
      <c r="D28" s="21" t="s">
        <v>230</v>
      </c>
      <c r="E28" s="21" t="s">
        <v>101</v>
      </c>
      <c r="F28" s="21" t="s">
        <v>102</v>
      </c>
      <c r="G28" s="21" t="s">
        <v>235</v>
      </c>
      <c r="H28" s="21" t="s">
        <v>236</v>
      </c>
      <c r="I28" s="115">
        <v>10000</v>
      </c>
      <c r="J28" s="115">
        <v>10000</v>
      </c>
      <c r="K28" s="185"/>
      <c r="L28" s="185"/>
      <c r="M28" s="185"/>
      <c r="N28" s="115">
        <v>10000</v>
      </c>
      <c r="O28" s="185"/>
      <c r="P28" s="115"/>
      <c r="Q28" s="115"/>
      <c r="R28" s="115"/>
      <c r="S28" s="115"/>
      <c r="T28" s="115"/>
      <c r="U28" s="115"/>
      <c r="V28" s="115"/>
      <c r="W28" s="115"/>
      <c r="X28" s="115"/>
      <c r="Y28" s="115"/>
    </row>
    <row r="29" ht="20.25" customHeight="1" spans="1:25">
      <c r="A29" s="21" t="s">
        <v>197</v>
      </c>
      <c r="B29" s="21" t="s">
        <v>70</v>
      </c>
      <c r="C29" s="21" t="s">
        <v>229</v>
      </c>
      <c r="D29" s="21" t="s">
        <v>230</v>
      </c>
      <c r="E29" s="21" t="s">
        <v>101</v>
      </c>
      <c r="F29" s="21" t="s">
        <v>102</v>
      </c>
      <c r="G29" s="21" t="s">
        <v>237</v>
      </c>
      <c r="H29" s="21" t="s">
        <v>238</v>
      </c>
      <c r="I29" s="115">
        <v>35000</v>
      </c>
      <c r="J29" s="115">
        <v>35000</v>
      </c>
      <c r="K29" s="185"/>
      <c r="L29" s="185"/>
      <c r="M29" s="185"/>
      <c r="N29" s="115">
        <v>35000</v>
      </c>
      <c r="O29" s="185"/>
      <c r="P29" s="115"/>
      <c r="Q29" s="115"/>
      <c r="R29" s="115"/>
      <c r="S29" s="115"/>
      <c r="T29" s="115"/>
      <c r="U29" s="115"/>
      <c r="V29" s="115"/>
      <c r="W29" s="115"/>
      <c r="X29" s="115"/>
      <c r="Y29" s="115"/>
    </row>
    <row r="30" ht="20.25" customHeight="1" spans="1:25">
      <c r="A30" s="21" t="s">
        <v>197</v>
      </c>
      <c r="B30" s="21" t="s">
        <v>70</v>
      </c>
      <c r="C30" s="21" t="s">
        <v>229</v>
      </c>
      <c r="D30" s="21" t="s">
        <v>230</v>
      </c>
      <c r="E30" s="21" t="s">
        <v>101</v>
      </c>
      <c r="F30" s="21" t="s">
        <v>102</v>
      </c>
      <c r="G30" s="21" t="s">
        <v>239</v>
      </c>
      <c r="H30" s="21" t="s">
        <v>240</v>
      </c>
      <c r="I30" s="115">
        <v>64000</v>
      </c>
      <c r="J30" s="115">
        <v>64000</v>
      </c>
      <c r="K30" s="185"/>
      <c r="L30" s="185"/>
      <c r="M30" s="185"/>
      <c r="N30" s="115">
        <v>64000</v>
      </c>
      <c r="O30" s="185"/>
      <c r="P30" s="115"/>
      <c r="Q30" s="115"/>
      <c r="R30" s="115"/>
      <c r="S30" s="115"/>
      <c r="T30" s="115"/>
      <c r="U30" s="115"/>
      <c r="V30" s="115"/>
      <c r="W30" s="115"/>
      <c r="X30" s="115"/>
      <c r="Y30" s="115"/>
    </row>
    <row r="31" ht="20.25" customHeight="1" spans="1:25">
      <c r="A31" s="21" t="s">
        <v>197</v>
      </c>
      <c r="B31" s="21" t="s">
        <v>70</v>
      </c>
      <c r="C31" s="21" t="s">
        <v>229</v>
      </c>
      <c r="D31" s="21" t="s">
        <v>230</v>
      </c>
      <c r="E31" s="21" t="s">
        <v>101</v>
      </c>
      <c r="F31" s="21" t="s">
        <v>102</v>
      </c>
      <c r="G31" s="21" t="s">
        <v>241</v>
      </c>
      <c r="H31" s="21" t="s">
        <v>242</v>
      </c>
      <c r="I31" s="115">
        <v>7500</v>
      </c>
      <c r="J31" s="115">
        <v>7500</v>
      </c>
      <c r="K31" s="185"/>
      <c r="L31" s="185"/>
      <c r="M31" s="185"/>
      <c r="N31" s="115">
        <v>7500</v>
      </c>
      <c r="O31" s="185"/>
      <c r="P31" s="115"/>
      <c r="Q31" s="115"/>
      <c r="R31" s="115"/>
      <c r="S31" s="115"/>
      <c r="T31" s="115"/>
      <c r="U31" s="115"/>
      <c r="V31" s="115"/>
      <c r="W31" s="115"/>
      <c r="X31" s="115"/>
      <c r="Y31" s="115"/>
    </row>
    <row r="32" ht="20.25" customHeight="1" spans="1:25">
      <c r="A32" s="21" t="s">
        <v>197</v>
      </c>
      <c r="B32" s="21" t="s">
        <v>70</v>
      </c>
      <c r="C32" s="21" t="s">
        <v>229</v>
      </c>
      <c r="D32" s="21" t="s">
        <v>230</v>
      </c>
      <c r="E32" s="21" t="s">
        <v>101</v>
      </c>
      <c r="F32" s="21" t="s">
        <v>102</v>
      </c>
      <c r="G32" s="21" t="s">
        <v>243</v>
      </c>
      <c r="H32" s="21" t="s">
        <v>244</v>
      </c>
      <c r="I32" s="115">
        <v>2500</v>
      </c>
      <c r="J32" s="115">
        <v>2500</v>
      </c>
      <c r="K32" s="185"/>
      <c r="L32" s="185"/>
      <c r="M32" s="185"/>
      <c r="N32" s="115">
        <v>2500</v>
      </c>
      <c r="O32" s="185"/>
      <c r="P32" s="115"/>
      <c r="Q32" s="115"/>
      <c r="R32" s="115"/>
      <c r="S32" s="115"/>
      <c r="T32" s="115"/>
      <c r="U32" s="115"/>
      <c r="V32" s="115"/>
      <c r="W32" s="115"/>
      <c r="X32" s="115"/>
      <c r="Y32" s="115"/>
    </row>
    <row r="33" ht="20.25" customHeight="1" spans="1:25">
      <c r="A33" s="21" t="s">
        <v>197</v>
      </c>
      <c r="B33" s="21" t="s">
        <v>70</v>
      </c>
      <c r="C33" s="21" t="s">
        <v>229</v>
      </c>
      <c r="D33" s="21" t="s">
        <v>230</v>
      </c>
      <c r="E33" s="21" t="s">
        <v>101</v>
      </c>
      <c r="F33" s="21" t="s">
        <v>102</v>
      </c>
      <c r="G33" s="21" t="s">
        <v>245</v>
      </c>
      <c r="H33" s="21" t="s">
        <v>246</v>
      </c>
      <c r="I33" s="115">
        <v>2500</v>
      </c>
      <c r="J33" s="115">
        <v>2500</v>
      </c>
      <c r="K33" s="185"/>
      <c r="L33" s="185"/>
      <c r="M33" s="185"/>
      <c r="N33" s="115">
        <v>2500</v>
      </c>
      <c r="O33" s="185"/>
      <c r="P33" s="115"/>
      <c r="Q33" s="115"/>
      <c r="R33" s="115"/>
      <c r="S33" s="115"/>
      <c r="T33" s="115"/>
      <c r="U33" s="115"/>
      <c r="V33" s="115"/>
      <c r="W33" s="115"/>
      <c r="X33" s="115"/>
      <c r="Y33" s="115"/>
    </row>
    <row r="34" ht="20.25" customHeight="1" spans="1:25">
      <c r="A34" s="21" t="s">
        <v>197</v>
      </c>
      <c r="B34" s="21" t="s">
        <v>70</v>
      </c>
      <c r="C34" s="21" t="s">
        <v>247</v>
      </c>
      <c r="D34" s="21" t="s">
        <v>248</v>
      </c>
      <c r="E34" s="21" t="s">
        <v>107</v>
      </c>
      <c r="F34" s="21" t="s">
        <v>108</v>
      </c>
      <c r="G34" s="21" t="s">
        <v>249</v>
      </c>
      <c r="H34" s="21" t="s">
        <v>250</v>
      </c>
      <c r="I34" s="115">
        <v>345600</v>
      </c>
      <c r="J34" s="115">
        <v>345600</v>
      </c>
      <c r="K34" s="185"/>
      <c r="L34" s="185"/>
      <c r="M34" s="185"/>
      <c r="N34" s="115">
        <v>345600</v>
      </c>
      <c r="O34" s="185"/>
      <c r="P34" s="115"/>
      <c r="Q34" s="115"/>
      <c r="R34" s="115"/>
      <c r="S34" s="115"/>
      <c r="T34" s="115"/>
      <c r="U34" s="115"/>
      <c r="V34" s="115"/>
      <c r="W34" s="115"/>
      <c r="X34" s="115"/>
      <c r="Y34" s="115"/>
    </row>
    <row r="35" ht="20.25" customHeight="1" spans="1:25">
      <c r="A35" s="21" t="s">
        <v>197</v>
      </c>
      <c r="B35" s="21" t="s">
        <v>70</v>
      </c>
      <c r="C35" s="21" t="s">
        <v>251</v>
      </c>
      <c r="D35" s="21" t="s">
        <v>252</v>
      </c>
      <c r="E35" s="21" t="s">
        <v>101</v>
      </c>
      <c r="F35" s="21" t="s">
        <v>102</v>
      </c>
      <c r="G35" s="21" t="s">
        <v>206</v>
      </c>
      <c r="H35" s="21" t="s">
        <v>207</v>
      </c>
      <c r="I35" s="115">
        <v>420000</v>
      </c>
      <c r="J35" s="115">
        <v>420000</v>
      </c>
      <c r="K35" s="185"/>
      <c r="L35" s="185"/>
      <c r="M35" s="185"/>
      <c r="N35" s="115">
        <v>420000</v>
      </c>
      <c r="O35" s="185"/>
      <c r="P35" s="115"/>
      <c r="Q35" s="115"/>
      <c r="R35" s="115"/>
      <c r="S35" s="115"/>
      <c r="T35" s="115"/>
      <c r="U35" s="115"/>
      <c r="V35" s="115"/>
      <c r="W35" s="115"/>
      <c r="X35" s="115"/>
      <c r="Y35" s="115"/>
    </row>
    <row r="36" ht="17.25" customHeight="1" spans="1:25">
      <c r="A36" s="72" t="s">
        <v>169</v>
      </c>
      <c r="B36" s="73"/>
      <c r="C36" s="179"/>
      <c r="D36" s="179"/>
      <c r="E36" s="179"/>
      <c r="F36" s="179"/>
      <c r="G36" s="179"/>
      <c r="H36" s="180"/>
      <c r="I36" s="115">
        <v>10855764</v>
      </c>
      <c r="J36" s="115">
        <v>10855764</v>
      </c>
      <c r="K36" s="115"/>
      <c r="L36" s="115"/>
      <c r="M36" s="115"/>
      <c r="N36" s="115">
        <v>10855764</v>
      </c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0"/>
  <sheetViews>
    <sheetView showZeros="0" workbookViewId="0">
      <selection activeCell="F17" sqref="F17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22.25" customWidth="1"/>
    <col min="4" max="4" width="23.85" customWidth="1"/>
    <col min="5" max="5" width="11.1416666666667" customWidth="1"/>
    <col min="6" max="6" width="12.375" customWidth="1"/>
    <col min="7" max="7" width="9.85" customWidth="1"/>
    <col min="8" max="8" width="14.75" customWidth="1"/>
    <col min="9" max="11" width="12.375" customWidth="1"/>
    <col min="12" max="23" width="15" customWidth="1"/>
  </cols>
  <sheetData>
    <row r="1" ht="13.5" customHeight="1" spans="2:23">
      <c r="B1" s="169"/>
      <c r="E1" s="46"/>
      <c r="F1" s="46"/>
      <c r="G1" s="46"/>
      <c r="H1" s="46"/>
      <c r="U1" s="169"/>
      <c r="W1" s="174" t="s">
        <v>253</v>
      </c>
    </row>
    <row r="2" ht="46.5" customHeight="1" spans="1:23">
      <c r="A2" s="48" t="str">
        <f>"2026"&amp;"年部门项目支出预算表"</f>
        <v>2026年部门项目支出预算表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tr">
        <f>"单位名称："&amp;"昆明市东川区教育事业发展中心"</f>
        <v>单位名称：昆明市东川区教育事业发展中心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169"/>
      <c r="W3" s="153" t="s">
        <v>1</v>
      </c>
    </row>
    <row r="4" ht="21.75" customHeight="1" spans="1:23">
      <c r="A4" s="53" t="s">
        <v>254</v>
      </c>
      <c r="B4" s="54" t="s">
        <v>180</v>
      </c>
      <c r="C4" s="53" t="s">
        <v>181</v>
      </c>
      <c r="D4" s="53" t="s">
        <v>255</v>
      </c>
      <c r="E4" s="54" t="s">
        <v>182</v>
      </c>
      <c r="F4" s="54" t="s">
        <v>183</v>
      </c>
      <c r="G4" s="54" t="s">
        <v>256</v>
      </c>
      <c r="H4" s="54" t="s">
        <v>257</v>
      </c>
      <c r="I4" s="68" t="s">
        <v>55</v>
      </c>
      <c r="J4" s="12" t="s">
        <v>258</v>
      </c>
      <c r="K4" s="13"/>
      <c r="L4" s="13"/>
      <c r="M4" s="39"/>
      <c r="N4" s="12" t="s">
        <v>188</v>
      </c>
      <c r="O4" s="13"/>
      <c r="P4" s="39"/>
      <c r="Q4" s="54" t="s">
        <v>61</v>
      </c>
      <c r="R4" s="12" t="s">
        <v>62</v>
      </c>
      <c r="S4" s="13"/>
      <c r="T4" s="13"/>
      <c r="U4" s="13"/>
      <c r="V4" s="13"/>
      <c r="W4" s="39"/>
    </row>
    <row r="5" ht="21.75" customHeight="1" spans="1:23">
      <c r="A5" s="55"/>
      <c r="B5" s="69"/>
      <c r="C5" s="55"/>
      <c r="D5" s="55"/>
      <c r="E5" s="56"/>
      <c r="F5" s="56"/>
      <c r="G5" s="56"/>
      <c r="H5" s="56"/>
      <c r="I5" s="69"/>
      <c r="J5" s="170" t="s">
        <v>58</v>
      </c>
      <c r="K5" s="171"/>
      <c r="L5" s="54" t="s">
        <v>59</v>
      </c>
      <c r="M5" s="54" t="s">
        <v>60</v>
      </c>
      <c r="N5" s="54" t="s">
        <v>58</v>
      </c>
      <c r="O5" s="54" t="s">
        <v>59</v>
      </c>
      <c r="P5" s="54" t="s">
        <v>60</v>
      </c>
      <c r="Q5" s="56"/>
      <c r="R5" s="54" t="s">
        <v>57</v>
      </c>
      <c r="S5" s="54" t="s">
        <v>64</v>
      </c>
      <c r="T5" s="54" t="s">
        <v>194</v>
      </c>
      <c r="U5" s="54" t="s">
        <v>66</v>
      </c>
      <c r="V5" s="54" t="s">
        <v>67</v>
      </c>
      <c r="W5" s="54" t="s">
        <v>68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72" t="s">
        <v>57</v>
      </c>
      <c r="K6" s="173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17" t="s">
        <v>57</v>
      </c>
      <c r="K7" s="17" t="s">
        <v>259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ht="15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61">
        <v>21</v>
      </c>
      <c r="V8" s="75">
        <v>22</v>
      </c>
      <c r="W8" s="61">
        <v>23</v>
      </c>
    </row>
    <row r="9" ht="32" customHeight="1" spans="1:23">
      <c r="A9" s="105" t="s">
        <v>260</v>
      </c>
      <c r="B9" s="105" t="s">
        <v>261</v>
      </c>
      <c r="C9" s="105" t="s">
        <v>262</v>
      </c>
      <c r="D9" s="105" t="s">
        <v>70</v>
      </c>
      <c r="E9" s="105" t="s">
        <v>113</v>
      </c>
      <c r="F9" s="105" t="s">
        <v>114</v>
      </c>
      <c r="G9" s="105" t="s">
        <v>263</v>
      </c>
      <c r="H9" s="105" t="s">
        <v>264</v>
      </c>
      <c r="I9" s="115">
        <v>75324</v>
      </c>
      <c r="J9" s="115">
        <v>75324</v>
      </c>
      <c r="K9" s="115">
        <v>75324</v>
      </c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</row>
    <row r="10" ht="18.75" customHeight="1" spans="1:23">
      <c r="A10" s="72" t="s">
        <v>169</v>
      </c>
      <c r="B10" s="73"/>
      <c r="C10" s="73"/>
      <c r="D10" s="73"/>
      <c r="E10" s="73"/>
      <c r="F10" s="73"/>
      <c r="G10" s="73"/>
      <c r="H10" s="74"/>
      <c r="I10" s="115">
        <v>75324</v>
      </c>
      <c r="J10" s="115">
        <v>75324</v>
      </c>
      <c r="K10" s="115">
        <v>75324</v>
      </c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2"/>
  <sheetViews>
    <sheetView showZeros="0" workbookViewId="0">
      <selection activeCell="L8" sqref="L8"/>
    </sheetView>
  </sheetViews>
  <sheetFormatPr defaultColWidth="9.14166666666667" defaultRowHeight="12" customHeight="1"/>
  <cols>
    <col min="1" max="1" width="21.625" customWidth="1"/>
    <col min="2" max="2" width="29" customWidth="1"/>
    <col min="3" max="3" width="8.125" customWidth="1"/>
    <col min="4" max="4" width="11.125" customWidth="1"/>
    <col min="5" max="5" width="23.575" customWidth="1"/>
    <col min="6" max="6" width="8.875" customWidth="1"/>
    <col min="7" max="7" width="12.625" customWidth="1"/>
    <col min="8" max="9" width="8.875" customWidth="1"/>
    <col min="10" max="10" width="18.85" customWidth="1"/>
  </cols>
  <sheetData>
    <row r="1" ht="18" customHeight="1" spans="10:10">
      <c r="J1" s="47" t="s">
        <v>265</v>
      </c>
    </row>
    <row r="2" ht="39.75" customHeight="1" spans="1:10">
      <c r="A2" s="102" t="str">
        <f>"2026"&amp;"年部门项目支出绩效目标表"</f>
        <v>2026年部门项目支出绩效目标表</v>
      </c>
      <c r="B2" s="48"/>
      <c r="C2" s="48"/>
      <c r="D2" s="48"/>
      <c r="E2" s="48"/>
      <c r="F2" s="103"/>
      <c r="G2" s="48"/>
      <c r="H2" s="103"/>
      <c r="I2" s="103"/>
      <c r="J2" s="48"/>
    </row>
    <row r="3" ht="17.25" customHeight="1" spans="1:1">
      <c r="A3" s="49" t="str">
        <f>"单位名称："&amp;"昆明市东川区教育事业发展中心"</f>
        <v>单位名称：昆明市东川区教育事业发展中心</v>
      </c>
    </row>
    <row r="4" ht="44.25" customHeight="1" spans="1:10">
      <c r="A4" s="17" t="s">
        <v>181</v>
      </c>
      <c r="B4" s="17" t="s">
        <v>266</v>
      </c>
      <c r="C4" s="17" t="s">
        <v>267</v>
      </c>
      <c r="D4" s="17" t="s">
        <v>268</v>
      </c>
      <c r="E4" s="17" t="s">
        <v>269</v>
      </c>
      <c r="F4" s="104" t="s">
        <v>270</v>
      </c>
      <c r="G4" s="17" t="s">
        <v>271</v>
      </c>
      <c r="H4" s="104" t="s">
        <v>272</v>
      </c>
      <c r="I4" s="104" t="s">
        <v>273</v>
      </c>
      <c r="J4" s="17" t="s">
        <v>274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75">
        <v>6</v>
      </c>
      <c r="G5" s="167">
        <v>7</v>
      </c>
      <c r="H5" s="75">
        <v>8</v>
      </c>
      <c r="I5" s="75">
        <v>9</v>
      </c>
      <c r="J5" s="167">
        <v>10</v>
      </c>
    </row>
    <row r="6" ht="42" customHeight="1" spans="1:10">
      <c r="A6" s="18" t="s">
        <v>70</v>
      </c>
      <c r="B6" s="105"/>
      <c r="C6" s="105"/>
      <c r="D6" s="105"/>
      <c r="E6" s="93"/>
      <c r="F6" s="106"/>
      <c r="G6" s="93"/>
      <c r="H6" s="106"/>
      <c r="I6" s="106"/>
      <c r="J6" s="93"/>
    </row>
    <row r="7" ht="42" customHeight="1" spans="1:10">
      <c r="A7" s="168" t="s">
        <v>262</v>
      </c>
      <c r="B7" s="62" t="s">
        <v>275</v>
      </c>
      <c r="C7" s="62" t="s">
        <v>276</v>
      </c>
      <c r="D7" s="62" t="s">
        <v>277</v>
      </c>
      <c r="E7" s="18" t="s">
        <v>278</v>
      </c>
      <c r="F7" s="62" t="s">
        <v>279</v>
      </c>
      <c r="G7" s="18" t="s">
        <v>280</v>
      </c>
      <c r="H7" s="62" t="s">
        <v>281</v>
      </c>
      <c r="I7" s="62" t="s">
        <v>282</v>
      </c>
      <c r="J7" s="18" t="s">
        <v>283</v>
      </c>
    </row>
    <row r="8" ht="42" customHeight="1" spans="1:10">
      <c r="A8" s="168" t="s">
        <v>262</v>
      </c>
      <c r="B8" s="62" t="s">
        <v>275</v>
      </c>
      <c r="C8" s="62" t="s">
        <v>276</v>
      </c>
      <c r="D8" s="62" t="s">
        <v>284</v>
      </c>
      <c r="E8" s="18" t="s">
        <v>285</v>
      </c>
      <c r="F8" s="62" t="s">
        <v>279</v>
      </c>
      <c r="G8" s="18" t="s">
        <v>286</v>
      </c>
      <c r="H8" s="62" t="s">
        <v>287</v>
      </c>
      <c r="I8" s="62" t="s">
        <v>288</v>
      </c>
      <c r="J8" s="18" t="s">
        <v>289</v>
      </c>
    </row>
    <row r="9" ht="42" customHeight="1" spans="1:10">
      <c r="A9" s="168" t="s">
        <v>262</v>
      </c>
      <c r="B9" s="62" t="s">
        <v>275</v>
      </c>
      <c r="C9" s="62" t="s">
        <v>276</v>
      </c>
      <c r="D9" s="62" t="s">
        <v>290</v>
      </c>
      <c r="E9" s="18" t="s">
        <v>291</v>
      </c>
      <c r="F9" s="62" t="s">
        <v>279</v>
      </c>
      <c r="G9" s="18" t="s">
        <v>292</v>
      </c>
      <c r="H9" s="62" t="s">
        <v>287</v>
      </c>
      <c r="I9" s="62" t="s">
        <v>288</v>
      </c>
      <c r="J9" s="18" t="s">
        <v>291</v>
      </c>
    </row>
    <row r="10" ht="42" customHeight="1" spans="1:10">
      <c r="A10" s="168" t="s">
        <v>262</v>
      </c>
      <c r="B10" s="62" t="s">
        <v>275</v>
      </c>
      <c r="C10" s="62" t="s">
        <v>293</v>
      </c>
      <c r="D10" s="62" t="s">
        <v>294</v>
      </c>
      <c r="E10" s="18" t="s">
        <v>295</v>
      </c>
      <c r="F10" s="62" t="s">
        <v>279</v>
      </c>
      <c r="G10" s="18" t="s">
        <v>296</v>
      </c>
      <c r="H10" s="62" t="s">
        <v>287</v>
      </c>
      <c r="I10" s="62" t="s">
        <v>288</v>
      </c>
      <c r="J10" s="18" t="s">
        <v>297</v>
      </c>
    </row>
    <row r="11" ht="42" customHeight="1" spans="1:10">
      <c r="A11" s="168" t="s">
        <v>262</v>
      </c>
      <c r="B11" s="62" t="s">
        <v>275</v>
      </c>
      <c r="C11" s="62" t="s">
        <v>298</v>
      </c>
      <c r="D11" s="62" t="s">
        <v>299</v>
      </c>
      <c r="E11" s="18" t="s">
        <v>300</v>
      </c>
      <c r="F11" s="62" t="s">
        <v>301</v>
      </c>
      <c r="G11" s="18" t="s">
        <v>302</v>
      </c>
      <c r="H11" s="62" t="s">
        <v>287</v>
      </c>
      <c r="I11" s="62" t="s">
        <v>282</v>
      </c>
      <c r="J11" s="18" t="s">
        <v>303</v>
      </c>
    </row>
    <row r="12" ht="42" customHeight="1" spans="1:10">
      <c r="A12" s="168" t="s">
        <v>262</v>
      </c>
      <c r="B12" s="62" t="s">
        <v>275</v>
      </c>
      <c r="C12" s="62" t="s">
        <v>304</v>
      </c>
      <c r="D12" s="62" t="s">
        <v>305</v>
      </c>
      <c r="E12" s="18" t="s">
        <v>306</v>
      </c>
      <c r="F12" s="62" t="s">
        <v>279</v>
      </c>
      <c r="G12" s="18" t="s">
        <v>307</v>
      </c>
      <c r="H12" s="62" t="s">
        <v>308</v>
      </c>
      <c r="I12" s="62" t="s">
        <v>282</v>
      </c>
      <c r="J12" s="18" t="s">
        <v>309</v>
      </c>
    </row>
  </sheetData>
  <mergeCells count="4">
    <mergeCell ref="A2:J2"/>
    <mergeCell ref="A3:H3"/>
    <mergeCell ref="A7:A12"/>
    <mergeCell ref="B7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2026-03-10T01:04:00Z</dcterms:created>
  <dcterms:modified xsi:type="dcterms:W3CDTF">2026-04-21T07:03:09Z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2302F1C0C0534762A9A6398A13158B1C_12</vt:lpwstr>
  </property>
  <property fmtid="{D5CDD505-2E9C-101B-9397-08002B2CF9AE}" pid="3" name="KSOProductBuildVer">
    <vt:lpwstr>2052-12.8.2.18205</vt:lpwstr>
  </property>
</Properties>
</file>