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455" windowHeight="1207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上级补助项目支出预算表11!$A:$A,上级补助项目支出预算表11!$1:$1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44525"/>
</workbook>
</file>

<file path=xl/sharedStrings.xml><?xml version="1.0" encoding="utf-8"?>
<sst xmlns="http://schemas.openxmlformats.org/spreadsheetml/2006/main" count="535">
  <si>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</si>
  <si>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</si>
  <si>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</si>
  <si>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</si>
  <si>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</si>
  <si>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</si>
  <si>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</si>
  <si>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</si>
  <si>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</si>
  <si>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</si>
  <si>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</si>
  <si>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</si>
  <si>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</si>
  <si>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</si>
  <si>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</si>
  <si>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</si>
  <si>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</si>
  <si>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</si>
  <si>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</si>
  <si>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</si>
  <si>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</si>
  <si>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</si>
  <si>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</si>
  <si>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</si>
  <si>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</si>
  <si>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</si>
  <si>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</si>
  <si>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</si>
  <si>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</si>
  <si>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</si>
  <si>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</si>
  <si>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</si>
  <si>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</si>
  <si>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</si>
  <si>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</si>
  <si>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</si>
  <si>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</si>
  <si>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</si>
  <si>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</si>
  <si>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</si>
  <si>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</si>
  <si>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</si>
  <si>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</si>
  <si>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</si>
  <si>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</si>
  <si>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</si>
  <si>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</si>
  <si>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</si>
  <si>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</si>
  <si>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</si>
  <si>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</si>
  <si>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</si>
  <si>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</si>
  <si>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</si>
  <si>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</si>
  <si>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</si>
  <si>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</si>
  <si>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</si>
  <si>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</si>
  <si>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</si>
  <si>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</si>
  <si>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</si>
  <si>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</si>
  <si>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</si>
  <si>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</si>
  <si>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</si>
  <si>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</si>
  <si>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</si>
  <si>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</si>
  <si>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302</t>
  </si>
  <si>
    <t>中国共产党昆明市东川区委员会政法委员会</t>
  </si>
  <si>
    <t>302001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</si>
  <si>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</si>
  <si>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</si>
  <si>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</si>
  <si>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</si>
  <si>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</si>
  <si>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</si>
  <si>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</si>
  <si>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</si>
  <si>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</si>
  <si>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</si>
  <si>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</si>
  <si>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</si>
  <si>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</si>
  <si>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</si>
  <si>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</si>
  <si>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</si>
  <si>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</si>
  <si>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</si>
  <si>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</si>
  <si>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</si>
  <si>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</si>
  <si>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</si>
  <si>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</si>
  <si>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</si>
  <si>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</si>
  <si>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</si>
  <si>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</si>
  <si>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</si>
  <si>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20131</t>
  </si>
  <si>
    <t>党委办公厅（室）及相关机构事务</t>
  </si>
  <si>
    <t>2013101</t>
  </si>
  <si>
    <t>行政运行</t>
  </si>
  <si>
    <t>2013150</t>
  </si>
  <si>
    <t>事业运行</t>
  </si>
  <si>
    <t>2013199</t>
  </si>
  <si>
    <t>其他党委办公厅（室）及相关机构事务支出</t>
  </si>
  <si>
    <t>20136</t>
  </si>
  <si>
    <t>其他共产党事务支出</t>
  </si>
  <si>
    <t>2013699</t>
  </si>
  <si>
    <t>204</t>
  </si>
  <si>
    <t>公共安全支出</t>
  </si>
  <si>
    <t>20499</t>
  </si>
  <si>
    <t>其他公共安全支出</t>
  </si>
  <si>
    <t>2049999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</si>
  <si>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</si>
  <si>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</si>
  <si>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</si>
  <si>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</si>
  <si>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</si>
  <si>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</si>
  <si>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</si>
  <si>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</si>
  <si>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</si>
  <si>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</si>
  <si>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</si>
  <si>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</si>
  <si>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</si>
  <si>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</si>
  <si>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</si>
  <si>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</si>
  <si>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</si>
  <si>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</si>
  <si>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</si>
  <si>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</si>
  <si>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</si>
  <si>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</si>
  <si>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</si>
  <si>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</si>
  <si>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</si>
  <si>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</si>
  <si>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</si>
  <si>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</si>
  <si>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</si>
  <si>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</si>
  <si>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</si>
  <si>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</si>
  <si>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</si>
  <si>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</si>
  <si>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</si>
  <si>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</si>
  <si>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</si>
  <si>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</si>
  <si>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</si>
  <si>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</si>
  <si>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</si>
  <si>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</si>
  <si>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</si>
  <si>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</si>
  <si>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</si>
  <si>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</si>
  <si>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</si>
  <si>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</si>
  <si>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</si>
  <si>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</si>
  <si>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</si>
  <si>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</si>
  <si>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</si>
  <si>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</si>
  <si>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</si>
  <si>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</si>
  <si>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</si>
  <si>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</si>
  <si>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</si>
  <si>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</si>
  <si>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</si>
  <si>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</si>
  <si>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</si>
  <si>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</si>
  <si>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</si>
  <si>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</si>
  <si>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</si>
  <si>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</si>
  <si>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</si>
  <si>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</si>
  <si>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</si>
  <si>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</si>
  <si>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</si>
  <si>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</si>
  <si>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</si>
  <si>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</si>
  <si>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</si>
  <si>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</si>
  <si>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</si>
  <si>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</si>
  <si>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</si>
  <si>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</si>
  <si>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</si>
  <si>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</si>
  <si>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</si>
  <si>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</si>
  <si>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</si>
  <si>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</si>
  <si>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</si>
  <si>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</si>
  <si>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</si>
  <si>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</si>
  <si>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</si>
  <si>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</si>
  <si>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</si>
  <si>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</si>
  <si>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</si>
  <si>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530113210000000004357</t>
  </si>
  <si>
    <t>行政人员工资支出</t>
  </si>
  <si>
    <t>30101</t>
  </si>
  <si>
    <t>基本工资</t>
  </si>
  <si>
    <t>30102</t>
  </si>
  <si>
    <t>津贴补贴</t>
  </si>
  <si>
    <t>30103</t>
  </si>
  <si>
    <t>奖金</t>
  </si>
  <si>
    <t>530113210000000004359</t>
  </si>
  <si>
    <t>社会保障缴费</t>
  </si>
  <si>
    <t>30108</t>
  </si>
  <si>
    <t>机关事业单位基本养老保险缴费</t>
  </si>
  <si>
    <t>30110</t>
  </si>
  <si>
    <t>职工基本医疗保险缴费</t>
  </si>
  <si>
    <t>30111</t>
  </si>
  <si>
    <t>公务员医疗补助缴费</t>
  </si>
  <si>
    <t>30112</t>
  </si>
  <si>
    <t>其他社会保障缴费</t>
  </si>
  <si>
    <t>530113210000000004360</t>
  </si>
  <si>
    <t>30113</t>
  </si>
  <si>
    <t>530113210000000004375</t>
  </si>
  <si>
    <t>公车购置及运维费</t>
  </si>
  <si>
    <t>30231</t>
  </si>
  <si>
    <t>公务用车运行维护费</t>
  </si>
  <si>
    <t>530113210000000004376</t>
  </si>
  <si>
    <t>30217</t>
  </si>
  <si>
    <t>530113210000000004377</t>
  </si>
  <si>
    <t>公务交通补贴</t>
  </si>
  <si>
    <t>30239</t>
  </si>
  <si>
    <t>其他交通费用</t>
  </si>
  <si>
    <t>530113210000000004378</t>
  </si>
  <si>
    <t>工会经费</t>
  </si>
  <si>
    <t>30228</t>
  </si>
  <si>
    <t>530113210000000004379</t>
  </si>
  <si>
    <t>离退休公用经费</t>
  </si>
  <si>
    <t>30201</t>
  </si>
  <si>
    <t>办公费</t>
  </si>
  <si>
    <t>530113210000000004381</t>
  </si>
  <si>
    <t>一般公用支出</t>
  </si>
  <si>
    <t>30205</t>
  </si>
  <si>
    <t>水费</t>
  </si>
  <si>
    <t>30206</t>
  </si>
  <si>
    <t>电费</t>
  </si>
  <si>
    <t>30207</t>
  </si>
  <si>
    <t>邮电费</t>
  </si>
  <si>
    <t>30211</t>
  </si>
  <si>
    <t>差旅费</t>
  </si>
  <si>
    <t>30213</t>
  </si>
  <si>
    <t>维修（护）费</t>
  </si>
  <si>
    <t>30215</t>
  </si>
  <si>
    <t>会议费</t>
  </si>
  <si>
    <t>30216</t>
  </si>
  <si>
    <t>培训费</t>
  </si>
  <si>
    <t>530113210000000004382</t>
  </si>
  <si>
    <t>租车经费</t>
  </si>
  <si>
    <t>530113221100000322354</t>
  </si>
  <si>
    <t>事业人员工资支出</t>
  </si>
  <si>
    <t>30107</t>
  </si>
  <si>
    <t>绩效工资</t>
  </si>
  <si>
    <t>530113221100000322365</t>
  </si>
  <si>
    <t>离退休生活补助</t>
  </si>
  <si>
    <t>30305</t>
  </si>
  <si>
    <t>生活补助</t>
  </si>
  <si>
    <t>530113231100001512279</t>
  </si>
  <si>
    <t>行政人员绩效奖励</t>
  </si>
  <si>
    <t>530113231100001512280</t>
  </si>
  <si>
    <t>事业人员绩效奖励</t>
  </si>
  <si>
    <t>530113241100002254568</t>
  </si>
  <si>
    <t>特殊人员生活补助</t>
  </si>
  <si>
    <t>预算05-1表</t>
  </si>
  <si>
    <t>项目分类</t>
  </si>
  <si>
    <t>项目单位</t>
  </si>
  <si>
    <t>经济科目编码</t>
  </si>
  <si>
    <t>经济科目名称</t>
  </si>
  <si>
    <t>本年拨款</t>
  </si>
  <si>
    <t>其中：本次下达</t>
  </si>
  <si>
    <t>专项业务类</t>
  </si>
  <si>
    <t>530113221100000268021</t>
  </si>
  <si>
    <t>铁路护路联防工作补助经费</t>
  </si>
  <si>
    <t>530113221100000922228</t>
  </si>
  <si>
    <t>专项工作经费（根据相关法规，其内容不予公开）</t>
  </si>
  <si>
    <t>530113231100002247574</t>
  </si>
  <si>
    <t>云南极睿科技有限公司捐赠资金</t>
  </si>
  <si>
    <t>530113241100002215684</t>
  </si>
  <si>
    <t>市级铁路护路工作补助及三项排查补助经费</t>
  </si>
  <si>
    <t>530113251100003990413</t>
  </si>
  <si>
    <t>530113251100004620075</t>
  </si>
  <si>
    <t>530113261100005241933</t>
  </si>
  <si>
    <t>事业发展类</t>
  </si>
  <si>
    <t>530113241100002299021</t>
  </si>
  <si>
    <t>单位资金收支专户利息资金</t>
  </si>
  <si>
    <t>39999</t>
  </si>
  <si>
    <t>530113241100003370548</t>
  </si>
  <si>
    <t>预算05-2表</t>
  </si>
  <si>
    <t>项目年度绩效目标</t>
  </si>
  <si>
    <t>一级指标</t>
  </si>
  <si>
    <t>二级指标</t>
  </si>
  <si>
    <t>三级指标</t>
  </si>
  <si>
    <t>指标性质</t>
  </si>
  <si>
    <t>指标值</t>
  </si>
  <si>
    <t>度量单位</t>
  </si>
  <si>
    <t>指标属性</t>
  </si>
  <si>
    <t>指标内容</t>
  </si>
  <si>
    <t>按时将单位资金收支专户利息资金上缴国库。</t>
  </si>
  <si>
    <t>产出指标</t>
  </si>
  <si>
    <t>数量指标</t>
  </si>
  <si>
    <t>上缴利息次数</t>
  </si>
  <si>
    <t>=</t>
  </si>
  <si>
    <t>次</t>
  </si>
  <si>
    <t>定量指标</t>
  </si>
  <si>
    <t>反映上缴利息次数。</t>
  </si>
  <si>
    <t>时效指标</t>
  </si>
  <si>
    <t>每季度按时上缴</t>
  </si>
  <si>
    <t>按时上缴</t>
  </si>
  <si>
    <t>定性指标</t>
  </si>
  <si>
    <t>反映上缴利息的及时率。</t>
  </si>
  <si>
    <t>效益指标</t>
  </si>
  <si>
    <t>可持续影响</t>
  </si>
  <si>
    <t>提高资金使用效益</t>
  </si>
  <si>
    <t>有效提高</t>
  </si>
  <si>
    <t>反映上缴利息的资金使用效益。</t>
  </si>
  <si>
    <t>满意度指标</t>
  </si>
  <si>
    <t>服务对象满意度</t>
  </si>
  <si>
    <t>执收单位满意度</t>
  </si>
  <si>
    <t>100</t>
  </si>
  <si>
    <t>%</t>
  </si>
  <si>
    <t>反映执收部门满意度。</t>
  </si>
  <si>
    <t>围绕涉路矛盾纠纷调解、安全隐患排查整治和突出治安问题打击，在防上下功夫，治上出实效，严防发生危及行车安全的重大案（事）件、严防产生治安乱点，严防群体性上路拦车事件，保障辖区铁路安全运行。</t>
  </si>
  <si>
    <t>开展铁路安全“五进”宣传教育活动</t>
  </si>
  <si>
    <t>&gt;=</t>
  </si>
  <si>
    <t>反映开展铁路安全“五进”宣传教育活动开展次数。</t>
  </si>
  <si>
    <t>开展铁路护路巡查工作</t>
  </si>
  <si>
    <t>反映开展铁路护路巡查工作次数</t>
  </si>
  <si>
    <t>开展铁路护业务培训</t>
  </si>
  <si>
    <t>1.00</t>
  </si>
  <si>
    <t>反映次数开展铁路护业务培训</t>
  </si>
  <si>
    <t>质量指标</t>
  </si>
  <si>
    <t>铁路交通事故死亡人数较控制指标同比下降率</t>
  </si>
  <si>
    <t>90</t>
  </si>
  <si>
    <t>反映铁路交通事故死亡人数较控制指标同比下降率。</t>
  </si>
  <si>
    <t>强化责任，全面摸排，确保重点时期铁路安全稳定</t>
  </si>
  <si>
    <t>反映强化责任，全面摸排，确保重点时期铁路安全稳定</t>
  </si>
  <si>
    <t>五杜绝、两下降工作目标完成率</t>
  </si>
  <si>
    <t>反映五杜绝、两下降工作目标完成率</t>
  </si>
  <si>
    <t>提升护路工作培训教育及信息化智能化管理水平</t>
  </si>
  <si>
    <t>95</t>
  </si>
  <si>
    <t>反映提升护路工作培训教育及信息化智能化管理水平</t>
  </si>
  <si>
    <t>完成时限</t>
  </si>
  <si>
    <t>2026年12月前</t>
  </si>
  <si>
    <t>反映工作完成时限。</t>
  </si>
  <si>
    <t>社会效益</t>
  </si>
  <si>
    <t>排查、化解、整治突出的涉路治安问题、涉路矛盾纠纷，保障辖区铁路安全运行。</t>
  </si>
  <si>
    <t>反映项目完成产生的社会效益。</t>
  </si>
  <si>
    <t>群众对铁路护路联防工作满意度</t>
  </si>
  <si>
    <t>反映群众对铁路护路联防工作满意度.</t>
  </si>
  <si>
    <t>成本指标</t>
  </si>
  <si>
    <t>经济成本指标</t>
  </si>
  <si>
    <t>铁路护路工作补助资金</t>
  </si>
  <si>
    <t>106704</t>
  </si>
  <si>
    <t>元</t>
  </si>
  <si>
    <t>反映项目完成得成本指标。</t>
  </si>
  <si>
    <t>通过建设智慧综治中心，进一步创新社会治理，将网格化、系统化、数字化联动，实现管理模式的转变，让综治中心赋能信息化，使之成为服务群众的窗口、社会治理的平台、保障平安的枢纽。</t>
  </si>
  <si>
    <t>项目完成时间</t>
  </si>
  <si>
    <t>反映项目完成时间。</t>
  </si>
  <si>
    <t>提升市域社会治理现代化能力</t>
  </si>
  <si>
    <t>反映开展社会治安综治中心建设产生的社会效益。</t>
  </si>
  <si>
    <t>群众安全感满意度</t>
  </si>
  <si>
    <t>反映群众对当地的安全感满意度。</t>
  </si>
  <si>
    <t>排查处置突出治安、涉路矛盾纠纷、重大安全隐患等问题，确保全年铁路安全运行无事故，为我区经济、社会发展创造良好的运输环境。</t>
  </si>
  <si>
    <t>反映开展铁路安全“五进”宣传教育活动开展次数.</t>
  </si>
  <si>
    <t>认真开展突出治安、涉路矛盾纠纷、重大安全隐患等问题的排查和整治</t>
  </si>
  <si>
    <t>反映开展铁路三项排查整治次数</t>
  </si>
  <si>
    <t>反映次数开展铁路护业务培训。</t>
  </si>
  <si>
    <t>铁路护路工作完成质量</t>
  </si>
  <si>
    <t>反映铁路护路工作完成的质量。</t>
  </si>
  <si>
    <t>完成时间</t>
  </si>
  <si>
    <t>按时完成</t>
  </si>
  <si>
    <t>反映铁路护路工作完成的时间。</t>
  </si>
  <si>
    <t>为我区经济、社会发展创造良好的运输环境。</t>
  </si>
  <si>
    <t>总分10分。①完成率≥90%，得满分；②完成率介于60%（含）至90%（不含）之间，提升率×指标分值；③ 完成率＜60%，不得分。</t>
  </si>
  <si>
    <t>反映群众对铁路护路联防工作满意度，</t>
  </si>
  <si>
    <t>备注：专项经费项目5个，根据相关法规，其内容不予公开。</t>
  </si>
  <si>
    <t>预算06表</t>
  </si>
  <si>
    <t>政府性基金预算支出预算表</t>
  </si>
  <si>
    <t>单位名称：昆明市发展和改革委员会</t>
  </si>
  <si>
    <t>政府性基金预算支出</t>
  </si>
  <si>
    <t>备注：中国共产党昆明市东川区委员会政法委员会2026年度无部门政府性基金预算支出预算表支出情况，此表无数据。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</si>
  <si>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</si>
  <si>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</si>
  <si>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</si>
  <si>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</si>
  <si>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</si>
  <si>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</si>
  <si>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</si>
  <si>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</si>
  <si>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</si>
  <si>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</si>
  <si>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</si>
  <si>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公务用车车辆加油</t>
  </si>
  <si>
    <t>车辆加油、添加燃料服务</t>
  </si>
  <si>
    <t>公务用车车辆维修和保养</t>
  </si>
  <si>
    <t>车辆维修和保养服务</t>
  </si>
  <si>
    <t>公务用车车辆保险</t>
  </si>
  <si>
    <t>机动车保险服务</t>
  </si>
  <si>
    <t>复印纸</t>
  </si>
  <si>
    <t>包</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</si>
  <si>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</si>
  <si>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</si>
  <si>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</si>
  <si>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</si>
  <si>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</si>
  <si>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</si>
  <si>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</si>
  <si>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</si>
  <si>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备注：中国共产党昆明市东川区委员会政法委员会2026年度无部门政府购买服务预算表支出情况，此表无数据。</t>
  </si>
  <si>
    <t>预算09-1表</t>
  </si>
  <si>
    <t>单位名称（项目）</t>
  </si>
  <si>
    <t>地区</t>
  </si>
  <si>
    <t>备注：中国共产党昆明市东川区委员会政法委员会2026年度无对下转移支付预算表支出情况，此表无数据。</t>
  </si>
  <si>
    <t>预算09-2表</t>
  </si>
  <si>
    <t>备注：中国共产党昆明市东川区委员会政法委员会2026年度无对下转移支付绩效目标表支出情况，此表无数据。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</si>
  <si>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</si>
  <si>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</si>
  <si>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</si>
  <si>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</si>
  <si>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</si>
  <si>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</si>
  <si>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</si>
  <si>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</si>
  <si>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备注：中国共产党昆明市东川区委员会政法委员会2026年度无新增资产配置预算表支出情况，此表无数据。</t>
  </si>
  <si>
    <t>预算11表</t>
  </si>
  <si>
    <t>上级补助</t>
  </si>
  <si>
    <t>备注：中国共产党昆明市东川区委员会政法委员会2026年度无上级补助项目支出预算表支出情况，此表无数据。</t>
  </si>
  <si>
    <t>预算12表</t>
  </si>
  <si>
    <t>项目级次</t>
  </si>
  <si>
    <t>311 专项业务类</t>
  </si>
  <si>
    <t>本级</t>
  </si>
  <si>
    <t>专项经费（根据相关法规，其内容不予公开）</t>
  </si>
  <si>
    <t>313 事业发展类</t>
  </si>
  <si>
    <t/>
  </si>
  <si>
    <t>预算6表</t>
  </si>
  <si>
    <t>部门编码</t>
  </si>
  <si>
    <t>部门名称</t>
  </si>
  <si>
    <t>内容</t>
  </si>
  <si>
    <t>说明</t>
  </si>
  <si>
    <t>部门总体目标</t>
  </si>
  <si>
    <t>部门职责</t>
  </si>
  <si>
    <t>中国共产党昆明市东川区委员会政法委员会是中国共产党昆明市东川区委员会领导和管理政法工作的工作机关，在区委领导下履行职责，开展工作。担负着维护国家政治安全、确保社会大局稳定、促进社会公平正义、保障人民安居乐业等重要职责。</t>
  </si>
  <si>
    <t>深入学习贯彻党的二十大和二十届历次全会精神，认真落实四中全会精神，围绕护航全区经济社会发展大局，对照目标任务，统筹协调全区政法机关、区级有关部门及各镇（街道)，持续在防风险、保安全、护稳定、强队伍、促发展上出实招见实效，推动全区政法工作现代化。</t>
  </si>
  <si>
    <t>部门年度目标</t>
  </si>
  <si>
    <t>1.按照相关职责开展各项工作，确保部门正常运转。
2.坚持和发展新时代“枫桥经验”，持续完善综治中心规范化建设，提升矛盾纠纷预防化解工作法治化水平，全面推进更高质量的平安东川建设。
3.做好全区网格化管理工作，充分发挥网格员的探头和触角作用。
4.做好铁路护路联防工作，确保铁路安全运行。
5.团结引领全区广大法学法律工作者贯彻习近平法治思想，多维度开展法治宣传。
6.完成区委、区政府交办的工作。</t>
  </si>
  <si>
    <t>二、部门年度重点工作任务</t>
  </si>
  <si>
    <t>部门职能职责</t>
  </si>
  <si>
    <t>主要内容</t>
  </si>
  <si>
    <t>对应项目</t>
  </si>
  <si>
    <t>纳入预算金额（元）</t>
  </si>
  <si>
    <t>总额</t>
  </si>
  <si>
    <t>财政拨款</t>
  </si>
  <si>
    <t>其他资金</t>
  </si>
  <si>
    <t>按照相关职责开展各项工作，确保部门正常运转。</t>
  </si>
  <si>
    <t>完成特定的行政工作，开展各项专项业务工作。</t>
  </si>
  <si>
    <t>统筹抓好政治安全，全力维护社会稳定，扎实推进网格化服务管理、铁路护路联防等工作，夯实基层社会治理基础，深化平安东川、法治东川建设，不断提升人民群众安全感满意度。</t>
  </si>
  <si>
    <t>三、部门整体支出绩效指标</t>
  </si>
  <si>
    <t>绩效指标</t>
  </si>
  <si>
    <t>评（扣）分标准</t>
  </si>
  <si>
    <t>绩效指标设定依据及指标值数据来源</t>
  </si>
  <si>
    <t xml:space="preserve">二级指标 </t>
  </si>
  <si>
    <t>完成工资社保等发放及缴存人数</t>
  </si>
  <si>
    <t>32</t>
  </si>
  <si>
    <t>人</t>
  </si>
  <si>
    <t>总分5分。实际发放人数/应发放人数×指标分值</t>
  </si>
  <si>
    <t>反映部门（单位）实际发放工资人员数量。工资福利包括：行政人员工资、社会保险、住房公积金、职业年金等。</t>
  </si>
  <si>
    <t>按照部门2025年年末人数测定。指标值数据来源：人员信息表等。</t>
  </si>
  <si>
    <t>矛盾纠纷排查化解件数</t>
  </si>
  <si>
    <t>1500</t>
  </si>
  <si>
    <t>件</t>
  </si>
  <si>
    <t>总分10分。① 化解件数≥1500件，得满分；②化解件数小于1500件，实际化解件数/1500件×指标分值。</t>
  </si>
  <si>
    <t>反映平安建设工作的开展情况。</t>
  </si>
  <si>
    <t>按照年度市对区平安建设（综治工作）考核要求设定。</t>
  </si>
  <si>
    <t>全区网格员人数</t>
  </si>
  <si>
    <t>155</t>
  </si>
  <si>
    <t>反映全区网格员人数。</t>
  </si>
  <si>
    <t>全区网格员人数。</t>
  </si>
  <si>
    <t>义务铁路护路队员人数</t>
  </si>
  <si>
    <t>反映义务护路队员的人数。</t>
  </si>
  <si>
    <t>义务铁路护路队员人数。</t>
  </si>
  <si>
    <t>确保部门正常运转</t>
  </si>
  <si>
    <t>总分10分。部门全年正常运转，得分，反之，不得分。</t>
  </si>
  <si>
    <t>反映部门运转情况。</t>
  </si>
  <si>
    <t>部门年度工作总结及相关考核情况。</t>
  </si>
  <si>
    <t>矛盾纠纷排查化解率</t>
  </si>
  <si>
    <t>总分5分。①化解率≥90%，得满分；②化解件数介于60%（含）至90%（不含）之间，化解率×指标分值。</t>
  </si>
  <si>
    <t>反映矛盾纠纷排查化解率。</t>
  </si>
  <si>
    <t>平安建设工作完成质量</t>
  </si>
  <si>
    <t>总分5分。①完成率=100%，得满分；②完成率介于60%（含）至90%（不含）之间，完成率×指标分值；③ 完成率＜60%，不得分。</t>
  </si>
  <si>
    <t>反映平安建设工作的完成质量。</t>
  </si>
  <si>
    <t>网格化年度目标工作完成率</t>
  </si>
  <si>
    <t>总分5分。① 目标完成为100%，得满分；② 目标完成率介于60%（含）至99%（不含）之间，目标完成率×指标分值；③ 目标完成率＜60%，不得分。</t>
  </si>
  <si>
    <t>反映网格化年度目标工作完成情况。</t>
  </si>
  <si>
    <t>1.《关于印发《东川区村（社区）网格员管理办法（试行）》的通知》（东社管综治委〔2014〕16号）；
2.《关于对东川区网格员管理办法部分内容进行补充的通知》（东综治委〔2015〕17号）</t>
  </si>
  <si>
    <t>重点时期铁路运行安全稳定</t>
  </si>
  <si>
    <t>总分5分。①完成率=100%，得满分；②完成率介于60%（含）至100%（不含）之间，完成率×指标分值。③ 完成率＜60%，不得分。</t>
  </si>
  <si>
    <t>反映重点时期铁路运行安全稳定情况。</t>
  </si>
  <si>
    <t>云南省护路办关于印发云南省护路办关于修订《铁路沿线治安联防联控管理办法》的通知（云铁护办〔2023〕10号）</t>
  </si>
  <si>
    <t>工作完成时限</t>
  </si>
  <si>
    <t>本年度</t>
  </si>
  <si>
    <t>总分10分。① 各项工作按时完成，得满分；②未完成，不得分</t>
  </si>
  <si>
    <t>反映各项工作完成时间。</t>
  </si>
  <si>
    <t>部门年度工作总结及相关考核情况</t>
  </si>
  <si>
    <t>维护社会安全稳定</t>
  </si>
  <si>
    <t>总分5分。①社会稳定≥95%，得满分；②社会稳定介于60%（含）至95%（不含）之间，社会稳定×指标分值；③ 社会稳定＜60%，不得分。</t>
  </si>
  <si>
    <t>反映社会安全稳定提升率。</t>
  </si>
  <si>
    <t>根据群众安全感满意度。</t>
  </si>
  <si>
    <t>人民群众对当地的安全满意度</t>
  </si>
  <si>
    <t>总分15分。①满意度≥90%，得满分；②满意度介于60%（含）至90%（不含）之间，满意度×指标分值；③ 满意度＜60%，不得分。</t>
  </si>
  <si>
    <t>反映人民群众对当地的安全满意度。</t>
  </si>
  <si>
    <t>&lt;=</t>
  </si>
  <si>
    <t>732.87</t>
  </si>
  <si>
    <t>万元</t>
  </si>
  <si>
    <t>总分10分。① 按时完成，得满分；②未完成，未完成金额/总金额×指标分值。</t>
  </si>
  <si>
    <t>反映完成工作需要的成本指标。</t>
  </si>
  <si>
    <t>根据总预算测算得出。</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</si>
</sst>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176" formatCode="yyyy\-mm\-dd"/>
    <numFmt numFmtId="177" formatCode="hh:mm:ss"/>
    <numFmt numFmtId="178" formatCode="yyyy\-mm\-dd\ hh:mm:ss"/>
    <numFmt numFmtId="41" formatCode="_ * #,##0_ ;_ * \-#,##0_ ;_ * &quot;-&quot;_ ;_ @_ "/>
    <numFmt numFmtId="179" formatCode="#,##0;\-#,##0;;@"/>
    <numFmt numFmtId="43" formatCode="_ * #,##0.00_ ;_ * \-#,##0.00_ ;_ * &quot;-&quot;??_ ;_ @_ "/>
    <numFmt numFmtId="180" formatCode="#,##0.00;\-#,##0.00;;@"/>
  </numFmts>
  <fonts count="42">
    <font>
      <sz val="11"/>
      <color theme="1"/>
      <name val="宋体"/>
      <charset val="134"/>
      <scheme val="minor"/>
    </font>
    <font>
      <sz val="9"/>
      <color theme="1"/>
      <name val="宋体"/>
      <charset val="134"/>
      <scheme val="minor"/>
    </font>
    <font>
      <b/>
      <sz val="24"/>
      <color rgb="FF000000"/>
      <name val="宋体"/>
      <charset val="134"/>
    </font>
    <font>
      <sz val="9"/>
      <color rgb="FF000000"/>
      <name val="宋体"/>
      <charset val="134"/>
    </font>
    <font>
      <b/>
      <sz val="9"/>
      <color rgb="FF000000"/>
      <name val="宋体"/>
      <charset val="134"/>
    </font>
    <font>
      <sz val="9"/>
      <color theme="1"/>
      <name val="宋体"/>
      <charset val="134"/>
    </font>
    <font>
      <sz val="9"/>
      <name val="宋体"/>
      <charset val="134"/>
    </font>
    <font>
      <sz val="10"/>
      <color rgb="FF000000"/>
      <name val="宋体"/>
      <charset val="134"/>
    </font>
    <font>
      <b/>
      <sz val="23"/>
      <color rgb="FF000000"/>
      <name val="宋体"/>
      <charset val="134"/>
    </font>
    <font>
      <sz val="11"/>
      <color rgb="FF000000"/>
      <name val="宋体"/>
      <charset val="134"/>
    </font>
    <font>
      <b/>
      <sz val="22"/>
      <color theme="1"/>
      <name val="宋体"/>
      <charset val="134"/>
      <scheme val="minor"/>
    </font>
    <font>
      <sz val="9"/>
      <color rgb="FF000000"/>
      <name val="Arial"/>
      <charset val="134"/>
    </font>
    <font>
      <b/>
      <sz val="22"/>
      <color rgb="FF000000"/>
      <name val="宋体"/>
      <charset val="134"/>
    </font>
    <font>
      <sz val="10"/>
      <color rgb="FFFFFFFF"/>
      <name val="宋体"/>
      <charset val="134"/>
    </font>
    <font>
      <b/>
      <sz val="21"/>
      <color rgb="FF000000"/>
      <name val="宋体"/>
      <charset val="134"/>
    </font>
    <font>
      <sz val="9"/>
      <color rgb="FFFFFFFF"/>
      <name val="宋体"/>
      <charset val="134"/>
    </font>
    <font>
      <sz val="10"/>
      <color rgb="FF000000"/>
      <name val="Arial"/>
      <charset val="134"/>
    </font>
    <font>
      <b/>
      <sz val="18"/>
      <color rgb="FF000000"/>
      <name val="宋体"/>
      <charset val="134"/>
    </font>
    <font>
      <sz val="11"/>
      <color rgb="FF000000"/>
      <name val="Arial"/>
      <charset val="134"/>
    </font>
    <font>
      <sz val="11"/>
      <color theme="1"/>
      <name val="宋体"/>
      <charset val="134"/>
    </font>
    <font>
      <b/>
      <sz val="24"/>
      <color theme="1"/>
      <name val="宋体"/>
      <charset val="134"/>
      <scheme val="minor"/>
    </font>
    <font>
      <b/>
      <sz val="9"/>
      <color theme="1"/>
      <name val="宋体"/>
      <charset val="134"/>
    </font>
    <font>
      <b/>
      <sz val="23.95"/>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7">
    <xf numFmtId="0" fontId="0" fillId="0" borderId="0"/>
    <xf numFmtId="42" fontId="0" fillId="0" borderId="0" applyFont="0" applyFill="0" applyBorder="0" applyAlignment="0" applyProtection="0">
      <alignment vertical="center"/>
    </xf>
    <xf numFmtId="0" fontId="23" fillId="23" borderId="0" applyNumberFormat="0" applyBorder="0" applyAlignment="0" applyProtection="0">
      <alignment vertical="center"/>
    </xf>
    <xf numFmtId="0" fontId="35" fillId="20"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6" fillId="0" borderId="4">
      <alignment horizontal="right" vertical="center"/>
    </xf>
    <xf numFmtId="0" fontId="23" fillId="10"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alignment vertical="center"/>
    </xf>
    <xf numFmtId="0" fontId="31" fillId="26"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176" fontId="6" fillId="0" borderId="4">
      <alignment horizontal="right" vertical="center"/>
    </xf>
    <xf numFmtId="0" fontId="26" fillId="0" borderId="0" applyNumberFormat="0" applyFill="0" applyBorder="0" applyAlignment="0" applyProtection="0">
      <alignment vertical="center"/>
    </xf>
    <xf numFmtId="0" fontId="0" fillId="15" borderId="18" applyNumberFormat="0" applyFont="0" applyAlignment="0" applyProtection="0">
      <alignment vertical="center"/>
    </xf>
    <xf numFmtId="0" fontId="31" fillId="19"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16" applyNumberFormat="0" applyFill="0" applyAlignment="0" applyProtection="0">
      <alignment vertical="center"/>
    </xf>
    <xf numFmtId="0" fontId="29" fillId="0" borderId="16" applyNumberFormat="0" applyFill="0" applyAlignment="0" applyProtection="0">
      <alignment vertical="center"/>
    </xf>
    <xf numFmtId="0" fontId="31" fillId="25" borderId="0" applyNumberFormat="0" applyBorder="0" applyAlignment="0" applyProtection="0">
      <alignment vertical="center"/>
    </xf>
    <xf numFmtId="0" fontId="25" fillId="0" borderId="22" applyNumberFormat="0" applyFill="0" applyAlignment="0" applyProtection="0">
      <alignment vertical="center"/>
    </xf>
    <xf numFmtId="0" fontId="31" fillId="18" borderId="0" applyNumberFormat="0" applyBorder="0" applyAlignment="0" applyProtection="0">
      <alignment vertical="center"/>
    </xf>
    <xf numFmtId="0" fontId="32" fillId="14" borderId="17" applyNumberFormat="0" applyAlignment="0" applyProtection="0">
      <alignment vertical="center"/>
    </xf>
    <xf numFmtId="0" fontId="36" fillId="14" borderId="19" applyNumberFormat="0" applyAlignment="0" applyProtection="0">
      <alignment vertical="center"/>
    </xf>
    <xf numFmtId="0" fontId="28" fillId="9" borderId="15" applyNumberFormat="0" applyAlignment="0" applyProtection="0">
      <alignment vertical="center"/>
    </xf>
    <xf numFmtId="0" fontId="23" fillId="33" borderId="0" applyNumberFormat="0" applyBorder="0" applyAlignment="0" applyProtection="0">
      <alignment vertical="center"/>
    </xf>
    <xf numFmtId="0" fontId="31" fillId="29"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41" fillId="32" borderId="0" applyNumberFormat="0" applyBorder="0" applyAlignment="0" applyProtection="0">
      <alignment vertical="center"/>
    </xf>
    <xf numFmtId="0" fontId="34" fillId="17" borderId="0" applyNumberFormat="0" applyBorder="0" applyAlignment="0" applyProtection="0">
      <alignment vertical="center"/>
    </xf>
    <xf numFmtId="10" fontId="6" fillId="0" borderId="4">
      <alignment horizontal="right" vertical="center"/>
    </xf>
    <xf numFmtId="0" fontId="23" fillId="22" borderId="0" applyNumberFormat="0" applyBorder="0" applyAlignment="0" applyProtection="0">
      <alignment vertical="center"/>
    </xf>
    <xf numFmtId="0" fontId="31" fillId="13" borderId="0" applyNumberFormat="0" applyBorder="0" applyAlignment="0" applyProtection="0">
      <alignment vertical="center"/>
    </xf>
    <xf numFmtId="0" fontId="23" fillId="21" borderId="0" applyNumberFormat="0" applyBorder="0" applyAlignment="0" applyProtection="0">
      <alignment vertical="center"/>
    </xf>
    <xf numFmtId="0" fontId="23" fillId="8" borderId="0" applyNumberFormat="0" applyBorder="0" applyAlignment="0" applyProtection="0">
      <alignment vertical="center"/>
    </xf>
    <xf numFmtId="0" fontId="23" fillId="31" borderId="0" applyNumberFormat="0" applyBorder="0" applyAlignment="0" applyProtection="0">
      <alignment vertical="center"/>
    </xf>
    <xf numFmtId="0" fontId="23" fillId="5" borderId="0" applyNumberFormat="0" applyBorder="0" applyAlignment="0" applyProtection="0">
      <alignment vertical="center"/>
    </xf>
    <xf numFmtId="0" fontId="31" fillId="12" borderId="0" applyNumberFormat="0" applyBorder="0" applyAlignment="0" applyProtection="0">
      <alignment vertical="center"/>
    </xf>
    <xf numFmtId="0" fontId="31" fillId="28" borderId="0" applyNumberFormat="0" applyBorder="0" applyAlignment="0" applyProtection="0">
      <alignment vertical="center"/>
    </xf>
    <xf numFmtId="0" fontId="23" fillId="30" borderId="0" applyNumberFormat="0" applyBorder="0" applyAlignment="0" applyProtection="0">
      <alignment vertical="center"/>
    </xf>
    <xf numFmtId="0" fontId="23" fillId="4" borderId="0" applyNumberFormat="0" applyBorder="0" applyAlignment="0" applyProtection="0">
      <alignment vertical="center"/>
    </xf>
    <xf numFmtId="0" fontId="31" fillId="11" borderId="0" applyNumberFormat="0" applyBorder="0" applyAlignment="0" applyProtection="0">
      <alignment vertical="center"/>
    </xf>
    <xf numFmtId="0" fontId="23" fillId="7" borderId="0" applyNumberFormat="0" applyBorder="0" applyAlignment="0" applyProtection="0">
      <alignment vertical="center"/>
    </xf>
    <xf numFmtId="0" fontId="31" fillId="24" borderId="0" applyNumberFormat="0" applyBorder="0" applyAlignment="0" applyProtection="0">
      <alignment vertical="center"/>
    </xf>
    <xf numFmtId="0" fontId="31" fillId="27" borderId="0" applyNumberFormat="0" applyBorder="0" applyAlignment="0" applyProtection="0">
      <alignment vertical="center"/>
    </xf>
    <xf numFmtId="0" fontId="23" fillId="3" borderId="0" applyNumberFormat="0" applyBorder="0" applyAlignment="0" applyProtection="0">
      <alignment vertical="center"/>
    </xf>
    <xf numFmtId="0" fontId="31" fillId="16" borderId="0" applyNumberFormat="0" applyBorder="0" applyAlignment="0" applyProtection="0">
      <alignment vertical="center"/>
    </xf>
    <xf numFmtId="179" fontId="6" fillId="0" borderId="4">
      <alignment horizontal="right" vertical="center"/>
    </xf>
    <xf numFmtId="180" fontId="6" fillId="0" borderId="4">
      <alignment horizontal="right" vertical="center"/>
    </xf>
    <xf numFmtId="180" fontId="6" fillId="0" borderId="4">
      <alignment horizontal="right" vertical="center"/>
    </xf>
    <xf numFmtId="49" fontId="6" fillId="0" borderId="4">
      <alignment horizontal="left" vertical="center" wrapText="1"/>
    </xf>
    <xf numFmtId="177" fontId="6" fillId="0" borderId="4">
      <alignment horizontal="right" vertical="center"/>
    </xf>
  </cellStyleXfs>
  <cellXfs count="222">
    <xf numFmtId="0" fontId="0" fillId="0" borderId="0" xfId="0"/>
    <xf numFmtId="0" fontId="1" fillId="0" borderId="0" xfId="0" applyFont="1"/>
    <xf numFmtId="49" fontId="2" fillId="0" borderId="0" xfId="0" applyNumberFormat="1" applyFont="1" applyAlignment="1">
      <alignment horizontal="center" vertical="center" wrapText="1"/>
    </xf>
    <xf numFmtId="0" fontId="3" fillId="0" borderId="0" xfId="0" applyFont="1" applyAlignment="1">
      <alignment horizontal="left" vertical="center"/>
    </xf>
    <xf numFmtId="49" fontId="3" fillId="0" borderId="0" xfId="0" applyNumberFormat="1" applyFont="1" applyAlignment="1">
      <alignment horizontal="righ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4" xfId="0" applyNumberFormat="1" applyFont="1" applyBorder="1" applyAlignment="1">
      <alignment horizontal="center" vertical="center" wrapText="1"/>
    </xf>
    <xf numFmtId="49" fontId="3" fillId="0" borderId="4" xfId="0" applyNumberFormat="1"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4" fillId="0" borderId="4" xfId="0" applyFont="1" applyBorder="1" applyAlignment="1">
      <alignment horizontal="left" vertical="center"/>
    </xf>
    <xf numFmtId="0" fontId="3" fillId="0" borderId="4" xfId="0" applyFont="1" applyBorder="1" applyAlignment="1">
      <alignment horizontal="left" vertical="center"/>
    </xf>
    <xf numFmtId="0" fontId="3" fillId="2" borderId="4" xfId="0" applyFont="1" applyFill="1" applyBorder="1" applyAlignment="1">
      <alignment horizontal="left" vertical="center"/>
    </xf>
    <xf numFmtId="4" fontId="3" fillId="0" borderId="4" xfId="0" applyNumberFormat="1" applyFont="1" applyBorder="1" applyAlignment="1">
      <alignment horizontal="right" vertical="center"/>
    </xf>
    <xf numFmtId="0" fontId="3" fillId="0" borderId="4" xfId="0" applyFont="1" applyBorder="1"/>
    <xf numFmtId="49" fontId="5" fillId="0" borderId="4" xfId="55" applyFont="1">
      <alignment horizontal="left" vertical="center" wrapText="1"/>
    </xf>
    <xf numFmtId="0" fontId="4" fillId="0" borderId="4" xfId="0" applyFont="1" applyBorder="1" applyAlignment="1">
      <alignment horizontal="center" vertical="center"/>
    </xf>
    <xf numFmtId="49" fontId="3" fillId="0" borderId="4"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0" fontId="1" fillId="0" borderId="0" xfId="0" applyFont="1" applyAlignment="1">
      <alignment horizontal="right" vertical="center"/>
    </xf>
    <xf numFmtId="0" fontId="3" fillId="0" borderId="5" xfId="0" applyFont="1" applyBorder="1" applyAlignment="1">
      <alignment horizontal="center" vertical="center"/>
    </xf>
    <xf numFmtId="49" fontId="3" fillId="0" borderId="6" xfId="0" applyNumberFormat="1" applyFont="1" applyBorder="1" applyAlignment="1">
      <alignment horizontal="center" vertical="center" wrapText="1"/>
    </xf>
    <xf numFmtId="49" fontId="3" fillId="0" borderId="4" xfId="0" applyNumberFormat="1" applyFont="1" applyBorder="1" applyAlignment="1">
      <alignment vertical="center" wrapText="1"/>
    </xf>
    <xf numFmtId="0" fontId="3" fillId="0" borderId="4" xfId="0" applyFont="1" applyBorder="1" applyAlignment="1">
      <alignment vertical="center" wrapText="1"/>
    </xf>
    <xf numFmtId="49" fontId="3" fillId="0" borderId="4" xfId="0" applyNumberFormat="1" applyFont="1" applyBorder="1" applyAlignment="1">
      <alignment horizontal="center" vertical="center"/>
    </xf>
    <xf numFmtId="0" fontId="6" fillId="0" borderId="4" xfId="0" applyFont="1" applyBorder="1" applyAlignment="1">
      <alignment horizontal="left" vertical="center" wrapText="1"/>
    </xf>
    <xf numFmtId="49" fontId="7" fillId="0" borderId="0" xfId="0" applyNumberFormat="1" applyFont="1"/>
    <xf numFmtId="0" fontId="3" fillId="0" borderId="0" xfId="0" applyFont="1" applyAlignment="1" applyProtection="1">
      <alignment horizontal="right" vertical="center"/>
      <protection locked="0"/>
    </xf>
    <xf numFmtId="0" fontId="8" fillId="0" borderId="0" xfId="0" applyFont="1" applyAlignment="1">
      <alignment horizontal="center" vertical="center"/>
    </xf>
    <xf numFmtId="0" fontId="3" fillId="0" borderId="0" xfId="0" applyFont="1" applyAlignment="1" applyProtection="1">
      <alignment horizontal="left" vertical="center"/>
      <protection locked="0"/>
    </xf>
    <xf numFmtId="0" fontId="3" fillId="0" borderId="0" xfId="0" applyFont="1"/>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pplyProtection="1">
      <alignment horizontal="center" vertical="center" wrapText="1"/>
      <protection locked="0"/>
    </xf>
    <xf numFmtId="0" fontId="9" fillId="0" borderId="11" xfId="0" applyFont="1" applyBorder="1" applyAlignment="1">
      <alignment horizontal="center" vertical="center" wrapText="1"/>
    </xf>
    <xf numFmtId="0" fontId="9" fillId="0" borderId="7" xfId="0" applyFont="1" applyBorder="1" applyAlignment="1">
      <alignment horizontal="center" vertical="center"/>
    </xf>
    <xf numFmtId="0" fontId="9" fillId="2" borderId="6" xfId="0" applyFont="1" applyFill="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3" fillId="0" borderId="4" xfId="0" applyFont="1" applyBorder="1" applyAlignment="1" applyProtection="1">
      <alignment horizontal="left" vertical="center"/>
      <protection locked="0"/>
    </xf>
    <xf numFmtId="4" fontId="3" fillId="0" borderId="4" xfId="0" applyNumberFormat="1" applyFont="1" applyBorder="1" applyAlignment="1" applyProtection="1">
      <alignment horizontal="right"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0" fillId="0" borderId="0" xfId="0" applyAlignment="1">
      <alignment vertical="center"/>
    </xf>
    <xf numFmtId="0" fontId="1" fillId="0" borderId="0" xfId="0" applyFont="1" applyAlignment="1">
      <alignment vertical="center"/>
    </xf>
    <xf numFmtId="0" fontId="3" fillId="0" borderId="0" xfId="0" applyFont="1" applyAlignment="1">
      <alignment vertical="center"/>
    </xf>
    <xf numFmtId="4" fontId="3" fillId="0" borderId="4" xfId="0" applyNumberFormat="1" applyFont="1" applyBorder="1" applyAlignment="1">
      <alignment horizontal="right" vertical="center" wrapText="1"/>
    </xf>
    <xf numFmtId="0" fontId="3" fillId="0" borderId="9" xfId="0" applyFont="1" applyBorder="1" applyAlignment="1">
      <alignment horizontal="left" vertical="center"/>
    </xf>
    <xf numFmtId="0" fontId="3" fillId="2" borderId="10" xfId="0" applyFont="1" applyFill="1" applyBorder="1" applyAlignment="1">
      <alignment horizontal="left" vertical="center"/>
    </xf>
    <xf numFmtId="0" fontId="3" fillId="0" borderId="4" xfId="0" applyFont="1" applyBorder="1" applyAlignment="1" applyProtection="1">
      <alignment horizontal="center" vertical="center"/>
      <protection locked="0"/>
    </xf>
    <xf numFmtId="4" fontId="5" fillId="0" borderId="4" xfId="53" applyNumberFormat="1" applyFont="1">
      <alignment horizontal="right" vertical="center"/>
    </xf>
    <xf numFmtId="0" fontId="10" fillId="0" borderId="0" xfId="0" applyFont="1" applyAlignment="1">
      <alignment horizontal="center" vertical="center"/>
    </xf>
    <xf numFmtId="0" fontId="11" fillId="0" borderId="0" xfId="0" applyFont="1" applyAlignment="1">
      <alignment vertical="center"/>
    </xf>
    <xf numFmtId="0" fontId="11" fillId="0" borderId="0" xfId="0" applyFont="1" applyAlignment="1" applyProtection="1">
      <alignment vertical="center"/>
      <protection locked="0"/>
    </xf>
    <xf numFmtId="0" fontId="9" fillId="0" borderId="4"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0" fillId="0" borderId="1" xfId="0" applyBorder="1" applyAlignment="1">
      <alignment horizontal="center" vertical="center"/>
    </xf>
    <xf numFmtId="0" fontId="9" fillId="2" borderId="4"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right" vertical="center" wrapText="1"/>
      <protection locked="0"/>
    </xf>
    <xf numFmtId="0" fontId="9" fillId="2" borderId="4" xfId="0" applyFont="1" applyFill="1" applyBorder="1" applyAlignment="1" applyProtection="1">
      <alignment horizontal="right" vertical="center"/>
      <protection locked="0"/>
    </xf>
    <xf numFmtId="0" fontId="9" fillId="0" borderId="6" xfId="0" applyFont="1" applyBorder="1" applyAlignment="1" applyProtection="1">
      <alignment horizontal="center" vertical="center" wrapText="1"/>
      <protection locked="0"/>
    </xf>
    <xf numFmtId="4" fontId="3" fillId="0" borderId="4" xfId="0" applyNumberFormat="1" applyFont="1" applyBorder="1" applyAlignment="1" applyProtection="1">
      <alignment horizontal="right" vertical="center"/>
      <protection locked="0"/>
    </xf>
    <xf numFmtId="0" fontId="3" fillId="0" borderId="4" xfId="0" applyFont="1" applyBorder="1" applyAlignment="1" applyProtection="1">
      <alignment horizontal="left"/>
      <protection locked="0"/>
    </xf>
    <xf numFmtId="0" fontId="3" fillId="0" borderId="4" xfId="0" applyFont="1" applyBorder="1" applyAlignment="1">
      <alignment horizontal="left"/>
    </xf>
    <xf numFmtId="0" fontId="3" fillId="2" borderId="4" xfId="0" applyFont="1" applyFill="1" applyBorder="1" applyAlignment="1">
      <alignment horizontal="right" vertical="center"/>
    </xf>
    <xf numFmtId="0" fontId="12" fillId="0" borderId="0" xfId="0" applyFont="1" applyAlignment="1">
      <alignment horizontal="center" vertical="center"/>
    </xf>
    <xf numFmtId="0" fontId="8" fillId="0" borderId="0" xfId="0" applyFont="1" applyAlignment="1" applyProtection="1">
      <alignment horizontal="center" vertical="center"/>
      <protection locked="0"/>
    </xf>
    <xf numFmtId="0" fontId="9" fillId="0" borderId="4" xfId="0" applyFont="1" applyBorder="1" applyAlignment="1">
      <alignment horizontal="center" vertical="center" wrapText="1"/>
    </xf>
    <xf numFmtId="0" fontId="9" fillId="0" borderId="4" xfId="0" applyFont="1" applyBorder="1" applyAlignment="1" applyProtection="1">
      <alignment horizontal="center" vertical="center"/>
      <protection locked="0"/>
    </xf>
    <xf numFmtId="0" fontId="7"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horizontal="right" wrapText="1"/>
    </xf>
    <xf numFmtId="0" fontId="9" fillId="0" borderId="12" xfId="0" applyFont="1" applyBorder="1" applyAlignment="1">
      <alignment horizontal="center" vertical="center"/>
    </xf>
    <xf numFmtId="0" fontId="9" fillId="0" borderId="13"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180" fontId="5" fillId="0" borderId="4" xfId="0" applyNumberFormat="1" applyFont="1" applyBorder="1" applyAlignment="1">
      <alignment horizontal="right" vertical="center"/>
    </xf>
    <xf numFmtId="0" fontId="9" fillId="0" borderId="1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7" fillId="0" borderId="0" xfId="0" applyFont="1" applyAlignment="1">
      <alignment wrapText="1"/>
    </xf>
    <xf numFmtId="0" fontId="7" fillId="0" borderId="0" xfId="0" applyFont="1" applyProtection="1">
      <protection locked="0"/>
    </xf>
    <xf numFmtId="0" fontId="8" fillId="0" borderId="0" xfId="0" applyFont="1" applyAlignment="1">
      <alignment horizontal="center" vertical="center" wrapText="1"/>
    </xf>
    <xf numFmtId="0" fontId="3" fillId="0" borderId="0" xfId="0" applyFont="1" applyProtection="1">
      <protection locked="0"/>
    </xf>
    <xf numFmtId="0" fontId="9" fillId="0" borderId="14"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2" xfId="0" applyFont="1" applyBorder="1" applyAlignment="1" applyProtection="1">
      <alignment horizontal="center" vertical="center" wrapText="1"/>
      <protection locked="0"/>
    </xf>
    <xf numFmtId="0" fontId="9" fillId="0" borderId="12" xfId="0" applyFont="1" applyBorder="1" applyAlignment="1">
      <alignment horizontal="center" vertical="center" wrapText="1"/>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3" fillId="0" borderId="5" xfId="0" applyFont="1" applyBorder="1" applyAlignment="1" applyProtection="1">
      <alignment horizontal="center" vertical="center"/>
      <protection locked="0"/>
    </xf>
    <xf numFmtId="0" fontId="3" fillId="0" borderId="6" xfId="0" applyFont="1" applyBorder="1" applyAlignment="1">
      <alignment horizontal="left" vertical="center" wrapText="1"/>
    </xf>
    <xf numFmtId="0" fontId="3" fillId="0" borderId="5" xfId="0" applyFont="1" applyBorder="1" applyAlignment="1" applyProtection="1">
      <alignment horizontal="left" vertical="center"/>
      <protection locked="0"/>
    </xf>
    <xf numFmtId="0" fontId="3" fillId="0" borderId="5" xfId="0" applyFont="1" applyBorder="1" applyAlignment="1">
      <alignment horizontal="left" vertical="center" wrapText="1"/>
    </xf>
    <xf numFmtId="0" fontId="3" fillId="0" borderId="3" xfId="0" applyFont="1" applyBorder="1" applyAlignment="1" applyProtection="1">
      <alignment horizontal="left" vertical="center"/>
      <protection locked="0"/>
    </xf>
    <xf numFmtId="0" fontId="3" fillId="0" borderId="3" xfId="0" applyFont="1" applyBorder="1" applyAlignment="1">
      <alignment horizontal="left" vertical="center"/>
    </xf>
    <xf numFmtId="0" fontId="3" fillId="0" borderId="0" xfId="0" applyFont="1" applyAlignment="1" applyProtection="1">
      <alignment vertical="top" wrapText="1"/>
      <protection locked="0"/>
    </xf>
    <xf numFmtId="0" fontId="8" fillId="0" borderId="0" xfId="0" applyFont="1" applyAlignment="1" applyProtection="1">
      <alignment horizontal="center" vertical="center" wrapText="1"/>
      <protection locked="0"/>
    </xf>
    <xf numFmtId="0" fontId="9" fillId="0" borderId="9" xfId="0" applyFont="1" applyBorder="1" applyAlignment="1">
      <alignment horizontal="center" vertical="center" wrapText="1"/>
    </xf>
    <xf numFmtId="0" fontId="9" fillId="0" borderId="9" xfId="0"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3" fillId="2" borderId="5" xfId="0" applyFont="1" applyFill="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wrapText="1"/>
      <protection locked="0"/>
    </xf>
    <xf numFmtId="0" fontId="9" fillId="0" borderId="9"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0" fillId="0" borderId="0" xfId="0" applyAlignment="1">
      <alignment wrapText="1"/>
    </xf>
    <xf numFmtId="0" fontId="9" fillId="0" borderId="14"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179" fontId="5" fillId="0" borderId="4" xfId="52" applyFont="1" applyAlignment="1">
      <alignment horizontal="center" vertical="center"/>
    </xf>
    <xf numFmtId="179" fontId="5" fillId="0" borderId="4" xfId="0" applyNumberFormat="1" applyFont="1" applyBorder="1" applyAlignment="1">
      <alignment horizontal="center" vertical="center"/>
    </xf>
    <xf numFmtId="3" fontId="3" fillId="0" borderId="5" xfId="0" applyNumberFormat="1" applyFont="1" applyBorder="1" applyAlignment="1">
      <alignment horizontal="right" vertical="center"/>
    </xf>
    <xf numFmtId="0" fontId="3" fillId="2" borderId="5" xfId="0" applyFont="1" applyFill="1" applyBorder="1" applyAlignment="1">
      <alignment horizontal="right" vertical="center"/>
    </xf>
    <xf numFmtId="0" fontId="3" fillId="2" borderId="0" xfId="0" applyFont="1" applyFill="1" applyAlignment="1">
      <alignment horizontal="left" vertical="center"/>
    </xf>
    <xf numFmtId="180" fontId="5" fillId="0" borderId="0" xfId="0" applyNumberFormat="1" applyFont="1" applyAlignment="1">
      <alignment horizontal="left" vertical="center"/>
    </xf>
    <xf numFmtId="0" fontId="1" fillId="0" borderId="0" xfId="0" applyFont="1" applyAlignment="1">
      <alignment wrapText="1"/>
    </xf>
    <xf numFmtId="179" fontId="5" fillId="0" borderId="4" xfId="52" applyFont="1" applyAlignment="1">
      <alignment horizontal="center" vertical="center" wrapText="1"/>
    </xf>
    <xf numFmtId="180" fontId="5" fillId="0" borderId="4" xfId="0" applyNumberFormat="1" applyFont="1" applyBorder="1" applyAlignment="1">
      <alignment horizontal="right" vertical="center" wrapText="1"/>
    </xf>
    <xf numFmtId="180" fontId="5" fillId="0" borderId="0" xfId="0" applyNumberFormat="1" applyFont="1" applyAlignment="1">
      <alignment horizontal="left" vertical="center" wrapText="1"/>
    </xf>
    <xf numFmtId="0" fontId="3" fillId="0" borderId="0" xfId="0" applyFont="1" applyAlignment="1" applyProtection="1">
      <alignment horizontal="right"/>
      <protection locked="0"/>
    </xf>
    <xf numFmtId="0" fontId="3" fillId="0" borderId="0" xfId="0" applyFont="1" applyAlignment="1">
      <alignment horizontal="right" vertical="center"/>
    </xf>
    <xf numFmtId="0" fontId="13" fillId="0" borderId="0" xfId="0" applyFont="1" applyAlignment="1" applyProtection="1">
      <alignment horizontal="right"/>
      <protection locked="0"/>
    </xf>
    <xf numFmtId="49" fontId="13" fillId="0" borderId="0" xfId="0" applyNumberFormat="1" applyFont="1" applyProtection="1">
      <protection locked="0"/>
    </xf>
    <xf numFmtId="0" fontId="7" fillId="0" borderId="0" xfId="0" applyFont="1" applyAlignment="1">
      <alignment horizontal="right"/>
    </xf>
    <xf numFmtId="0" fontId="14"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4" fillId="0" borderId="0" xfId="0" applyFont="1" applyAlignment="1">
      <alignment horizontal="center" vertical="center"/>
    </xf>
    <xf numFmtId="0" fontId="15" fillId="0" borderId="0" xfId="0" applyFont="1" applyAlignment="1" applyProtection="1">
      <alignment horizontal="right"/>
      <protection locked="0"/>
    </xf>
    <xf numFmtId="0" fontId="3" fillId="0" borderId="0" xfId="0" applyFont="1" applyAlignment="1">
      <alignment horizontal="right"/>
    </xf>
    <xf numFmtId="0" fontId="9" fillId="0" borderId="7" xfId="0"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wrapText="1"/>
      <protection locked="0"/>
    </xf>
    <xf numFmtId="0" fontId="9" fillId="0" borderId="11" xfId="0"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wrapText="1"/>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4" xfId="0" applyFont="1" applyBorder="1" applyAlignment="1" applyProtection="1">
      <alignment horizontal="center" vertical="center"/>
      <protection locked="0"/>
    </xf>
    <xf numFmtId="0" fontId="3" fillId="0" borderId="4" xfId="0" applyFont="1" applyBorder="1" applyAlignment="1">
      <alignment horizontal="left" vertical="center" wrapText="1" indent="1"/>
    </xf>
    <xf numFmtId="0" fontId="7" fillId="0" borderId="0" xfId="0" applyFont="1" applyAlignment="1">
      <alignment vertical="top"/>
    </xf>
    <xf numFmtId="0" fontId="9" fillId="0" borderId="0" xfId="0" applyFont="1" applyAlignment="1">
      <alignment horizontal="left" vertical="center"/>
    </xf>
    <xf numFmtId="0" fontId="9" fillId="0" borderId="11"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pplyProtection="1">
      <alignment horizontal="center" vertical="center" wrapText="1"/>
      <protection locked="0"/>
    </xf>
    <xf numFmtId="0" fontId="9" fillId="0" borderId="0" xfId="0" applyFont="1"/>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pplyProtection="1">
      <alignment horizontal="center" vertical="center" wrapText="1"/>
      <protection locked="0"/>
    </xf>
    <xf numFmtId="0" fontId="9" fillId="0" borderId="5" xfId="0" applyFont="1" applyBorder="1" applyAlignment="1">
      <alignment horizontal="center" vertical="center"/>
    </xf>
    <xf numFmtId="0" fontId="7" fillId="0" borderId="0" xfId="0" applyFont="1" applyAlignment="1" applyProtection="1">
      <alignment vertical="top"/>
      <protection locked="0"/>
    </xf>
    <xf numFmtId="49" fontId="7" fillId="0" borderId="0" xfId="0" applyNumberFormat="1" applyFont="1" applyProtection="1">
      <protection locked="0"/>
    </xf>
    <xf numFmtId="0" fontId="9" fillId="0" borderId="0" xfId="0" applyFont="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9" fillId="0" borderId="0" xfId="0" applyFont="1" applyProtection="1">
      <protection locked="0"/>
    </xf>
    <xf numFmtId="0" fontId="9" fillId="0" borderId="8"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16" fillId="0" borderId="0" xfId="0" applyFont="1"/>
    <xf numFmtId="0" fontId="16" fillId="0" borderId="0" xfId="0" applyFont="1" applyProtection="1">
      <protection locked="0"/>
    </xf>
    <xf numFmtId="0" fontId="3" fillId="0" borderId="0" xfId="0" applyFont="1" applyAlignment="1">
      <alignment horizontal="right" vertical="center" wrapText="1"/>
    </xf>
    <xf numFmtId="0" fontId="17" fillId="0" borderId="0" xfId="0" applyFont="1" applyAlignment="1">
      <alignment horizontal="center" vertical="center"/>
    </xf>
    <xf numFmtId="0" fontId="3" fillId="2" borderId="0" xfId="0" applyFont="1" applyFill="1" applyAlignment="1" applyProtection="1">
      <alignment horizontal="left" vertical="center" wrapText="1"/>
      <protection locked="0"/>
    </xf>
    <xf numFmtId="0" fontId="11" fillId="0" borderId="0" xfId="0" applyFont="1"/>
    <xf numFmtId="0" fontId="11" fillId="0" borderId="0" xfId="0" applyFont="1" applyProtection="1">
      <protection locked="0"/>
    </xf>
    <xf numFmtId="0" fontId="18" fillId="2" borderId="4" xfId="0" applyFont="1" applyFill="1" applyBorder="1" applyAlignment="1" applyProtection="1">
      <alignment vertical="top" wrapText="1"/>
      <protection locked="0"/>
    </xf>
    <xf numFmtId="0" fontId="9" fillId="2" borderId="8" xfId="0" applyFont="1" applyFill="1" applyBorder="1" applyAlignment="1" applyProtection="1">
      <alignment horizontal="right" vertical="center" wrapText="1"/>
      <protection locked="0"/>
    </xf>
    <xf numFmtId="180" fontId="19" fillId="0" borderId="1" xfId="0" applyNumberFormat="1" applyFont="1" applyBorder="1" applyAlignment="1">
      <alignment horizontal="center" vertical="center"/>
    </xf>
    <xf numFmtId="0" fontId="9" fillId="2" borderId="10" xfId="0" applyFont="1" applyFill="1" applyBorder="1" applyAlignment="1" applyProtection="1">
      <alignment horizontal="right" vertical="center"/>
      <protection locked="0"/>
    </xf>
    <xf numFmtId="180" fontId="5" fillId="0" borderId="4" xfId="0" applyNumberFormat="1" applyFont="1" applyBorder="1" applyAlignment="1">
      <alignment horizontal="center" vertical="center"/>
    </xf>
    <xf numFmtId="180" fontId="5" fillId="0" borderId="6" xfId="0" applyNumberFormat="1" applyFont="1" applyBorder="1" applyAlignment="1">
      <alignment horizontal="center" vertical="center"/>
    </xf>
    <xf numFmtId="49" fontId="9" fillId="0" borderId="8"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4" xfId="0" applyNumberFormat="1" applyFont="1" applyBorder="1" applyAlignment="1">
      <alignment horizontal="center" vertical="center"/>
    </xf>
    <xf numFmtId="0" fontId="9" fillId="0" borderId="4" xfId="0" applyFont="1" applyBorder="1" applyAlignment="1">
      <alignment horizontal="center" vertical="center"/>
    </xf>
    <xf numFmtId="0" fontId="3" fillId="0" borderId="4" xfId="0" applyFont="1" applyBorder="1" applyAlignment="1">
      <alignment horizontal="left" vertical="center" wrapText="1" indent="2"/>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0" fillId="0" borderId="0" xfId="0" applyAlignment="1">
      <alignment horizontal="right"/>
    </xf>
    <xf numFmtId="0" fontId="20" fillId="0" borderId="0" xfId="0" applyFont="1" applyAlignment="1">
      <alignment horizontal="center" vertical="center"/>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top" wrapText="1"/>
      <protection locked="0"/>
    </xf>
    <xf numFmtId="0" fontId="5" fillId="0" borderId="0" xfId="0" applyFont="1"/>
    <xf numFmtId="0" fontId="5" fillId="0" borderId="0" xfId="0" applyFont="1" applyAlignment="1">
      <alignment horizontal="right"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vertical="top" wrapText="1"/>
      <protection locked="0"/>
    </xf>
    <xf numFmtId="0" fontId="3" fillId="0" borderId="4" xfId="0" applyFont="1" applyBorder="1" applyAlignment="1" applyProtection="1">
      <alignment vertical="center" wrapText="1"/>
      <protection locked="0"/>
    </xf>
    <xf numFmtId="0" fontId="4" fillId="0" borderId="4" xfId="0" applyFont="1" applyBorder="1" applyAlignment="1" applyProtection="1">
      <alignment horizontal="center" vertical="center" wrapText="1"/>
      <protection locked="0"/>
    </xf>
    <xf numFmtId="180" fontId="21" fillId="0" borderId="4" xfId="0" applyNumberFormat="1" applyFont="1" applyBorder="1" applyAlignment="1">
      <alignment horizontal="right" vertical="center"/>
    </xf>
    <xf numFmtId="0" fontId="19" fillId="0" borderId="0" xfId="0" applyFont="1"/>
    <xf numFmtId="0" fontId="7" fillId="2" borderId="0" xfId="0" applyFont="1" applyFill="1" applyAlignment="1" applyProtection="1">
      <alignment horizontal="right" vertical="center" wrapText="1"/>
      <protection locked="0"/>
    </xf>
    <xf numFmtId="0" fontId="22" fillId="2" borderId="0" xfId="0" applyFont="1" applyFill="1" applyAlignment="1" applyProtection="1">
      <alignment horizontal="center" vertical="center" wrapText="1"/>
      <protection locked="0"/>
    </xf>
    <xf numFmtId="180" fontId="19" fillId="0" borderId="7" xfId="0" applyNumberFormat="1" applyFont="1" applyBorder="1" applyAlignment="1">
      <alignment horizontal="center" vertical="center"/>
    </xf>
    <xf numFmtId="180" fontId="19" fillId="0" borderId="6" xfId="0" applyNumberFormat="1" applyFont="1" applyBorder="1" applyAlignment="1">
      <alignment horizontal="center" vertical="center"/>
    </xf>
    <xf numFmtId="0" fontId="3" fillId="2" borderId="4" xfId="0" applyFont="1" applyFill="1" applyBorder="1" applyAlignment="1">
      <alignment horizontal="left" vertical="center" wrapText="1"/>
    </xf>
    <xf numFmtId="0" fontId="3" fillId="2" borderId="4" xfId="0" applyFont="1" applyFill="1" applyBorder="1" applyAlignment="1">
      <alignment horizontal="left" vertical="center" wrapText="1" indent="1"/>
    </xf>
    <xf numFmtId="0" fontId="3" fillId="2" borderId="4" xfId="0" applyFont="1" applyFill="1" applyBorder="1" applyAlignment="1">
      <alignment horizontal="left" vertical="center" wrapText="1" indent="2"/>
    </xf>
    <xf numFmtId="0" fontId="3" fillId="2" borderId="8" xfId="0" applyFont="1" applyFill="1" applyBorder="1" applyAlignment="1">
      <alignment horizontal="center" vertical="center" wrapText="1"/>
    </xf>
    <xf numFmtId="0" fontId="3" fillId="2" borderId="0" xfId="0" applyFont="1" applyFill="1" applyAlignment="1" applyProtection="1">
      <alignment horizontal="right" vertical="center" wrapText="1"/>
      <protection locked="0"/>
    </xf>
    <xf numFmtId="0" fontId="1" fillId="0" borderId="0" xfId="0" applyFont="1" applyAlignment="1">
      <alignment horizontal="left" vertical="center" wrapText="1"/>
    </xf>
    <xf numFmtId="0" fontId="9" fillId="2" borderId="1" xfId="0" applyFont="1" applyFill="1" applyBorder="1" applyAlignment="1">
      <alignment horizontal="left" vertical="center"/>
    </xf>
    <xf numFmtId="0" fontId="9" fillId="2" borderId="1" xfId="0" applyFont="1" applyFill="1" applyBorder="1" applyAlignment="1">
      <alignment horizontal="right" vertical="center"/>
    </xf>
    <xf numFmtId="0" fontId="9" fillId="2" borderId="5" xfId="0" applyFont="1" applyFill="1" applyBorder="1" applyAlignment="1">
      <alignment horizontal="right" vertical="center"/>
    </xf>
    <xf numFmtId="0" fontId="7" fillId="0" borderId="5" xfId="0" applyFont="1" applyBorder="1" applyAlignment="1" applyProtection="1">
      <alignment horizontal="center" vertical="center" wrapText="1"/>
      <protection locked="0"/>
    </xf>
    <xf numFmtId="0" fontId="3" fillId="2" borderId="4"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indent="1"/>
      <protection locked="0"/>
    </xf>
    <xf numFmtId="0" fontId="7"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vertical="top" wrapText="1"/>
      <protection locked="0"/>
    </xf>
    <xf numFmtId="0" fontId="9" fillId="2" borderId="5" xfId="0" applyFont="1" applyFill="1" applyBorder="1" applyAlignment="1" applyProtection="1">
      <alignment horizontal="right" vertical="center"/>
      <protection locked="0"/>
    </xf>
    <xf numFmtId="0" fontId="9" fillId="0" borderId="4" xfId="0" applyFont="1" applyBorder="1" applyAlignment="1" applyProtection="1">
      <alignment vertical="top" wrapText="1"/>
      <protection locked="0"/>
    </xf>
    <xf numFmtId="0" fontId="3" fillId="0" borderId="4" xfId="0" applyFont="1" applyBorder="1" applyAlignment="1" applyProtection="1">
      <alignment vertical="center"/>
      <protection locked="0"/>
    </xf>
    <xf numFmtId="49" fontId="3" fillId="0" borderId="0" xfId="0" applyNumberFormat="1" applyFont="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MoneyStyle" xfId="53"/>
    <cellStyle name="Number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4" sqref="$A4:$XFD5"/>
    </sheetView>
  </sheetViews>
  <sheetFormatPr defaultColWidth="8.55833333333333" defaultRowHeight="12.75" customHeight="1" outlineLevelCol="3"/>
  <cols>
    <col min="1" max="1" width="41" customWidth="1"/>
    <col min="2" max="2" width="38" customWidth="1"/>
    <col min="3" max="4" width="41" customWidth="1"/>
  </cols>
  <sheetData>
    <row r="1" ht="25.95" customHeight="1" spans="4:4">
      <c r="D1" s="25" t="s">
        <v>0</v>
      </c>
    </row>
    <row r="2" ht="36" customHeight="1" spans="1:1">
      <c r="A2" s="202" t="str">
        <f>"2026"&amp;"年部门财务收支预算总表"</f>
        <v>2026年部门财务收支预算总表</v>
      </c>
    </row>
    <row r="3" s="1" customFormat="1" ht="36" customHeight="1" spans="1:4">
      <c r="A3" s="54" t="str">
        <f>"单位名称："&amp;"中国共产党昆明市东川区委员会政法委员会"</f>
        <v>单位名称：中国共产党昆明市东川区委员会政法委员会</v>
      </c>
      <c r="B3" s="54"/>
      <c r="D3" s="133" t="s">
        <v>1</v>
      </c>
    </row>
    <row r="4" s="200" customFormat="1" ht="23.25" customHeight="1" spans="1:4">
      <c r="A4" s="64" t="s">
        <v>2</v>
      </c>
      <c r="B4" s="220"/>
      <c r="C4" s="64" t="s">
        <v>3</v>
      </c>
      <c r="D4" s="220"/>
    </row>
    <row r="5" s="200" customFormat="1" ht="24" customHeight="1" spans="1:4">
      <c r="A5" s="64" t="s">
        <v>4</v>
      </c>
      <c r="B5" s="64" t="s">
        <v>5</v>
      </c>
      <c r="C5" s="64" t="s">
        <v>6</v>
      </c>
      <c r="D5" s="64" t="s">
        <v>5</v>
      </c>
    </row>
    <row r="6" ht="22.95" customHeight="1" spans="1:4">
      <c r="A6" s="197" t="s">
        <v>7</v>
      </c>
      <c r="B6" s="88">
        <v>7123711.85</v>
      </c>
      <c r="C6" s="197" t="s">
        <v>8</v>
      </c>
      <c r="D6" s="88">
        <v>5461395.07</v>
      </c>
    </row>
    <row r="7" ht="22.95" customHeight="1" spans="1:4">
      <c r="A7" s="197" t="s">
        <v>9</v>
      </c>
      <c r="B7" s="88"/>
      <c r="C7" s="197" t="s">
        <v>10</v>
      </c>
      <c r="D7" s="88"/>
    </row>
    <row r="8" ht="22.95" customHeight="1" spans="1:4">
      <c r="A8" s="197" t="s">
        <v>11</v>
      </c>
      <c r="B8" s="88"/>
      <c r="C8" s="221" t="s">
        <v>12</v>
      </c>
      <c r="D8" s="88"/>
    </row>
    <row r="9" ht="22.95" customHeight="1" spans="1:4">
      <c r="A9" s="197" t="s">
        <v>13</v>
      </c>
      <c r="B9" s="88"/>
      <c r="C9" s="221" t="s">
        <v>14</v>
      </c>
      <c r="D9" s="88">
        <v>190000</v>
      </c>
    </row>
    <row r="10" ht="22.95" customHeight="1" spans="1:4">
      <c r="A10" s="197" t="s">
        <v>15</v>
      </c>
      <c r="B10" s="88">
        <v>205000</v>
      </c>
      <c r="C10" s="221" t="s">
        <v>16</v>
      </c>
      <c r="D10" s="88"/>
    </row>
    <row r="11" ht="22.95" customHeight="1" spans="1:4">
      <c r="A11" s="197" t="s">
        <v>17</v>
      </c>
      <c r="B11" s="88"/>
      <c r="C11" s="221" t="s">
        <v>18</v>
      </c>
      <c r="D11" s="88"/>
    </row>
    <row r="12" ht="22.95" customHeight="1" spans="1:4">
      <c r="A12" s="197" t="s">
        <v>19</v>
      </c>
      <c r="B12" s="88"/>
      <c r="C12" s="24" t="s">
        <v>20</v>
      </c>
      <c r="D12" s="88"/>
    </row>
    <row r="13" ht="22.95" customHeight="1" spans="1:4">
      <c r="A13" s="197" t="s">
        <v>21</v>
      </c>
      <c r="B13" s="88"/>
      <c r="C13" s="24" t="s">
        <v>22</v>
      </c>
      <c r="D13" s="88">
        <v>636361.92</v>
      </c>
    </row>
    <row r="14" ht="22.95" customHeight="1" spans="1:4">
      <c r="A14" s="197" t="s">
        <v>23</v>
      </c>
      <c r="B14" s="88"/>
      <c r="C14" s="24" t="s">
        <v>24</v>
      </c>
      <c r="D14" s="88">
        <v>536574.86</v>
      </c>
    </row>
    <row r="15" ht="22.95" customHeight="1" spans="1:4">
      <c r="A15" s="197" t="s">
        <v>25</v>
      </c>
      <c r="B15" s="88">
        <v>205000</v>
      </c>
      <c r="C15" s="24" t="s">
        <v>26</v>
      </c>
      <c r="D15" s="88"/>
    </row>
    <row r="16" ht="22.95" customHeight="1" spans="1:4">
      <c r="A16" s="15"/>
      <c r="B16" s="88"/>
      <c r="C16" s="24" t="s">
        <v>27</v>
      </c>
      <c r="D16" s="88"/>
    </row>
    <row r="17" ht="22.95" customHeight="1" spans="1:4">
      <c r="A17" s="20"/>
      <c r="B17" s="88"/>
      <c r="C17" s="24" t="s">
        <v>28</v>
      </c>
      <c r="D17" s="88"/>
    </row>
    <row r="18" ht="22.95" customHeight="1" spans="1:4">
      <c r="A18" s="20"/>
      <c r="B18" s="88"/>
      <c r="C18" s="24" t="s">
        <v>29</v>
      </c>
      <c r="D18" s="88"/>
    </row>
    <row r="19" ht="22.95" customHeight="1" spans="1:4">
      <c r="A19" s="20"/>
      <c r="B19" s="88"/>
      <c r="C19" s="24" t="s">
        <v>30</v>
      </c>
      <c r="D19" s="88"/>
    </row>
    <row r="20" ht="22.95" customHeight="1" spans="1:4">
      <c r="A20" s="20"/>
      <c r="B20" s="88"/>
      <c r="C20" s="24" t="s">
        <v>31</v>
      </c>
      <c r="D20" s="88"/>
    </row>
    <row r="21" ht="22.95" customHeight="1" spans="1:4">
      <c r="A21" s="20"/>
      <c r="B21" s="88"/>
      <c r="C21" s="24" t="s">
        <v>32</v>
      </c>
      <c r="D21" s="88">
        <v>2000</v>
      </c>
    </row>
    <row r="22" ht="22.95" customHeight="1" spans="1:4">
      <c r="A22" s="20"/>
      <c r="B22" s="88"/>
      <c r="C22" s="24" t="s">
        <v>33</v>
      </c>
      <c r="D22" s="88"/>
    </row>
    <row r="23" ht="22.95" customHeight="1" spans="1:4">
      <c r="A23" s="20"/>
      <c r="B23" s="88"/>
      <c r="C23" s="24" t="s">
        <v>34</v>
      </c>
      <c r="D23" s="88"/>
    </row>
    <row r="24" ht="22.95" customHeight="1" spans="1:4">
      <c r="A24" s="20"/>
      <c r="B24" s="88"/>
      <c r="C24" s="24" t="s">
        <v>35</v>
      </c>
      <c r="D24" s="88">
        <v>502380</v>
      </c>
    </row>
    <row r="25" ht="22.95" customHeight="1" spans="1:4">
      <c r="A25" s="20"/>
      <c r="B25" s="88"/>
      <c r="C25" s="24" t="s">
        <v>36</v>
      </c>
      <c r="D25" s="88"/>
    </row>
    <row r="26" ht="22.95" customHeight="1" spans="1:4">
      <c r="A26" s="20"/>
      <c r="B26" s="88"/>
      <c r="C26" s="15" t="s">
        <v>37</v>
      </c>
      <c r="D26" s="88"/>
    </row>
    <row r="27" ht="22.95" customHeight="1" spans="1:4">
      <c r="A27" s="20"/>
      <c r="B27" s="88"/>
      <c r="C27" s="24" t="s">
        <v>38</v>
      </c>
      <c r="D27" s="88"/>
    </row>
    <row r="28" ht="22.95" customHeight="1" spans="1:4">
      <c r="A28" s="20"/>
      <c r="B28" s="88"/>
      <c r="C28" s="24" t="s">
        <v>39</v>
      </c>
      <c r="D28" s="88"/>
    </row>
    <row r="29" ht="22.95" customHeight="1" spans="1:4">
      <c r="A29" s="20"/>
      <c r="B29" s="88"/>
      <c r="C29" s="15" t="s">
        <v>40</v>
      </c>
      <c r="D29" s="88"/>
    </row>
    <row r="30" ht="22.95" customHeight="1" spans="1:4">
      <c r="A30" s="20"/>
      <c r="B30" s="88"/>
      <c r="C30" s="15" t="s">
        <v>41</v>
      </c>
      <c r="D30" s="88"/>
    </row>
    <row r="31" ht="22.95" customHeight="1" spans="1:4">
      <c r="A31" s="20"/>
      <c r="B31" s="88"/>
      <c r="C31" s="24" t="s">
        <v>42</v>
      </c>
      <c r="D31" s="88"/>
    </row>
    <row r="32" ht="25.95" customHeight="1" spans="1:4">
      <c r="A32" s="20" t="s">
        <v>43</v>
      </c>
      <c r="B32" s="88">
        <v>7328711.85</v>
      </c>
      <c r="C32" s="20" t="s">
        <v>44</v>
      </c>
      <c r="D32" s="88">
        <v>7328711.85</v>
      </c>
    </row>
    <row r="33" ht="25.95" customHeight="1" spans="1:4">
      <c r="A33" s="15" t="s">
        <v>45</v>
      </c>
      <c r="B33" s="88"/>
      <c r="C33" s="15" t="s">
        <v>46</v>
      </c>
      <c r="D33" s="88"/>
    </row>
    <row r="34" ht="25.95" customHeight="1" spans="1:4">
      <c r="A34" s="24" t="s">
        <v>47</v>
      </c>
      <c r="B34" s="88"/>
      <c r="C34" s="24" t="s">
        <v>47</v>
      </c>
      <c r="D34" s="88"/>
    </row>
    <row r="35" ht="25.95" customHeight="1" spans="1:4">
      <c r="A35" s="24" t="s">
        <v>48</v>
      </c>
      <c r="B35" s="88"/>
      <c r="C35" s="24" t="s">
        <v>49</v>
      </c>
      <c r="D35" s="88"/>
    </row>
    <row r="36" ht="25.95" customHeight="1" spans="1:4">
      <c r="A36" s="198" t="s">
        <v>50</v>
      </c>
      <c r="B36" s="88">
        <v>7328711.85</v>
      </c>
      <c r="C36" s="198" t="s">
        <v>51</v>
      </c>
      <c r="D36" s="88">
        <v>7328711.85</v>
      </c>
    </row>
  </sheetData>
  <mergeCells count="3">
    <mergeCell ref="A2:D2"/>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1" sqref="C21"/>
    </sheetView>
  </sheetViews>
  <sheetFormatPr defaultColWidth="9.10833333333333" defaultRowHeight="14.25" customHeight="1" outlineLevelCol="5"/>
  <cols>
    <col min="1" max="1" width="32.1083333333333" customWidth="1"/>
    <col min="2" max="2" width="20.6666666666667" customWidth="1"/>
    <col min="3" max="3" width="32.1083333333333" customWidth="1"/>
    <col min="4" max="4" width="27.6666666666667" customWidth="1"/>
    <col min="5" max="6" width="36.6666666666667" customWidth="1"/>
  </cols>
  <sheetData>
    <row r="1" ht="22.95" customHeight="1" spans="1:6">
      <c r="A1" s="134">
        <v>1</v>
      </c>
      <c r="B1" s="135">
        <v>0</v>
      </c>
      <c r="C1" s="134">
        <v>1</v>
      </c>
      <c r="D1" s="136"/>
      <c r="E1" s="136"/>
      <c r="F1" s="133" t="s">
        <v>395</v>
      </c>
    </row>
    <row r="2" ht="42" customHeight="1" spans="1:6">
      <c r="A2" s="137" t="str">
        <f>"2026"&amp;"年部门政府性基金预算支出预算表"</f>
        <v>2026年部门政府性基金预算支出预算表</v>
      </c>
      <c r="B2" s="137" t="s">
        <v>396</v>
      </c>
      <c r="C2" s="138"/>
      <c r="D2" s="139"/>
      <c r="E2" s="139"/>
      <c r="F2" s="139"/>
    </row>
    <row r="3" s="1" customFormat="1" ht="33" customHeight="1" spans="1:6">
      <c r="A3" s="35" t="str">
        <f>"单位名称："&amp;"中国共产党昆明市东川区委员会政法委员会"</f>
        <v>单位名称：中国共产党昆明市东川区委员会政法委员会</v>
      </c>
      <c r="B3" s="35" t="s">
        <v>397</v>
      </c>
      <c r="C3" s="140"/>
      <c r="D3" s="141"/>
      <c r="E3" s="141"/>
      <c r="F3" s="133" t="s">
        <v>1</v>
      </c>
    </row>
    <row r="4" ht="24" customHeight="1" spans="1:6">
      <c r="A4" s="142" t="s">
        <v>195</v>
      </c>
      <c r="B4" s="143" t="s">
        <v>73</v>
      </c>
      <c r="C4" s="142" t="s">
        <v>74</v>
      </c>
      <c r="D4" s="39" t="s">
        <v>398</v>
      </c>
      <c r="E4" s="40"/>
      <c r="F4" s="41"/>
    </row>
    <row r="5" ht="24" customHeight="1" spans="1:6">
      <c r="A5" s="144"/>
      <c r="B5" s="145"/>
      <c r="C5" s="144"/>
      <c r="D5" s="44" t="s">
        <v>55</v>
      </c>
      <c r="E5" s="39" t="s">
        <v>76</v>
      </c>
      <c r="F5" s="44" t="s">
        <v>77</v>
      </c>
    </row>
    <row r="6" s="1" customFormat="1" ht="18.75" customHeight="1" spans="1:6">
      <c r="A6" s="59">
        <v>1</v>
      </c>
      <c r="B6" s="21" t="s">
        <v>84</v>
      </c>
      <c r="C6" s="59">
        <v>3</v>
      </c>
      <c r="D6" s="9">
        <v>4</v>
      </c>
      <c r="E6" s="9">
        <v>5</v>
      </c>
      <c r="F6" s="9">
        <v>6</v>
      </c>
    </row>
    <row r="7" s="1" customFormat="1" ht="21" customHeight="1" spans="1:6">
      <c r="A7" s="88"/>
      <c r="B7" s="88"/>
      <c r="C7" s="88"/>
      <c r="D7" s="88"/>
      <c r="E7" s="88"/>
      <c r="F7" s="88"/>
    </row>
    <row r="8" s="1" customFormat="1" ht="21" customHeight="1" spans="1:6">
      <c r="A8" s="88"/>
      <c r="B8" s="88"/>
      <c r="C8" s="88"/>
      <c r="D8" s="88"/>
      <c r="E8" s="88"/>
      <c r="F8" s="88"/>
    </row>
    <row r="9" s="1" customFormat="1" ht="18.75" customHeight="1" spans="1:6">
      <c r="A9" s="146" t="s">
        <v>185</v>
      </c>
      <c r="B9" s="146" t="s">
        <v>185</v>
      </c>
      <c r="C9" s="147" t="s">
        <v>185</v>
      </c>
      <c r="D9" s="88"/>
      <c r="E9" s="88"/>
      <c r="F9" s="88"/>
    </row>
    <row r="10" s="54" customFormat="1" ht="34.95" customHeight="1" spans="1:1">
      <c r="A10" s="54" t="s">
        <v>399</v>
      </c>
    </row>
  </sheetData>
  <mergeCells count="7">
    <mergeCell ref="A2:F2"/>
    <mergeCell ref="A3:C3"/>
    <mergeCell ref="D4:F4"/>
    <mergeCell ref="A9:C9"/>
    <mergeCell ref="A4:A5"/>
    <mergeCell ref="B4:B5"/>
    <mergeCell ref="C4:C5"/>
  </mergeCells>
  <printOptions horizontalCentered="1"/>
  <pageMargins left="0.36875" right="0.36875" top="0.559027777777778" bottom="0.559027777777778" header="0.479166666666667" footer="0.479166666666667"/>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topLeftCell="D1" workbookViewId="0">
      <selection activeCell="E12" sqref="E12"/>
    </sheetView>
  </sheetViews>
  <sheetFormatPr defaultColWidth="9.10833333333333" defaultRowHeight="14.25" customHeight="1"/>
  <cols>
    <col min="1" max="2" width="32.5583333333333" customWidth="1"/>
    <col min="3" max="3" width="19.1083333333333" customWidth="1"/>
    <col min="4" max="4" width="19.2166666666667" customWidth="1"/>
    <col min="5" max="5" width="23.4416666666667" customWidth="1"/>
    <col min="6" max="6" width="7.66666666666667" customWidth="1"/>
    <col min="7" max="7" width="8.33333333333333" customWidth="1"/>
    <col min="8" max="8" width="14.3333333333333" customWidth="1"/>
    <col min="9" max="13" width="13.8833333333333" customWidth="1"/>
    <col min="14" max="14" width="10.4416666666667" customWidth="1"/>
    <col min="15" max="15" width="13.8833333333333" customWidth="1"/>
    <col min="16" max="16" width="11.8833333333333" style="119" customWidth="1"/>
    <col min="17" max="17" width="13.2166666666667" style="119" customWidth="1"/>
    <col min="18" max="18" width="10.1083333333333" customWidth="1"/>
    <col min="19" max="19" width="13.8833333333333" customWidth="1"/>
  </cols>
  <sheetData>
    <row r="1" ht="28.05" customHeight="1" spans="2:19">
      <c r="B1" s="92"/>
      <c r="C1" s="92"/>
      <c r="R1" s="33"/>
      <c r="S1" s="33" t="s">
        <v>400</v>
      </c>
    </row>
    <row r="2" ht="45" customHeight="1" spans="1:19">
      <c r="A2" s="80" t="str">
        <f>"2026"&amp;"年部门政府采购预算表"</f>
        <v>2026年部门政府采购预算表</v>
      </c>
      <c r="B2" s="76"/>
      <c r="C2" s="76"/>
      <c r="D2" s="34"/>
      <c r="E2" s="34"/>
      <c r="F2" s="34"/>
      <c r="G2" s="34"/>
      <c r="H2" s="34"/>
      <c r="I2" s="34"/>
      <c r="J2" s="34"/>
      <c r="K2" s="34"/>
      <c r="L2" s="34"/>
      <c r="M2" s="76"/>
      <c r="N2" s="34"/>
      <c r="O2" s="34"/>
      <c r="P2" s="108"/>
      <c r="Q2" s="93"/>
      <c r="R2" s="76"/>
      <c r="S2" s="76"/>
    </row>
    <row r="3" s="1" customFormat="1" ht="34.05" customHeight="1" spans="1:19">
      <c r="A3" s="3" t="str">
        <f>"单位名称："&amp;"中国共产党昆明市东川区委员会政法委员会"</f>
        <v>单位名称：中国共产党昆明市东川区委员会政法委员会</v>
      </c>
      <c r="B3" s="94"/>
      <c r="C3" s="94"/>
      <c r="D3" s="36"/>
      <c r="E3" s="36"/>
      <c r="F3" s="36"/>
      <c r="G3" s="36"/>
      <c r="H3" s="36"/>
      <c r="I3" s="36"/>
      <c r="J3" s="36"/>
      <c r="K3" s="36"/>
      <c r="L3" s="36"/>
      <c r="P3" s="128"/>
      <c r="Q3" s="128"/>
      <c r="R3" s="132"/>
      <c r="S3" s="133" t="s">
        <v>1</v>
      </c>
    </row>
    <row r="4" ht="28.05" customHeight="1" spans="1:19">
      <c r="A4" s="38" t="s">
        <v>194</v>
      </c>
      <c r="B4" s="120" t="s">
        <v>195</v>
      </c>
      <c r="C4" s="120" t="s">
        <v>401</v>
      </c>
      <c r="D4" s="96" t="s">
        <v>402</v>
      </c>
      <c r="E4" s="96" t="s">
        <v>403</v>
      </c>
      <c r="F4" s="96" t="s">
        <v>404</v>
      </c>
      <c r="G4" s="96" t="s">
        <v>405</v>
      </c>
      <c r="H4" s="96" t="s">
        <v>406</v>
      </c>
      <c r="I4" s="109" t="s">
        <v>202</v>
      </c>
      <c r="J4" s="109"/>
      <c r="K4" s="109"/>
      <c r="L4" s="109"/>
      <c r="M4" s="110"/>
      <c r="N4" s="109"/>
      <c r="O4" s="109"/>
      <c r="P4" s="110"/>
      <c r="Q4" s="109"/>
      <c r="R4" s="110"/>
      <c r="S4" s="89"/>
    </row>
    <row r="5" ht="25.95" customHeight="1" spans="1:19">
      <c r="A5" s="43"/>
      <c r="B5" s="121"/>
      <c r="C5" s="121"/>
      <c r="D5" s="98"/>
      <c r="E5" s="98"/>
      <c r="F5" s="98"/>
      <c r="G5" s="98"/>
      <c r="H5" s="98"/>
      <c r="I5" s="98" t="s">
        <v>55</v>
      </c>
      <c r="J5" s="98" t="s">
        <v>58</v>
      </c>
      <c r="K5" s="98" t="s">
        <v>407</v>
      </c>
      <c r="L5" s="98" t="s">
        <v>408</v>
      </c>
      <c r="M5" s="97" t="s">
        <v>409</v>
      </c>
      <c r="N5" s="111" t="s">
        <v>410</v>
      </c>
      <c r="O5" s="111"/>
      <c r="P5" s="117"/>
      <c r="Q5" s="111"/>
      <c r="R5" s="117"/>
      <c r="S5" s="118"/>
    </row>
    <row r="6" ht="54" customHeight="1" spans="1:19">
      <c r="A6" s="46"/>
      <c r="B6" s="118"/>
      <c r="C6" s="118"/>
      <c r="D6" s="100"/>
      <c r="E6" s="100"/>
      <c r="F6" s="100"/>
      <c r="G6" s="100"/>
      <c r="H6" s="100"/>
      <c r="I6" s="100"/>
      <c r="J6" s="100" t="s">
        <v>57</v>
      </c>
      <c r="K6" s="100"/>
      <c r="L6" s="100"/>
      <c r="M6" s="99"/>
      <c r="N6" s="100" t="s">
        <v>57</v>
      </c>
      <c r="O6" s="100" t="s">
        <v>64</v>
      </c>
      <c r="P6" s="99" t="s">
        <v>65</v>
      </c>
      <c r="Q6" s="100" t="s">
        <v>66</v>
      </c>
      <c r="R6" s="99" t="s">
        <v>67</v>
      </c>
      <c r="S6" s="118" t="s">
        <v>68</v>
      </c>
    </row>
    <row r="7" s="1" customFormat="1" ht="28.05" customHeight="1" spans="1:19">
      <c r="A7" s="122">
        <v>1</v>
      </c>
      <c r="B7" s="122" t="s">
        <v>84</v>
      </c>
      <c r="C7" s="123">
        <v>3</v>
      </c>
      <c r="D7" s="123">
        <v>4</v>
      </c>
      <c r="E7" s="122">
        <v>5</v>
      </c>
      <c r="F7" s="122">
        <v>6</v>
      </c>
      <c r="G7" s="122">
        <v>7</v>
      </c>
      <c r="H7" s="122">
        <v>8</v>
      </c>
      <c r="I7" s="122">
        <v>9</v>
      </c>
      <c r="J7" s="122">
        <v>10</v>
      </c>
      <c r="K7" s="122">
        <v>11</v>
      </c>
      <c r="L7" s="122">
        <v>12</v>
      </c>
      <c r="M7" s="122">
        <v>13</v>
      </c>
      <c r="N7" s="122">
        <v>14</v>
      </c>
      <c r="O7" s="122">
        <v>15</v>
      </c>
      <c r="P7" s="129">
        <v>16</v>
      </c>
      <c r="Q7" s="129">
        <v>17</v>
      </c>
      <c r="R7" s="122">
        <v>18</v>
      </c>
      <c r="S7" s="122">
        <v>19</v>
      </c>
    </row>
    <row r="8" s="1" customFormat="1" ht="34.95" customHeight="1" spans="1:19">
      <c r="A8" s="102" t="s">
        <v>70</v>
      </c>
      <c r="B8" s="103" t="s">
        <v>70</v>
      </c>
      <c r="C8" s="103" t="s">
        <v>234</v>
      </c>
      <c r="D8" s="104" t="s">
        <v>411</v>
      </c>
      <c r="E8" s="104" t="s">
        <v>412</v>
      </c>
      <c r="F8" s="104" t="s">
        <v>372</v>
      </c>
      <c r="G8" s="124">
        <v>1</v>
      </c>
      <c r="H8" s="88"/>
      <c r="I8" s="88">
        <v>15000</v>
      </c>
      <c r="J8" s="88">
        <v>15000</v>
      </c>
      <c r="K8" s="88"/>
      <c r="L8" s="88"/>
      <c r="M8" s="88"/>
      <c r="N8" s="88"/>
      <c r="O8" s="88"/>
      <c r="P8" s="130"/>
      <c r="Q8" s="130"/>
      <c r="R8" s="88"/>
      <c r="S8" s="88"/>
    </row>
    <row r="9" s="1" customFormat="1" ht="34.95" customHeight="1" spans="1:19">
      <c r="A9" s="102" t="s">
        <v>70</v>
      </c>
      <c r="B9" s="103" t="s">
        <v>70</v>
      </c>
      <c r="C9" s="103" t="s">
        <v>234</v>
      </c>
      <c r="D9" s="104" t="s">
        <v>411</v>
      </c>
      <c r="E9" s="104" t="s">
        <v>412</v>
      </c>
      <c r="F9" s="104" t="s">
        <v>372</v>
      </c>
      <c r="G9" s="124">
        <v>1</v>
      </c>
      <c r="H9" s="88"/>
      <c r="I9" s="88">
        <v>10000</v>
      </c>
      <c r="J9" s="88">
        <v>10000</v>
      </c>
      <c r="K9" s="88"/>
      <c r="L9" s="88"/>
      <c r="M9" s="88"/>
      <c r="N9" s="88"/>
      <c r="O9" s="88"/>
      <c r="P9" s="130"/>
      <c r="Q9" s="130"/>
      <c r="R9" s="88"/>
      <c r="S9" s="88"/>
    </row>
    <row r="10" s="1" customFormat="1" ht="34.95" customHeight="1" spans="1:19">
      <c r="A10" s="102" t="s">
        <v>70</v>
      </c>
      <c r="B10" s="103" t="s">
        <v>70</v>
      </c>
      <c r="C10" s="103" t="s">
        <v>234</v>
      </c>
      <c r="D10" s="104" t="s">
        <v>413</v>
      </c>
      <c r="E10" s="104" t="s">
        <v>414</v>
      </c>
      <c r="F10" s="104" t="s">
        <v>372</v>
      </c>
      <c r="G10" s="124">
        <v>1</v>
      </c>
      <c r="H10" s="88">
        <v>10000</v>
      </c>
      <c r="I10" s="88">
        <v>10000</v>
      </c>
      <c r="J10" s="88">
        <v>10000</v>
      </c>
      <c r="K10" s="88"/>
      <c r="L10" s="88"/>
      <c r="M10" s="88"/>
      <c r="N10" s="88"/>
      <c r="O10" s="88"/>
      <c r="P10" s="130"/>
      <c r="Q10" s="130"/>
      <c r="R10" s="88"/>
      <c r="S10" s="88"/>
    </row>
    <row r="11" s="1" customFormat="1" ht="34.95" customHeight="1" spans="1:19">
      <c r="A11" s="102" t="s">
        <v>70</v>
      </c>
      <c r="B11" s="103" t="s">
        <v>70</v>
      </c>
      <c r="C11" s="103" t="s">
        <v>234</v>
      </c>
      <c r="D11" s="104" t="s">
        <v>413</v>
      </c>
      <c r="E11" s="104" t="s">
        <v>414</v>
      </c>
      <c r="F11" s="104" t="s">
        <v>372</v>
      </c>
      <c r="G11" s="124">
        <v>1</v>
      </c>
      <c r="H11" s="88">
        <v>12000</v>
      </c>
      <c r="I11" s="88">
        <v>12000</v>
      </c>
      <c r="J11" s="88">
        <v>12000</v>
      </c>
      <c r="K11" s="88"/>
      <c r="L11" s="88"/>
      <c r="M11" s="88"/>
      <c r="N11" s="88"/>
      <c r="O11" s="88"/>
      <c r="P11" s="130"/>
      <c r="Q11" s="130"/>
      <c r="R11" s="88"/>
      <c r="S11" s="88"/>
    </row>
    <row r="12" s="1" customFormat="1" ht="34.95" customHeight="1" spans="1:19">
      <c r="A12" s="102" t="s">
        <v>70</v>
      </c>
      <c r="B12" s="103" t="s">
        <v>70</v>
      </c>
      <c r="C12" s="103" t="s">
        <v>234</v>
      </c>
      <c r="D12" s="104" t="s">
        <v>415</v>
      </c>
      <c r="E12" s="104" t="s">
        <v>416</v>
      </c>
      <c r="F12" s="104" t="s">
        <v>372</v>
      </c>
      <c r="G12" s="124">
        <v>1</v>
      </c>
      <c r="H12" s="88">
        <v>4000</v>
      </c>
      <c r="I12" s="88">
        <v>4000</v>
      </c>
      <c r="J12" s="88">
        <v>4000</v>
      </c>
      <c r="K12" s="88"/>
      <c r="L12" s="88"/>
      <c r="M12" s="88"/>
      <c r="N12" s="88"/>
      <c r="O12" s="88"/>
      <c r="P12" s="130"/>
      <c r="Q12" s="130"/>
      <c r="R12" s="88"/>
      <c r="S12" s="88"/>
    </row>
    <row r="13" s="1" customFormat="1" ht="34.95" customHeight="1" spans="1:19">
      <c r="A13" s="102" t="s">
        <v>70</v>
      </c>
      <c r="B13" s="103" t="s">
        <v>70</v>
      </c>
      <c r="C13" s="103" t="s">
        <v>251</v>
      </c>
      <c r="D13" s="104" t="s">
        <v>417</v>
      </c>
      <c r="E13" s="104" t="s">
        <v>417</v>
      </c>
      <c r="F13" s="104" t="s">
        <v>418</v>
      </c>
      <c r="G13" s="124">
        <v>200</v>
      </c>
      <c r="H13" s="88">
        <v>6104</v>
      </c>
      <c r="I13" s="88">
        <v>6104</v>
      </c>
      <c r="J13" s="88">
        <v>6104</v>
      </c>
      <c r="K13" s="88"/>
      <c r="L13" s="88"/>
      <c r="M13" s="88"/>
      <c r="N13" s="88"/>
      <c r="O13" s="88"/>
      <c r="P13" s="130"/>
      <c r="Q13" s="130"/>
      <c r="R13" s="88"/>
      <c r="S13" s="88"/>
    </row>
    <row r="14" s="1" customFormat="1" ht="34.95" customHeight="1" spans="1:19">
      <c r="A14" s="102" t="s">
        <v>70</v>
      </c>
      <c r="B14" s="103" t="s">
        <v>70</v>
      </c>
      <c r="C14" s="103" t="s">
        <v>251</v>
      </c>
      <c r="D14" s="104" t="s">
        <v>417</v>
      </c>
      <c r="E14" s="104" t="s">
        <v>417</v>
      </c>
      <c r="F14" s="104" t="s">
        <v>418</v>
      </c>
      <c r="G14" s="124">
        <v>200</v>
      </c>
      <c r="H14" s="88">
        <v>6104</v>
      </c>
      <c r="I14" s="88">
        <v>6104</v>
      </c>
      <c r="J14" s="88">
        <v>6104</v>
      </c>
      <c r="K14" s="88"/>
      <c r="L14" s="88"/>
      <c r="M14" s="88"/>
      <c r="N14" s="88"/>
      <c r="O14" s="88"/>
      <c r="P14" s="130"/>
      <c r="Q14" s="130"/>
      <c r="R14" s="88"/>
      <c r="S14" s="88"/>
    </row>
    <row r="15" s="1" customFormat="1" ht="34.95" customHeight="1" spans="1:19">
      <c r="A15" s="7" t="s">
        <v>185</v>
      </c>
      <c r="B15" s="105"/>
      <c r="C15" s="105"/>
      <c r="D15" s="106"/>
      <c r="E15" s="106"/>
      <c r="F15" s="106"/>
      <c r="G15" s="125"/>
      <c r="H15" s="88">
        <v>38208</v>
      </c>
      <c r="I15" s="88">
        <v>63208</v>
      </c>
      <c r="J15" s="88">
        <v>63208</v>
      </c>
      <c r="K15" s="88"/>
      <c r="L15" s="88"/>
      <c r="M15" s="88"/>
      <c r="N15" s="88"/>
      <c r="O15" s="88"/>
      <c r="P15" s="130"/>
      <c r="Q15" s="130"/>
      <c r="R15" s="88"/>
      <c r="S15" s="88"/>
    </row>
    <row r="16" ht="36" customHeight="1" spans="1:19">
      <c r="A16" s="3" t="s">
        <v>419</v>
      </c>
      <c r="B16" s="35"/>
      <c r="C16" s="35"/>
      <c r="D16" s="3"/>
      <c r="E16" s="3"/>
      <c r="F16" s="3"/>
      <c r="G16" s="126"/>
      <c r="H16" s="127"/>
      <c r="I16" s="127"/>
      <c r="J16" s="127"/>
      <c r="K16" s="127"/>
      <c r="L16" s="127"/>
      <c r="M16" s="127"/>
      <c r="N16" s="127"/>
      <c r="O16" s="127"/>
      <c r="P16" s="131"/>
      <c r="Q16" s="131"/>
      <c r="R16" s="127"/>
      <c r="S16" s="127"/>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59027777777778" right="0.959027777777778" top="0.71875" bottom="0.718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D1" workbookViewId="0">
      <selection activeCell="L14" sqref="L14"/>
    </sheetView>
  </sheetViews>
  <sheetFormatPr defaultColWidth="9.10833333333333" defaultRowHeight="14.25" customHeight="1"/>
  <cols>
    <col min="1" max="21" width="12.4416666666667" customWidth="1"/>
  </cols>
  <sheetData>
    <row r="1" ht="16.5" customHeight="1" spans="1:20">
      <c r="A1" s="91"/>
      <c r="B1" s="92"/>
      <c r="C1" s="92"/>
      <c r="D1" s="92"/>
      <c r="E1" s="92"/>
      <c r="F1" s="92"/>
      <c r="G1" s="92"/>
      <c r="H1" s="91"/>
      <c r="I1" s="91"/>
      <c r="J1" s="91"/>
      <c r="K1" s="91"/>
      <c r="L1" s="91"/>
      <c r="M1" s="91"/>
      <c r="N1" s="107"/>
      <c r="O1" s="91"/>
      <c r="P1" s="91"/>
      <c r="Q1" s="92"/>
      <c r="R1" s="91"/>
      <c r="S1" s="113"/>
      <c r="T1" s="113" t="s">
        <v>420</v>
      </c>
    </row>
    <row r="2" ht="41.25" customHeight="1" spans="1:20">
      <c r="A2" s="80" t="str">
        <f>"2026"&amp;"年部门政府购买服务预算表"</f>
        <v>2026年部门政府购买服务预算表</v>
      </c>
      <c r="B2" s="76"/>
      <c r="C2" s="76"/>
      <c r="D2" s="76"/>
      <c r="E2" s="76"/>
      <c r="F2" s="76"/>
      <c r="G2" s="76"/>
      <c r="H2" s="93"/>
      <c r="I2" s="93"/>
      <c r="J2" s="93"/>
      <c r="K2" s="93"/>
      <c r="L2" s="93"/>
      <c r="M2" s="93"/>
      <c r="N2" s="108"/>
      <c r="O2" s="93"/>
      <c r="P2" s="93"/>
      <c r="Q2" s="76"/>
      <c r="R2" s="93"/>
      <c r="S2" s="108"/>
      <c r="T2" s="76"/>
    </row>
    <row r="3" s="1" customFormat="1" ht="28.95" customHeight="1" spans="1:20">
      <c r="A3" s="81" t="str">
        <f>"单位名称："&amp;"中国共产党昆明市东川区委员会政法委员会"</f>
        <v>单位名称：中国共产党昆明市东川区委员会政法委员会</v>
      </c>
      <c r="B3" s="94"/>
      <c r="C3" s="94"/>
      <c r="D3" s="94"/>
      <c r="E3" s="94"/>
      <c r="F3" s="94"/>
      <c r="G3" s="94"/>
      <c r="H3" s="82"/>
      <c r="I3" s="82"/>
      <c r="J3" s="82"/>
      <c r="K3" s="82"/>
      <c r="L3" s="82"/>
      <c r="M3" s="82"/>
      <c r="N3" s="107"/>
      <c r="O3" s="82"/>
      <c r="P3" s="82"/>
      <c r="Q3" s="94"/>
      <c r="R3" s="82"/>
      <c r="S3" s="114"/>
      <c r="T3" s="113" t="s">
        <v>1</v>
      </c>
    </row>
    <row r="4" ht="24" customHeight="1" spans="1:20">
      <c r="A4" s="38" t="s">
        <v>194</v>
      </c>
      <c r="B4" s="95" t="s">
        <v>195</v>
      </c>
      <c r="C4" s="95" t="s">
        <v>401</v>
      </c>
      <c r="D4" s="95" t="s">
        <v>421</v>
      </c>
      <c r="E4" s="95" t="s">
        <v>422</v>
      </c>
      <c r="F4" s="95" t="s">
        <v>423</v>
      </c>
      <c r="G4" s="95" t="s">
        <v>424</v>
      </c>
      <c r="H4" s="96" t="s">
        <v>425</v>
      </c>
      <c r="I4" s="96" t="s">
        <v>426</v>
      </c>
      <c r="J4" s="109" t="s">
        <v>202</v>
      </c>
      <c r="K4" s="109"/>
      <c r="L4" s="109"/>
      <c r="M4" s="109"/>
      <c r="N4" s="110"/>
      <c r="O4" s="109"/>
      <c r="P4" s="109"/>
      <c r="Q4" s="115"/>
      <c r="R4" s="109"/>
      <c r="S4" s="110"/>
      <c r="T4" s="89"/>
    </row>
    <row r="5" ht="24" customHeight="1" spans="1:20">
      <c r="A5" s="43"/>
      <c r="B5" s="97"/>
      <c r="C5" s="97"/>
      <c r="D5" s="97"/>
      <c r="E5" s="97"/>
      <c r="F5" s="97"/>
      <c r="G5" s="97"/>
      <c r="H5" s="98"/>
      <c r="I5" s="98"/>
      <c r="J5" s="98" t="s">
        <v>55</v>
      </c>
      <c r="K5" s="98" t="s">
        <v>58</v>
      </c>
      <c r="L5" s="98" t="s">
        <v>407</v>
      </c>
      <c r="M5" s="98" t="s">
        <v>408</v>
      </c>
      <c r="N5" s="97" t="s">
        <v>409</v>
      </c>
      <c r="O5" s="111" t="s">
        <v>410</v>
      </c>
      <c r="P5" s="111"/>
      <c r="Q5" s="116"/>
      <c r="R5" s="111"/>
      <c r="S5" s="117"/>
      <c r="T5" s="118"/>
    </row>
    <row r="6" ht="54" customHeight="1" spans="1:20">
      <c r="A6" s="46"/>
      <c r="B6" s="99"/>
      <c r="C6" s="99"/>
      <c r="D6" s="99"/>
      <c r="E6" s="99"/>
      <c r="F6" s="99"/>
      <c r="G6" s="99"/>
      <c r="H6" s="100"/>
      <c r="I6" s="100"/>
      <c r="J6" s="100"/>
      <c r="K6" s="100" t="s">
        <v>57</v>
      </c>
      <c r="L6" s="100"/>
      <c r="M6" s="100"/>
      <c r="N6" s="99"/>
      <c r="O6" s="100" t="s">
        <v>57</v>
      </c>
      <c r="P6" s="100" t="s">
        <v>64</v>
      </c>
      <c r="Q6" s="118" t="s">
        <v>65</v>
      </c>
      <c r="R6" s="100" t="s">
        <v>66</v>
      </c>
      <c r="S6" s="99" t="s">
        <v>67</v>
      </c>
      <c r="T6" s="118" t="s">
        <v>68</v>
      </c>
    </row>
    <row r="7" s="1" customFormat="1" ht="30" customHeight="1" spans="1:20">
      <c r="A7" s="86">
        <v>1</v>
      </c>
      <c r="B7" s="101">
        <v>2</v>
      </c>
      <c r="C7" s="86">
        <v>3</v>
      </c>
      <c r="D7" s="86">
        <v>4</v>
      </c>
      <c r="E7" s="101">
        <v>5</v>
      </c>
      <c r="F7" s="86">
        <v>6</v>
      </c>
      <c r="G7" s="86">
        <v>7</v>
      </c>
      <c r="H7" s="101">
        <v>8</v>
      </c>
      <c r="I7" s="86">
        <v>9</v>
      </c>
      <c r="J7" s="86">
        <v>10</v>
      </c>
      <c r="K7" s="101">
        <v>11</v>
      </c>
      <c r="L7" s="86">
        <v>12</v>
      </c>
      <c r="M7" s="86">
        <v>13</v>
      </c>
      <c r="N7" s="101">
        <v>14</v>
      </c>
      <c r="O7" s="86">
        <v>15</v>
      </c>
      <c r="P7" s="86">
        <v>16</v>
      </c>
      <c r="Q7" s="101">
        <v>17</v>
      </c>
      <c r="R7" s="86">
        <v>18</v>
      </c>
      <c r="S7" s="86">
        <v>19</v>
      </c>
      <c r="T7" s="86">
        <v>20</v>
      </c>
    </row>
    <row r="8" s="1" customFormat="1" ht="31.05" customHeight="1" spans="1:20">
      <c r="A8" s="102"/>
      <c r="B8" s="103"/>
      <c r="C8" s="103"/>
      <c r="D8" s="103"/>
      <c r="E8" s="103"/>
      <c r="F8" s="103"/>
      <c r="G8" s="103"/>
      <c r="H8" s="104"/>
      <c r="I8" s="104"/>
      <c r="J8" s="88"/>
      <c r="K8" s="88"/>
      <c r="L8" s="88"/>
      <c r="M8" s="88"/>
      <c r="N8" s="88"/>
      <c r="O8" s="88"/>
      <c r="P8" s="88"/>
      <c r="Q8" s="88"/>
      <c r="R8" s="88"/>
      <c r="S8" s="88"/>
      <c r="T8" s="88"/>
    </row>
    <row r="9" s="1" customFormat="1" ht="31.95" customHeight="1" spans="1:20">
      <c r="A9" s="7" t="s">
        <v>185</v>
      </c>
      <c r="B9" s="105"/>
      <c r="C9" s="105"/>
      <c r="D9" s="105"/>
      <c r="E9" s="105"/>
      <c r="F9" s="105"/>
      <c r="G9" s="105"/>
      <c r="H9" s="106"/>
      <c r="I9" s="112"/>
      <c r="J9" s="88"/>
      <c r="K9" s="88"/>
      <c r="L9" s="88"/>
      <c r="M9" s="88"/>
      <c r="N9" s="88"/>
      <c r="O9" s="88"/>
      <c r="P9" s="88"/>
      <c r="Q9" s="88"/>
      <c r="R9" s="88"/>
      <c r="S9" s="88"/>
      <c r="T9" s="88"/>
    </row>
    <row r="10" s="54" customFormat="1" ht="34.05" customHeight="1" spans="1:1">
      <c r="A10" s="54" t="s">
        <v>427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59027777777778" right="0.959027777777778" top="0.71875" bottom="0.718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G19" sqref="G19"/>
    </sheetView>
  </sheetViews>
  <sheetFormatPr defaultColWidth="9.10833333333333" defaultRowHeight="14.25" customHeight="1"/>
  <cols>
    <col min="1" max="1" width="41.775" customWidth="1"/>
    <col min="2" max="2" width="20" customWidth="1"/>
    <col min="3" max="3" width="15.8833333333333" customWidth="1"/>
    <col min="4" max="4" width="16.2166666666667" customWidth="1"/>
    <col min="5" max="13" width="13" customWidth="1"/>
  </cols>
  <sheetData>
    <row r="1" ht="28.05" customHeight="1" spans="4:13">
      <c r="D1" s="79"/>
      <c r="M1" s="33" t="s">
        <v>428</v>
      </c>
    </row>
    <row r="2" ht="41.25" customHeight="1" spans="1:13">
      <c r="A2" s="80" t="str">
        <f>"2026"&amp;"年对下转移支付预算表"</f>
        <v>2026年对下转移支付预算表</v>
      </c>
      <c r="B2" s="34"/>
      <c r="C2" s="34"/>
      <c r="D2" s="34"/>
      <c r="E2" s="34"/>
      <c r="F2" s="34"/>
      <c r="G2" s="34"/>
      <c r="H2" s="34"/>
      <c r="I2" s="34"/>
      <c r="J2" s="34"/>
      <c r="K2" s="34"/>
      <c r="L2" s="34"/>
      <c r="M2" s="76"/>
    </row>
    <row r="3" s="1" customFormat="1" ht="37.95" customHeight="1" spans="1:13">
      <c r="A3" s="81" t="str">
        <f>"单位名称："&amp;"中国共产党昆明市东川区委员会政法委员会"</f>
        <v>单位名称：中国共产党昆明市东川区委员会政法委员会</v>
      </c>
      <c r="B3" s="82"/>
      <c r="C3" s="82"/>
      <c r="D3" s="83"/>
      <c r="E3" s="82"/>
      <c r="F3" s="82"/>
      <c r="G3" s="82"/>
      <c r="H3" s="82"/>
      <c r="I3" s="82"/>
      <c r="M3" s="33" t="s">
        <v>1</v>
      </c>
    </row>
    <row r="4" ht="31.95" customHeight="1" spans="1:13">
      <c r="A4" s="66" t="s">
        <v>429</v>
      </c>
      <c r="B4" s="40" t="s">
        <v>202</v>
      </c>
      <c r="C4" s="40"/>
      <c r="D4" s="40"/>
      <c r="E4" s="39" t="s">
        <v>430</v>
      </c>
      <c r="F4" s="40"/>
      <c r="G4" s="40"/>
      <c r="H4" s="40"/>
      <c r="I4" s="40"/>
      <c r="J4" s="40"/>
      <c r="K4" s="40"/>
      <c r="L4" s="40"/>
      <c r="M4" s="89"/>
    </row>
    <row r="5" ht="40.5" customHeight="1" spans="1:13">
      <c r="A5" s="66"/>
      <c r="B5" s="84" t="s">
        <v>55</v>
      </c>
      <c r="C5" s="38" t="s">
        <v>58</v>
      </c>
      <c r="D5" s="85" t="s">
        <v>407</v>
      </c>
      <c r="E5" s="85"/>
      <c r="F5" s="85"/>
      <c r="G5" s="85"/>
      <c r="H5" s="85"/>
      <c r="I5" s="85"/>
      <c r="J5" s="85"/>
      <c r="K5" s="85"/>
      <c r="L5" s="85"/>
      <c r="M5" s="90"/>
    </row>
    <row r="6" s="1" customFormat="1" ht="19.5" customHeight="1" spans="1:13">
      <c r="A6" s="86">
        <v>1</v>
      </c>
      <c r="B6" s="9">
        <v>2</v>
      </c>
      <c r="C6" s="9">
        <v>3</v>
      </c>
      <c r="D6" s="87">
        <v>4</v>
      </c>
      <c r="E6" s="59">
        <v>5</v>
      </c>
      <c r="F6" s="9">
        <v>6</v>
      </c>
      <c r="G6" s="9">
        <v>7</v>
      </c>
      <c r="H6" s="87">
        <v>8</v>
      </c>
      <c r="I6" s="9">
        <v>9</v>
      </c>
      <c r="J6" s="9">
        <v>10</v>
      </c>
      <c r="K6" s="9">
        <v>11</v>
      </c>
      <c r="L6" s="9">
        <v>13</v>
      </c>
      <c r="M6" s="59">
        <v>24</v>
      </c>
    </row>
    <row r="7" s="1" customFormat="1" ht="19.5" customHeight="1" spans="1:13">
      <c r="A7" s="13"/>
      <c r="B7" s="88"/>
      <c r="C7" s="88"/>
      <c r="D7" s="88"/>
      <c r="E7" s="88"/>
      <c r="F7" s="88"/>
      <c r="G7" s="88"/>
      <c r="H7" s="88"/>
      <c r="I7" s="88"/>
      <c r="J7" s="88"/>
      <c r="K7" s="88"/>
      <c r="L7" s="88"/>
      <c r="M7" s="88"/>
    </row>
    <row r="8" s="1" customFormat="1" ht="19.5" customHeight="1" spans="1:13">
      <c r="A8" s="29"/>
      <c r="B8" s="88"/>
      <c r="C8" s="88"/>
      <c r="D8" s="88"/>
      <c r="E8" s="88"/>
      <c r="F8" s="88"/>
      <c r="G8" s="88"/>
      <c r="H8" s="88"/>
      <c r="I8" s="88"/>
      <c r="J8" s="88"/>
      <c r="K8" s="88"/>
      <c r="L8" s="88"/>
      <c r="M8" s="88"/>
    </row>
    <row r="9" s="1" customFormat="1" ht="33" customHeight="1" spans="1:1">
      <c r="A9" s="54" t="s">
        <v>431</v>
      </c>
    </row>
  </sheetData>
  <mergeCells count="5">
    <mergeCell ref="A2:M2"/>
    <mergeCell ref="A3:I3"/>
    <mergeCell ref="B4:D4"/>
    <mergeCell ref="E4:M4"/>
    <mergeCell ref="A4:A5"/>
  </mergeCells>
  <printOptions horizontalCentered="1"/>
  <pageMargins left="0.959027777777778" right="0.959027777777778" top="0.71875" bottom="0.71875"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F19" sqref="F19"/>
    </sheetView>
  </sheetViews>
  <sheetFormatPr defaultColWidth="9.10833333333333" defaultRowHeight="12" customHeight="1" outlineLevelRow="7"/>
  <cols>
    <col min="1" max="1" width="19.1083333333333" customWidth="1"/>
    <col min="2" max="2" width="21" customWidth="1"/>
    <col min="3" max="5" width="17.6666666666667" customWidth="1"/>
    <col min="6" max="6" width="13.4416666666667" customWidth="1"/>
    <col min="7" max="7" width="18.3333333333333" customWidth="1"/>
    <col min="8" max="8" width="15.5583333333333" customWidth="1"/>
    <col min="9" max="9" width="13.4416666666667" customWidth="1"/>
    <col min="10" max="10" width="18.8833333333333" customWidth="1"/>
  </cols>
  <sheetData>
    <row r="1" ht="27" customHeight="1" spans="10:10">
      <c r="J1" s="33" t="s">
        <v>432</v>
      </c>
    </row>
    <row r="2" ht="41.25" customHeight="1" spans="1:10">
      <c r="A2" s="75" t="str">
        <f>"2026"&amp;"年对下转移支付绩效目标表"</f>
        <v>2026年对下转移支付绩效目标表</v>
      </c>
      <c r="B2" s="34"/>
      <c r="C2" s="34"/>
      <c r="D2" s="34"/>
      <c r="E2" s="34"/>
      <c r="F2" s="76"/>
      <c r="G2" s="34"/>
      <c r="H2" s="76"/>
      <c r="I2" s="76"/>
      <c r="J2" s="34"/>
    </row>
    <row r="3" s="1" customFormat="1" ht="36" customHeight="1" spans="1:1">
      <c r="A3" s="35" t="str">
        <f>"单位名称："&amp;"中国共产党昆明市东川区委员会政法委员会"</f>
        <v>单位名称：中国共产党昆明市东川区委员会政法委员会</v>
      </c>
    </row>
    <row r="4" ht="44.25" customHeight="1" spans="1:10">
      <c r="A4" s="77" t="s">
        <v>429</v>
      </c>
      <c r="B4" s="77" t="s">
        <v>307</v>
      </c>
      <c r="C4" s="77" t="s">
        <v>308</v>
      </c>
      <c r="D4" s="77" t="s">
        <v>309</v>
      </c>
      <c r="E4" s="77" t="s">
        <v>310</v>
      </c>
      <c r="F4" s="78" t="s">
        <v>311</v>
      </c>
      <c r="G4" s="77" t="s">
        <v>312</v>
      </c>
      <c r="H4" s="78" t="s">
        <v>313</v>
      </c>
      <c r="I4" s="78" t="s">
        <v>314</v>
      </c>
      <c r="J4" s="77" t="s">
        <v>315</v>
      </c>
    </row>
    <row r="5" ht="34.95" customHeight="1" spans="1:10">
      <c r="A5" s="77">
        <v>1</v>
      </c>
      <c r="B5" s="77">
        <v>2</v>
      </c>
      <c r="C5" s="77">
        <v>3</v>
      </c>
      <c r="D5" s="77">
        <v>4</v>
      </c>
      <c r="E5" s="77">
        <v>5</v>
      </c>
      <c r="F5" s="78">
        <v>6</v>
      </c>
      <c r="G5" s="77">
        <v>7</v>
      </c>
      <c r="H5" s="78">
        <v>8</v>
      </c>
      <c r="I5" s="78">
        <v>9</v>
      </c>
      <c r="J5" s="77">
        <v>10</v>
      </c>
    </row>
    <row r="6" ht="42" customHeight="1" spans="1:10">
      <c r="A6" s="13"/>
      <c r="B6" s="13"/>
      <c r="C6" s="13"/>
      <c r="D6" s="13"/>
      <c r="E6" s="13"/>
      <c r="F6" s="13"/>
      <c r="G6" s="13"/>
      <c r="H6" s="13"/>
      <c r="I6" s="13"/>
      <c r="J6" s="12"/>
    </row>
    <row r="7" ht="42" customHeight="1" spans="1:10">
      <c r="A7" s="13"/>
      <c r="B7" s="13"/>
      <c r="C7" s="13"/>
      <c r="D7" s="13"/>
      <c r="E7" s="13"/>
      <c r="F7" s="13"/>
      <c r="G7" s="13"/>
      <c r="H7" s="13"/>
      <c r="I7" s="13"/>
      <c r="J7" s="13"/>
    </row>
    <row r="8" s="54" customFormat="1" ht="51.9" customHeight="1" spans="1:1">
      <c r="A8" s="54" t="s">
        <v>433</v>
      </c>
    </row>
  </sheetData>
  <mergeCells count="2">
    <mergeCell ref="A2:J2"/>
    <mergeCell ref="A3:H3"/>
  </mergeCells>
  <printOptions horizontalCentered="1"/>
  <pageMargins left="0.959027777777778" right="0.959027777777778" top="0.71875" bottom="0.718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C1" workbookViewId="0">
      <selection activeCell="G4" sqref="$A4:$XFD5"/>
    </sheetView>
  </sheetViews>
  <sheetFormatPr defaultColWidth="10.4416666666667" defaultRowHeight="14.25" customHeight="1"/>
  <cols>
    <col min="1" max="3" width="33.6666666666667" customWidth="1"/>
    <col min="4" max="4" width="45.5583333333333" customWidth="1"/>
    <col min="5" max="5" width="27.5583333333333" customWidth="1"/>
    <col min="6" max="6" width="21.6666666666667" customWidth="1"/>
    <col min="7" max="9" width="26.3333333333333" customWidth="1"/>
  </cols>
  <sheetData>
    <row r="1" s="1" customFormat="1" ht="42" customHeight="1" spans="1:9">
      <c r="A1" s="25" t="s">
        <v>434</v>
      </c>
      <c r="B1" s="25"/>
      <c r="C1" s="25"/>
      <c r="D1" s="25"/>
      <c r="E1" s="25"/>
      <c r="F1" s="25"/>
      <c r="G1" s="25"/>
      <c r="H1" s="25"/>
      <c r="I1" s="25"/>
    </row>
    <row r="2" ht="41.25" customHeight="1" spans="1:9">
      <c r="A2" s="61" t="str">
        <f>"2026"&amp;"年新增资产配置预算表"</f>
        <v>2026年新增资产配置预算表</v>
      </c>
      <c r="B2" s="61"/>
      <c r="C2" s="61"/>
      <c r="D2" s="61"/>
      <c r="E2" s="61"/>
      <c r="F2" s="61"/>
      <c r="G2" s="61"/>
      <c r="H2" s="61"/>
      <c r="I2" s="61"/>
    </row>
    <row r="3" s="53" customFormat="1" ht="39" customHeight="1" spans="1:9">
      <c r="A3" s="54" t="str">
        <f>"单位名称："&amp;"中国共产党昆明市东川区委员会政法委员会"</f>
        <v>单位名称：中国共产党昆明市东川区委员会政法委员会</v>
      </c>
      <c r="B3" s="54"/>
      <c r="C3" s="54"/>
      <c r="D3" s="54"/>
      <c r="E3" s="54"/>
      <c r="F3" s="62"/>
      <c r="G3" s="63"/>
      <c r="H3" s="63"/>
      <c r="I3" s="33" t="s">
        <v>1</v>
      </c>
    </row>
    <row r="4" ht="33" customHeight="1" spans="1:9">
      <c r="A4" s="64" t="s">
        <v>194</v>
      </c>
      <c r="B4" s="64" t="s">
        <v>195</v>
      </c>
      <c r="C4" s="64" t="s">
        <v>435</v>
      </c>
      <c r="D4" s="64" t="s">
        <v>436</v>
      </c>
      <c r="E4" s="64" t="s">
        <v>437</v>
      </c>
      <c r="F4" s="65" t="s">
        <v>438</v>
      </c>
      <c r="G4" s="66" t="s">
        <v>439</v>
      </c>
      <c r="H4" s="66"/>
      <c r="I4" s="66"/>
    </row>
    <row r="5" ht="33" customHeight="1" spans="1:9">
      <c r="A5" s="67"/>
      <c r="B5" s="67"/>
      <c r="C5" s="67"/>
      <c r="D5" s="68"/>
      <c r="E5" s="69"/>
      <c r="F5" s="69"/>
      <c r="G5" s="70" t="s">
        <v>405</v>
      </c>
      <c r="H5" s="70" t="s">
        <v>440</v>
      </c>
      <c r="I5" s="70" t="s">
        <v>441</v>
      </c>
    </row>
    <row r="6" ht="33" customHeight="1" spans="1:9">
      <c r="A6" s="23" t="s">
        <v>83</v>
      </c>
      <c r="B6" s="23" t="s">
        <v>84</v>
      </c>
      <c r="C6" s="23" t="s">
        <v>85</v>
      </c>
      <c r="D6" s="23" t="s">
        <v>86</v>
      </c>
      <c r="E6" s="23" t="s">
        <v>87</v>
      </c>
      <c r="F6" s="23" t="s">
        <v>88</v>
      </c>
      <c r="G6" s="23" t="s">
        <v>89</v>
      </c>
      <c r="H6" s="12" t="s">
        <v>90</v>
      </c>
      <c r="I6" s="12">
        <v>9</v>
      </c>
    </row>
    <row r="7" ht="33" customHeight="1" spans="1:9">
      <c r="A7" s="23"/>
      <c r="B7" s="23"/>
      <c r="C7" s="23"/>
      <c r="D7" s="23"/>
      <c r="E7" s="23"/>
      <c r="F7" s="23"/>
      <c r="G7" s="23"/>
      <c r="H7" s="71"/>
      <c r="I7" s="71"/>
    </row>
    <row r="8" ht="33" customHeight="1" spans="1:9">
      <c r="A8" s="9" t="s">
        <v>55</v>
      </c>
      <c r="B8" s="72"/>
      <c r="C8" s="72"/>
      <c r="D8" s="73"/>
      <c r="E8" s="74"/>
      <c r="F8" s="74"/>
      <c r="G8" s="23"/>
      <c r="H8" s="71"/>
      <c r="I8" s="71"/>
    </row>
    <row r="9" s="54" customFormat="1" ht="36" customHeight="1" spans="1:1">
      <c r="A9" s="54" t="s">
        <v>442</v>
      </c>
    </row>
  </sheetData>
  <mergeCells count="10">
    <mergeCell ref="A1:I1"/>
    <mergeCell ref="A2:I2"/>
    <mergeCell ref="G4:I4"/>
    <mergeCell ref="A8:F8"/>
    <mergeCell ref="A4:A5"/>
    <mergeCell ref="B4:B5"/>
    <mergeCell ref="C4:C5"/>
    <mergeCell ref="D4:D5"/>
    <mergeCell ref="E4:E5"/>
    <mergeCell ref="F4:F5"/>
  </mergeCells>
  <pageMargins left="0.669444444444445" right="0.669444444444445" top="0.71875" bottom="0.71875" header="0.279166666666667" footer="0.279166666666667"/>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I4" sqref="$A4:$XFD6"/>
    </sheetView>
  </sheetViews>
  <sheetFormatPr defaultColWidth="9.10833333333333" defaultRowHeight="14.25" customHeight="1"/>
  <cols>
    <col min="1" max="1" width="19.3333333333333" customWidth="1"/>
    <col min="2" max="2" width="24.8833333333333" customWidth="1"/>
    <col min="3" max="3" width="23.8833333333333" customWidth="1"/>
    <col min="4" max="4" width="11.1083333333333" customWidth="1"/>
    <col min="5" max="5" width="17.6666666666667" customWidth="1"/>
    <col min="6" max="6" width="9.88333333333333" customWidth="1"/>
    <col min="7" max="7" width="17.6666666666667" customWidth="1"/>
    <col min="8" max="11" width="23.1083333333333" customWidth="1"/>
  </cols>
  <sheetData>
    <row r="1" ht="31.05" customHeight="1" spans="4:11">
      <c r="D1" s="32"/>
      <c r="E1" s="32"/>
      <c r="F1" s="32"/>
      <c r="G1" s="32"/>
      <c r="K1" s="33" t="s">
        <v>443</v>
      </c>
    </row>
    <row r="2" ht="41.25" customHeight="1" spans="1:11">
      <c r="A2" s="34" t="str">
        <f>"2026"&amp;"年上级补助项目支出预算表"</f>
        <v>2026年上级补助项目支出预算表</v>
      </c>
      <c r="B2" s="34"/>
      <c r="C2" s="34"/>
      <c r="D2" s="34"/>
      <c r="E2" s="34"/>
      <c r="F2" s="34"/>
      <c r="G2" s="34"/>
      <c r="H2" s="34"/>
      <c r="I2" s="34"/>
      <c r="J2" s="34"/>
      <c r="K2" s="34"/>
    </row>
    <row r="3" s="53" customFormat="1" ht="36" customHeight="1" spans="1:11">
      <c r="A3" s="35" t="str">
        <f>"单位名称："&amp;"中国共产党昆明市东川区委员会政法委员会"</f>
        <v>单位名称：中国共产党昆明市东川区委员会政法委员会</v>
      </c>
      <c r="B3" s="3"/>
      <c r="C3" s="3"/>
      <c r="D3" s="3"/>
      <c r="E3" s="3"/>
      <c r="F3" s="3"/>
      <c r="G3" s="3"/>
      <c r="H3" s="55"/>
      <c r="I3" s="55"/>
      <c r="J3" s="55"/>
      <c r="K3" s="33" t="s">
        <v>1</v>
      </c>
    </row>
    <row r="4" ht="33" customHeight="1" spans="1:11">
      <c r="A4" s="37" t="s">
        <v>283</v>
      </c>
      <c r="B4" s="37" t="s">
        <v>197</v>
      </c>
      <c r="C4" s="37" t="s">
        <v>284</v>
      </c>
      <c r="D4" s="38" t="s">
        <v>198</v>
      </c>
      <c r="E4" s="38" t="s">
        <v>199</v>
      </c>
      <c r="F4" s="38" t="s">
        <v>285</v>
      </c>
      <c r="G4" s="38" t="s">
        <v>286</v>
      </c>
      <c r="H4" s="38" t="s">
        <v>55</v>
      </c>
      <c r="I4" s="39" t="s">
        <v>444</v>
      </c>
      <c r="J4" s="40"/>
      <c r="K4" s="41"/>
    </row>
    <row r="5" ht="21.75" customHeight="1" spans="1:11">
      <c r="A5" s="42"/>
      <c r="B5" s="42"/>
      <c r="C5" s="42"/>
      <c r="D5" s="43"/>
      <c r="E5" s="43"/>
      <c r="F5" s="43"/>
      <c r="G5" s="43"/>
      <c r="H5" s="43"/>
      <c r="I5" s="38" t="s">
        <v>58</v>
      </c>
      <c r="J5" s="38" t="s">
        <v>59</v>
      </c>
      <c r="K5" s="38" t="s">
        <v>60</v>
      </c>
    </row>
    <row r="6" ht="40.5" customHeight="1" spans="1:11">
      <c r="A6" s="45"/>
      <c r="B6" s="45"/>
      <c r="C6" s="45"/>
      <c r="D6" s="46"/>
      <c r="E6" s="46"/>
      <c r="F6" s="46"/>
      <c r="G6" s="46"/>
      <c r="H6" s="46"/>
      <c r="I6" s="46" t="s">
        <v>57</v>
      </c>
      <c r="J6" s="46"/>
      <c r="K6" s="46"/>
    </row>
    <row r="7" ht="25.95" customHeight="1" spans="1:11">
      <c r="A7" s="9">
        <v>1</v>
      </c>
      <c r="B7" s="9">
        <v>2</v>
      </c>
      <c r="C7" s="9">
        <v>3</v>
      </c>
      <c r="D7" s="9">
        <v>4</v>
      </c>
      <c r="E7" s="9">
        <v>5</v>
      </c>
      <c r="F7" s="9">
        <v>6</v>
      </c>
      <c r="G7" s="9">
        <v>7</v>
      </c>
      <c r="H7" s="9">
        <v>8</v>
      </c>
      <c r="I7" s="9">
        <v>9</v>
      </c>
      <c r="J7" s="59">
        <v>10</v>
      </c>
      <c r="K7" s="59">
        <v>11</v>
      </c>
    </row>
    <row r="8" ht="18.75" customHeight="1" spans="1:11">
      <c r="A8" s="13"/>
      <c r="B8" s="24"/>
      <c r="C8" s="13"/>
      <c r="D8" s="13"/>
      <c r="E8" s="13"/>
      <c r="F8" s="13"/>
      <c r="G8" s="13"/>
      <c r="H8" s="56"/>
      <c r="I8" s="60"/>
      <c r="J8" s="60"/>
      <c r="K8" s="56"/>
    </row>
    <row r="9" ht="18.75" customHeight="1" spans="1:11">
      <c r="A9" s="24"/>
      <c r="B9" s="24"/>
      <c r="C9" s="49"/>
      <c r="D9" s="49"/>
      <c r="E9" s="49"/>
      <c r="F9" s="49"/>
      <c r="G9" s="49"/>
      <c r="H9" s="49"/>
      <c r="I9" s="49"/>
      <c r="J9" s="49"/>
      <c r="K9" s="56"/>
    </row>
    <row r="10" ht="18.75" customHeight="1" spans="1:11">
      <c r="A10" s="50" t="s">
        <v>185</v>
      </c>
      <c r="B10" s="57"/>
      <c r="C10" s="57"/>
      <c r="D10" s="57"/>
      <c r="E10" s="57"/>
      <c r="F10" s="57"/>
      <c r="G10" s="58"/>
      <c r="H10" s="49"/>
      <c r="I10" s="49"/>
      <c r="J10" s="49"/>
      <c r="K10" s="56"/>
    </row>
    <row r="11" s="54" customFormat="1" ht="42" customHeight="1" spans="1:1">
      <c r="A11" s="54" t="s">
        <v>445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875" right="0.36875" top="0.559027777777778" bottom="0.559027777777778" header="0.479166666666667" footer="0.479166666666667"/>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topLeftCell="A2" workbookViewId="0">
      <selection activeCell="E4" sqref="$A4:$XFD6"/>
    </sheetView>
  </sheetViews>
  <sheetFormatPr defaultColWidth="9.10833333333333" defaultRowHeight="14.25" customHeight="1" outlineLevelCol="6"/>
  <cols>
    <col min="1" max="1" width="35.3333333333333" customWidth="1"/>
    <col min="2" max="2" width="17" customWidth="1"/>
    <col min="3" max="3" width="35" customWidth="1"/>
    <col min="4" max="4" width="13.775" customWidth="1"/>
    <col min="5" max="5" width="16" customWidth="1"/>
    <col min="6" max="6" width="17.8833333333333" customWidth="1"/>
    <col min="7" max="7" width="15.3333333333333" customWidth="1"/>
  </cols>
  <sheetData>
    <row r="1" ht="36" customHeight="1" spans="4:7">
      <c r="D1" s="32"/>
      <c r="G1" s="33" t="s">
        <v>446</v>
      </c>
    </row>
    <row r="2" ht="41.25" customHeight="1" spans="1:7">
      <c r="A2" s="34" t="str">
        <f>"2026"&amp;"年部门项目中期规划预算表"</f>
        <v>2026年部门项目中期规划预算表</v>
      </c>
      <c r="B2" s="34"/>
      <c r="C2" s="34"/>
      <c r="D2" s="34"/>
      <c r="E2" s="34"/>
      <c r="F2" s="34"/>
      <c r="G2" s="34"/>
    </row>
    <row r="3" ht="30" customHeight="1" spans="1:7">
      <c r="A3" s="35" t="str">
        <f>"单位名称："&amp;"中国共产党昆明市东川区委员会政法委员会"</f>
        <v>单位名称：中国共产党昆明市东川区委员会政法委员会</v>
      </c>
      <c r="B3" s="3"/>
      <c r="C3" s="3"/>
      <c r="D3" s="3"/>
      <c r="E3" s="36"/>
      <c r="F3" s="36"/>
      <c r="G3" s="33" t="s">
        <v>1</v>
      </c>
    </row>
    <row r="4" ht="42" customHeight="1" spans="1:7">
      <c r="A4" s="37" t="s">
        <v>284</v>
      </c>
      <c r="B4" s="37" t="s">
        <v>283</v>
      </c>
      <c r="C4" s="37" t="s">
        <v>197</v>
      </c>
      <c r="D4" s="38" t="s">
        <v>447</v>
      </c>
      <c r="E4" s="39" t="s">
        <v>58</v>
      </c>
      <c r="F4" s="40"/>
      <c r="G4" s="41"/>
    </row>
    <row r="5" ht="21.75" customHeight="1" spans="1:7">
      <c r="A5" s="42"/>
      <c r="B5" s="42"/>
      <c r="C5" s="42"/>
      <c r="D5" s="43"/>
      <c r="E5" s="44" t="str">
        <f>"2026"&amp;"年"</f>
        <v>2026年</v>
      </c>
      <c r="F5" s="38" t="str">
        <f>("2026"+1)&amp;"年"</f>
        <v>2027年</v>
      </c>
      <c r="G5" s="38" t="str">
        <f>("2026"+2)&amp;"年"</f>
        <v>2028年</v>
      </c>
    </row>
    <row r="6" ht="40.5" customHeight="1" spans="1:7">
      <c r="A6" s="45"/>
      <c r="B6" s="45"/>
      <c r="C6" s="45"/>
      <c r="D6" s="46"/>
      <c r="E6" s="47"/>
      <c r="F6" s="46" t="s">
        <v>57</v>
      </c>
      <c r="G6" s="46"/>
    </row>
    <row r="7" ht="37.95" customHeight="1" spans="1:7">
      <c r="A7" s="9">
        <v>1</v>
      </c>
      <c r="B7" s="9">
        <v>2</v>
      </c>
      <c r="C7" s="9">
        <v>3</v>
      </c>
      <c r="D7" s="9">
        <v>4</v>
      </c>
      <c r="E7" s="9">
        <v>5</v>
      </c>
      <c r="F7" s="9">
        <v>6</v>
      </c>
      <c r="G7" s="9">
        <v>7</v>
      </c>
    </row>
    <row r="8" ht="36" customHeight="1" spans="1:7">
      <c r="A8" s="19" t="s">
        <v>70</v>
      </c>
      <c r="B8" s="48"/>
      <c r="C8" s="48"/>
      <c r="D8" s="48"/>
      <c r="E8" s="49">
        <v>406704</v>
      </c>
      <c r="F8" s="49">
        <v>120000</v>
      </c>
      <c r="G8" s="49">
        <v>120000</v>
      </c>
    </row>
    <row r="9" ht="40.05" customHeight="1" spans="1:7">
      <c r="A9" s="19"/>
      <c r="B9" s="48" t="s">
        <v>448</v>
      </c>
      <c r="C9" s="48" t="s">
        <v>291</v>
      </c>
      <c r="D9" s="48" t="s">
        <v>449</v>
      </c>
      <c r="E9" s="49">
        <v>106704</v>
      </c>
      <c r="F9" s="49">
        <v>120000</v>
      </c>
      <c r="G9" s="49">
        <v>120000</v>
      </c>
    </row>
    <row r="10" ht="40.05" customHeight="1" spans="1:7">
      <c r="A10" s="19"/>
      <c r="B10" s="48" t="s">
        <v>448</v>
      </c>
      <c r="C10" s="48" t="s">
        <v>450</v>
      </c>
      <c r="D10" s="48" t="s">
        <v>449</v>
      </c>
      <c r="E10" s="49">
        <v>100000</v>
      </c>
      <c r="F10" s="49"/>
      <c r="G10" s="49"/>
    </row>
    <row r="11" ht="40.05" customHeight="1" spans="1:7">
      <c r="A11" s="19"/>
      <c r="B11" s="48" t="s">
        <v>448</v>
      </c>
      <c r="C11" s="48" t="s">
        <v>450</v>
      </c>
      <c r="D11" s="48" t="s">
        <v>449</v>
      </c>
      <c r="E11" s="49">
        <v>70000</v>
      </c>
      <c r="F11" s="49"/>
      <c r="G11" s="49"/>
    </row>
    <row r="12" ht="40.05" customHeight="1" spans="1:7">
      <c r="A12" s="19"/>
      <c r="B12" s="48" t="s">
        <v>448</v>
      </c>
      <c r="C12" s="48" t="s">
        <v>450</v>
      </c>
      <c r="D12" s="48" t="s">
        <v>449</v>
      </c>
      <c r="E12" s="49">
        <v>70000</v>
      </c>
      <c r="F12" s="49"/>
      <c r="G12" s="49"/>
    </row>
    <row r="13" ht="40.05" customHeight="1" spans="1:7">
      <c r="A13" s="19"/>
      <c r="B13" s="48" t="s">
        <v>448</v>
      </c>
      <c r="C13" s="48" t="s">
        <v>450</v>
      </c>
      <c r="D13" s="48" t="s">
        <v>449</v>
      </c>
      <c r="E13" s="49">
        <v>50000</v>
      </c>
      <c r="F13" s="49"/>
      <c r="G13" s="49"/>
    </row>
    <row r="14" ht="40.05" customHeight="1" spans="1:7">
      <c r="A14" s="19"/>
      <c r="B14" s="48" t="s">
        <v>451</v>
      </c>
      <c r="C14" s="48" t="s">
        <v>450</v>
      </c>
      <c r="D14" s="48" t="s">
        <v>449</v>
      </c>
      <c r="E14" s="49">
        <v>10000</v>
      </c>
      <c r="F14" s="49"/>
      <c r="G14" s="49"/>
    </row>
    <row r="15" ht="40.05" customHeight="1" spans="1:7">
      <c r="A15" s="50" t="s">
        <v>55</v>
      </c>
      <c r="B15" s="51" t="s">
        <v>452</v>
      </c>
      <c r="C15" s="51"/>
      <c r="D15" s="52"/>
      <c r="E15" s="49">
        <v>406704</v>
      </c>
      <c r="F15" s="49">
        <v>120000</v>
      </c>
      <c r="G15" s="49">
        <v>120000</v>
      </c>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6875" right="0.36875" top="0.559027777777778" bottom="0.559027777777778" header="0.479166666666667" footer="0.479166666666667"/>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topLeftCell="A13" workbookViewId="0">
      <selection activeCell="J23" sqref="J23"/>
    </sheetView>
  </sheetViews>
  <sheetFormatPr defaultColWidth="8.55833333333333" defaultRowHeight="14.25" customHeight="1"/>
  <cols>
    <col min="1" max="1" width="18.1083333333333" customWidth="1"/>
    <col min="2" max="2" width="23.4416666666667" customWidth="1"/>
    <col min="3" max="3" width="26" customWidth="1"/>
    <col min="4" max="4" width="15.5583333333333" customWidth="1"/>
    <col min="5" max="5" width="15.2166666666667" customWidth="1"/>
    <col min="6" max="6" width="15.4416666666667" customWidth="1"/>
    <col min="7" max="7" width="16.4416666666667" customWidth="1"/>
    <col min="8" max="8" width="29.5583333333333" customWidth="1"/>
    <col min="9" max="9" width="30.5583333333333" customWidth="1"/>
    <col min="10" max="10" width="29.1083333333333" customWidth="1"/>
  </cols>
  <sheetData>
    <row r="1" ht="21" customHeight="1" spans="10:10">
      <c r="J1" s="25" t="s">
        <v>453</v>
      </c>
    </row>
    <row r="2" ht="41.25" customHeight="1" spans="1:10">
      <c r="A2" s="2" t="str">
        <f>"2026"&amp;"年部门整体支出绩效目标表"</f>
        <v>2026年部门整体支出绩效目标表</v>
      </c>
      <c r="B2" s="2"/>
      <c r="C2" s="2"/>
      <c r="D2" s="2"/>
      <c r="E2" s="2"/>
      <c r="F2" s="2"/>
      <c r="G2" s="2"/>
      <c r="H2" s="2"/>
      <c r="I2" s="2"/>
      <c r="J2" s="2"/>
    </row>
    <row r="3" s="1" customFormat="1" ht="30" customHeight="1" spans="1:10">
      <c r="A3" s="3" t="str">
        <f>"单位名称："&amp;"中国共产党昆明市东川区委员会政法委员会"</f>
        <v>单位名称：中国共产党昆明市东川区委员会政法委员会</v>
      </c>
      <c r="B3" s="3"/>
      <c r="C3" s="3"/>
      <c r="D3" s="3"/>
      <c r="E3" s="3"/>
      <c r="F3" s="3"/>
      <c r="G3" s="4"/>
      <c r="H3" s="4"/>
      <c r="I3" s="4"/>
      <c r="J3" s="222" t="s">
        <v>1</v>
      </c>
    </row>
    <row r="4" s="1" customFormat="1" ht="30" customHeight="1" spans="1:10">
      <c r="A4" s="5" t="s">
        <v>454</v>
      </c>
      <c r="B4" s="6" t="s">
        <v>71</v>
      </c>
      <c r="C4" s="6"/>
      <c r="D4" s="6"/>
      <c r="E4" s="6"/>
      <c r="F4" s="5" t="s">
        <v>455</v>
      </c>
      <c r="G4" s="5"/>
      <c r="H4" s="6" t="s">
        <v>70</v>
      </c>
      <c r="I4" s="6"/>
      <c r="J4" s="6"/>
    </row>
    <row r="5" s="1" customFormat="1" ht="32.25" customHeight="1" spans="1:10">
      <c r="A5" s="7" t="s">
        <v>456</v>
      </c>
      <c r="B5" s="8"/>
      <c r="C5" s="8"/>
      <c r="D5" s="8"/>
      <c r="E5" s="8"/>
      <c r="F5" s="8"/>
      <c r="G5" s="8"/>
      <c r="H5" s="8"/>
      <c r="I5" s="26"/>
      <c r="J5" s="27" t="s">
        <v>457</v>
      </c>
    </row>
    <row r="6" s="1" customFormat="1" ht="99.75" customHeight="1" spans="1:10">
      <c r="A6" s="9" t="s">
        <v>458</v>
      </c>
      <c r="B6" s="10" t="s">
        <v>459</v>
      </c>
      <c r="C6" s="11" t="s">
        <v>460</v>
      </c>
      <c r="D6" s="11"/>
      <c r="E6" s="11"/>
      <c r="F6" s="11"/>
      <c r="G6" s="11"/>
      <c r="H6" s="11"/>
      <c r="I6" s="11"/>
      <c r="J6" s="28"/>
    </row>
    <row r="7" s="1" customFormat="1" ht="99.75" customHeight="1" spans="1:10">
      <c r="A7" s="9"/>
      <c r="B7" s="10" t="str">
        <f>"总体绩效目标（"&amp;"2026"&amp;"-"&amp;("2026"+2)&amp;"年期间）"</f>
        <v>总体绩效目标（2026-2028年期间）</v>
      </c>
      <c r="C7" s="11" t="s">
        <v>461</v>
      </c>
      <c r="D7" s="11"/>
      <c r="E7" s="11"/>
      <c r="F7" s="11"/>
      <c r="G7" s="11"/>
      <c r="H7" s="11"/>
      <c r="I7" s="11"/>
      <c r="J7" s="28"/>
    </row>
    <row r="8" s="1" customFormat="1" ht="94.05" customHeight="1" spans="1:10">
      <c r="A8" s="10" t="s">
        <v>462</v>
      </c>
      <c r="B8" s="12" t="str">
        <f>"预算年度（"&amp;"2026"&amp;"年）绩效目标"</f>
        <v>预算年度（2026年）绩效目标</v>
      </c>
      <c r="C8" s="13" t="s">
        <v>463</v>
      </c>
      <c r="D8" s="13"/>
      <c r="E8" s="13"/>
      <c r="F8" s="13"/>
      <c r="G8" s="13"/>
      <c r="H8" s="13"/>
      <c r="I8" s="13"/>
      <c r="J8" s="29"/>
    </row>
    <row r="9" s="1" customFormat="1" ht="32.25" customHeight="1" spans="1:10">
      <c r="A9" s="14" t="s">
        <v>464</v>
      </c>
      <c r="B9" s="14"/>
      <c r="C9" s="14"/>
      <c r="D9" s="14"/>
      <c r="E9" s="14"/>
      <c r="F9" s="14"/>
      <c r="G9" s="14"/>
      <c r="H9" s="14"/>
      <c r="I9" s="14"/>
      <c r="J9" s="14"/>
    </row>
    <row r="10" s="1" customFormat="1" ht="32.25" customHeight="1" spans="1:10">
      <c r="A10" s="10" t="s">
        <v>465</v>
      </c>
      <c r="B10" s="10"/>
      <c r="C10" s="9" t="s">
        <v>466</v>
      </c>
      <c r="D10" s="9"/>
      <c r="E10" s="9"/>
      <c r="F10" s="9" t="s">
        <v>467</v>
      </c>
      <c r="G10" s="9"/>
      <c r="H10" s="9" t="s">
        <v>468</v>
      </c>
      <c r="I10" s="9"/>
      <c r="J10" s="9"/>
    </row>
    <row r="11" s="1" customFormat="1" ht="32.25" customHeight="1" spans="1:10">
      <c r="A11" s="10"/>
      <c r="B11" s="10"/>
      <c r="C11" s="9"/>
      <c r="D11" s="9"/>
      <c r="E11" s="9"/>
      <c r="F11" s="9"/>
      <c r="G11" s="9"/>
      <c r="H11" s="10" t="s">
        <v>469</v>
      </c>
      <c r="I11" s="10" t="s">
        <v>470</v>
      </c>
      <c r="J11" s="10" t="s">
        <v>471</v>
      </c>
    </row>
    <row r="12" s="1" customFormat="1" ht="39" customHeight="1" spans="1:10">
      <c r="A12" s="9" t="s">
        <v>55</v>
      </c>
      <c r="B12" s="15"/>
      <c r="C12" s="15"/>
      <c r="D12" s="15"/>
      <c r="E12" s="15"/>
      <c r="F12" s="15"/>
      <c r="G12" s="16"/>
      <c r="H12" s="17">
        <v>7328711.85</v>
      </c>
      <c r="I12" s="17">
        <v>7123711.85</v>
      </c>
      <c r="J12" s="17">
        <v>205000</v>
      </c>
    </row>
    <row r="13" s="1" customFormat="1" ht="34.5" customHeight="1" spans="1:10">
      <c r="A13" s="11" t="s">
        <v>472</v>
      </c>
      <c r="B13" s="18"/>
      <c r="C13" s="11" t="s">
        <v>472</v>
      </c>
      <c r="D13" s="18"/>
      <c r="E13" s="18"/>
      <c r="F13" s="18"/>
      <c r="G13" s="18"/>
      <c r="H13" s="17">
        <v>6717007.85</v>
      </c>
      <c r="I13" s="17">
        <v>6717007.85</v>
      </c>
      <c r="J13" s="17"/>
    </row>
    <row r="14" s="1" customFormat="1" ht="49.95" customHeight="1" spans="1:10">
      <c r="A14" s="11" t="s">
        <v>473</v>
      </c>
      <c r="B14" s="19"/>
      <c r="C14" s="11" t="s">
        <v>474</v>
      </c>
      <c r="D14" s="19"/>
      <c r="E14" s="19"/>
      <c r="F14" s="19"/>
      <c r="G14" s="19"/>
      <c r="H14" s="17">
        <v>611704</v>
      </c>
      <c r="I14" s="17">
        <v>406704</v>
      </c>
      <c r="J14" s="17">
        <v>205000</v>
      </c>
    </row>
    <row r="15" s="1" customFormat="1" ht="32.25" customHeight="1" spans="1:10">
      <c r="A15" s="14" t="s">
        <v>475</v>
      </c>
      <c r="B15" s="14"/>
      <c r="C15" s="14"/>
      <c r="D15" s="14"/>
      <c r="E15" s="14"/>
      <c r="F15" s="14"/>
      <c r="G15" s="14"/>
      <c r="H15" s="14"/>
      <c r="I15" s="14"/>
      <c r="J15" s="14"/>
    </row>
    <row r="16" s="1" customFormat="1" ht="32.25" customHeight="1" spans="1:10">
      <c r="A16" s="20" t="s">
        <v>476</v>
      </c>
      <c r="B16" s="20"/>
      <c r="C16" s="20"/>
      <c r="D16" s="20"/>
      <c r="E16" s="20"/>
      <c r="F16" s="20"/>
      <c r="G16" s="20"/>
      <c r="H16" s="10" t="s">
        <v>477</v>
      </c>
      <c r="I16" s="30" t="s">
        <v>315</v>
      </c>
      <c r="J16" s="10" t="s">
        <v>478</v>
      </c>
    </row>
    <row r="17" s="1" customFormat="1" ht="36" customHeight="1" spans="1:10">
      <c r="A17" s="21" t="s">
        <v>308</v>
      </c>
      <c r="B17" s="21" t="s">
        <v>479</v>
      </c>
      <c r="C17" s="22" t="s">
        <v>310</v>
      </c>
      <c r="D17" s="22" t="s">
        <v>311</v>
      </c>
      <c r="E17" s="22" t="s">
        <v>312</v>
      </c>
      <c r="F17" s="22" t="s">
        <v>313</v>
      </c>
      <c r="G17" s="22" t="s">
        <v>314</v>
      </c>
      <c r="H17" s="9"/>
      <c r="I17" s="9"/>
      <c r="J17" s="9"/>
    </row>
    <row r="18" s="1" customFormat="1" ht="32.25" customHeight="1" spans="1:10">
      <c r="A18" s="23" t="s">
        <v>317</v>
      </c>
      <c r="B18" s="23"/>
      <c r="C18" s="23"/>
      <c r="D18" s="23"/>
      <c r="E18" s="23"/>
      <c r="F18" s="23"/>
      <c r="G18" s="23"/>
      <c r="H18" s="12"/>
      <c r="I18" s="13"/>
      <c r="J18" s="12"/>
    </row>
    <row r="19" s="1" customFormat="1" ht="32.25" customHeight="1" spans="1:10">
      <c r="A19" s="23"/>
      <c r="B19" s="23" t="s">
        <v>318</v>
      </c>
      <c r="C19" s="23"/>
      <c r="D19" s="23"/>
      <c r="E19" s="23"/>
      <c r="F19" s="23"/>
      <c r="G19" s="23"/>
      <c r="H19" s="12"/>
      <c r="I19" s="13"/>
      <c r="J19" s="12"/>
    </row>
    <row r="20" s="1" customFormat="1" ht="49.05" customHeight="1" spans="1:10">
      <c r="A20" s="23"/>
      <c r="B20" s="23"/>
      <c r="C20" s="24" t="s">
        <v>480</v>
      </c>
      <c r="D20" s="23" t="s">
        <v>342</v>
      </c>
      <c r="E20" s="23" t="s">
        <v>481</v>
      </c>
      <c r="F20" s="23" t="s">
        <v>482</v>
      </c>
      <c r="G20" s="23" t="s">
        <v>322</v>
      </c>
      <c r="H20" s="13" t="s">
        <v>483</v>
      </c>
      <c r="I20" s="13" t="s">
        <v>484</v>
      </c>
      <c r="J20" s="13" t="s">
        <v>485</v>
      </c>
    </row>
    <row r="21" s="1" customFormat="1" ht="57" customHeight="1" spans="1:10">
      <c r="A21" s="23"/>
      <c r="B21" s="23"/>
      <c r="C21" s="24" t="s">
        <v>486</v>
      </c>
      <c r="D21" s="23" t="s">
        <v>342</v>
      </c>
      <c r="E21" s="23" t="s">
        <v>487</v>
      </c>
      <c r="F21" s="23" t="s">
        <v>488</v>
      </c>
      <c r="G21" s="23" t="s">
        <v>322</v>
      </c>
      <c r="H21" s="13" t="s">
        <v>489</v>
      </c>
      <c r="I21" s="13" t="s">
        <v>490</v>
      </c>
      <c r="J21" s="13" t="s">
        <v>491</v>
      </c>
    </row>
    <row r="22" s="1" customFormat="1" ht="49.05" customHeight="1" spans="1:10">
      <c r="A22" s="23"/>
      <c r="B22" s="23"/>
      <c r="C22" s="24" t="s">
        <v>492</v>
      </c>
      <c r="D22" s="23" t="s">
        <v>320</v>
      </c>
      <c r="E22" s="23" t="s">
        <v>493</v>
      </c>
      <c r="F22" s="23" t="s">
        <v>482</v>
      </c>
      <c r="G22" s="23" t="s">
        <v>322</v>
      </c>
      <c r="H22" s="13" t="s">
        <v>483</v>
      </c>
      <c r="I22" s="13" t="s">
        <v>494</v>
      </c>
      <c r="J22" s="13" t="s">
        <v>495</v>
      </c>
    </row>
    <row r="23" s="1" customFormat="1" ht="49.05" customHeight="1" spans="1:10">
      <c r="A23" s="23"/>
      <c r="B23" s="23"/>
      <c r="C23" s="24" t="s">
        <v>496</v>
      </c>
      <c r="D23" s="23" t="s">
        <v>320</v>
      </c>
      <c r="E23" s="23" t="s">
        <v>92</v>
      </c>
      <c r="F23" s="23" t="s">
        <v>482</v>
      </c>
      <c r="G23" s="23" t="s">
        <v>322</v>
      </c>
      <c r="H23" s="13" t="s">
        <v>483</v>
      </c>
      <c r="I23" s="13" t="s">
        <v>497</v>
      </c>
      <c r="J23" s="13" t="s">
        <v>498</v>
      </c>
    </row>
    <row r="24" s="1" customFormat="1" ht="32.25" customHeight="1" spans="1:10">
      <c r="A24" s="23"/>
      <c r="B24" s="23" t="s">
        <v>349</v>
      </c>
      <c r="C24" s="24"/>
      <c r="D24" s="23"/>
      <c r="E24" s="23"/>
      <c r="F24" s="23"/>
      <c r="G24" s="23"/>
      <c r="H24" s="13"/>
      <c r="I24" s="13"/>
      <c r="J24" s="13"/>
    </row>
    <row r="25" s="1" customFormat="1" ht="60" customHeight="1" spans="1:10">
      <c r="A25" s="23"/>
      <c r="B25" s="23"/>
      <c r="C25" s="24" t="s">
        <v>499</v>
      </c>
      <c r="D25" s="23" t="s">
        <v>320</v>
      </c>
      <c r="E25" s="23" t="s">
        <v>337</v>
      </c>
      <c r="F25" s="23" t="s">
        <v>338</v>
      </c>
      <c r="G25" s="23" t="s">
        <v>322</v>
      </c>
      <c r="H25" s="13" t="s">
        <v>500</v>
      </c>
      <c r="I25" s="13" t="s">
        <v>501</v>
      </c>
      <c r="J25" s="13" t="s">
        <v>502</v>
      </c>
    </row>
    <row r="26" s="1" customFormat="1" ht="60" customHeight="1" spans="1:10">
      <c r="A26" s="23"/>
      <c r="B26" s="23"/>
      <c r="C26" s="24" t="s">
        <v>503</v>
      </c>
      <c r="D26" s="23" t="s">
        <v>342</v>
      </c>
      <c r="E26" s="23" t="s">
        <v>351</v>
      </c>
      <c r="F26" s="23" t="s">
        <v>338</v>
      </c>
      <c r="G26" s="23" t="s">
        <v>322</v>
      </c>
      <c r="H26" s="13" t="s">
        <v>504</v>
      </c>
      <c r="I26" s="13" t="s">
        <v>505</v>
      </c>
      <c r="J26" s="31" t="s">
        <v>491</v>
      </c>
    </row>
    <row r="27" s="1" customFormat="1" ht="60" customHeight="1" spans="1:10">
      <c r="A27" s="23"/>
      <c r="B27" s="23"/>
      <c r="C27" s="24" t="s">
        <v>506</v>
      </c>
      <c r="D27" s="23" t="s">
        <v>320</v>
      </c>
      <c r="E27" s="23" t="s">
        <v>337</v>
      </c>
      <c r="F27" s="23" t="s">
        <v>338</v>
      </c>
      <c r="G27" s="23" t="s">
        <v>322</v>
      </c>
      <c r="H27" s="13" t="s">
        <v>507</v>
      </c>
      <c r="I27" s="13" t="s">
        <v>508</v>
      </c>
      <c r="J27" s="13" t="s">
        <v>491</v>
      </c>
    </row>
    <row r="28" s="1" customFormat="1" ht="79.05" customHeight="1" spans="1:10">
      <c r="A28" s="23"/>
      <c r="B28" s="23"/>
      <c r="C28" s="24" t="s">
        <v>509</v>
      </c>
      <c r="D28" s="23" t="s">
        <v>320</v>
      </c>
      <c r="E28" s="23" t="s">
        <v>337</v>
      </c>
      <c r="F28" s="23" t="s">
        <v>338</v>
      </c>
      <c r="G28" s="23" t="s">
        <v>322</v>
      </c>
      <c r="H28" s="13" t="s">
        <v>510</v>
      </c>
      <c r="I28" s="13" t="s">
        <v>511</v>
      </c>
      <c r="J28" s="13" t="s">
        <v>512</v>
      </c>
    </row>
    <row r="29" s="1" customFormat="1" ht="60" customHeight="1" spans="1:10">
      <c r="A29" s="23"/>
      <c r="B29" s="23"/>
      <c r="C29" s="24" t="s">
        <v>513</v>
      </c>
      <c r="D29" s="23" t="s">
        <v>320</v>
      </c>
      <c r="E29" s="23" t="s">
        <v>337</v>
      </c>
      <c r="F29" s="23" t="s">
        <v>338</v>
      </c>
      <c r="G29" s="23" t="s">
        <v>322</v>
      </c>
      <c r="H29" s="13" t="s">
        <v>514</v>
      </c>
      <c r="I29" s="13" t="s">
        <v>515</v>
      </c>
      <c r="J29" s="13" t="s">
        <v>516</v>
      </c>
    </row>
    <row r="30" s="1" customFormat="1" ht="32.25" customHeight="1" spans="1:10">
      <c r="A30" s="23"/>
      <c r="B30" s="23" t="s">
        <v>324</v>
      </c>
      <c r="C30" s="24"/>
      <c r="D30" s="23"/>
      <c r="E30" s="23"/>
      <c r="F30" s="23"/>
      <c r="G30" s="23"/>
      <c r="H30" s="13"/>
      <c r="I30" s="13"/>
      <c r="J30" s="13"/>
    </row>
    <row r="31" s="1" customFormat="1" ht="58.05" customHeight="1" spans="1:10">
      <c r="A31" s="23"/>
      <c r="B31" s="23"/>
      <c r="C31" s="24" t="s">
        <v>517</v>
      </c>
      <c r="D31" s="23" t="s">
        <v>320</v>
      </c>
      <c r="E31" s="23" t="s">
        <v>518</v>
      </c>
      <c r="F31" s="23"/>
      <c r="G31" s="23" t="s">
        <v>327</v>
      </c>
      <c r="H31" s="13" t="s">
        <v>519</v>
      </c>
      <c r="I31" s="13" t="s">
        <v>520</v>
      </c>
      <c r="J31" s="13" t="s">
        <v>521</v>
      </c>
    </row>
    <row r="32" s="1" customFormat="1" ht="32.25" customHeight="1" spans="1:10">
      <c r="A32" s="23" t="s">
        <v>329</v>
      </c>
      <c r="B32" s="23"/>
      <c r="C32" s="24"/>
      <c r="D32" s="23"/>
      <c r="E32" s="23"/>
      <c r="F32" s="23"/>
      <c r="G32" s="23"/>
      <c r="H32" s="13"/>
      <c r="I32" s="13"/>
      <c r="J32" s="13"/>
    </row>
    <row r="33" s="1" customFormat="1" ht="32.25" customHeight="1" spans="1:10">
      <c r="A33" s="23"/>
      <c r="B33" s="23" t="s">
        <v>363</v>
      </c>
      <c r="C33" s="24"/>
      <c r="D33" s="23"/>
      <c r="E33" s="23"/>
      <c r="F33" s="23"/>
      <c r="G33" s="23"/>
      <c r="H33" s="13"/>
      <c r="I33" s="13"/>
      <c r="J33" s="13"/>
    </row>
    <row r="34" s="1" customFormat="1" ht="60" customHeight="1" spans="1:10">
      <c r="A34" s="23"/>
      <c r="B34" s="23"/>
      <c r="C34" s="24" t="s">
        <v>522</v>
      </c>
      <c r="D34" s="23" t="s">
        <v>342</v>
      </c>
      <c r="E34" s="23" t="s">
        <v>358</v>
      </c>
      <c r="F34" s="23" t="s">
        <v>338</v>
      </c>
      <c r="G34" s="23" t="s">
        <v>322</v>
      </c>
      <c r="H34" s="13" t="s">
        <v>523</v>
      </c>
      <c r="I34" s="13" t="s">
        <v>524</v>
      </c>
      <c r="J34" s="31" t="s">
        <v>525</v>
      </c>
    </row>
    <row r="35" s="1" customFormat="1" ht="32.25" customHeight="1" spans="1:10">
      <c r="A35" s="23" t="s">
        <v>334</v>
      </c>
      <c r="B35" s="23"/>
      <c r="C35" s="24"/>
      <c r="D35" s="23"/>
      <c r="E35" s="23"/>
      <c r="F35" s="23"/>
      <c r="G35" s="23"/>
      <c r="H35" s="13"/>
      <c r="I35" s="13"/>
      <c r="J35" s="13"/>
    </row>
    <row r="36" s="1" customFormat="1" ht="32.25" customHeight="1" spans="1:10">
      <c r="A36" s="23"/>
      <c r="B36" s="23" t="s">
        <v>335</v>
      </c>
      <c r="C36" s="24"/>
      <c r="D36" s="23"/>
      <c r="E36" s="23"/>
      <c r="F36" s="23"/>
      <c r="G36" s="23"/>
      <c r="H36" s="13"/>
      <c r="I36" s="13"/>
      <c r="J36" s="13"/>
    </row>
    <row r="37" s="1" customFormat="1" ht="67.95" customHeight="1" spans="1:10">
      <c r="A37" s="23"/>
      <c r="B37" s="23"/>
      <c r="C37" s="24" t="s">
        <v>526</v>
      </c>
      <c r="D37" s="23" t="s">
        <v>342</v>
      </c>
      <c r="E37" s="23" t="s">
        <v>351</v>
      </c>
      <c r="F37" s="23" t="s">
        <v>338</v>
      </c>
      <c r="G37" s="23" t="s">
        <v>322</v>
      </c>
      <c r="H37" s="13" t="s">
        <v>527</v>
      </c>
      <c r="I37" s="13" t="s">
        <v>528</v>
      </c>
      <c r="J37" s="31" t="s">
        <v>525</v>
      </c>
    </row>
    <row r="38" s="1" customFormat="1" ht="32.25" customHeight="1" spans="1:10">
      <c r="A38" s="23" t="s">
        <v>368</v>
      </c>
      <c r="B38" s="23"/>
      <c r="C38" s="24"/>
      <c r="D38" s="23"/>
      <c r="E38" s="23"/>
      <c r="F38" s="23"/>
      <c r="G38" s="23"/>
      <c r="H38" s="13"/>
      <c r="I38" s="13"/>
      <c r="J38" s="13"/>
    </row>
    <row r="39" s="1" customFormat="1" ht="32.25" customHeight="1" spans="1:10">
      <c r="A39" s="23"/>
      <c r="B39" s="23" t="s">
        <v>369</v>
      </c>
      <c r="C39" s="24"/>
      <c r="D39" s="23"/>
      <c r="E39" s="23"/>
      <c r="F39" s="23"/>
      <c r="G39" s="23"/>
      <c r="H39" s="13"/>
      <c r="I39" s="13"/>
      <c r="J39" s="13"/>
    </row>
    <row r="40" s="1" customFormat="1" ht="45" customHeight="1" spans="1:10">
      <c r="A40" s="23"/>
      <c r="B40" s="23"/>
      <c r="C40" s="24" t="s">
        <v>369</v>
      </c>
      <c r="D40" s="23" t="s">
        <v>529</v>
      </c>
      <c r="E40" s="23" t="s">
        <v>530</v>
      </c>
      <c r="F40" s="23" t="s">
        <v>531</v>
      </c>
      <c r="G40" s="23" t="s">
        <v>322</v>
      </c>
      <c r="H40" s="13" t="s">
        <v>532</v>
      </c>
      <c r="I40" s="13" t="s">
        <v>533</v>
      </c>
      <c r="J40" s="13" t="s">
        <v>534</v>
      </c>
    </row>
  </sheetData>
  <mergeCells count="25">
    <mergeCell ref="A2:J2"/>
    <mergeCell ref="A3:C3"/>
    <mergeCell ref="D3:F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38888888888889" right="0.838888888888889" top="0.9" bottom="0.9" header="0.359027777777778" footer="0.359027777777778"/>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F18" sqref="F18"/>
    </sheetView>
  </sheetViews>
  <sheetFormatPr defaultColWidth="8.55833333333333" defaultRowHeight="12.75" customHeight="1"/>
  <cols>
    <col min="1" max="1" width="14.4416666666667" customWidth="1"/>
    <col min="2" max="2" width="35" customWidth="1"/>
    <col min="3" max="5" width="17.775" customWidth="1"/>
    <col min="6" max="6" width="18.3333333333333" customWidth="1"/>
    <col min="7" max="8" width="17.6666666666667" customWidth="1"/>
    <col min="9" max="9" width="16.6666666666667" customWidth="1"/>
    <col min="10" max="12" width="18" customWidth="1"/>
    <col min="13" max="13" width="20.1083333333333" customWidth="1"/>
    <col min="14" max="14" width="20" customWidth="1"/>
    <col min="15" max="15" width="15.6666666666667" customWidth="1"/>
    <col min="16" max="19" width="18.6666666666667" customWidth="1"/>
  </cols>
  <sheetData>
    <row r="1" ht="25.95" customHeight="1" spans="1:1">
      <c r="A1" s="209" t="s">
        <v>52</v>
      </c>
    </row>
    <row r="2" ht="41.25" customHeight="1" spans="1:1">
      <c r="A2" s="202" t="str">
        <f>"2026"&amp;"年部门收入预算表"</f>
        <v>2026年部门收入预算表</v>
      </c>
    </row>
    <row r="3" s="1" customFormat="1" ht="43.05" customHeight="1" spans="1:19">
      <c r="A3" s="210" t="str">
        <f>"单位名称："&amp;"中国共产党昆明市东川区委员会政法委员会"</f>
        <v>单位名称：中国共产党昆明市东川区委员会政法委员会</v>
      </c>
      <c r="B3" s="210"/>
      <c r="S3" s="25" t="s">
        <v>1</v>
      </c>
    </row>
    <row r="4" ht="34.95" customHeight="1" spans="1:19">
      <c r="A4" s="195" t="s">
        <v>53</v>
      </c>
      <c r="B4" s="195" t="s">
        <v>54</v>
      </c>
      <c r="C4" s="195" t="s">
        <v>55</v>
      </c>
      <c r="D4" s="110" t="s">
        <v>56</v>
      </c>
      <c r="E4" s="110"/>
      <c r="F4" s="110"/>
      <c r="G4" s="110"/>
      <c r="H4" s="110"/>
      <c r="I4" s="115"/>
      <c r="J4" s="110"/>
      <c r="K4" s="110"/>
      <c r="L4" s="110"/>
      <c r="M4" s="110"/>
      <c r="N4" s="168"/>
      <c r="O4" s="110" t="s">
        <v>45</v>
      </c>
      <c r="P4" s="110"/>
      <c r="Q4" s="110"/>
      <c r="R4" s="110"/>
      <c r="S4" s="168"/>
    </row>
    <row r="5" ht="30" customHeight="1" spans="1:19">
      <c r="A5" s="195"/>
      <c r="B5" s="195"/>
      <c r="C5" s="195"/>
      <c r="D5" s="97" t="s">
        <v>57</v>
      </c>
      <c r="E5" s="97" t="s">
        <v>58</v>
      </c>
      <c r="F5" s="97" t="s">
        <v>59</v>
      </c>
      <c r="G5" s="97" t="s">
        <v>60</v>
      </c>
      <c r="H5" s="97" t="s">
        <v>61</v>
      </c>
      <c r="I5" s="116" t="s">
        <v>62</v>
      </c>
      <c r="J5" s="117"/>
      <c r="K5" s="117"/>
      <c r="L5" s="117"/>
      <c r="M5" s="117"/>
      <c r="N5" s="99"/>
      <c r="O5" s="97" t="s">
        <v>57</v>
      </c>
      <c r="P5" s="97" t="s">
        <v>58</v>
      </c>
      <c r="Q5" s="97" t="s">
        <v>59</v>
      </c>
      <c r="R5" s="97" t="s">
        <v>60</v>
      </c>
      <c r="S5" s="97" t="s">
        <v>63</v>
      </c>
    </row>
    <row r="6" ht="30" customHeight="1" spans="1:19">
      <c r="A6" s="211"/>
      <c r="B6" s="211"/>
      <c r="C6" s="212"/>
      <c r="D6" s="213"/>
      <c r="E6" s="213"/>
      <c r="F6" s="213"/>
      <c r="G6" s="213"/>
      <c r="H6" s="213"/>
      <c r="I6" s="99" t="s">
        <v>57</v>
      </c>
      <c r="J6" s="99" t="s">
        <v>64</v>
      </c>
      <c r="K6" s="99" t="s">
        <v>65</v>
      </c>
      <c r="L6" s="99" t="s">
        <v>66</v>
      </c>
      <c r="M6" s="99" t="s">
        <v>67</v>
      </c>
      <c r="N6" s="99" t="s">
        <v>68</v>
      </c>
      <c r="O6" s="219"/>
      <c r="P6" s="219"/>
      <c r="Q6" s="219"/>
      <c r="R6" s="219"/>
      <c r="S6" s="213"/>
    </row>
    <row r="7" ht="31.05" customHeight="1" spans="1:19">
      <c r="A7" s="214">
        <v>1</v>
      </c>
      <c r="B7" s="214">
        <v>2</v>
      </c>
      <c r="C7" s="214">
        <v>3</v>
      </c>
      <c r="D7" s="214">
        <v>4</v>
      </c>
      <c r="E7" s="214">
        <v>5</v>
      </c>
      <c r="F7" s="214">
        <v>6</v>
      </c>
      <c r="G7" s="214">
        <v>7</v>
      </c>
      <c r="H7" s="214">
        <v>8</v>
      </c>
      <c r="I7" s="214">
        <v>9</v>
      </c>
      <c r="J7" s="214">
        <v>10</v>
      </c>
      <c r="K7" s="214">
        <v>11</v>
      </c>
      <c r="L7" s="214">
        <v>12</v>
      </c>
      <c r="M7" s="214">
        <v>13</v>
      </c>
      <c r="N7" s="214">
        <v>14</v>
      </c>
      <c r="O7" s="214">
        <v>15</v>
      </c>
      <c r="P7" s="214">
        <v>16</v>
      </c>
      <c r="Q7" s="214">
        <v>17</v>
      </c>
      <c r="R7" s="214">
        <v>18</v>
      </c>
      <c r="S7" s="214">
        <v>19</v>
      </c>
    </row>
    <row r="8" ht="37.05" customHeight="1" spans="1:19">
      <c r="A8" s="215" t="s">
        <v>69</v>
      </c>
      <c r="B8" s="215" t="s">
        <v>70</v>
      </c>
      <c r="C8" s="88">
        <v>7328711.85</v>
      </c>
      <c r="D8" s="88">
        <v>7328711.85</v>
      </c>
      <c r="E8" s="88">
        <v>7123711.85</v>
      </c>
      <c r="F8" s="88"/>
      <c r="G8" s="88"/>
      <c r="H8" s="88"/>
      <c r="I8" s="88">
        <v>205000</v>
      </c>
      <c r="J8" s="88"/>
      <c r="K8" s="88"/>
      <c r="L8" s="88"/>
      <c r="M8" s="88"/>
      <c r="N8" s="88">
        <v>205000</v>
      </c>
      <c r="O8" s="88"/>
      <c r="P8" s="88"/>
      <c r="Q8" s="88"/>
      <c r="R8" s="88"/>
      <c r="S8" s="88"/>
    </row>
    <row r="9" ht="31.05" customHeight="1" spans="1:19">
      <c r="A9" s="216" t="s">
        <v>71</v>
      </c>
      <c r="B9" s="216" t="s">
        <v>70</v>
      </c>
      <c r="C9" s="88">
        <v>7328711.85</v>
      </c>
      <c r="D9" s="88">
        <v>7328711.85</v>
      </c>
      <c r="E9" s="88">
        <v>7123711.85</v>
      </c>
      <c r="F9" s="88"/>
      <c r="G9" s="88"/>
      <c r="H9" s="88"/>
      <c r="I9" s="88">
        <v>205000</v>
      </c>
      <c r="J9" s="88"/>
      <c r="K9" s="88"/>
      <c r="L9" s="88"/>
      <c r="M9" s="88"/>
      <c r="N9" s="88">
        <v>205000</v>
      </c>
      <c r="O9" s="88"/>
      <c r="P9" s="88"/>
      <c r="Q9" s="88"/>
      <c r="R9" s="88"/>
      <c r="S9" s="88"/>
    </row>
    <row r="10" ht="39" customHeight="1" spans="1:19">
      <c r="A10" s="217" t="s">
        <v>55</v>
      </c>
      <c r="B10" s="218"/>
      <c r="C10" s="88">
        <v>7328711.85</v>
      </c>
      <c r="D10" s="88">
        <v>7328711.85</v>
      </c>
      <c r="E10" s="88">
        <v>7123711.85</v>
      </c>
      <c r="F10" s="88"/>
      <c r="G10" s="88"/>
      <c r="H10" s="88"/>
      <c r="I10" s="88">
        <v>205000</v>
      </c>
      <c r="J10" s="88"/>
      <c r="K10" s="88"/>
      <c r="L10" s="88"/>
      <c r="M10" s="88"/>
      <c r="N10" s="88">
        <v>205000</v>
      </c>
      <c r="O10" s="88"/>
      <c r="P10" s="88"/>
      <c r="Q10" s="88"/>
      <c r="R10" s="88"/>
      <c r="S10" s="88"/>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GridLines="0" showZeros="0" workbookViewId="0">
      <selection activeCell="D4" sqref="$A4:$XFD5"/>
    </sheetView>
  </sheetViews>
  <sheetFormatPr defaultColWidth="8.55833333333333" defaultRowHeight="12.75" customHeight="1"/>
  <cols>
    <col min="1" max="1" width="14.3333333333333" customWidth="1"/>
    <col min="2" max="2" width="38.775" customWidth="1"/>
    <col min="3" max="3" width="19.2166666666667" customWidth="1"/>
    <col min="4" max="4" width="17.4416666666667" customWidth="1"/>
    <col min="5" max="5" width="20.1083333333333" customWidth="1"/>
    <col min="6" max="6" width="17.8833333333333" customWidth="1"/>
    <col min="7" max="7" width="19.2166666666667" customWidth="1"/>
    <col min="8" max="8" width="19.6666666666667" customWidth="1"/>
    <col min="9" max="9" width="19" customWidth="1"/>
    <col min="10" max="10" width="16.4416666666667" customWidth="1"/>
    <col min="11" max="14" width="18.1083333333333" customWidth="1"/>
    <col min="15" max="15" width="18.8833333333333" customWidth="1"/>
  </cols>
  <sheetData>
    <row r="1" ht="31.95" customHeight="1" spans="1:1">
      <c r="A1" s="201" t="s">
        <v>72</v>
      </c>
    </row>
    <row r="2" ht="41.25" customHeight="1" spans="1:1">
      <c r="A2" s="202" t="str">
        <f>"2026"&amp;"年部门支出预算表"</f>
        <v>2026年部门支出预算表</v>
      </c>
    </row>
    <row r="3" s="1" customFormat="1" ht="31.05" customHeight="1" spans="1:15">
      <c r="A3" s="54" t="str">
        <f>"单位名称："&amp;"中国共产党昆明市东川区委员会政法委员会"</f>
        <v>单位名称：中国共产党昆明市东川区委员会政法委员会</v>
      </c>
      <c r="B3" s="54"/>
      <c r="O3" s="25" t="s">
        <v>1</v>
      </c>
    </row>
    <row r="4" s="200" customFormat="1" ht="27" customHeight="1" spans="1:15">
      <c r="A4" s="203" t="s">
        <v>73</v>
      </c>
      <c r="B4" s="203" t="s">
        <v>74</v>
      </c>
      <c r="C4" s="203" t="s">
        <v>55</v>
      </c>
      <c r="D4" s="167" t="s">
        <v>58</v>
      </c>
      <c r="E4" s="115"/>
      <c r="F4" s="89"/>
      <c r="G4" s="142" t="s">
        <v>59</v>
      </c>
      <c r="H4" s="142" t="s">
        <v>60</v>
      </c>
      <c r="I4" s="142" t="s">
        <v>75</v>
      </c>
      <c r="J4" s="167" t="s">
        <v>62</v>
      </c>
      <c r="K4" s="115"/>
      <c r="L4" s="115"/>
      <c r="M4" s="115"/>
      <c r="N4" s="40"/>
      <c r="O4" s="41"/>
    </row>
    <row r="5" s="200" customFormat="1" ht="42" customHeight="1" spans="1:15">
      <c r="A5" s="204"/>
      <c r="B5" s="204"/>
      <c r="C5" s="204"/>
      <c r="D5" s="78" t="s">
        <v>57</v>
      </c>
      <c r="E5" s="78" t="s">
        <v>76</v>
      </c>
      <c r="F5" s="78" t="s">
        <v>77</v>
      </c>
      <c r="G5" s="90"/>
      <c r="H5" s="90"/>
      <c r="I5" s="70"/>
      <c r="J5" s="78" t="s">
        <v>57</v>
      </c>
      <c r="K5" s="64" t="s">
        <v>78</v>
      </c>
      <c r="L5" s="64" t="s">
        <v>79</v>
      </c>
      <c r="M5" s="64" t="s">
        <v>80</v>
      </c>
      <c r="N5" s="64" t="s">
        <v>81</v>
      </c>
      <c r="O5" s="64" t="s">
        <v>82</v>
      </c>
    </row>
    <row r="6" ht="18" customHeight="1" spans="1:15">
      <c r="A6" s="180" t="s">
        <v>83</v>
      </c>
      <c r="B6" s="180" t="s">
        <v>84</v>
      </c>
      <c r="C6" s="180" t="s">
        <v>85</v>
      </c>
      <c r="D6" s="180" t="s">
        <v>86</v>
      </c>
      <c r="E6" s="180" t="s">
        <v>87</v>
      </c>
      <c r="F6" s="180" t="s">
        <v>88</v>
      </c>
      <c r="G6" s="180" t="s">
        <v>89</v>
      </c>
      <c r="H6" s="180" t="s">
        <v>90</v>
      </c>
      <c r="I6" s="180" t="s">
        <v>91</v>
      </c>
      <c r="J6" s="180" t="s">
        <v>92</v>
      </c>
      <c r="K6" s="180" t="s">
        <v>93</v>
      </c>
      <c r="L6" s="180" t="s">
        <v>94</v>
      </c>
      <c r="M6" s="180" t="s">
        <v>95</v>
      </c>
      <c r="N6" s="180" t="s">
        <v>96</v>
      </c>
      <c r="O6" s="180" t="s">
        <v>97</v>
      </c>
    </row>
    <row r="7" ht="21" customHeight="1" spans="1:15">
      <c r="A7" s="205" t="s">
        <v>98</v>
      </c>
      <c r="B7" s="205" t="s">
        <v>99</v>
      </c>
      <c r="C7" s="88">
        <v>5461395.07</v>
      </c>
      <c r="D7" s="88">
        <v>5258395.07</v>
      </c>
      <c r="E7" s="88">
        <v>5041691.07</v>
      </c>
      <c r="F7" s="88">
        <v>216704</v>
      </c>
      <c r="G7" s="88"/>
      <c r="H7" s="88"/>
      <c r="I7" s="88"/>
      <c r="J7" s="88">
        <v>203000</v>
      </c>
      <c r="K7" s="88"/>
      <c r="L7" s="88"/>
      <c r="M7" s="88"/>
      <c r="N7" s="88"/>
      <c r="O7" s="88">
        <v>203000</v>
      </c>
    </row>
    <row r="8" ht="21" customHeight="1" spans="1:15">
      <c r="A8" s="206" t="s">
        <v>100</v>
      </c>
      <c r="B8" s="206" t="s">
        <v>101</v>
      </c>
      <c r="C8" s="88">
        <v>5351395.07</v>
      </c>
      <c r="D8" s="88">
        <v>5148395.07</v>
      </c>
      <c r="E8" s="88">
        <v>5041691.07</v>
      </c>
      <c r="F8" s="88">
        <v>106704</v>
      </c>
      <c r="G8" s="88"/>
      <c r="H8" s="88"/>
      <c r="I8" s="88"/>
      <c r="J8" s="88">
        <v>203000</v>
      </c>
      <c r="K8" s="88"/>
      <c r="L8" s="88"/>
      <c r="M8" s="88"/>
      <c r="N8" s="88"/>
      <c r="O8" s="88">
        <v>203000</v>
      </c>
    </row>
    <row r="9" ht="21" customHeight="1" spans="1:15">
      <c r="A9" s="207" t="s">
        <v>102</v>
      </c>
      <c r="B9" s="207" t="s">
        <v>103</v>
      </c>
      <c r="C9" s="88">
        <v>3232943</v>
      </c>
      <c r="D9" s="88">
        <v>3232943</v>
      </c>
      <c r="E9" s="88">
        <v>3232943</v>
      </c>
      <c r="F9" s="88"/>
      <c r="G9" s="88"/>
      <c r="H9" s="88"/>
      <c r="I9" s="88"/>
      <c r="J9" s="88"/>
      <c r="K9" s="88"/>
      <c r="L9" s="88"/>
      <c r="M9" s="88"/>
      <c r="N9" s="88"/>
      <c r="O9" s="88"/>
    </row>
    <row r="10" ht="21" customHeight="1" spans="1:15">
      <c r="A10" s="207" t="s">
        <v>104</v>
      </c>
      <c r="B10" s="207" t="s">
        <v>105</v>
      </c>
      <c r="C10" s="88">
        <v>1808748.07</v>
      </c>
      <c r="D10" s="88">
        <v>1808748.07</v>
      </c>
      <c r="E10" s="88">
        <v>1808748.07</v>
      </c>
      <c r="F10" s="88"/>
      <c r="G10" s="88"/>
      <c r="H10" s="88"/>
      <c r="I10" s="88"/>
      <c r="J10" s="88"/>
      <c r="K10" s="88"/>
      <c r="L10" s="88"/>
      <c r="M10" s="88"/>
      <c r="N10" s="88"/>
      <c r="O10" s="88"/>
    </row>
    <row r="11" ht="21" customHeight="1" spans="1:15">
      <c r="A11" s="207" t="s">
        <v>106</v>
      </c>
      <c r="B11" s="207" t="s">
        <v>107</v>
      </c>
      <c r="C11" s="88">
        <v>309704</v>
      </c>
      <c r="D11" s="88">
        <v>106704</v>
      </c>
      <c r="E11" s="88"/>
      <c r="F11" s="88">
        <v>106704</v>
      </c>
      <c r="G11" s="88"/>
      <c r="H11" s="88"/>
      <c r="I11" s="88"/>
      <c r="J11" s="88">
        <v>203000</v>
      </c>
      <c r="K11" s="88"/>
      <c r="L11" s="88"/>
      <c r="M11" s="88"/>
      <c r="N11" s="88"/>
      <c r="O11" s="88">
        <v>203000</v>
      </c>
    </row>
    <row r="12" ht="21" customHeight="1" spans="1:15">
      <c r="A12" s="206" t="s">
        <v>108</v>
      </c>
      <c r="B12" s="206" t="s">
        <v>109</v>
      </c>
      <c r="C12" s="88">
        <v>110000</v>
      </c>
      <c r="D12" s="88">
        <v>110000</v>
      </c>
      <c r="E12" s="88"/>
      <c r="F12" s="88">
        <v>110000</v>
      </c>
      <c r="G12" s="88"/>
      <c r="H12" s="88"/>
      <c r="I12" s="88"/>
      <c r="J12" s="88"/>
      <c r="K12" s="88"/>
      <c r="L12" s="88"/>
      <c r="M12" s="88"/>
      <c r="N12" s="88"/>
      <c r="O12" s="88"/>
    </row>
    <row r="13" ht="21" customHeight="1" spans="1:15">
      <c r="A13" s="207" t="s">
        <v>110</v>
      </c>
      <c r="B13" s="207" t="s">
        <v>109</v>
      </c>
      <c r="C13" s="88">
        <v>110000</v>
      </c>
      <c r="D13" s="88">
        <v>110000</v>
      </c>
      <c r="E13" s="88"/>
      <c r="F13" s="88">
        <v>110000</v>
      </c>
      <c r="G13" s="88"/>
      <c r="H13" s="88"/>
      <c r="I13" s="88"/>
      <c r="J13" s="88"/>
      <c r="K13" s="88"/>
      <c r="L13" s="88"/>
      <c r="M13" s="88"/>
      <c r="N13" s="88"/>
      <c r="O13" s="88"/>
    </row>
    <row r="14" ht="21" customHeight="1" spans="1:15">
      <c r="A14" s="205" t="s">
        <v>111</v>
      </c>
      <c r="B14" s="205" t="s">
        <v>112</v>
      </c>
      <c r="C14" s="88">
        <v>190000</v>
      </c>
      <c r="D14" s="88">
        <v>190000</v>
      </c>
      <c r="E14" s="88"/>
      <c r="F14" s="88">
        <v>190000</v>
      </c>
      <c r="G14" s="88"/>
      <c r="H14" s="88"/>
      <c r="I14" s="88"/>
      <c r="J14" s="88"/>
      <c r="K14" s="88"/>
      <c r="L14" s="88"/>
      <c r="M14" s="88"/>
      <c r="N14" s="88"/>
      <c r="O14" s="88"/>
    </row>
    <row r="15" ht="21" customHeight="1" spans="1:15">
      <c r="A15" s="206" t="s">
        <v>113</v>
      </c>
      <c r="B15" s="206" t="s">
        <v>114</v>
      </c>
      <c r="C15" s="88">
        <v>190000</v>
      </c>
      <c r="D15" s="88">
        <v>190000</v>
      </c>
      <c r="E15" s="88"/>
      <c r="F15" s="88">
        <v>190000</v>
      </c>
      <c r="G15" s="88"/>
      <c r="H15" s="88"/>
      <c r="I15" s="88"/>
      <c r="J15" s="88"/>
      <c r="K15" s="88"/>
      <c r="L15" s="88"/>
      <c r="M15" s="88"/>
      <c r="N15" s="88"/>
      <c r="O15" s="88"/>
    </row>
    <row r="16" ht="21" customHeight="1" spans="1:15">
      <c r="A16" s="207" t="s">
        <v>115</v>
      </c>
      <c r="B16" s="207" t="s">
        <v>114</v>
      </c>
      <c r="C16" s="88">
        <v>190000</v>
      </c>
      <c r="D16" s="88">
        <v>190000</v>
      </c>
      <c r="E16" s="88"/>
      <c r="F16" s="88">
        <v>190000</v>
      </c>
      <c r="G16" s="88"/>
      <c r="H16" s="88"/>
      <c r="I16" s="88"/>
      <c r="J16" s="88"/>
      <c r="K16" s="88"/>
      <c r="L16" s="88"/>
      <c r="M16" s="88"/>
      <c r="N16" s="88"/>
      <c r="O16" s="88"/>
    </row>
    <row r="17" ht="21" customHeight="1" spans="1:15">
      <c r="A17" s="205" t="s">
        <v>116</v>
      </c>
      <c r="B17" s="205" t="s">
        <v>117</v>
      </c>
      <c r="C17" s="88">
        <v>636361.92</v>
      </c>
      <c r="D17" s="88">
        <v>636361.92</v>
      </c>
      <c r="E17" s="88">
        <v>636361.92</v>
      </c>
      <c r="F17" s="88"/>
      <c r="G17" s="88"/>
      <c r="H17" s="88"/>
      <c r="I17" s="88"/>
      <c r="J17" s="88"/>
      <c r="K17" s="88"/>
      <c r="L17" s="88"/>
      <c r="M17" s="88"/>
      <c r="N17" s="88"/>
      <c r="O17" s="88"/>
    </row>
    <row r="18" ht="21" customHeight="1" spans="1:15">
      <c r="A18" s="206" t="s">
        <v>118</v>
      </c>
      <c r="B18" s="206" t="s">
        <v>119</v>
      </c>
      <c r="C18" s="88">
        <v>636361.92</v>
      </c>
      <c r="D18" s="88">
        <v>636361.92</v>
      </c>
      <c r="E18" s="88">
        <v>636361.92</v>
      </c>
      <c r="F18" s="88"/>
      <c r="G18" s="88"/>
      <c r="H18" s="88"/>
      <c r="I18" s="88"/>
      <c r="J18" s="88"/>
      <c r="K18" s="88"/>
      <c r="L18" s="88"/>
      <c r="M18" s="88"/>
      <c r="N18" s="88"/>
      <c r="O18" s="88"/>
    </row>
    <row r="19" ht="21" customHeight="1" spans="1:15">
      <c r="A19" s="207" t="s">
        <v>120</v>
      </c>
      <c r="B19" s="207" t="s">
        <v>121</v>
      </c>
      <c r="C19" s="88">
        <v>45000</v>
      </c>
      <c r="D19" s="88">
        <v>45000</v>
      </c>
      <c r="E19" s="88">
        <v>45000</v>
      </c>
      <c r="F19" s="88"/>
      <c r="G19" s="88"/>
      <c r="H19" s="88"/>
      <c r="I19" s="88"/>
      <c r="J19" s="88"/>
      <c r="K19" s="88"/>
      <c r="L19" s="88"/>
      <c r="M19" s="88"/>
      <c r="N19" s="88"/>
      <c r="O19" s="88"/>
    </row>
    <row r="20" ht="21" customHeight="1" spans="1:15">
      <c r="A20" s="207" t="s">
        <v>122</v>
      </c>
      <c r="B20" s="207" t="s">
        <v>123</v>
      </c>
      <c r="C20" s="88">
        <v>591361.92</v>
      </c>
      <c r="D20" s="88">
        <v>591361.92</v>
      </c>
      <c r="E20" s="88">
        <v>591361.92</v>
      </c>
      <c r="F20" s="88"/>
      <c r="G20" s="88"/>
      <c r="H20" s="88"/>
      <c r="I20" s="88"/>
      <c r="J20" s="88"/>
      <c r="K20" s="88"/>
      <c r="L20" s="88"/>
      <c r="M20" s="88"/>
      <c r="N20" s="88"/>
      <c r="O20" s="88"/>
    </row>
    <row r="21" ht="21" customHeight="1" spans="1:15">
      <c r="A21" s="205" t="s">
        <v>124</v>
      </c>
      <c r="B21" s="205" t="s">
        <v>125</v>
      </c>
      <c r="C21" s="88">
        <v>536574.86</v>
      </c>
      <c r="D21" s="88">
        <v>536574.86</v>
      </c>
      <c r="E21" s="88">
        <v>536574.86</v>
      </c>
      <c r="F21" s="88"/>
      <c r="G21" s="88"/>
      <c r="H21" s="88"/>
      <c r="I21" s="88"/>
      <c r="J21" s="88"/>
      <c r="K21" s="88"/>
      <c r="L21" s="88"/>
      <c r="M21" s="88"/>
      <c r="N21" s="88"/>
      <c r="O21" s="88"/>
    </row>
    <row r="22" ht="21" customHeight="1" spans="1:15">
      <c r="A22" s="206" t="s">
        <v>126</v>
      </c>
      <c r="B22" s="206" t="s">
        <v>127</v>
      </c>
      <c r="C22" s="88">
        <v>536574.86</v>
      </c>
      <c r="D22" s="88">
        <v>536574.86</v>
      </c>
      <c r="E22" s="88">
        <v>536574.86</v>
      </c>
      <c r="F22" s="88"/>
      <c r="G22" s="88"/>
      <c r="H22" s="88"/>
      <c r="I22" s="88"/>
      <c r="J22" s="88"/>
      <c r="K22" s="88"/>
      <c r="L22" s="88"/>
      <c r="M22" s="88"/>
      <c r="N22" s="88"/>
      <c r="O22" s="88"/>
    </row>
    <row r="23" ht="21" customHeight="1" spans="1:15">
      <c r="A23" s="207" t="s">
        <v>128</v>
      </c>
      <c r="B23" s="207" t="s">
        <v>129</v>
      </c>
      <c r="C23" s="88">
        <v>200474</v>
      </c>
      <c r="D23" s="88">
        <v>200474</v>
      </c>
      <c r="E23" s="88">
        <v>200474</v>
      </c>
      <c r="F23" s="88"/>
      <c r="G23" s="88"/>
      <c r="H23" s="88"/>
      <c r="I23" s="88"/>
      <c r="J23" s="88"/>
      <c r="K23" s="88"/>
      <c r="L23" s="88"/>
      <c r="M23" s="88"/>
      <c r="N23" s="88"/>
      <c r="O23" s="88"/>
    </row>
    <row r="24" ht="21" customHeight="1" spans="1:15">
      <c r="A24" s="207" t="s">
        <v>130</v>
      </c>
      <c r="B24" s="207" t="s">
        <v>131</v>
      </c>
      <c r="C24" s="88">
        <v>120860</v>
      </c>
      <c r="D24" s="88">
        <v>120860</v>
      </c>
      <c r="E24" s="88">
        <v>120860</v>
      </c>
      <c r="F24" s="88"/>
      <c r="G24" s="88"/>
      <c r="H24" s="88"/>
      <c r="I24" s="88"/>
      <c r="J24" s="88"/>
      <c r="K24" s="88"/>
      <c r="L24" s="88"/>
      <c r="M24" s="88"/>
      <c r="N24" s="88"/>
      <c r="O24" s="88"/>
    </row>
    <row r="25" ht="21" customHeight="1" spans="1:15">
      <c r="A25" s="207" t="s">
        <v>132</v>
      </c>
      <c r="B25" s="207" t="s">
        <v>133</v>
      </c>
      <c r="C25" s="88">
        <v>208691</v>
      </c>
      <c r="D25" s="88">
        <v>208691</v>
      </c>
      <c r="E25" s="88">
        <v>208691</v>
      </c>
      <c r="F25" s="88"/>
      <c r="G25" s="88"/>
      <c r="H25" s="88"/>
      <c r="I25" s="88"/>
      <c r="J25" s="88"/>
      <c r="K25" s="88"/>
      <c r="L25" s="88"/>
      <c r="M25" s="88"/>
      <c r="N25" s="88"/>
      <c r="O25" s="88"/>
    </row>
    <row r="26" ht="21" customHeight="1" spans="1:15">
      <c r="A26" s="207" t="s">
        <v>134</v>
      </c>
      <c r="B26" s="207" t="s">
        <v>135</v>
      </c>
      <c r="C26" s="88">
        <v>6549.86</v>
      </c>
      <c r="D26" s="88">
        <v>6549.86</v>
      </c>
      <c r="E26" s="88">
        <v>6549.86</v>
      </c>
      <c r="F26" s="88"/>
      <c r="G26" s="88"/>
      <c r="H26" s="88"/>
      <c r="I26" s="88"/>
      <c r="J26" s="88"/>
      <c r="K26" s="88"/>
      <c r="L26" s="88"/>
      <c r="M26" s="88"/>
      <c r="N26" s="88"/>
      <c r="O26" s="88"/>
    </row>
    <row r="27" ht="21" customHeight="1" spans="1:15">
      <c r="A27" s="205" t="s">
        <v>136</v>
      </c>
      <c r="B27" s="205" t="s">
        <v>137</v>
      </c>
      <c r="C27" s="88">
        <v>2000</v>
      </c>
      <c r="D27" s="88"/>
      <c r="E27" s="88"/>
      <c r="F27" s="88"/>
      <c r="G27" s="88"/>
      <c r="H27" s="88"/>
      <c r="I27" s="88"/>
      <c r="J27" s="88">
        <v>2000</v>
      </c>
      <c r="K27" s="88"/>
      <c r="L27" s="88"/>
      <c r="M27" s="88"/>
      <c r="N27" s="88"/>
      <c r="O27" s="88">
        <v>2000</v>
      </c>
    </row>
    <row r="28" ht="21" customHeight="1" spans="1:15">
      <c r="A28" s="206" t="s">
        <v>138</v>
      </c>
      <c r="B28" s="206" t="s">
        <v>139</v>
      </c>
      <c r="C28" s="88">
        <v>2000</v>
      </c>
      <c r="D28" s="88"/>
      <c r="E28" s="88"/>
      <c r="F28" s="88"/>
      <c r="G28" s="88"/>
      <c r="H28" s="88"/>
      <c r="I28" s="88"/>
      <c r="J28" s="88">
        <v>2000</v>
      </c>
      <c r="K28" s="88"/>
      <c r="L28" s="88"/>
      <c r="M28" s="88"/>
      <c r="N28" s="88"/>
      <c r="O28" s="88">
        <v>2000</v>
      </c>
    </row>
    <row r="29" ht="21" customHeight="1" spans="1:15">
      <c r="A29" s="207" t="s">
        <v>140</v>
      </c>
      <c r="B29" s="207" t="s">
        <v>139</v>
      </c>
      <c r="C29" s="88">
        <v>2000</v>
      </c>
      <c r="D29" s="88"/>
      <c r="E29" s="88"/>
      <c r="F29" s="88"/>
      <c r="G29" s="88"/>
      <c r="H29" s="88"/>
      <c r="I29" s="88"/>
      <c r="J29" s="88">
        <v>2000</v>
      </c>
      <c r="K29" s="88"/>
      <c r="L29" s="88"/>
      <c r="M29" s="88"/>
      <c r="N29" s="88"/>
      <c r="O29" s="88">
        <v>2000</v>
      </c>
    </row>
    <row r="30" ht="21" customHeight="1" spans="1:15">
      <c r="A30" s="205" t="s">
        <v>141</v>
      </c>
      <c r="B30" s="205" t="s">
        <v>142</v>
      </c>
      <c r="C30" s="88">
        <v>502380</v>
      </c>
      <c r="D30" s="88">
        <v>502380</v>
      </c>
      <c r="E30" s="88">
        <v>502380</v>
      </c>
      <c r="F30" s="88"/>
      <c r="G30" s="88"/>
      <c r="H30" s="88"/>
      <c r="I30" s="88"/>
      <c r="J30" s="88"/>
      <c r="K30" s="88"/>
      <c r="L30" s="88"/>
      <c r="M30" s="88"/>
      <c r="N30" s="88"/>
      <c r="O30" s="88"/>
    </row>
    <row r="31" ht="21" customHeight="1" spans="1:15">
      <c r="A31" s="206" t="s">
        <v>143</v>
      </c>
      <c r="B31" s="206" t="s">
        <v>144</v>
      </c>
      <c r="C31" s="88">
        <v>502380</v>
      </c>
      <c r="D31" s="88">
        <v>502380</v>
      </c>
      <c r="E31" s="88">
        <v>502380</v>
      </c>
      <c r="F31" s="88"/>
      <c r="G31" s="88"/>
      <c r="H31" s="88"/>
      <c r="I31" s="88"/>
      <c r="J31" s="88"/>
      <c r="K31" s="88"/>
      <c r="L31" s="88"/>
      <c r="M31" s="88"/>
      <c r="N31" s="88"/>
      <c r="O31" s="88"/>
    </row>
    <row r="32" ht="21" customHeight="1" spans="1:15">
      <c r="A32" s="207" t="s">
        <v>145</v>
      </c>
      <c r="B32" s="207" t="s">
        <v>146</v>
      </c>
      <c r="C32" s="88">
        <v>502380</v>
      </c>
      <c r="D32" s="88">
        <v>502380</v>
      </c>
      <c r="E32" s="88">
        <v>502380</v>
      </c>
      <c r="F32" s="88"/>
      <c r="G32" s="88"/>
      <c r="H32" s="88"/>
      <c r="I32" s="88"/>
      <c r="J32" s="88"/>
      <c r="K32" s="88"/>
      <c r="L32" s="88"/>
      <c r="M32" s="88"/>
      <c r="N32" s="88"/>
      <c r="O32" s="88"/>
    </row>
    <row r="33" ht="21" customHeight="1" spans="1:15">
      <c r="A33" s="208" t="s">
        <v>55</v>
      </c>
      <c r="B33" s="58"/>
      <c r="C33" s="88">
        <v>7328711.85</v>
      </c>
      <c r="D33" s="88">
        <v>7123711.85</v>
      </c>
      <c r="E33" s="88">
        <v>6717007.85</v>
      </c>
      <c r="F33" s="88">
        <v>406704</v>
      </c>
      <c r="G33" s="88"/>
      <c r="H33" s="88"/>
      <c r="I33" s="88"/>
      <c r="J33" s="88">
        <v>205000</v>
      </c>
      <c r="K33" s="88"/>
      <c r="L33" s="88"/>
      <c r="M33" s="88"/>
      <c r="N33" s="88"/>
      <c r="O33" s="88">
        <v>205000</v>
      </c>
    </row>
  </sheetData>
  <mergeCells count="11">
    <mergeCell ref="A1:O1"/>
    <mergeCell ref="A2:O2"/>
    <mergeCell ref="D4:F4"/>
    <mergeCell ref="J4:O4"/>
    <mergeCell ref="A33:B33"/>
    <mergeCell ref="A4:A5"/>
    <mergeCell ref="B4:B5"/>
    <mergeCell ref="C4:C5"/>
    <mergeCell ref="G4:G5"/>
    <mergeCell ref="H4:H5"/>
    <mergeCell ref="I4:I5"/>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7" sqref="B17"/>
    </sheetView>
  </sheetViews>
  <sheetFormatPr defaultColWidth="8.55833333333333" defaultRowHeight="12.75" customHeight="1" outlineLevelCol="3"/>
  <cols>
    <col min="1" max="4" width="35.5583333333333" customWidth="1"/>
  </cols>
  <sheetData>
    <row r="1" ht="30" customHeight="1" spans="1:4">
      <c r="A1" s="170"/>
      <c r="B1" s="170"/>
      <c r="C1" s="170"/>
      <c r="D1" s="189" t="s">
        <v>147</v>
      </c>
    </row>
    <row r="2" ht="41.25" customHeight="1" spans="1:4">
      <c r="A2" s="190" t="str">
        <f>"2026"&amp;"年部门财政拨款收支预算总表"</f>
        <v>2026年部门财政拨款收支预算总表</v>
      </c>
      <c r="B2" s="190"/>
      <c r="C2" s="190"/>
      <c r="D2" s="190"/>
    </row>
    <row r="3" ht="34.95" customHeight="1" spans="1:4">
      <c r="A3" s="191" t="str">
        <f>"单位名称："&amp;"中国共产党昆明市东川区委员会政法委员会"</f>
        <v>单位名称：中国共产党昆明市东川区委员会政法委员会</v>
      </c>
      <c r="B3" s="192"/>
      <c r="C3" s="193"/>
      <c r="D3" s="194" t="s">
        <v>1</v>
      </c>
    </row>
    <row r="4" ht="27" customHeight="1" spans="1:4">
      <c r="A4" s="195" t="s">
        <v>2</v>
      </c>
      <c r="B4" s="196"/>
      <c r="C4" s="195" t="s">
        <v>3</v>
      </c>
      <c r="D4" s="196"/>
    </row>
    <row r="5" ht="24" customHeight="1" spans="1:4">
      <c r="A5" s="70" t="s">
        <v>4</v>
      </c>
      <c r="B5" s="70" t="s">
        <v>5</v>
      </c>
      <c r="C5" s="70" t="s">
        <v>6</v>
      </c>
      <c r="D5" s="70" t="s">
        <v>5</v>
      </c>
    </row>
    <row r="6" ht="16.5" customHeight="1" spans="1:4">
      <c r="A6" s="197" t="s">
        <v>148</v>
      </c>
      <c r="B6" s="88">
        <v>7123711.85</v>
      </c>
      <c r="C6" s="197" t="s">
        <v>149</v>
      </c>
      <c r="D6" s="88">
        <v>7123711.85</v>
      </c>
    </row>
    <row r="7" ht="16.5" customHeight="1" spans="1:4">
      <c r="A7" s="197" t="s">
        <v>150</v>
      </c>
      <c r="B7" s="88">
        <v>7123711.85</v>
      </c>
      <c r="C7" s="197" t="s">
        <v>151</v>
      </c>
      <c r="D7" s="88">
        <v>5258395.07</v>
      </c>
    </row>
    <row r="8" ht="16.5" customHeight="1" spans="1:4">
      <c r="A8" s="197" t="s">
        <v>152</v>
      </c>
      <c r="B8" s="88"/>
      <c r="C8" s="197" t="s">
        <v>153</v>
      </c>
      <c r="D8" s="88"/>
    </row>
    <row r="9" ht="16.5" customHeight="1" spans="1:4">
      <c r="A9" s="197" t="s">
        <v>154</v>
      </c>
      <c r="B9" s="88"/>
      <c r="C9" s="197" t="s">
        <v>155</v>
      </c>
      <c r="D9" s="88"/>
    </row>
    <row r="10" ht="16.5" customHeight="1" spans="1:4">
      <c r="A10" s="197" t="s">
        <v>156</v>
      </c>
      <c r="B10" s="88"/>
      <c r="C10" s="197" t="s">
        <v>157</v>
      </c>
      <c r="D10" s="88">
        <v>190000</v>
      </c>
    </row>
    <row r="11" ht="16.5" customHeight="1" spans="1:4">
      <c r="A11" s="197" t="s">
        <v>150</v>
      </c>
      <c r="B11" s="88"/>
      <c r="C11" s="197" t="s">
        <v>158</v>
      </c>
      <c r="D11" s="88"/>
    </row>
    <row r="12" ht="16.5" customHeight="1" spans="1:4">
      <c r="A12" s="15" t="s">
        <v>152</v>
      </c>
      <c r="B12" s="88"/>
      <c r="C12" s="29" t="s">
        <v>159</v>
      </c>
      <c r="D12" s="88"/>
    </row>
    <row r="13" ht="16.5" customHeight="1" spans="1:4">
      <c r="A13" s="15" t="s">
        <v>154</v>
      </c>
      <c r="B13" s="88"/>
      <c r="C13" s="29" t="s">
        <v>160</v>
      </c>
      <c r="D13" s="88"/>
    </row>
    <row r="14" ht="16.5" customHeight="1" spans="1:4">
      <c r="A14" s="20"/>
      <c r="B14" s="88"/>
      <c r="C14" s="29" t="s">
        <v>161</v>
      </c>
      <c r="D14" s="88">
        <v>636361.92</v>
      </c>
    </row>
    <row r="15" ht="16.5" customHeight="1" spans="1:4">
      <c r="A15" s="20"/>
      <c r="B15" s="88"/>
      <c r="C15" s="29" t="s">
        <v>162</v>
      </c>
      <c r="D15" s="88">
        <v>536574.86</v>
      </c>
    </row>
    <row r="16" ht="16.5" customHeight="1" spans="1:4">
      <c r="A16" s="20"/>
      <c r="B16" s="88"/>
      <c r="C16" s="29" t="s">
        <v>163</v>
      </c>
      <c r="D16" s="88"/>
    </row>
    <row r="17" ht="16.5" customHeight="1" spans="1:4">
      <c r="A17" s="20"/>
      <c r="B17" s="88"/>
      <c r="C17" s="29" t="s">
        <v>164</v>
      </c>
      <c r="D17" s="88"/>
    </row>
    <row r="18" ht="16.5" customHeight="1" spans="1:4">
      <c r="A18" s="20"/>
      <c r="B18" s="88"/>
      <c r="C18" s="29" t="s">
        <v>165</v>
      </c>
      <c r="D18" s="88"/>
    </row>
    <row r="19" ht="16.5" customHeight="1" spans="1:4">
      <c r="A19" s="20"/>
      <c r="B19" s="88"/>
      <c r="C19" s="29" t="s">
        <v>166</v>
      </c>
      <c r="D19" s="88"/>
    </row>
    <row r="20" ht="16.5" customHeight="1" spans="1:4">
      <c r="A20" s="20"/>
      <c r="B20" s="88"/>
      <c r="C20" s="29" t="s">
        <v>167</v>
      </c>
      <c r="D20" s="88"/>
    </row>
    <row r="21" ht="16.5" customHeight="1" spans="1:4">
      <c r="A21" s="20"/>
      <c r="B21" s="88"/>
      <c r="C21" s="29" t="s">
        <v>168</v>
      </c>
      <c r="D21" s="88"/>
    </row>
    <row r="22" ht="16.5" customHeight="1" spans="1:4">
      <c r="A22" s="20"/>
      <c r="B22" s="88"/>
      <c r="C22" s="29" t="s">
        <v>169</v>
      </c>
      <c r="D22" s="88"/>
    </row>
    <row r="23" ht="16.5" customHeight="1" spans="1:4">
      <c r="A23" s="20"/>
      <c r="B23" s="88"/>
      <c r="C23" s="29" t="s">
        <v>170</v>
      </c>
      <c r="D23" s="88"/>
    </row>
    <row r="24" ht="16.5" customHeight="1" spans="1:4">
      <c r="A24" s="20"/>
      <c r="B24" s="88"/>
      <c r="C24" s="29" t="s">
        <v>171</v>
      </c>
      <c r="D24" s="88"/>
    </row>
    <row r="25" ht="16.5" customHeight="1" spans="1:4">
      <c r="A25" s="20"/>
      <c r="B25" s="88"/>
      <c r="C25" s="29" t="s">
        <v>172</v>
      </c>
      <c r="D25" s="88">
        <v>502380</v>
      </c>
    </row>
    <row r="26" ht="16.5" customHeight="1" spans="1:4">
      <c r="A26" s="20"/>
      <c r="B26" s="88"/>
      <c r="C26" s="29" t="s">
        <v>173</v>
      </c>
      <c r="D26" s="88"/>
    </row>
    <row r="27" ht="16.5" customHeight="1" spans="1:4">
      <c r="A27" s="20"/>
      <c r="B27" s="88"/>
      <c r="C27" s="29" t="s">
        <v>174</v>
      </c>
      <c r="D27" s="88"/>
    </row>
    <row r="28" ht="16.5" customHeight="1" spans="1:4">
      <c r="A28" s="20"/>
      <c r="B28" s="88"/>
      <c r="C28" s="29" t="s">
        <v>175</v>
      </c>
      <c r="D28" s="88"/>
    </row>
    <row r="29" ht="16.5" customHeight="1" spans="1:4">
      <c r="A29" s="20"/>
      <c r="B29" s="88"/>
      <c r="C29" s="29" t="s">
        <v>176</v>
      </c>
      <c r="D29" s="88"/>
    </row>
    <row r="30" ht="16.5" customHeight="1" spans="1:4">
      <c r="A30" s="20"/>
      <c r="B30" s="88"/>
      <c r="C30" s="29" t="s">
        <v>177</v>
      </c>
      <c r="D30" s="88"/>
    </row>
    <row r="31" ht="16.5" customHeight="1" spans="1:4">
      <c r="A31" s="20"/>
      <c r="B31" s="88"/>
      <c r="C31" s="15" t="s">
        <v>178</v>
      </c>
      <c r="D31" s="88"/>
    </row>
    <row r="32" ht="16.5" customHeight="1" spans="1:4">
      <c r="A32" s="20"/>
      <c r="B32" s="88"/>
      <c r="C32" s="15" t="s">
        <v>179</v>
      </c>
      <c r="D32" s="88"/>
    </row>
    <row r="33" ht="16.5" customHeight="1" spans="1:4">
      <c r="A33" s="20"/>
      <c r="B33" s="88"/>
      <c r="C33" s="13" t="s">
        <v>180</v>
      </c>
      <c r="D33" s="88"/>
    </row>
    <row r="34" ht="19.95" customHeight="1" spans="1:4">
      <c r="A34" s="198" t="s">
        <v>50</v>
      </c>
      <c r="B34" s="199">
        <v>7123711.85</v>
      </c>
      <c r="C34" s="198" t="s">
        <v>51</v>
      </c>
      <c r="D34" s="199">
        <v>7123711.85</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C19" sqref="C19"/>
    </sheetView>
  </sheetViews>
  <sheetFormatPr defaultColWidth="9.10833333333333" defaultRowHeight="14.25" customHeight="1" outlineLevelCol="6"/>
  <cols>
    <col min="1" max="1" width="20.1083333333333" customWidth="1"/>
    <col min="2" max="2" width="41.2166666666667" customWidth="1"/>
    <col min="3" max="3" width="19.1083333333333" customWidth="1"/>
    <col min="4" max="4" width="15.4416666666667" customWidth="1"/>
    <col min="5" max="5" width="19.6666666666667" customWidth="1"/>
    <col min="6" max="6" width="19.3333333333333" customWidth="1"/>
    <col min="7" max="7" width="16.775" customWidth="1"/>
  </cols>
  <sheetData>
    <row r="1" ht="39" customHeight="1" spans="4:7">
      <c r="D1" s="151"/>
      <c r="F1" s="79"/>
      <c r="G1" s="133" t="s">
        <v>181</v>
      </c>
    </row>
    <row r="2" ht="41.25" customHeight="1" spans="1:7">
      <c r="A2" s="139" t="str">
        <f>"2026"&amp;"年一般公共预算支出预算表（按功能科目分类）"</f>
        <v>2026年一般公共预算支出预算表（按功能科目分类）</v>
      </c>
      <c r="B2" s="139"/>
      <c r="C2" s="139"/>
      <c r="D2" s="139"/>
      <c r="E2" s="139"/>
      <c r="F2" s="139"/>
      <c r="G2" s="139"/>
    </row>
    <row r="3" ht="34.95" customHeight="1" spans="1:7">
      <c r="A3" s="35" t="str">
        <f>"单位名称："&amp;"中国共产党昆明市东川区委员会政法委员会"</f>
        <v>单位名称：中国共产党昆明市东川区委员会政法委员会</v>
      </c>
      <c r="F3" s="136"/>
      <c r="G3" s="133" t="s">
        <v>1</v>
      </c>
    </row>
    <row r="4" ht="27" customHeight="1" spans="1:7">
      <c r="A4" s="182" t="s">
        <v>182</v>
      </c>
      <c r="B4" s="183"/>
      <c r="C4" s="142" t="s">
        <v>55</v>
      </c>
      <c r="D4" s="167" t="s">
        <v>76</v>
      </c>
      <c r="E4" s="40"/>
      <c r="F4" s="41"/>
      <c r="G4" s="158" t="s">
        <v>77</v>
      </c>
    </row>
    <row r="5" ht="27" customHeight="1" spans="1:7">
      <c r="A5" s="184" t="s">
        <v>73</v>
      </c>
      <c r="B5" s="184" t="s">
        <v>74</v>
      </c>
      <c r="C5" s="47"/>
      <c r="D5" s="185" t="s">
        <v>57</v>
      </c>
      <c r="E5" s="185" t="s">
        <v>183</v>
      </c>
      <c r="F5" s="185" t="s">
        <v>184</v>
      </c>
      <c r="G5" s="160"/>
    </row>
    <row r="6" ht="15" customHeight="1" spans="1:7">
      <c r="A6" s="9" t="s">
        <v>83</v>
      </c>
      <c r="B6" s="9" t="s">
        <v>84</v>
      </c>
      <c r="C6" s="9" t="s">
        <v>85</v>
      </c>
      <c r="D6" s="9" t="s">
        <v>86</v>
      </c>
      <c r="E6" s="9" t="s">
        <v>87</v>
      </c>
      <c r="F6" s="9" t="s">
        <v>88</v>
      </c>
      <c r="G6" s="9" t="s">
        <v>89</v>
      </c>
    </row>
    <row r="7" ht="18" customHeight="1" spans="1:7">
      <c r="A7" s="13" t="s">
        <v>98</v>
      </c>
      <c r="B7" s="13" t="s">
        <v>99</v>
      </c>
      <c r="C7" s="88">
        <v>5258395.07</v>
      </c>
      <c r="D7" s="88">
        <v>5041691.07</v>
      </c>
      <c r="E7" s="88">
        <v>4124091.07</v>
      </c>
      <c r="F7" s="88">
        <v>917600</v>
      </c>
      <c r="G7" s="88">
        <v>216704</v>
      </c>
    </row>
    <row r="8" ht="18" customHeight="1" spans="1:7">
      <c r="A8" s="150" t="s">
        <v>100</v>
      </c>
      <c r="B8" s="150" t="s">
        <v>101</v>
      </c>
      <c r="C8" s="88">
        <v>5148395.07</v>
      </c>
      <c r="D8" s="88">
        <v>5041691.07</v>
      </c>
      <c r="E8" s="88">
        <v>4124091.07</v>
      </c>
      <c r="F8" s="88">
        <v>917600</v>
      </c>
      <c r="G8" s="88">
        <v>106704</v>
      </c>
    </row>
    <row r="9" ht="18" customHeight="1" spans="1:7">
      <c r="A9" s="186" t="s">
        <v>102</v>
      </c>
      <c r="B9" s="186" t="s">
        <v>103</v>
      </c>
      <c r="C9" s="88">
        <v>3232943</v>
      </c>
      <c r="D9" s="88">
        <v>3232943</v>
      </c>
      <c r="E9" s="88">
        <v>2635943</v>
      </c>
      <c r="F9" s="88">
        <v>597000</v>
      </c>
      <c r="G9" s="88"/>
    </row>
    <row r="10" ht="18" customHeight="1" spans="1:7">
      <c r="A10" s="186" t="s">
        <v>104</v>
      </c>
      <c r="B10" s="186" t="s">
        <v>105</v>
      </c>
      <c r="C10" s="88">
        <v>1808748.07</v>
      </c>
      <c r="D10" s="88">
        <v>1808748.07</v>
      </c>
      <c r="E10" s="88">
        <v>1488148.07</v>
      </c>
      <c r="F10" s="88">
        <v>320600</v>
      </c>
      <c r="G10" s="88"/>
    </row>
    <row r="11" ht="18" customHeight="1" spans="1:7">
      <c r="A11" s="186" t="s">
        <v>106</v>
      </c>
      <c r="B11" s="186" t="s">
        <v>107</v>
      </c>
      <c r="C11" s="88">
        <v>106704</v>
      </c>
      <c r="D11" s="88"/>
      <c r="E11" s="88"/>
      <c r="F11" s="88"/>
      <c r="G11" s="88">
        <v>106704</v>
      </c>
    </row>
    <row r="12" ht="18" customHeight="1" spans="1:7">
      <c r="A12" s="150" t="s">
        <v>108</v>
      </c>
      <c r="B12" s="150" t="s">
        <v>109</v>
      </c>
      <c r="C12" s="88">
        <v>110000</v>
      </c>
      <c r="D12" s="88"/>
      <c r="E12" s="88"/>
      <c r="F12" s="88"/>
      <c r="G12" s="88">
        <v>110000</v>
      </c>
    </row>
    <row r="13" ht="18" customHeight="1" spans="1:7">
      <c r="A13" s="186" t="s">
        <v>110</v>
      </c>
      <c r="B13" s="186" t="s">
        <v>109</v>
      </c>
      <c r="C13" s="88">
        <v>110000</v>
      </c>
      <c r="D13" s="88"/>
      <c r="E13" s="88"/>
      <c r="F13" s="88"/>
      <c r="G13" s="88">
        <v>110000</v>
      </c>
    </row>
    <row r="14" ht="18" customHeight="1" spans="1:7">
      <c r="A14" s="13" t="s">
        <v>111</v>
      </c>
      <c r="B14" s="13" t="s">
        <v>112</v>
      </c>
      <c r="C14" s="88">
        <v>190000</v>
      </c>
      <c r="D14" s="88"/>
      <c r="E14" s="88"/>
      <c r="F14" s="88"/>
      <c r="G14" s="88">
        <v>190000</v>
      </c>
    </row>
    <row r="15" ht="18" customHeight="1" spans="1:7">
      <c r="A15" s="150" t="s">
        <v>113</v>
      </c>
      <c r="B15" s="150" t="s">
        <v>114</v>
      </c>
      <c r="C15" s="88">
        <v>190000</v>
      </c>
      <c r="D15" s="88"/>
      <c r="E15" s="88"/>
      <c r="F15" s="88"/>
      <c r="G15" s="88">
        <v>190000</v>
      </c>
    </row>
    <row r="16" ht="18" customHeight="1" spans="1:7">
      <c r="A16" s="186" t="s">
        <v>115</v>
      </c>
      <c r="B16" s="186" t="s">
        <v>114</v>
      </c>
      <c r="C16" s="88">
        <v>190000</v>
      </c>
      <c r="D16" s="88"/>
      <c r="E16" s="88"/>
      <c r="F16" s="88"/>
      <c r="G16" s="88">
        <v>190000</v>
      </c>
    </row>
    <row r="17" ht="18" customHeight="1" spans="1:7">
      <c r="A17" s="13" t="s">
        <v>116</v>
      </c>
      <c r="B17" s="13" t="s">
        <v>117</v>
      </c>
      <c r="C17" s="88">
        <v>636361.92</v>
      </c>
      <c r="D17" s="88">
        <v>636361.92</v>
      </c>
      <c r="E17" s="88">
        <v>634561.92</v>
      </c>
      <c r="F17" s="88">
        <v>1800</v>
      </c>
      <c r="G17" s="88"/>
    </row>
    <row r="18" ht="18" customHeight="1" spans="1:7">
      <c r="A18" s="150" t="s">
        <v>118</v>
      </c>
      <c r="B18" s="150" t="s">
        <v>119</v>
      </c>
      <c r="C18" s="88">
        <v>636361.92</v>
      </c>
      <c r="D18" s="88">
        <v>636361.92</v>
      </c>
      <c r="E18" s="88">
        <v>634561.92</v>
      </c>
      <c r="F18" s="88">
        <v>1800</v>
      </c>
      <c r="G18" s="88"/>
    </row>
    <row r="19" ht="18" customHeight="1" spans="1:7">
      <c r="A19" s="186" t="s">
        <v>120</v>
      </c>
      <c r="B19" s="186" t="s">
        <v>121</v>
      </c>
      <c r="C19" s="88">
        <v>45000</v>
      </c>
      <c r="D19" s="88">
        <v>45000</v>
      </c>
      <c r="E19" s="88">
        <v>43200</v>
      </c>
      <c r="F19" s="88">
        <v>1800</v>
      </c>
      <c r="G19" s="88"/>
    </row>
    <row r="20" ht="18" customHeight="1" spans="1:7">
      <c r="A20" s="186" t="s">
        <v>122</v>
      </c>
      <c r="B20" s="186" t="s">
        <v>123</v>
      </c>
      <c r="C20" s="88">
        <v>591361.92</v>
      </c>
      <c r="D20" s="88">
        <v>591361.92</v>
      </c>
      <c r="E20" s="88">
        <v>591361.92</v>
      </c>
      <c r="F20" s="88"/>
      <c r="G20" s="88"/>
    </row>
    <row r="21" ht="18" customHeight="1" spans="1:7">
      <c r="A21" s="13" t="s">
        <v>124</v>
      </c>
      <c r="B21" s="13" t="s">
        <v>125</v>
      </c>
      <c r="C21" s="88">
        <v>536574.86</v>
      </c>
      <c r="D21" s="88">
        <v>536574.86</v>
      </c>
      <c r="E21" s="88">
        <v>536574.86</v>
      </c>
      <c r="F21" s="88"/>
      <c r="G21" s="88"/>
    </row>
    <row r="22" ht="18" customHeight="1" spans="1:7">
      <c r="A22" s="150" t="s">
        <v>126</v>
      </c>
      <c r="B22" s="150" t="s">
        <v>127</v>
      </c>
      <c r="C22" s="88">
        <v>536574.86</v>
      </c>
      <c r="D22" s="88">
        <v>536574.86</v>
      </c>
      <c r="E22" s="88">
        <v>536574.86</v>
      </c>
      <c r="F22" s="88"/>
      <c r="G22" s="88"/>
    </row>
    <row r="23" ht="18" customHeight="1" spans="1:7">
      <c r="A23" s="186" t="s">
        <v>128</v>
      </c>
      <c r="B23" s="186" t="s">
        <v>129</v>
      </c>
      <c r="C23" s="88">
        <v>200474</v>
      </c>
      <c r="D23" s="88">
        <v>200474</v>
      </c>
      <c r="E23" s="88">
        <v>200474</v>
      </c>
      <c r="F23" s="88"/>
      <c r="G23" s="88"/>
    </row>
    <row r="24" ht="18" customHeight="1" spans="1:7">
      <c r="A24" s="186" t="s">
        <v>130</v>
      </c>
      <c r="B24" s="186" t="s">
        <v>131</v>
      </c>
      <c r="C24" s="88">
        <v>120860</v>
      </c>
      <c r="D24" s="88">
        <v>120860</v>
      </c>
      <c r="E24" s="88">
        <v>120860</v>
      </c>
      <c r="F24" s="88"/>
      <c r="G24" s="88"/>
    </row>
    <row r="25" ht="18" customHeight="1" spans="1:7">
      <c r="A25" s="186" t="s">
        <v>132</v>
      </c>
      <c r="B25" s="186" t="s">
        <v>133</v>
      </c>
      <c r="C25" s="88">
        <v>208691</v>
      </c>
      <c r="D25" s="88">
        <v>208691</v>
      </c>
      <c r="E25" s="88">
        <v>208691</v>
      </c>
      <c r="F25" s="88"/>
      <c r="G25" s="88"/>
    </row>
    <row r="26" ht="18" customHeight="1" spans="1:7">
      <c r="A26" s="186" t="s">
        <v>134</v>
      </c>
      <c r="B26" s="186" t="s">
        <v>135</v>
      </c>
      <c r="C26" s="88">
        <v>6549.86</v>
      </c>
      <c r="D26" s="88">
        <v>6549.86</v>
      </c>
      <c r="E26" s="88">
        <v>6549.86</v>
      </c>
      <c r="F26" s="88"/>
      <c r="G26" s="88"/>
    </row>
    <row r="27" ht="18" customHeight="1" spans="1:7">
      <c r="A27" s="13" t="s">
        <v>141</v>
      </c>
      <c r="B27" s="13" t="s">
        <v>142</v>
      </c>
      <c r="C27" s="88">
        <v>502380</v>
      </c>
      <c r="D27" s="88">
        <v>502380</v>
      </c>
      <c r="E27" s="88">
        <v>502380</v>
      </c>
      <c r="F27" s="88"/>
      <c r="G27" s="88"/>
    </row>
    <row r="28" ht="18" customHeight="1" spans="1:7">
      <c r="A28" s="150" t="s">
        <v>143</v>
      </c>
      <c r="B28" s="150" t="s">
        <v>144</v>
      </c>
      <c r="C28" s="88">
        <v>502380</v>
      </c>
      <c r="D28" s="88">
        <v>502380</v>
      </c>
      <c r="E28" s="88">
        <v>502380</v>
      </c>
      <c r="F28" s="88"/>
      <c r="G28" s="88"/>
    </row>
    <row r="29" ht="18" customHeight="1" spans="1:7">
      <c r="A29" s="186" t="s">
        <v>145</v>
      </c>
      <c r="B29" s="186" t="s">
        <v>146</v>
      </c>
      <c r="C29" s="88">
        <v>502380</v>
      </c>
      <c r="D29" s="88">
        <v>502380</v>
      </c>
      <c r="E29" s="88">
        <v>502380</v>
      </c>
      <c r="F29" s="88"/>
      <c r="G29" s="88"/>
    </row>
    <row r="30" ht="18" customHeight="1" spans="1:7">
      <c r="A30" s="187" t="s">
        <v>185</v>
      </c>
      <c r="B30" s="188" t="s">
        <v>185</v>
      </c>
      <c r="C30" s="88">
        <v>7123711.85</v>
      </c>
      <c r="D30" s="88">
        <v>6717007.85</v>
      </c>
      <c r="E30" s="88">
        <v>5797607.85</v>
      </c>
      <c r="F30" s="88">
        <v>919400</v>
      </c>
      <c r="G30" s="88">
        <v>406704</v>
      </c>
    </row>
  </sheetData>
  <mergeCells count="6">
    <mergeCell ref="A2:G2"/>
    <mergeCell ref="A4:B4"/>
    <mergeCell ref="D4:F4"/>
    <mergeCell ref="A30:B30"/>
    <mergeCell ref="C4:C5"/>
    <mergeCell ref="G4:G5"/>
  </mergeCells>
  <printOptions horizontalCentered="1"/>
  <pageMargins left="0.36875" right="0.36875" top="0.559027777777778" bottom="0.559027777777778" header="0.479166666666667" footer="0.479166666666667"/>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19" sqref="D19"/>
    </sheetView>
  </sheetViews>
  <sheetFormatPr defaultColWidth="10.4416666666667" defaultRowHeight="14.25" customHeight="1" outlineLevelRow="6" outlineLevelCol="5"/>
  <cols>
    <col min="1" max="6" width="22.2166666666667" customWidth="1"/>
  </cols>
  <sheetData>
    <row r="1" ht="28.05" customHeight="1" spans="1:6">
      <c r="A1" s="169"/>
      <c r="B1" s="169"/>
      <c r="C1" s="169"/>
      <c r="D1" s="169"/>
      <c r="E1" s="170"/>
      <c r="F1" s="171" t="s">
        <v>186</v>
      </c>
    </row>
    <row r="2" ht="41.25" customHeight="1" spans="1:6">
      <c r="A2" s="172" t="str">
        <f>"2026"&amp;"年一般公共预算“三公”经费支出预算表"</f>
        <v>2026年一般公共预算“三公”经费支出预算表</v>
      </c>
      <c r="B2" s="169"/>
      <c r="C2" s="169"/>
      <c r="D2" s="169"/>
      <c r="E2" s="170"/>
      <c r="F2" s="169"/>
    </row>
    <row r="3" s="1" customFormat="1" ht="37.05" customHeight="1" spans="1:6">
      <c r="A3" s="3" t="str">
        <f>"单位名称："&amp;"中国共产党昆明市东川区委员会政法委员会"</f>
        <v>单位名称：中国共产党昆明市东川区委员会政法委员会</v>
      </c>
      <c r="B3" s="173"/>
      <c r="D3" s="174"/>
      <c r="E3" s="175"/>
      <c r="F3" s="33" t="s">
        <v>1</v>
      </c>
    </row>
    <row r="4" ht="31.05" customHeight="1" spans="1:6">
      <c r="A4" s="64" t="s">
        <v>187</v>
      </c>
      <c r="B4" s="65" t="s">
        <v>188</v>
      </c>
      <c r="C4" s="66" t="s">
        <v>189</v>
      </c>
      <c r="D4" s="66"/>
      <c r="E4" s="66"/>
      <c r="F4" s="168" t="s">
        <v>190</v>
      </c>
    </row>
    <row r="5" ht="39" customHeight="1" spans="1:6">
      <c r="A5" s="176"/>
      <c r="B5" s="177"/>
      <c r="C5" s="178" t="s">
        <v>57</v>
      </c>
      <c r="D5" s="178" t="s">
        <v>191</v>
      </c>
      <c r="E5" s="178" t="s">
        <v>192</v>
      </c>
      <c r="F5" s="179"/>
    </row>
    <row r="6" s="1" customFormat="1" ht="27" customHeight="1" spans="1:6">
      <c r="A6" s="180" t="s">
        <v>83</v>
      </c>
      <c r="B6" s="180" t="s">
        <v>84</v>
      </c>
      <c r="C6" s="181" t="s">
        <v>85</v>
      </c>
      <c r="D6" s="181" t="s">
        <v>86</v>
      </c>
      <c r="E6" s="181" t="s">
        <v>87</v>
      </c>
      <c r="F6" s="180" t="s">
        <v>88</v>
      </c>
    </row>
    <row r="7" ht="31.05" customHeight="1" spans="1:6">
      <c r="A7" s="88">
        <v>70400</v>
      </c>
      <c r="B7" s="88"/>
      <c r="C7" s="88">
        <v>64000</v>
      </c>
      <c r="D7" s="88"/>
      <c r="E7" s="88">
        <v>64000</v>
      </c>
      <c r="F7" s="88">
        <v>6400</v>
      </c>
    </row>
  </sheetData>
  <mergeCells count="6">
    <mergeCell ref="A2:F2"/>
    <mergeCell ref="A3:B3"/>
    <mergeCell ref="C4:E4"/>
    <mergeCell ref="A4:A5"/>
    <mergeCell ref="B4:B5"/>
    <mergeCell ref="F4:F5"/>
  </mergeCells>
  <pageMargins left="0.669444444444445" right="0.669444444444445" top="0.71875" bottom="0.71875" header="0.279166666666667" footer="0.279166666666667"/>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61"/>
  <sheetViews>
    <sheetView showZeros="0" workbookViewId="0">
      <selection activeCell="I4" sqref="$A4:$XFD7"/>
    </sheetView>
  </sheetViews>
  <sheetFormatPr defaultColWidth="9.10833333333333" defaultRowHeight="14.25" customHeight="1"/>
  <cols>
    <col min="1" max="2" width="32.8833333333333" customWidth="1"/>
    <col min="3" max="3" width="20.6666666666667" customWidth="1"/>
    <col min="4" max="4" width="21.8833333333333" customWidth="1"/>
    <col min="5" max="5" width="10.1083333333333" customWidth="1"/>
    <col min="6" max="6" width="29.4416666666667" customWidth="1"/>
    <col min="7" max="7" width="11.8833333333333" customWidth="1"/>
    <col min="8" max="8" width="24.775" customWidth="1"/>
    <col min="9" max="11" width="18.6666666666667" customWidth="1"/>
    <col min="12" max="12" width="15.2166666666667" customWidth="1"/>
    <col min="13" max="13" width="18.6666666666667" customWidth="1"/>
    <col min="14" max="14" width="17" customWidth="1"/>
    <col min="15" max="15" width="14.775" customWidth="1"/>
    <col min="16" max="16" width="15.6666666666667" customWidth="1"/>
    <col min="17" max="17" width="16.1083333333333" customWidth="1"/>
    <col min="18" max="18" width="17.3333333333333" customWidth="1"/>
    <col min="19" max="19" width="17.775" customWidth="1"/>
    <col min="20" max="20" width="12.2166666666667" customWidth="1"/>
    <col min="21" max="21" width="15.3333333333333" customWidth="1"/>
    <col min="22" max="25" width="17.1083333333333" customWidth="1"/>
  </cols>
  <sheetData>
    <row r="1" ht="33" customHeight="1" spans="2:25">
      <c r="B1" s="151"/>
      <c r="C1" s="161"/>
      <c r="E1" s="162"/>
      <c r="F1" s="162"/>
      <c r="G1" s="162"/>
      <c r="H1" s="162"/>
      <c r="I1" s="92"/>
      <c r="J1" s="92"/>
      <c r="K1" s="92"/>
      <c r="L1" s="92"/>
      <c r="M1" s="92"/>
      <c r="N1" s="92"/>
      <c r="O1" s="92"/>
      <c r="S1" s="92"/>
      <c r="W1" s="161"/>
      <c r="Y1" s="33" t="s">
        <v>193</v>
      </c>
    </row>
    <row r="2" ht="45.75" customHeight="1" spans="1:25">
      <c r="A2" s="76" t="str">
        <f>"2026"&amp;"年部门基本支出预算表"</f>
        <v>2026年部门基本支出预算表</v>
      </c>
      <c r="B2" s="34"/>
      <c r="C2" s="76"/>
      <c r="D2" s="76"/>
      <c r="E2" s="76"/>
      <c r="F2" s="76"/>
      <c r="G2" s="76"/>
      <c r="H2" s="76"/>
      <c r="I2" s="76"/>
      <c r="J2" s="76"/>
      <c r="K2" s="76"/>
      <c r="L2" s="76"/>
      <c r="M2" s="76"/>
      <c r="N2" s="76"/>
      <c r="O2" s="76"/>
      <c r="P2" s="34"/>
      <c r="Q2" s="34"/>
      <c r="R2" s="34"/>
      <c r="S2" s="76"/>
      <c r="T2" s="76"/>
      <c r="U2" s="76"/>
      <c r="V2" s="76"/>
      <c r="W2" s="76"/>
      <c r="X2" s="76"/>
      <c r="Y2" s="76"/>
    </row>
    <row r="3" ht="30" customHeight="1" spans="1:25">
      <c r="A3" s="35" t="str">
        <f>"单位名称："&amp;"中国共产党昆明市东川区委员会政法委员会"</f>
        <v>单位名称：中国共产党昆明市东川区委员会政法委员会</v>
      </c>
      <c r="B3" s="152"/>
      <c r="C3" s="163"/>
      <c r="D3" s="163"/>
      <c r="E3" s="163"/>
      <c r="F3" s="163"/>
      <c r="G3" s="163"/>
      <c r="H3" s="163"/>
      <c r="I3" s="166"/>
      <c r="J3" s="166"/>
      <c r="K3" s="166"/>
      <c r="L3" s="166"/>
      <c r="M3" s="166"/>
      <c r="N3" s="166"/>
      <c r="O3" s="166"/>
      <c r="P3" s="156"/>
      <c r="Q3" s="156"/>
      <c r="R3" s="156"/>
      <c r="S3" s="166"/>
      <c r="W3" s="161"/>
      <c r="Y3" s="33" t="s">
        <v>1</v>
      </c>
    </row>
    <row r="4" ht="24" customHeight="1" spans="1:25">
      <c r="A4" s="37" t="s">
        <v>194</v>
      </c>
      <c r="B4" s="37" t="s">
        <v>195</v>
      </c>
      <c r="C4" s="37" t="s">
        <v>196</v>
      </c>
      <c r="D4" s="37" t="s">
        <v>197</v>
      </c>
      <c r="E4" s="37" t="s">
        <v>198</v>
      </c>
      <c r="F4" s="37" t="s">
        <v>199</v>
      </c>
      <c r="G4" s="37" t="s">
        <v>200</v>
      </c>
      <c r="H4" s="37" t="s">
        <v>201</v>
      </c>
      <c r="I4" s="167" t="s">
        <v>202</v>
      </c>
      <c r="J4" s="115" t="s">
        <v>202</v>
      </c>
      <c r="K4" s="115"/>
      <c r="L4" s="115"/>
      <c r="M4" s="115"/>
      <c r="N4" s="115"/>
      <c r="O4" s="115"/>
      <c r="P4" s="40"/>
      <c r="Q4" s="40"/>
      <c r="R4" s="40"/>
      <c r="S4" s="110" t="s">
        <v>61</v>
      </c>
      <c r="T4" s="115" t="s">
        <v>62</v>
      </c>
      <c r="U4" s="115"/>
      <c r="V4" s="115"/>
      <c r="W4" s="115"/>
      <c r="X4" s="115"/>
      <c r="Y4" s="89"/>
    </row>
    <row r="5" ht="25.95" customHeight="1" spans="1:25">
      <c r="A5" s="42"/>
      <c r="B5" s="153"/>
      <c r="C5" s="144"/>
      <c r="D5" s="42"/>
      <c r="E5" s="42"/>
      <c r="F5" s="42"/>
      <c r="G5" s="42"/>
      <c r="H5" s="42"/>
      <c r="I5" s="142" t="s">
        <v>203</v>
      </c>
      <c r="J5" s="167" t="s">
        <v>58</v>
      </c>
      <c r="K5" s="115"/>
      <c r="L5" s="115"/>
      <c r="M5" s="115"/>
      <c r="N5" s="115"/>
      <c r="O5" s="89"/>
      <c r="P5" s="39" t="s">
        <v>204</v>
      </c>
      <c r="Q5" s="40"/>
      <c r="R5" s="41"/>
      <c r="S5" s="37" t="s">
        <v>61</v>
      </c>
      <c r="T5" s="167" t="s">
        <v>62</v>
      </c>
      <c r="U5" s="110" t="s">
        <v>64</v>
      </c>
      <c r="V5" s="115" t="s">
        <v>62</v>
      </c>
      <c r="W5" s="110" t="s">
        <v>66</v>
      </c>
      <c r="X5" s="110" t="s">
        <v>67</v>
      </c>
      <c r="Y5" s="168" t="s">
        <v>68</v>
      </c>
    </row>
    <row r="6" ht="19.5" customHeight="1" spans="1:25">
      <c r="A6" s="153"/>
      <c r="B6" s="153"/>
      <c r="C6" s="153"/>
      <c r="D6" s="153"/>
      <c r="E6" s="153"/>
      <c r="F6" s="153"/>
      <c r="G6" s="153"/>
      <c r="H6" s="153"/>
      <c r="I6" s="153"/>
      <c r="J6" s="65" t="s">
        <v>205</v>
      </c>
      <c r="K6" s="37"/>
      <c r="L6" s="37" t="s">
        <v>206</v>
      </c>
      <c r="M6" s="37" t="s">
        <v>207</v>
      </c>
      <c r="N6" s="37" t="s">
        <v>208</v>
      </c>
      <c r="O6" s="37" t="s">
        <v>209</v>
      </c>
      <c r="P6" s="37" t="s">
        <v>58</v>
      </c>
      <c r="Q6" s="37" t="s">
        <v>59</v>
      </c>
      <c r="R6" s="37" t="s">
        <v>60</v>
      </c>
      <c r="S6" s="153"/>
      <c r="T6" s="37" t="s">
        <v>57</v>
      </c>
      <c r="U6" s="37" t="s">
        <v>64</v>
      </c>
      <c r="V6" s="37" t="s">
        <v>210</v>
      </c>
      <c r="W6" s="37" t="s">
        <v>66</v>
      </c>
      <c r="X6" s="37" t="s">
        <v>67</v>
      </c>
      <c r="Y6" s="37" t="s">
        <v>68</v>
      </c>
    </row>
    <row r="7" ht="37.5" customHeight="1" spans="1:25">
      <c r="A7" s="90"/>
      <c r="B7" s="47"/>
      <c r="C7" s="90"/>
      <c r="D7" s="90"/>
      <c r="E7" s="90"/>
      <c r="F7" s="90"/>
      <c r="G7" s="90"/>
      <c r="H7" s="90"/>
      <c r="I7" s="90"/>
      <c r="J7" s="64" t="s">
        <v>57</v>
      </c>
      <c r="K7" s="64" t="s">
        <v>211</v>
      </c>
      <c r="L7" s="45" t="s">
        <v>212</v>
      </c>
      <c r="M7" s="45" t="s">
        <v>207</v>
      </c>
      <c r="N7" s="45" t="s">
        <v>208</v>
      </c>
      <c r="O7" s="45" t="s">
        <v>209</v>
      </c>
      <c r="P7" s="45" t="s">
        <v>207</v>
      </c>
      <c r="Q7" s="45" t="s">
        <v>208</v>
      </c>
      <c r="R7" s="45" t="s">
        <v>209</v>
      </c>
      <c r="S7" s="45" t="s">
        <v>61</v>
      </c>
      <c r="T7" s="45" t="s">
        <v>57</v>
      </c>
      <c r="U7" s="45" t="s">
        <v>64</v>
      </c>
      <c r="V7" s="45" t="s">
        <v>210</v>
      </c>
      <c r="W7" s="45" t="s">
        <v>66</v>
      </c>
      <c r="X7" s="45" t="s">
        <v>67</v>
      </c>
      <c r="Y7" s="45" t="s">
        <v>68</v>
      </c>
    </row>
    <row r="8" ht="19.05" customHeight="1" spans="1:25">
      <c r="A8" s="149">
        <v>1</v>
      </c>
      <c r="B8" s="149">
        <v>2</v>
      </c>
      <c r="C8" s="149">
        <v>3</v>
      </c>
      <c r="D8" s="149">
        <v>4</v>
      </c>
      <c r="E8" s="149">
        <v>5</v>
      </c>
      <c r="F8" s="149">
        <v>6</v>
      </c>
      <c r="G8" s="149">
        <v>7</v>
      </c>
      <c r="H8" s="149">
        <v>8</v>
      </c>
      <c r="I8" s="149">
        <v>9</v>
      </c>
      <c r="J8" s="149">
        <v>10</v>
      </c>
      <c r="K8" s="149">
        <v>11</v>
      </c>
      <c r="L8" s="149">
        <v>12</v>
      </c>
      <c r="M8" s="149">
        <v>13</v>
      </c>
      <c r="N8" s="149">
        <v>14</v>
      </c>
      <c r="O8" s="149">
        <v>15</v>
      </c>
      <c r="P8" s="149">
        <v>16</v>
      </c>
      <c r="Q8" s="149">
        <v>17</v>
      </c>
      <c r="R8" s="149">
        <v>18</v>
      </c>
      <c r="S8" s="149">
        <v>19</v>
      </c>
      <c r="T8" s="149">
        <v>20</v>
      </c>
      <c r="U8" s="149">
        <v>21</v>
      </c>
      <c r="V8" s="149">
        <v>22</v>
      </c>
      <c r="W8" s="149">
        <v>23</v>
      </c>
      <c r="X8" s="149">
        <v>24</v>
      </c>
      <c r="Y8" s="149">
        <v>25</v>
      </c>
    </row>
    <row r="9" ht="20.25" customHeight="1" spans="1:25">
      <c r="A9" s="15" t="s">
        <v>70</v>
      </c>
      <c r="B9" s="15" t="s">
        <v>70</v>
      </c>
      <c r="C9" s="15" t="s">
        <v>213</v>
      </c>
      <c r="D9" s="15" t="s">
        <v>214</v>
      </c>
      <c r="E9" s="15" t="s">
        <v>102</v>
      </c>
      <c r="F9" s="15" t="s">
        <v>103</v>
      </c>
      <c r="G9" s="15" t="s">
        <v>215</v>
      </c>
      <c r="H9" s="15" t="s">
        <v>216</v>
      </c>
      <c r="I9" s="88">
        <v>826896</v>
      </c>
      <c r="J9" s="88">
        <v>826896</v>
      </c>
      <c r="K9" s="88"/>
      <c r="L9" s="88"/>
      <c r="M9" s="88"/>
      <c r="N9" s="88">
        <v>826896</v>
      </c>
      <c r="O9" s="88"/>
      <c r="P9" s="88"/>
      <c r="Q9" s="88"/>
      <c r="R9" s="88"/>
      <c r="S9" s="88"/>
      <c r="T9" s="88"/>
      <c r="U9" s="88"/>
      <c r="V9" s="88"/>
      <c r="W9" s="88"/>
      <c r="X9" s="88"/>
      <c r="Y9" s="88"/>
    </row>
    <row r="10" ht="20.25" customHeight="1" spans="1:25">
      <c r="A10" s="15" t="s">
        <v>70</v>
      </c>
      <c r="B10" s="15" t="s">
        <v>70</v>
      </c>
      <c r="C10" s="15" t="s">
        <v>213</v>
      </c>
      <c r="D10" s="15" t="s">
        <v>214</v>
      </c>
      <c r="E10" s="15" t="s">
        <v>102</v>
      </c>
      <c r="F10" s="15" t="s">
        <v>103</v>
      </c>
      <c r="G10" s="15" t="s">
        <v>217</v>
      </c>
      <c r="H10" s="15" t="s">
        <v>218</v>
      </c>
      <c r="I10" s="88">
        <v>1421064</v>
      </c>
      <c r="J10" s="88">
        <v>1421064</v>
      </c>
      <c r="K10" s="19"/>
      <c r="L10" s="19"/>
      <c r="M10" s="19"/>
      <c r="N10" s="88">
        <v>1421064</v>
      </c>
      <c r="O10" s="19"/>
      <c r="P10" s="88"/>
      <c r="Q10" s="88"/>
      <c r="R10" s="88"/>
      <c r="S10" s="88"/>
      <c r="T10" s="88"/>
      <c r="U10" s="88"/>
      <c r="V10" s="88"/>
      <c r="W10" s="88"/>
      <c r="X10" s="88"/>
      <c r="Y10" s="88"/>
    </row>
    <row r="11" ht="20.25" customHeight="1" spans="1:25">
      <c r="A11" s="15" t="s">
        <v>70</v>
      </c>
      <c r="B11" s="15" t="s">
        <v>70</v>
      </c>
      <c r="C11" s="15" t="s">
        <v>213</v>
      </c>
      <c r="D11" s="15" t="s">
        <v>214</v>
      </c>
      <c r="E11" s="15" t="s">
        <v>102</v>
      </c>
      <c r="F11" s="15" t="s">
        <v>103</v>
      </c>
      <c r="G11" s="15" t="s">
        <v>219</v>
      </c>
      <c r="H11" s="15" t="s">
        <v>220</v>
      </c>
      <c r="I11" s="88">
        <v>68908</v>
      </c>
      <c r="J11" s="88">
        <v>68908</v>
      </c>
      <c r="K11" s="19"/>
      <c r="L11" s="19"/>
      <c r="M11" s="19"/>
      <c r="N11" s="88">
        <v>68908</v>
      </c>
      <c r="O11" s="19"/>
      <c r="P11" s="88"/>
      <c r="Q11" s="88"/>
      <c r="R11" s="88"/>
      <c r="S11" s="88"/>
      <c r="T11" s="88"/>
      <c r="U11" s="88"/>
      <c r="V11" s="88"/>
      <c r="W11" s="88"/>
      <c r="X11" s="88"/>
      <c r="Y11" s="88"/>
    </row>
    <row r="12" ht="20.25" customHeight="1" spans="1:25">
      <c r="A12" s="15" t="s">
        <v>70</v>
      </c>
      <c r="B12" s="15" t="s">
        <v>70</v>
      </c>
      <c r="C12" s="15" t="s">
        <v>221</v>
      </c>
      <c r="D12" s="15" t="s">
        <v>222</v>
      </c>
      <c r="E12" s="15" t="s">
        <v>122</v>
      </c>
      <c r="F12" s="15" t="s">
        <v>123</v>
      </c>
      <c r="G12" s="15" t="s">
        <v>223</v>
      </c>
      <c r="H12" s="15" t="s">
        <v>224</v>
      </c>
      <c r="I12" s="88">
        <v>342308.8</v>
      </c>
      <c r="J12" s="88">
        <v>342308.8</v>
      </c>
      <c r="K12" s="19"/>
      <c r="L12" s="19"/>
      <c r="M12" s="19"/>
      <c r="N12" s="88">
        <v>342308.8</v>
      </c>
      <c r="O12" s="19"/>
      <c r="P12" s="88"/>
      <c r="Q12" s="88"/>
      <c r="R12" s="88"/>
      <c r="S12" s="88"/>
      <c r="T12" s="88"/>
      <c r="U12" s="88"/>
      <c r="V12" s="88"/>
      <c r="W12" s="88"/>
      <c r="X12" s="88"/>
      <c r="Y12" s="88"/>
    </row>
    <row r="13" ht="20.25" customHeight="1" spans="1:25">
      <c r="A13" s="15" t="s">
        <v>70</v>
      </c>
      <c r="B13" s="15" t="s">
        <v>70</v>
      </c>
      <c r="C13" s="15" t="s">
        <v>221</v>
      </c>
      <c r="D13" s="15" t="s">
        <v>222</v>
      </c>
      <c r="E13" s="15" t="s">
        <v>122</v>
      </c>
      <c r="F13" s="15" t="s">
        <v>123</v>
      </c>
      <c r="G13" s="15" t="s">
        <v>223</v>
      </c>
      <c r="H13" s="15" t="s">
        <v>224</v>
      </c>
      <c r="I13" s="88">
        <v>249053.12</v>
      </c>
      <c r="J13" s="88">
        <v>249053.12</v>
      </c>
      <c r="K13" s="19"/>
      <c r="L13" s="19"/>
      <c r="M13" s="19"/>
      <c r="N13" s="88">
        <v>249053.12</v>
      </c>
      <c r="O13" s="19"/>
      <c r="P13" s="88"/>
      <c r="Q13" s="88"/>
      <c r="R13" s="88"/>
      <c r="S13" s="88"/>
      <c r="T13" s="88"/>
      <c r="U13" s="88"/>
      <c r="V13" s="88"/>
      <c r="W13" s="88"/>
      <c r="X13" s="88"/>
      <c r="Y13" s="88"/>
    </row>
    <row r="14" ht="20.25" customHeight="1" spans="1:25">
      <c r="A14" s="15" t="s">
        <v>70</v>
      </c>
      <c r="B14" s="15" t="s">
        <v>70</v>
      </c>
      <c r="C14" s="15" t="s">
        <v>221</v>
      </c>
      <c r="D14" s="15" t="s">
        <v>222</v>
      </c>
      <c r="E14" s="15" t="s">
        <v>128</v>
      </c>
      <c r="F14" s="15" t="s">
        <v>129</v>
      </c>
      <c r="G14" s="15" t="s">
        <v>225</v>
      </c>
      <c r="H14" s="15" t="s">
        <v>226</v>
      </c>
      <c r="I14" s="88">
        <v>198905</v>
      </c>
      <c r="J14" s="88">
        <v>198905</v>
      </c>
      <c r="K14" s="19"/>
      <c r="L14" s="19"/>
      <c r="M14" s="19"/>
      <c r="N14" s="88">
        <v>198905</v>
      </c>
      <c r="O14" s="19"/>
      <c r="P14" s="88"/>
      <c r="Q14" s="88"/>
      <c r="R14" s="88"/>
      <c r="S14" s="88"/>
      <c r="T14" s="88"/>
      <c r="U14" s="88"/>
      <c r="V14" s="88"/>
      <c r="W14" s="88"/>
      <c r="X14" s="88"/>
      <c r="Y14" s="88"/>
    </row>
    <row r="15" ht="20.25" customHeight="1" spans="1:25">
      <c r="A15" s="15" t="s">
        <v>70</v>
      </c>
      <c r="B15" s="15" t="s">
        <v>70</v>
      </c>
      <c r="C15" s="15" t="s">
        <v>221</v>
      </c>
      <c r="D15" s="15" t="s">
        <v>222</v>
      </c>
      <c r="E15" s="15" t="s">
        <v>128</v>
      </c>
      <c r="F15" s="15" t="s">
        <v>129</v>
      </c>
      <c r="G15" s="15" t="s">
        <v>225</v>
      </c>
      <c r="H15" s="15" t="s">
        <v>226</v>
      </c>
      <c r="I15" s="88">
        <v>1569</v>
      </c>
      <c r="J15" s="88">
        <v>1569</v>
      </c>
      <c r="K15" s="19"/>
      <c r="L15" s="19"/>
      <c r="M15" s="19"/>
      <c r="N15" s="88">
        <v>1569</v>
      </c>
      <c r="O15" s="19"/>
      <c r="P15" s="88"/>
      <c r="Q15" s="88"/>
      <c r="R15" s="88"/>
      <c r="S15" s="88"/>
      <c r="T15" s="88"/>
      <c r="U15" s="88"/>
      <c r="V15" s="88"/>
      <c r="W15" s="88"/>
      <c r="X15" s="88"/>
      <c r="Y15" s="88"/>
    </row>
    <row r="16" ht="20.25" customHeight="1" spans="1:25">
      <c r="A16" s="15" t="s">
        <v>70</v>
      </c>
      <c r="B16" s="15" t="s">
        <v>70</v>
      </c>
      <c r="C16" s="15" t="s">
        <v>221</v>
      </c>
      <c r="D16" s="15" t="s">
        <v>222</v>
      </c>
      <c r="E16" s="15" t="s">
        <v>130</v>
      </c>
      <c r="F16" s="15" t="s">
        <v>131</v>
      </c>
      <c r="G16" s="15" t="s">
        <v>225</v>
      </c>
      <c r="H16" s="15" t="s">
        <v>226</v>
      </c>
      <c r="I16" s="88">
        <v>120860</v>
      </c>
      <c r="J16" s="88">
        <v>120860</v>
      </c>
      <c r="K16" s="19"/>
      <c r="L16" s="19"/>
      <c r="M16" s="19"/>
      <c r="N16" s="88">
        <v>120860</v>
      </c>
      <c r="O16" s="19"/>
      <c r="P16" s="88"/>
      <c r="Q16" s="88"/>
      <c r="R16" s="88"/>
      <c r="S16" s="88"/>
      <c r="T16" s="88"/>
      <c r="U16" s="88"/>
      <c r="V16" s="88"/>
      <c r="W16" s="88"/>
      <c r="X16" s="88"/>
      <c r="Y16" s="88"/>
    </row>
    <row r="17" ht="20.25" customHeight="1" spans="1:25">
      <c r="A17" s="15" t="s">
        <v>70</v>
      </c>
      <c r="B17" s="15" t="s">
        <v>70</v>
      </c>
      <c r="C17" s="15" t="s">
        <v>221</v>
      </c>
      <c r="D17" s="15" t="s">
        <v>222</v>
      </c>
      <c r="E17" s="15" t="s">
        <v>132</v>
      </c>
      <c r="F17" s="15" t="s">
        <v>133</v>
      </c>
      <c r="G17" s="15" t="s">
        <v>227</v>
      </c>
      <c r="H17" s="15" t="s">
        <v>228</v>
      </c>
      <c r="I17" s="88">
        <v>71529</v>
      </c>
      <c r="J17" s="88">
        <v>71529</v>
      </c>
      <c r="K17" s="19"/>
      <c r="L17" s="19"/>
      <c r="M17" s="19"/>
      <c r="N17" s="88">
        <v>71529</v>
      </c>
      <c r="O17" s="19"/>
      <c r="P17" s="88"/>
      <c r="Q17" s="88"/>
      <c r="R17" s="88"/>
      <c r="S17" s="88"/>
      <c r="T17" s="88"/>
      <c r="U17" s="88"/>
      <c r="V17" s="88"/>
      <c r="W17" s="88"/>
      <c r="X17" s="88"/>
      <c r="Y17" s="88"/>
    </row>
    <row r="18" ht="20.25" customHeight="1" spans="1:25">
      <c r="A18" s="15" t="s">
        <v>70</v>
      </c>
      <c r="B18" s="15" t="s">
        <v>70</v>
      </c>
      <c r="C18" s="15" t="s">
        <v>221</v>
      </c>
      <c r="D18" s="15" t="s">
        <v>222</v>
      </c>
      <c r="E18" s="15" t="s">
        <v>132</v>
      </c>
      <c r="F18" s="15" t="s">
        <v>133</v>
      </c>
      <c r="G18" s="15" t="s">
        <v>227</v>
      </c>
      <c r="H18" s="15" t="s">
        <v>228</v>
      </c>
      <c r="I18" s="88">
        <v>119932</v>
      </c>
      <c r="J18" s="88">
        <v>119932</v>
      </c>
      <c r="K18" s="19"/>
      <c r="L18" s="19"/>
      <c r="M18" s="19"/>
      <c r="N18" s="88">
        <v>119932</v>
      </c>
      <c r="O18" s="19"/>
      <c r="P18" s="88"/>
      <c r="Q18" s="88"/>
      <c r="R18" s="88"/>
      <c r="S18" s="88"/>
      <c r="T18" s="88"/>
      <c r="U18" s="88"/>
      <c r="V18" s="88"/>
      <c r="W18" s="88"/>
      <c r="X18" s="88"/>
      <c r="Y18" s="88"/>
    </row>
    <row r="19" ht="20.25" customHeight="1" spans="1:25">
      <c r="A19" s="15" t="s">
        <v>70</v>
      </c>
      <c r="B19" s="15" t="s">
        <v>70</v>
      </c>
      <c r="C19" s="15" t="s">
        <v>221</v>
      </c>
      <c r="D19" s="15" t="s">
        <v>222</v>
      </c>
      <c r="E19" s="15" t="s">
        <v>132</v>
      </c>
      <c r="F19" s="15" t="s">
        <v>133</v>
      </c>
      <c r="G19" s="15" t="s">
        <v>227</v>
      </c>
      <c r="H19" s="15" t="s">
        <v>228</v>
      </c>
      <c r="I19" s="88">
        <v>17230</v>
      </c>
      <c r="J19" s="88">
        <v>17230</v>
      </c>
      <c r="K19" s="19"/>
      <c r="L19" s="19"/>
      <c r="M19" s="19"/>
      <c r="N19" s="88">
        <v>17230</v>
      </c>
      <c r="O19" s="19"/>
      <c r="P19" s="88"/>
      <c r="Q19" s="88"/>
      <c r="R19" s="88"/>
      <c r="S19" s="88"/>
      <c r="T19" s="88"/>
      <c r="U19" s="88"/>
      <c r="V19" s="88"/>
      <c r="W19" s="88"/>
      <c r="X19" s="88"/>
      <c r="Y19" s="88"/>
    </row>
    <row r="20" ht="20.25" customHeight="1" spans="1:25">
      <c r="A20" s="15" t="s">
        <v>70</v>
      </c>
      <c r="B20" s="15" t="s">
        <v>70</v>
      </c>
      <c r="C20" s="15" t="s">
        <v>221</v>
      </c>
      <c r="D20" s="15" t="s">
        <v>222</v>
      </c>
      <c r="E20" s="15" t="s">
        <v>102</v>
      </c>
      <c r="F20" s="15" t="s">
        <v>103</v>
      </c>
      <c r="G20" s="15" t="s">
        <v>229</v>
      </c>
      <c r="H20" s="15" t="s">
        <v>230</v>
      </c>
      <c r="I20" s="88">
        <v>2695.72</v>
      </c>
      <c r="J20" s="88">
        <v>2695.72</v>
      </c>
      <c r="K20" s="19"/>
      <c r="L20" s="19"/>
      <c r="M20" s="19"/>
      <c r="N20" s="88">
        <v>2695.72</v>
      </c>
      <c r="O20" s="19"/>
      <c r="P20" s="88"/>
      <c r="Q20" s="88"/>
      <c r="R20" s="88"/>
      <c r="S20" s="88"/>
      <c r="T20" s="88"/>
      <c r="U20" s="88"/>
      <c r="V20" s="88"/>
      <c r="W20" s="88"/>
      <c r="X20" s="88"/>
      <c r="Y20" s="88"/>
    </row>
    <row r="21" ht="20.25" customHeight="1" spans="1:25">
      <c r="A21" s="15" t="s">
        <v>70</v>
      </c>
      <c r="B21" s="15" t="s">
        <v>70</v>
      </c>
      <c r="C21" s="15" t="s">
        <v>221</v>
      </c>
      <c r="D21" s="15" t="s">
        <v>222</v>
      </c>
      <c r="E21" s="15" t="s">
        <v>104</v>
      </c>
      <c r="F21" s="15" t="s">
        <v>105</v>
      </c>
      <c r="G21" s="15" t="s">
        <v>229</v>
      </c>
      <c r="H21" s="15" t="s">
        <v>230</v>
      </c>
      <c r="I21" s="88">
        <v>10014.07</v>
      </c>
      <c r="J21" s="88">
        <v>10014.07</v>
      </c>
      <c r="K21" s="19"/>
      <c r="L21" s="19"/>
      <c r="M21" s="19"/>
      <c r="N21" s="88">
        <v>10014.07</v>
      </c>
      <c r="O21" s="19"/>
      <c r="P21" s="88"/>
      <c r="Q21" s="88"/>
      <c r="R21" s="88"/>
      <c r="S21" s="88"/>
      <c r="T21" s="88"/>
      <c r="U21" s="88"/>
      <c r="V21" s="88"/>
      <c r="W21" s="88"/>
      <c r="X21" s="88"/>
      <c r="Y21" s="88"/>
    </row>
    <row r="22" ht="20.25" customHeight="1" spans="1:25">
      <c r="A22" s="15" t="s">
        <v>70</v>
      </c>
      <c r="B22" s="15" t="s">
        <v>70</v>
      </c>
      <c r="C22" s="15" t="s">
        <v>221</v>
      </c>
      <c r="D22" s="15" t="s">
        <v>222</v>
      </c>
      <c r="E22" s="15" t="s">
        <v>134</v>
      </c>
      <c r="F22" s="15" t="s">
        <v>135</v>
      </c>
      <c r="G22" s="15" t="s">
        <v>229</v>
      </c>
      <c r="H22" s="15" t="s">
        <v>230</v>
      </c>
      <c r="I22" s="88">
        <v>3688.7</v>
      </c>
      <c r="J22" s="88">
        <v>3688.7</v>
      </c>
      <c r="K22" s="19"/>
      <c r="L22" s="19"/>
      <c r="M22" s="19"/>
      <c r="N22" s="88">
        <v>3688.7</v>
      </c>
      <c r="O22" s="19"/>
      <c r="P22" s="88"/>
      <c r="Q22" s="88"/>
      <c r="R22" s="88"/>
      <c r="S22" s="88"/>
      <c r="T22" s="88"/>
      <c r="U22" s="88"/>
      <c r="V22" s="88"/>
      <c r="W22" s="88"/>
      <c r="X22" s="88"/>
      <c r="Y22" s="88"/>
    </row>
    <row r="23" ht="20.25" customHeight="1" spans="1:25">
      <c r="A23" s="15" t="s">
        <v>70</v>
      </c>
      <c r="B23" s="15" t="s">
        <v>70</v>
      </c>
      <c r="C23" s="15" t="s">
        <v>221</v>
      </c>
      <c r="D23" s="15" t="s">
        <v>222</v>
      </c>
      <c r="E23" s="15" t="s">
        <v>134</v>
      </c>
      <c r="F23" s="15" t="s">
        <v>135</v>
      </c>
      <c r="G23" s="15" t="s">
        <v>229</v>
      </c>
      <c r="H23" s="15" t="s">
        <v>230</v>
      </c>
      <c r="I23" s="88">
        <v>2861.16</v>
      </c>
      <c r="J23" s="88">
        <v>2861.16</v>
      </c>
      <c r="K23" s="19"/>
      <c r="L23" s="19"/>
      <c r="M23" s="19"/>
      <c r="N23" s="88">
        <v>2861.16</v>
      </c>
      <c r="O23" s="19"/>
      <c r="P23" s="88"/>
      <c r="Q23" s="88"/>
      <c r="R23" s="88"/>
      <c r="S23" s="88"/>
      <c r="T23" s="88"/>
      <c r="U23" s="88"/>
      <c r="V23" s="88"/>
      <c r="W23" s="88"/>
      <c r="X23" s="88"/>
      <c r="Y23" s="88"/>
    </row>
    <row r="24" ht="20.25" customHeight="1" spans="1:25">
      <c r="A24" s="15" t="s">
        <v>70</v>
      </c>
      <c r="B24" s="15" t="s">
        <v>70</v>
      </c>
      <c r="C24" s="15" t="s">
        <v>231</v>
      </c>
      <c r="D24" s="15" t="s">
        <v>146</v>
      </c>
      <c r="E24" s="15" t="s">
        <v>145</v>
      </c>
      <c r="F24" s="15" t="s">
        <v>146</v>
      </c>
      <c r="G24" s="15" t="s">
        <v>232</v>
      </c>
      <c r="H24" s="15" t="s">
        <v>146</v>
      </c>
      <c r="I24" s="88">
        <v>315852</v>
      </c>
      <c r="J24" s="88">
        <v>315852</v>
      </c>
      <c r="K24" s="19"/>
      <c r="L24" s="19"/>
      <c r="M24" s="19"/>
      <c r="N24" s="88">
        <v>315852</v>
      </c>
      <c r="O24" s="19"/>
      <c r="P24" s="88"/>
      <c r="Q24" s="88"/>
      <c r="R24" s="88"/>
      <c r="S24" s="88"/>
      <c r="T24" s="88"/>
      <c r="U24" s="88"/>
      <c r="V24" s="88"/>
      <c r="W24" s="88"/>
      <c r="X24" s="88"/>
      <c r="Y24" s="88"/>
    </row>
    <row r="25" ht="20.25" customHeight="1" spans="1:25">
      <c r="A25" s="15" t="s">
        <v>70</v>
      </c>
      <c r="B25" s="15" t="s">
        <v>70</v>
      </c>
      <c r="C25" s="15" t="s">
        <v>231</v>
      </c>
      <c r="D25" s="15" t="s">
        <v>146</v>
      </c>
      <c r="E25" s="15" t="s">
        <v>145</v>
      </c>
      <c r="F25" s="15" t="s">
        <v>146</v>
      </c>
      <c r="G25" s="15" t="s">
        <v>232</v>
      </c>
      <c r="H25" s="15" t="s">
        <v>146</v>
      </c>
      <c r="I25" s="88">
        <v>186528</v>
      </c>
      <c r="J25" s="88">
        <v>186528</v>
      </c>
      <c r="K25" s="19"/>
      <c r="L25" s="19"/>
      <c r="M25" s="19"/>
      <c r="N25" s="88">
        <v>186528</v>
      </c>
      <c r="O25" s="19"/>
      <c r="P25" s="88"/>
      <c r="Q25" s="88"/>
      <c r="R25" s="88"/>
      <c r="S25" s="88"/>
      <c r="T25" s="88"/>
      <c r="U25" s="88"/>
      <c r="V25" s="88"/>
      <c r="W25" s="88"/>
      <c r="X25" s="88"/>
      <c r="Y25" s="88"/>
    </row>
    <row r="26" ht="20.25" customHeight="1" spans="1:25">
      <c r="A26" s="15" t="s">
        <v>70</v>
      </c>
      <c r="B26" s="15" t="s">
        <v>70</v>
      </c>
      <c r="C26" s="15" t="s">
        <v>233</v>
      </c>
      <c r="D26" s="15" t="s">
        <v>234</v>
      </c>
      <c r="E26" s="15" t="s">
        <v>102</v>
      </c>
      <c r="F26" s="15" t="s">
        <v>103</v>
      </c>
      <c r="G26" s="15" t="s">
        <v>235</v>
      </c>
      <c r="H26" s="15" t="s">
        <v>236</v>
      </c>
      <c r="I26" s="88">
        <v>36000</v>
      </c>
      <c r="J26" s="88">
        <v>36000</v>
      </c>
      <c r="K26" s="19"/>
      <c r="L26" s="19"/>
      <c r="M26" s="19"/>
      <c r="N26" s="88">
        <v>36000</v>
      </c>
      <c r="O26" s="19"/>
      <c r="P26" s="88"/>
      <c r="Q26" s="88"/>
      <c r="R26" s="88"/>
      <c r="S26" s="88"/>
      <c r="T26" s="88"/>
      <c r="U26" s="88"/>
      <c r="V26" s="88"/>
      <c r="W26" s="88"/>
      <c r="X26" s="88"/>
      <c r="Y26" s="88"/>
    </row>
    <row r="27" ht="20.25" customHeight="1" spans="1:25">
      <c r="A27" s="15" t="s">
        <v>70</v>
      </c>
      <c r="B27" s="15" t="s">
        <v>70</v>
      </c>
      <c r="C27" s="15" t="s">
        <v>233</v>
      </c>
      <c r="D27" s="15" t="s">
        <v>234</v>
      </c>
      <c r="E27" s="15" t="s">
        <v>104</v>
      </c>
      <c r="F27" s="15" t="s">
        <v>105</v>
      </c>
      <c r="G27" s="15" t="s">
        <v>235</v>
      </c>
      <c r="H27" s="15" t="s">
        <v>236</v>
      </c>
      <c r="I27" s="88">
        <v>28000</v>
      </c>
      <c r="J27" s="88">
        <v>28000</v>
      </c>
      <c r="K27" s="19"/>
      <c r="L27" s="19"/>
      <c r="M27" s="19"/>
      <c r="N27" s="88">
        <v>28000</v>
      </c>
      <c r="O27" s="19"/>
      <c r="P27" s="88"/>
      <c r="Q27" s="88"/>
      <c r="R27" s="88"/>
      <c r="S27" s="88"/>
      <c r="T27" s="88"/>
      <c r="U27" s="88"/>
      <c r="V27" s="88"/>
      <c r="W27" s="88"/>
      <c r="X27" s="88"/>
      <c r="Y27" s="88"/>
    </row>
    <row r="28" ht="20.25" customHeight="1" spans="1:25">
      <c r="A28" s="15" t="s">
        <v>70</v>
      </c>
      <c r="B28" s="15" t="s">
        <v>70</v>
      </c>
      <c r="C28" s="15" t="s">
        <v>237</v>
      </c>
      <c r="D28" s="15" t="s">
        <v>190</v>
      </c>
      <c r="E28" s="15" t="s">
        <v>102</v>
      </c>
      <c r="F28" s="15" t="s">
        <v>103</v>
      </c>
      <c r="G28" s="15" t="s">
        <v>238</v>
      </c>
      <c r="H28" s="15" t="s">
        <v>190</v>
      </c>
      <c r="I28" s="88">
        <v>3600</v>
      </c>
      <c r="J28" s="88">
        <v>3600</v>
      </c>
      <c r="K28" s="19"/>
      <c r="L28" s="19"/>
      <c r="M28" s="19"/>
      <c r="N28" s="88">
        <v>3600</v>
      </c>
      <c r="O28" s="19"/>
      <c r="P28" s="88"/>
      <c r="Q28" s="88"/>
      <c r="R28" s="88"/>
      <c r="S28" s="88"/>
      <c r="T28" s="88"/>
      <c r="U28" s="88"/>
      <c r="V28" s="88"/>
      <c r="W28" s="88"/>
      <c r="X28" s="88"/>
      <c r="Y28" s="88"/>
    </row>
    <row r="29" ht="20.25" customHeight="1" spans="1:25">
      <c r="A29" s="15" t="s">
        <v>70</v>
      </c>
      <c r="B29" s="15" t="s">
        <v>70</v>
      </c>
      <c r="C29" s="15" t="s">
        <v>237</v>
      </c>
      <c r="D29" s="15" t="s">
        <v>190</v>
      </c>
      <c r="E29" s="15" t="s">
        <v>104</v>
      </c>
      <c r="F29" s="15" t="s">
        <v>105</v>
      </c>
      <c r="G29" s="15" t="s">
        <v>238</v>
      </c>
      <c r="H29" s="15" t="s">
        <v>190</v>
      </c>
      <c r="I29" s="88">
        <v>2800</v>
      </c>
      <c r="J29" s="88">
        <v>2800</v>
      </c>
      <c r="K29" s="19"/>
      <c r="L29" s="19"/>
      <c r="M29" s="19"/>
      <c r="N29" s="88">
        <v>2800</v>
      </c>
      <c r="O29" s="19"/>
      <c r="P29" s="88"/>
      <c r="Q29" s="88"/>
      <c r="R29" s="88"/>
      <c r="S29" s="88"/>
      <c r="T29" s="88"/>
      <c r="U29" s="88"/>
      <c r="V29" s="88"/>
      <c r="W29" s="88"/>
      <c r="X29" s="88"/>
      <c r="Y29" s="88"/>
    </row>
    <row r="30" ht="20.25" customHeight="1" spans="1:25">
      <c r="A30" s="15" t="s">
        <v>70</v>
      </c>
      <c r="B30" s="15" t="s">
        <v>70</v>
      </c>
      <c r="C30" s="15" t="s">
        <v>239</v>
      </c>
      <c r="D30" s="15" t="s">
        <v>240</v>
      </c>
      <c r="E30" s="15" t="s">
        <v>102</v>
      </c>
      <c r="F30" s="15" t="s">
        <v>103</v>
      </c>
      <c r="G30" s="15" t="s">
        <v>241</v>
      </c>
      <c r="H30" s="15" t="s">
        <v>242</v>
      </c>
      <c r="I30" s="88">
        <v>168000</v>
      </c>
      <c r="J30" s="88">
        <v>168000</v>
      </c>
      <c r="K30" s="19"/>
      <c r="L30" s="19"/>
      <c r="M30" s="19"/>
      <c r="N30" s="88">
        <v>168000</v>
      </c>
      <c r="O30" s="19"/>
      <c r="P30" s="88"/>
      <c r="Q30" s="88"/>
      <c r="R30" s="88"/>
      <c r="S30" s="88"/>
      <c r="T30" s="88"/>
      <c r="U30" s="88"/>
      <c r="V30" s="88"/>
      <c r="W30" s="88"/>
      <c r="X30" s="88"/>
      <c r="Y30" s="88"/>
    </row>
    <row r="31" ht="20.25" customHeight="1" spans="1:25">
      <c r="A31" s="15" t="s">
        <v>70</v>
      </c>
      <c r="B31" s="15" t="s">
        <v>70</v>
      </c>
      <c r="C31" s="15" t="s">
        <v>243</v>
      </c>
      <c r="D31" s="15" t="s">
        <v>244</v>
      </c>
      <c r="E31" s="15" t="s">
        <v>102</v>
      </c>
      <c r="F31" s="15" t="s">
        <v>103</v>
      </c>
      <c r="G31" s="15" t="s">
        <v>245</v>
      </c>
      <c r="H31" s="15" t="s">
        <v>244</v>
      </c>
      <c r="I31" s="88">
        <v>48600</v>
      </c>
      <c r="J31" s="88">
        <v>48600</v>
      </c>
      <c r="K31" s="19"/>
      <c r="L31" s="19"/>
      <c r="M31" s="19"/>
      <c r="N31" s="88">
        <v>48600</v>
      </c>
      <c r="O31" s="19"/>
      <c r="P31" s="88"/>
      <c r="Q31" s="88"/>
      <c r="R31" s="88"/>
      <c r="S31" s="88"/>
      <c r="T31" s="88"/>
      <c r="U31" s="88"/>
      <c r="V31" s="88"/>
      <c r="W31" s="88"/>
      <c r="X31" s="88"/>
      <c r="Y31" s="88"/>
    </row>
    <row r="32" ht="20.25" customHeight="1" spans="1:25">
      <c r="A32" s="15" t="s">
        <v>70</v>
      </c>
      <c r="B32" s="15" t="s">
        <v>70</v>
      </c>
      <c r="C32" s="15" t="s">
        <v>243</v>
      </c>
      <c r="D32" s="15" t="s">
        <v>244</v>
      </c>
      <c r="E32" s="15" t="s">
        <v>104</v>
      </c>
      <c r="F32" s="15" t="s">
        <v>105</v>
      </c>
      <c r="G32" s="15" t="s">
        <v>245</v>
      </c>
      <c r="H32" s="15" t="s">
        <v>244</v>
      </c>
      <c r="I32" s="88">
        <v>37800</v>
      </c>
      <c r="J32" s="88">
        <v>37800</v>
      </c>
      <c r="K32" s="19"/>
      <c r="L32" s="19"/>
      <c r="M32" s="19"/>
      <c r="N32" s="88">
        <v>37800</v>
      </c>
      <c r="O32" s="19"/>
      <c r="P32" s="88"/>
      <c r="Q32" s="88"/>
      <c r="R32" s="88"/>
      <c r="S32" s="88"/>
      <c r="T32" s="88"/>
      <c r="U32" s="88"/>
      <c r="V32" s="88"/>
      <c r="W32" s="88"/>
      <c r="X32" s="88"/>
      <c r="Y32" s="88"/>
    </row>
    <row r="33" ht="20.25" customHeight="1" spans="1:25">
      <c r="A33" s="15" t="s">
        <v>70</v>
      </c>
      <c r="B33" s="15" t="s">
        <v>70</v>
      </c>
      <c r="C33" s="15" t="s">
        <v>246</v>
      </c>
      <c r="D33" s="15" t="s">
        <v>247</v>
      </c>
      <c r="E33" s="15" t="s">
        <v>120</v>
      </c>
      <c r="F33" s="15" t="s">
        <v>121</v>
      </c>
      <c r="G33" s="15" t="s">
        <v>248</v>
      </c>
      <c r="H33" s="15" t="s">
        <v>249</v>
      </c>
      <c r="I33" s="88">
        <v>1800</v>
      </c>
      <c r="J33" s="88">
        <v>1800</v>
      </c>
      <c r="K33" s="19"/>
      <c r="L33" s="19"/>
      <c r="M33" s="19"/>
      <c r="N33" s="88">
        <v>1800</v>
      </c>
      <c r="O33" s="19"/>
      <c r="P33" s="88"/>
      <c r="Q33" s="88"/>
      <c r="R33" s="88"/>
      <c r="S33" s="88"/>
      <c r="T33" s="88"/>
      <c r="U33" s="88"/>
      <c r="V33" s="88"/>
      <c r="W33" s="88"/>
      <c r="X33" s="88"/>
      <c r="Y33" s="88"/>
    </row>
    <row r="34" ht="20.25" customHeight="1" spans="1:25">
      <c r="A34" s="15" t="s">
        <v>70</v>
      </c>
      <c r="B34" s="15" t="s">
        <v>70</v>
      </c>
      <c r="C34" s="15" t="s">
        <v>250</v>
      </c>
      <c r="D34" s="15" t="s">
        <v>251</v>
      </c>
      <c r="E34" s="15" t="s">
        <v>102</v>
      </c>
      <c r="F34" s="15" t="s">
        <v>103</v>
      </c>
      <c r="G34" s="15" t="s">
        <v>248</v>
      </c>
      <c r="H34" s="15" t="s">
        <v>249</v>
      </c>
      <c r="I34" s="88">
        <v>189000</v>
      </c>
      <c r="J34" s="88">
        <v>189000</v>
      </c>
      <c r="K34" s="19"/>
      <c r="L34" s="19"/>
      <c r="M34" s="19"/>
      <c r="N34" s="88">
        <v>189000</v>
      </c>
      <c r="O34" s="19"/>
      <c r="P34" s="88"/>
      <c r="Q34" s="88"/>
      <c r="R34" s="88"/>
      <c r="S34" s="88"/>
      <c r="T34" s="88"/>
      <c r="U34" s="88"/>
      <c r="V34" s="88"/>
      <c r="W34" s="88"/>
      <c r="X34" s="88"/>
      <c r="Y34" s="88"/>
    </row>
    <row r="35" ht="20.25" customHeight="1" spans="1:25">
      <c r="A35" s="15" t="s">
        <v>70</v>
      </c>
      <c r="B35" s="15" t="s">
        <v>70</v>
      </c>
      <c r="C35" s="15" t="s">
        <v>250</v>
      </c>
      <c r="D35" s="15" t="s">
        <v>251</v>
      </c>
      <c r="E35" s="15" t="s">
        <v>104</v>
      </c>
      <c r="F35" s="15" t="s">
        <v>105</v>
      </c>
      <c r="G35" s="15" t="s">
        <v>248</v>
      </c>
      <c r="H35" s="15" t="s">
        <v>249</v>
      </c>
      <c r="I35" s="88">
        <v>147000</v>
      </c>
      <c r="J35" s="88">
        <v>147000</v>
      </c>
      <c r="K35" s="19"/>
      <c r="L35" s="19"/>
      <c r="M35" s="19"/>
      <c r="N35" s="88">
        <v>147000</v>
      </c>
      <c r="O35" s="19"/>
      <c r="P35" s="88"/>
      <c r="Q35" s="88"/>
      <c r="R35" s="88"/>
      <c r="S35" s="88"/>
      <c r="T35" s="88"/>
      <c r="U35" s="88"/>
      <c r="V35" s="88"/>
      <c r="W35" s="88"/>
      <c r="X35" s="88"/>
      <c r="Y35" s="88"/>
    </row>
    <row r="36" ht="20.25" customHeight="1" spans="1:25">
      <c r="A36" s="15" t="s">
        <v>70</v>
      </c>
      <c r="B36" s="15" t="s">
        <v>70</v>
      </c>
      <c r="C36" s="15" t="s">
        <v>250</v>
      </c>
      <c r="D36" s="15" t="s">
        <v>251</v>
      </c>
      <c r="E36" s="15" t="s">
        <v>102</v>
      </c>
      <c r="F36" s="15" t="s">
        <v>103</v>
      </c>
      <c r="G36" s="15" t="s">
        <v>252</v>
      </c>
      <c r="H36" s="15" t="s">
        <v>253</v>
      </c>
      <c r="I36" s="88">
        <v>10800</v>
      </c>
      <c r="J36" s="88">
        <v>10800</v>
      </c>
      <c r="K36" s="19"/>
      <c r="L36" s="19"/>
      <c r="M36" s="19"/>
      <c r="N36" s="88">
        <v>10800</v>
      </c>
      <c r="O36" s="19"/>
      <c r="P36" s="88"/>
      <c r="Q36" s="88"/>
      <c r="R36" s="88"/>
      <c r="S36" s="88"/>
      <c r="T36" s="88"/>
      <c r="U36" s="88"/>
      <c r="V36" s="88"/>
      <c r="W36" s="88"/>
      <c r="X36" s="88"/>
      <c r="Y36" s="88"/>
    </row>
    <row r="37" ht="20.25" customHeight="1" spans="1:25">
      <c r="A37" s="15" t="s">
        <v>70</v>
      </c>
      <c r="B37" s="15" t="s">
        <v>70</v>
      </c>
      <c r="C37" s="15" t="s">
        <v>250</v>
      </c>
      <c r="D37" s="15" t="s">
        <v>251</v>
      </c>
      <c r="E37" s="15" t="s">
        <v>104</v>
      </c>
      <c r="F37" s="15" t="s">
        <v>105</v>
      </c>
      <c r="G37" s="15" t="s">
        <v>252</v>
      </c>
      <c r="H37" s="15" t="s">
        <v>253</v>
      </c>
      <c r="I37" s="88">
        <v>8400</v>
      </c>
      <c r="J37" s="88">
        <v>8400</v>
      </c>
      <c r="K37" s="19"/>
      <c r="L37" s="19"/>
      <c r="M37" s="19"/>
      <c r="N37" s="88">
        <v>8400</v>
      </c>
      <c r="O37" s="19"/>
      <c r="P37" s="88"/>
      <c r="Q37" s="88"/>
      <c r="R37" s="88"/>
      <c r="S37" s="88"/>
      <c r="T37" s="88"/>
      <c r="U37" s="88"/>
      <c r="V37" s="88"/>
      <c r="W37" s="88"/>
      <c r="X37" s="88"/>
      <c r="Y37" s="88"/>
    </row>
    <row r="38" ht="20.25" customHeight="1" spans="1:25">
      <c r="A38" s="15" t="s">
        <v>70</v>
      </c>
      <c r="B38" s="15" t="s">
        <v>70</v>
      </c>
      <c r="C38" s="15" t="s">
        <v>250</v>
      </c>
      <c r="D38" s="15" t="s">
        <v>251</v>
      </c>
      <c r="E38" s="15" t="s">
        <v>102</v>
      </c>
      <c r="F38" s="15" t="s">
        <v>103</v>
      </c>
      <c r="G38" s="15" t="s">
        <v>254</v>
      </c>
      <c r="H38" s="15" t="s">
        <v>255</v>
      </c>
      <c r="I38" s="88">
        <v>5400</v>
      </c>
      <c r="J38" s="88">
        <v>5400</v>
      </c>
      <c r="K38" s="19"/>
      <c r="L38" s="19"/>
      <c r="M38" s="19"/>
      <c r="N38" s="88">
        <v>5400</v>
      </c>
      <c r="O38" s="19"/>
      <c r="P38" s="88"/>
      <c r="Q38" s="88"/>
      <c r="R38" s="88"/>
      <c r="S38" s="88"/>
      <c r="T38" s="88"/>
      <c r="U38" s="88"/>
      <c r="V38" s="88"/>
      <c r="W38" s="88"/>
      <c r="X38" s="88"/>
      <c r="Y38" s="88"/>
    </row>
    <row r="39" ht="20.25" customHeight="1" spans="1:25">
      <c r="A39" s="15" t="s">
        <v>70</v>
      </c>
      <c r="B39" s="15" t="s">
        <v>70</v>
      </c>
      <c r="C39" s="15" t="s">
        <v>250</v>
      </c>
      <c r="D39" s="15" t="s">
        <v>251</v>
      </c>
      <c r="E39" s="15" t="s">
        <v>104</v>
      </c>
      <c r="F39" s="15" t="s">
        <v>105</v>
      </c>
      <c r="G39" s="15" t="s">
        <v>254</v>
      </c>
      <c r="H39" s="15" t="s">
        <v>255</v>
      </c>
      <c r="I39" s="88">
        <v>4200</v>
      </c>
      <c r="J39" s="88">
        <v>4200</v>
      </c>
      <c r="K39" s="19"/>
      <c r="L39" s="19"/>
      <c r="M39" s="19"/>
      <c r="N39" s="88">
        <v>4200</v>
      </c>
      <c r="O39" s="19"/>
      <c r="P39" s="88"/>
      <c r="Q39" s="88"/>
      <c r="R39" s="88"/>
      <c r="S39" s="88"/>
      <c r="T39" s="88"/>
      <c r="U39" s="88"/>
      <c r="V39" s="88"/>
      <c r="W39" s="88"/>
      <c r="X39" s="88"/>
      <c r="Y39" s="88"/>
    </row>
    <row r="40" ht="20.25" customHeight="1" spans="1:25">
      <c r="A40" s="15" t="s">
        <v>70</v>
      </c>
      <c r="B40" s="15" t="s">
        <v>70</v>
      </c>
      <c r="C40" s="15" t="s">
        <v>250</v>
      </c>
      <c r="D40" s="15" t="s">
        <v>251</v>
      </c>
      <c r="E40" s="15" t="s">
        <v>102</v>
      </c>
      <c r="F40" s="15" t="s">
        <v>103</v>
      </c>
      <c r="G40" s="15" t="s">
        <v>256</v>
      </c>
      <c r="H40" s="15" t="s">
        <v>257</v>
      </c>
      <c r="I40" s="88">
        <v>9000</v>
      </c>
      <c r="J40" s="88">
        <v>9000</v>
      </c>
      <c r="K40" s="19"/>
      <c r="L40" s="19"/>
      <c r="M40" s="19"/>
      <c r="N40" s="88">
        <v>9000</v>
      </c>
      <c r="O40" s="19"/>
      <c r="P40" s="88"/>
      <c r="Q40" s="88"/>
      <c r="R40" s="88"/>
      <c r="S40" s="88"/>
      <c r="T40" s="88"/>
      <c r="U40" s="88"/>
      <c r="V40" s="88"/>
      <c r="W40" s="88"/>
      <c r="X40" s="88"/>
      <c r="Y40" s="88"/>
    </row>
    <row r="41" ht="20.25" customHeight="1" spans="1:25">
      <c r="A41" s="15" t="s">
        <v>70</v>
      </c>
      <c r="B41" s="15" t="s">
        <v>70</v>
      </c>
      <c r="C41" s="15" t="s">
        <v>250</v>
      </c>
      <c r="D41" s="15" t="s">
        <v>251</v>
      </c>
      <c r="E41" s="15" t="s">
        <v>104</v>
      </c>
      <c r="F41" s="15" t="s">
        <v>105</v>
      </c>
      <c r="G41" s="15" t="s">
        <v>256</v>
      </c>
      <c r="H41" s="15" t="s">
        <v>257</v>
      </c>
      <c r="I41" s="88">
        <v>7000</v>
      </c>
      <c r="J41" s="88">
        <v>7000</v>
      </c>
      <c r="K41" s="19"/>
      <c r="L41" s="19"/>
      <c r="M41" s="19"/>
      <c r="N41" s="88">
        <v>7000</v>
      </c>
      <c r="O41" s="19"/>
      <c r="P41" s="88"/>
      <c r="Q41" s="88"/>
      <c r="R41" s="88"/>
      <c r="S41" s="88"/>
      <c r="T41" s="88"/>
      <c r="U41" s="88"/>
      <c r="V41" s="88"/>
      <c r="W41" s="88"/>
      <c r="X41" s="88"/>
      <c r="Y41" s="88"/>
    </row>
    <row r="42" ht="20.25" customHeight="1" spans="1:25">
      <c r="A42" s="15" t="s">
        <v>70</v>
      </c>
      <c r="B42" s="15" t="s">
        <v>70</v>
      </c>
      <c r="C42" s="15" t="s">
        <v>250</v>
      </c>
      <c r="D42" s="15" t="s">
        <v>251</v>
      </c>
      <c r="E42" s="15" t="s">
        <v>102</v>
      </c>
      <c r="F42" s="15" t="s">
        <v>103</v>
      </c>
      <c r="G42" s="15" t="s">
        <v>258</v>
      </c>
      <c r="H42" s="15" t="s">
        <v>259</v>
      </c>
      <c r="I42" s="88">
        <v>81000</v>
      </c>
      <c r="J42" s="88">
        <v>81000</v>
      </c>
      <c r="K42" s="19"/>
      <c r="L42" s="19"/>
      <c r="M42" s="19"/>
      <c r="N42" s="88">
        <v>81000</v>
      </c>
      <c r="O42" s="19"/>
      <c r="P42" s="88"/>
      <c r="Q42" s="88"/>
      <c r="R42" s="88"/>
      <c r="S42" s="88"/>
      <c r="T42" s="88"/>
      <c r="U42" s="88"/>
      <c r="V42" s="88"/>
      <c r="W42" s="88"/>
      <c r="X42" s="88"/>
      <c r="Y42" s="88"/>
    </row>
    <row r="43" ht="20.25" customHeight="1" spans="1:25">
      <c r="A43" s="15" t="s">
        <v>70</v>
      </c>
      <c r="B43" s="15" t="s">
        <v>70</v>
      </c>
      <c r="C43" s="15" t="s">
        <v>250</v>
      </c>
      <c r="D43" s="15" t="s">
        <v>251</v>
      </c>
      <c r="E43" s="15" t="s">
        <v>104</v>
      </c>
      <c r="F43" s="15" t="s">
        <v>105</v>
      </c>
      <c r="G43" s="15" t="s">
        <v>258</v>
      </c>
      <c r="H43" s="15" t="s">
        <v>259</v>
      </c>
      <c r="I43" s="88">
        <v>63000</v>
      </c>
      <c r="J43" s="88">
        <v>63000</v>
      </c>
      <c r="K43" s="19"/>
      <c r="L43" s="19"/>
      <c r="M43" s="19"/>
      <c r="N43" s="88">
        <v>63000</v>
      </c>
      <c r="O43" s="19"/>
      <c r="P43" s="88"/>
      <c r="Q43" s="88"/>
      <c r="R43" s="88"/>
      <c r="S43" s="88"/>
      <c r="T43" s="88"/>
      <c r="U43" s="88"/>
      <c r="V43" s="88"/>
      <c r="W43" s="88"/>
      <c r="X43" s="88"/>
      <c r="Y43" s="88"/>
    </row>
    <row r="44" ht="20.25" customHeight="1" spans="1:25">
      <c r="A44" s="15" t="s">
        <v>70</v>
      </c>
      <c r="B44" s="15" t="s">
        <v>70</v>
      </c>
      <c r="C44" s="15" t="s">
        <v>250</v>
      </c>
      <c r="D44" s="15" t="s">
        <v>251</v>
      </c>
      <c r="E44" s="15" t="s">
        <v>102</v>
      </c>
      <c r="F44" s="15" t="s">
        <v>103</v>
      </c>
      <c r="G44" s="15" t="s">
        <v>260</v>
      </c>
      <c r="H44" s="15" t="s">
        <v>261</v>
      </c>
      <c r="I44" s="88">
        <v>25200</v>
      </c>
      <c r="J44" s="88">
        <v>25200</v>
      </c>
      <c r="K44" s="19"/>
      <c r="L44" s="19"/>
      <c r="M44" s="19"/>
      <c r="N44" s="88">
        <v>25200</v>
      </c>
      <c r="O44" s="19"/>
      <c r="P44" s="88"/>
      <c r="Q44" s="88"/>
      <c r="R44" s="88"/>
      <c r="S44" s="88"/>
      <c r="T44" s="88"/>
      <c r="U44" s="88"/>
      <c r="V44" s="88"/>
      <c r="W44" s="88"/>
      <c r="X44" s="88"/>
      <c r="Y44" s="88"/>
    </row>
    <row r="45" ht="20.25" customHeight="1" spans="1:25">
      <c r="A45" s="15" t="s">
        <v>70</v>
      </c>
      <c r="B45" s="15" t="s">
        <v>70</v>
      </c>
      <c r="C45" s="15" t="s">
        <v>250</v>
      </c>
      <c r="D45" s="15" t="s">
        <v>251</v>
      </c>
      <c r="E45" s="15" t="s">
        <v>104</v>
      </c>
      <c r="F45" s="15" t="s">
        <v>105</v>
      </c>
      <c r="G45" s="15" t="s">
        <v>260</v>
      </c>
      <c r="H45" s="15" t="s">
        <v>261</v>
      </c>
      <c r="I45" s="88">
        <v>19600</v>
      </c>
      <c r="J45" s="88">
        <v>19600</v>
      </c>
      <c r="K45" s="19"/>
      <c r="L45" s="19"/>
      <c r="M45" s="19"/>
      <c r="N45" s="88">
        <v>19600</v>
      </c>
      <c r="O45" s="19"/>
      <c r="P45" s="88"/>
      <c r="Q45" s="88"/>
      <c r="R45" s="88"/>
      <c r="S45" s="88"/>
      <c r="T45" s="88"/>
      <c r="U45" s="88"/>
      <c r="V45" s="88"/>
      <c r="W45" s="88"/>
      <c r="X45" s="88"/>
      <c r="Y45" s="88"/>
    </row>
    <row r="46" ht="20.25" customHeight="1" spans="1:25">
      <c r="A46" s="15" t="s">
        <v>70</v>
      </c>
      <c r="B46" s="15" t="s">
        <v>70</v>
      </c>
      <c r="C46" s="15" t="s">
        <v>250</v>
      </c>
      <c r="D46" s="15" t="s">
        <v>251</v>
      </c>
      <c r="E46" s="15" t="s">
        <v>102</v>
      </c>
      <c r="F46" s="15" t="s">
        <v>103</v>
      </c>
      <c r="G46" s="15" t="s">
        <v>262</v>
      </c>
      <c r="H46" s="15" t="s">
        <v>263</v>
      </c>
      <c r="I46" s="88">
        <v>1800</v>
      </c>
      <c r="J46" s="88">
        <v>1800</v>
      </c>
      <c r="K46" s="19"/>
      <c r="L46" s="19"/>
      <c r="M46" s="19"/>
      <c r="N46" s="88">
        <v>1800</v>
      </c>
      <c r="O46" s="19"/>
      <c r="P46" s="88"/>
      <c r="Q46" s="88"/>
      <c r="R46" s="88"/>
      <c r="S46" s="88"/>
      <c r="T46" s="88"/>
      <c r="U46" s="88"/>
      <c r="V46" s="88"/>
      <c r="W46" s="88"/>
      <c r="X46" s="88"/>
      <c r="Y46" s="88"/>
    </row>
    <row r="47" ht="20.25" customHeight="1" spans="1:25">
      <c r="A47" s="15" t="s">
        <v>70</v>
      </c>
      <c r="B47" s="15" t="s">
        <v>70</v>
      </c>
      <c r="C47" s="15" t="s">
        <v>250</v>
      </c>
      <c r="D47" s="15" t="s">
        <v>251</v>
      </c>
      <c r="E47" s="15" t="s">
        <v>104</v>
      </c>
      <c r="F47" s="15" t="s">
        <v>105</v>
      </c>
      <c r="G47" s="15" t="s">
        <v>262</v>
      </c>
      <c r="H47" s="15" t="s">
        <v>263</v>
      </c>
      <c r="I47" s="88">
        <v>1400</v>
      </c>
      <c r="J47" s="88">
        <v>1400</v>
      </c>
      <c r="K47" s="19"/>
      <c r="L47" s="19"/>
      <c r="M47" s="19"/>
      <c r="N47" s="88">
        <v>1400</v>
      </c>
      <c r="O47" s="19"/>
      <c r="P47" s="88"/>
      <c r="Q47" s="88"/>
      <c r="R47" s="88"/>
      <c r="S47" s="88"/>
      <c r="T47" s="88"/>
      <c r="U47" s="88"/>
      <c r="V47" s="88"/>
      <c r="W47" s="88"/>
      <c r="X47" s="88"/>
      <c r="Y47" s="88"/>
    </row>
    <row r="48" ht="20.25" customHeight="1" spans="1:25">
      <c r="A48" s="15" t="s">
        <v>70</v>
      </c>
      <c r="B48" s="15" t="s">
        <v>70</v>
      </c>
      <c r="C48" s="15" t="s">
        <v>250</v>
      </c>
      <c r="D48" s="15" t="s">
        <v>251</v>
      </c>
      <c r="E48" s="15" t="s">
        <v>102</v>
      </c>
      <c r="F48" s="15" t="s">
        <v>103</v>
      </c>
      <c r="G48" s="15" t="s">
        <v>264</v>
      </c>
      <c r="H48" s="15" t="s">
        <v>265</v>
      </c>
      <c r="I48" s="88">
        <v>1800</v>
      </c>
      <c r="J48" s="88">
        <v>1800</v>
      </c>
      <c r="K48" s="19"/>
      <c r="L48" s="19"/>
      <c r="M48" s="19"/>
      <c r="N48" s="88">
        <v>1800</v>
      </c>
      <c r="O48" s="19"/>
      <c r="P48" s="88"/>
      <c r="Q48" s="88"/>
      <c r="R48" s="88"/>
      <c r="S48" s="88"/>
      <c r="T48" s="88"/>
      <c r="U48" s="88"/>
      <c r="V48" s="88"/>
      <c r="W48" s="88"/>
      <c r="X48" s="88"/>
      <c r="Y48" s="88"/>
    </row>
    <row r="49" ht="20.25" customHeight="1" spans="1:25">
      <c r="A49" s="15" t="s">
        <v>70</v>
      </c>
      <c r="B49" s="15" t="s">
        <v>70</v>
      </c>
      <c r="C49" s="15" t="s">
        <v>250</v>
      </c>
      <c r="D49" s="15" t="s">
        <v>251</v>
      </c>
      <c r="E49" s="15" t="s">
        <v>104</v>
      </c>
      <c r="F49" s="15" t="s">
        <v>105</v>
      </c>
      <c r="G49" s="15" t="s">
        <v>264</v>
      </c>
      <c r="H49" s="15" t="s">
        <v>265</v>
      </c>
      <c r="I49" s="88">
        <v>1400</v>
      </c>
      <c r="J49" s="88">
        <v>1400</v>
      </c>
      <c r="K49" s="19"/>
      <c r="L49" s="19"/>
      <c r="M49" s="19"/>
      <c r="N49" s="88">
        <v>1400</v>
      </c>
      <c r="O49" s="19"/>
      <c r="P49" s="88"/>
      <c r="Q49" s="88"/>
      <c r="R49" s="88"/>
      <c r="S49" s="88"/>
      <c r="T49" s="88"/>
      <c r="U49" s="88"/>
      <c r="V49" s="88"/>
      <c r="W49" s="88"/>
      <c r="X49" s="88"/>
      <c r="Y49" s="88"/>
    </row>
    <row r="50" ht="20.25" customHeight="1" spans="1:25">
      <c r="A50" s="15" t="s">
        <v>70</v>
      </c>
      <c r="B50" s="15" t="s">
        <v>70</v>
      </c>
      <c r="C50" s="15" t="s">
        <v>266</v>
      </c>
      <c r="D50" s="15" t="s">
        <v>267</v>
      </c>
      <c r="E50" s="15" t="s">
        <v>102</v>
      </c>
      <c r="F50" s="15" t="s">
        <v>103</v>
      </c>
      <c r="G50" s="15" t="s">
        <v>241</v>
      </c>
      <c r="H50" s="15" t="s">
        <v>242</v>
      </c>
      <c r="I50" s="88">
        <v>16800</v>
      </c>
      <c r="J50" s="88">
        <v>16800</v>
      </c>
      <c r="K50" s="19"/>
      <c r="L50" s="19"/>
      <c r="M50" s="19"/>
      <c r="N50" s="88">
        <v>16800</v>
      </c>
      <c r="O50" s="19"/>
      <c r="P50" s="88"/>
      <c r="Q50" s="88"/>
      <c r="R50" s="88"/>
      <c r="S50" s="88"/>
      <c r="T50" s="88"/>
      <c r="U50" s="88"/>
      <c r="V50" s="88"/>
      <c r="W50" s="88"/>
      <c r="X50" s="88"/>
      <c r="Y50" s="88"/>
    </row>
    <row r="51" ht="20.25" customHeight="1" spans="1:25">
      <c r="A51" s="15" t="s">
        <v>70</v>
      </c>
      <c r="B51" s="15" t="s">
        <v>70</v>
      </c>
      <c r="C51" s="15" t="s">
        <v>268</v>
      </c>
      <c r="D51" s="15" t="s">
        <v>269</v>
      </c>
      <c r="E51" s="15" t="s">
        <v>104</v>
      </c>
      <c r="F51" s="15" t="s">
        <v>105</v>
      </c>
      <c r="G51" s="15" t="s">
        <v>215</v>
      </c>
      <c r="H51" s="15" t="s">
        <v>216</v>
      </c>
      <c r="I51" s="88">
        <v>603624</v>
      </c>
      <c r="J51" s="88">
        <v>603624</v>
      </c>
      <c r="K51" s="19"/>
      <c r="L51" s="19"/>
      <c r="M51" s="19"/>
      <c r="N51" s="88">
        <v>603624</v>
      </c>
      <c r="O51" s="19"/>
      <c r="P51" s="88"/>
      <c r="Q51" s="88"/>
      <c r="R51" s="88"/>
      <c r="S51" s="88"/>
      <c r="T51" s="88"/>
      <c r="U51" s="88"/>
      <c r="V51" s="88"/>
      <c r="W51" s="88"/>
      <c r="X51" s="88"/>
      <c r="Y51" s="88"/>
    </row>
    <row r="52" ht="20.25" customHeight="1" spans="1:25">
      <c r="A52" s="15" t="s">
        <v>70</v>
      </c>
      <c r="B52" s="15" t="s">
        <v>70</v>
      </c>
      <c r="C52" s="15" t="s">
        <v>268</v>
      </c>
      <c r="D52" s="15" t="s">
        <v>269</v>
      </c>
      <c r="E52" s="15" t="s">
        <v>104</v>
      </c>
      <c r="F52" s="15" t="s">
        <v>105</v>
      </c>
      <c r="G52" s="15" t="s">
        <v>217</v>
      </c>
      <c r="H52" s="15" t="s">
        <v>218</v>
      </c>
      <c r="I52" s="88">
        <v>43596</v>
      </c>
      <c r="J52" s="88">
        <v>43596</v>
      </c>
      <c r="K52" s="19"/>
      <c r="L52" s="19"/>
      <c r="M52" s="19"/>
      <c r="N52" s="88">
        <v>43596</v>
      </c>
      <c r="O52" s="19"/>
      <c r="P52" s="88"/>
      <c r="Q52" s="88"/>
      <c r="R52" s="88"/>
      <c r="S52" s="88"/>
      <c r="T52" s="88"/>
      <c r="U52" s="88"/>
      <c r="V52" s="88"/>
      <c r="W52" s="88"/>
      <c r="X52" s="88"/>
      <c r="Y52" s="88"/>
    </row>
    <row r="53" ht="20.25" customHeight="1" spans="1:25">
      <c r="A53" s="15" t="s">
        <v>70</v>
      </c>
      <c r="B53" s="15" t="s">
        <v>70</v>
      </c>
      <c r="C53" s="15" t="s">
        <v>268</v>
      </c>
      <c r="D53" s="15" t="s">
        <v>269</v>
      </c>
      <c r="E53" s="15" t="s">
        <v>104</v>
      </c>
      <c r="F53" s="15" t="s">
        <v>105</v>
      </c>
      <c r="G53" s="15" t="s">
        <v>219</v>
      </c>
      <c r="H53" s="15" t="s">
        <v>220</v>
      </c>
      <c r="I53" s="88">
        <v>50302</v>
      </c>
      <c r="J53" s="88">
        <v>50302</v>
      </c>
      <c r="K53" s="19"/>
      <c r="L53" s="19"/>
      <c r="M53" s="19"/>
      <c r="N53" s="88">
        <v>50302</v>
      </c>
      <c r="O53" s="19"/>
      <c r="P53" s="88"/>
      <c r="Q53" s="88"/>
      <c r="R53" s="88"/>
      <c r="S53" s="88"/>
      <c r="T53" s="88"/>
      <c r="U53" s="88"/>
      <c r="V53" s="88"/>
      <c r="W53" s="88"/>
      <c r="X53" s="88"/>
      <c r="Y53" s="88"/>
    </row>
    <row r="54" ht="20.25" customHeight="1" spans="1:25">
      <c r="A54" s="15" t="s">
        <v>70</v>
      </c>
      <c r="B54" s="15" t="s">
        <v>70</v>
      </c>
      <c r="C54" s="15" t="s">
        <v>268</v>
      </c>
      <c r="D54" s="15" t="s">
        <v>269</v>
      </c>
      <c r="E54" s="15" t="s">
        <v>104</v>
      </c>
      <c r="F54" s="15" t="s">
        <v>105</v>
      </c>
      <c r="G54" s="15" t="s">
        <v>270</v>
      </c>
      <c r="H54" s="15" t="s">
        <v>271</v>
      </c>
      <c r="I54" s="88">
        <v>134472</v>
      </c>
      <c r="J54" s="88">
        <v>134472</v>
      </c>
      <c r="K54" s="19"/>
      <c r="L54" s="19"/>
      <c r="M54" s="19"/>
      <c r="N54" s="88">
        <v>134472</v>
      </c>
      <c r="O54" s="19"/>
      <c r="P54" s="88"/>
      <c r="Q54" s="88"/>
      <c r="R54" s="88"/>
      <c r="S54" s="88"/>
      <c r="T54" s="88"/>
      <c r="U54" s="88"/>
      <c r="V54" s="88"/>
      <c r="W54" s="88"/>
      <c r="X54" s="88"/>
      <c r="Y54" s="88"/>
    </row>
    <row r="55" ht="20.25" customHeight="1" spans="1:25">
      <c r="A55" s="15" t="s">
        <v>70</v>
      </c>
      <c r="B55" s="15" t="s">
        <v>70</v>
      </c>
      <c r="C55" s="15" t="s">
        <v>268</v>
      </c>
      <c r="D55" s="15" t="s">
        <v>269</v>
      </c>
      <c r="E55" s="15" t="s">
        <v>104</v>
      </c>
      <c r="F55" s="15" t="s">
        <v>105</v>
      </c>
      <c r="G55" s="15" t="s">
        <v>270</v>
      </c>
      <c r="H55" s="15" t="s">
        <v>271</v>
      </c>
      <c r="I55" s="88">
        <v>251580</v>
      </c>
      <c r="J55" s="88">
        <v>251580</v>
      </c>
      <c r="K55" s="19"/>
      <c r="L55" s="19"/>
      <c r="M55" s="19"/>
      <c r="N55" s="88">
        <v>251580</v>
      </c>
      <c r="O55" s="19"/>
      <c r="P55" s="88"/>
      <c r="Q55" s="88"/>
      <c r="R55" s="88"/>
      <c r="S55" s="88"/>
      <c r="T55" s="88"/>
      <c r="U55" s="88"/>
      <c r="V55" s="88"/>
      <c r="W55" s="88"/>
      <c r="X55" s="88"/>
      <c r="Y55" s="88"/>
    </row>
    <row r="56" ht="20.25" customHeight="1" spans="1:25">
      <c r="A56" s="15" t="s">
        <v>70</v>
      </c>
      <c r="B56" s="15" t="s">
        <v>70</v>
      </c>
      <c r="C56" s="15" t="s">
        <v>268</v>
      </c>
      <c r="D56" s="15" t="s">
        <v>269</v>
      </c>
      <c r="E56" s="15" t="s">
        <v>104</v>
      </c>
      <c r="F56" s="15" t="s">
        <v>105</v>
      </c>
      <c r="G56" s="15" t="s">
        <v>270</v>
      </c>
      <c r="H56" s="15" t="s">
        <v>271</v>
      </c>
      <c r="I56" s="88">
        <v>276960</v>
      </c>
      <c r="J56" s="88">
        <v>276960</v>
      </c>
      <c r="K56" s="19"/>
      <c r="L56" s="19"/>
      <c r="M56" s="19"/>
      <c r="N56" s="88">
        <v>276960</v>
      </c>
      <c r="O56" s="19"/>
      <c r="P56" s="88"/>
      <c r="Q56" s="88"/>
      <c r="R56" s="88"/>
      <c r="S56" s="88"/>
      <c r="T56" s="88"/>
      <c r="U56" s="88"/>
      <c r="V56" s="88"/>
      <c r="W56" s="88"/>
      <c r="X56" s="88"/>
      <c r="Y56" s="88"/>
    </row>
    <row r="57" ht="20.25" customHeight="1" spans="1:25">
      <c r="A57" s="15" t="s">
        <v>70</v>
      </c>
      <c r="B57" s="15" t="s">
        <v>70</v>
      </c>
      <c r="C57" s="15" t="s">
        <v>272</v>
      </c>
      <c r="D57" s="15" t="s">
        <v>273</v>
      </c>
      <c r="E57" s="15" t="s">
        <v>120</v>
      </c>
      <c r="F57" s="15" t="s">
        <v>121</v>
      </c>
      <c r="G57" s="15" t="s">
        <v>274</v>
      </c>
      <c r="H57" s="15" t="s">
        <v>275</v>
      </c>
      <c r="I57" s="88">
        <v>43200</v>
      </c>
      <c r="J57" s="88">
        <v>43200</v>
      </c>
      <c r="K57" s="19"/>
      <c r="L57" s="19"/>
      <c r="M57" s="19"/>
      <c r="N57" s="88">
        <v>43200</v>
      </c>
      <c r="O57" s="19"/>
      <c r="P57" s="88"/>
      <c r="Q57" s="88"/>
      <c r="R57" s="88"/>
      <c r="S57" s="88"/>
      <c r="T57" s="88"/>
      <c r="U57" s="88"/>
      <c r="V57" s="88"/>
      <c r="W57" s="88"/>
      <c r="X57" s="88"/>
      <c r="Y57" s="88"/>
    </row>
    <row r="58" ht="20.25" customHeight="1" spans="1:25">
      <c r="A58" s="15" t="s">
        <v>70</v>
      </c>
      <c r="B58" s="15" t="s">
        <v>70</v>
      </c>
      <c r="C58" s="15" t="s">
        <v>276</v>
      </c>
      <c r="D58" s="15" t="s">
        <v>277</v>
      </c>
      <c r="E58" s="15" t="s">
        <v>102</v>
      </c>
      <c r="F58" s="15" t="s">
        <v>103</v>
      </c>
      <c r="G58" s="15" t="s">
        <v>219</v>
      </c>
      <c r="H58" s="15" t="s">
        <v>220</v>
      </c>
      <c r="I58" s="88">
        <v>295080</v>
      </c>
      <c r="J58" s="88">
        <v>295080</v>
      </c>
      <c r="K58" s="19"/>
      <c r="L58" s="19"/>
      <c r="M58" s="19"/>
      <c r="N58" s="88">
        <v>295080</v>
      </c>
      <c r="O58" s="19"/>
      <c r="P58" s="88"/>
      <c r="Q58" s="88"/>
      <c r="R58" s="88"/>
      <c r="S58" s="88"/>
      <c r="T58" s="88"/>
      <c r="U58" s="88"/>
      <c r="V58" s="88"/>
      <c r="W58" s="88"/>
      <c r="X58" s="88"/>
      <c r="Y58" s="88"/>
    </row>
    <row r="59" ht="20.25" customHeight="1" spans="1:25">
      <c r="A59" s="15" t="s">
        <v>70</v>
      </c>
      <c r="B59" s="15" t="s">
        <v>70</v>
      </c>
      <c r="C59" s="15" t="s">
        <v>278</v>
      </c>
      <c r="D59" s="15" t="s">
        <v>279</v>
      </c>
      <c r="E59" s="15" t="s">
        <v>104</v>
      </c>
      <c r="F59" s="15" t="s">
        <v>105</v>
      </c>
      <c r="G59" s="15" t="s">
        <v>270</v>
      </c>
      <c r="H59" s="15" t="s">
        <v>271</v>
      </c>
      <c r="I59" s="88">
        <v>117600</v>
      </c>
      <c r="J59" s="88">
        <v>117600</v>
      </c>
      <c r="K59" s="19"/>
      <c r="L59" s="19"/>
      <c r="M59" s="19"/>
      <c r="N59" s="88">
        <v>117600</v>
      </c>
      <c r="O59" s="19"/>
      <c r="P59" s="88"/>
      <c r="Q59" s="88"/>
      <c r="R59" s="88"/>
      <c r="S59" s="88"/>
      <c r="T59" s="88"/>
      <c r="U59" s="88"/>
      <c r="V59" s="88"/>
      <c r="W59" s="88"/>
      <c r="X59" s="88"/>
      <c r="Y59" s="88"/>
    </row>
    <row r="60" ht="20.25" customHeight="1" spans="1:25">
      <c r="A60" s="15" t="s">
        <v>70</v>
      </c>
      <c r="B60" s="15" t="s">
        <v>70</v>
      </c>
      <c r="C60" s="15" t="s">
        <v>280</v>
      </c>
      <c r="D60" s="15" t="s">
        <v>281</v>
      </c>
      <c r="E60" s="15" t="s">
        <v>102</v>
      </c>
      <c r="F60" s="15" t="s">
        <v>103</v>
      </c>
      <c r="G60" s="15" t="s">
        <v>274</v>
      </c>
      <c r="H60" s="15" t="s">
        <v>275</v>
      </c>
      <c r="I60" s="88">
        <v>21299.28</v>
      </c>
      <c r="J60" s="88">
        <v>21299.28</v>
      </c>
      <c r="K60" s="19"/>
      <c r="L60" s="19"/>
      <c r="M60" s="19"/>
      <c r="N60" s="88">
        <v>21299.28</v>
      </c>
      <c r="O60" s="19"/>
      <c r="P60" s="88"/>
      <c r="Q60" s="88"/>
      <c r="R60" s="88"/>
      <c r="S60" s="88"/>
      <c r="T60" s="88"/>
      <c r="U60" s="88"/>
      <c r="V60" s="88"/>
      <c r="W60" s="88"/>
      <c r="X60" s="88"/>
      <c r="Y60" s="88"/>
    </row>
    <row r="61" ht="28.05" customHeight="1" spans="1:25">
      <c r="A61" s="155" t="s">
        <v>185</v>
      </c>
      <c r="B61" s="57"/>
      <c r="C61" s="164"/>
      <c r="D61" s="164"/>
      <c r="E61" s="164"/>
      <c r="F61" s="164"/>
      <c r="G61" s="164"/>
      <c r="H61" s="165"/>
      <c r="I61" s="88">
        <v>6717007.85</v>
      </c>
      <c r="J61" s="88">
        <v>6717007.85</v>
      </c>
      <c r="K61" s="88"/>
      <c r="L61" s="88"/>
      <c r="M61" s="88"/>
      <c r="N61" s="88">
        <v>6717007.85</v>
      </c>
      <c r="O61" s="88"/>
      <c r="P61" s="88"/>
      <c r="Q61" s="88"/>
      <c r="R61" s="88"/>
      <c r="S61" s="88"/>
      <c r="T61" s="88"/>
      <c r="U61" s="88"/>
      <c r="V61" s="88"/>
      <c r="W61" s="88"/>
      <c r="X61" s="88"/>
      <c r="Y61" s="88"/>
    </row>
  </sheetData>
  <mergeCells count="31">
    <mergeCell ref="A2:Y2"/>
    <mergeCell ref="A3:H3"/>
    <mergeCell ref="I4:Y4"/>
    <mergeCell ref="J5:O5"/>
    <mergeCell ref="P5:R5"/>
    <mergeCell ref="T5:Y5"/>
    <mergeCell ref="J6:K6"/>
    <mergeCell ref="A61:H61"/>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6875" right="0.36875" top="0.559027777777778" bottom="0.559027777777778" header="0.479166666666667" footer="0.479166666666667"/>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opLeftCell="A7" workbookViewId="0">
      <selection activeCell="J4" sqref="$A4:$XFD7"/>
    </sheetView>
  </sheetViews>
  <sheetFormatPr defaultColWidth="9.10833333333333" defaultRowHeight="14.25" customHeight="1"/>
  <cols>
    <col min="1" max="1" width="10.3333333333333" customWidth="1"/>
    <col min="2" max="2" width="19.4416666666667" customWidth="1"/>
    <col min="3" max="3" width="36.8833333333333" customWidth="1"/>
    <col min="4" max="4" width="33.3333333333333" customWidth="1"/>
    <col min="5" max="5" width="14.1083333333333" customWidth="1"/>
    <col min="6" max="6" width="33.775" customWidth="1"/>
    <col min="7" max="7" width="9.88333333333333" customWidth="1"/>
    <col min="8" max="8" width="14.3333333333333" customWidth="1"/>
    <col min="9" max="9" width="17.2166666666667" customWidth="1"/>
    <col min="10" max="11" width="20" customWidth="1"/>
    <col min="12" max="12" width="16.1083333333333" customWidth="1"/>
    <col min="13" max="13" width="18" customWidth="1"/>
    <col min="14" max="14" width="12.3333333333333" customWidth="1"/>
    <col min="15" max="15" width="12.6666666666667" customWidth="1"/>
    <col min="16" max="16" width="11.1083333333333" customWidth="1"/>
    <col min="17" max="21" width="14.775" customWidth="1"/>
    <col min="22" max="22" width="18.6666666666667" customWidth="1"/>
    <col min="23" max="23" width="17.6666666666667" customWidth="1"/>
  </cols>
  <sheetData>
    <row r="1" ht="34.05" customHeight="1" spans="2:23">
      <c r="B1" s="151"/>
      <c r="E1" s="32"/>
      <c r="F1" s="32"/>
      <c r="G1" s="32"/>
      <c r="H1" s="32"/>
      <c r="U1" s="151"/>
      <c r="W1" s="133" t="s">
        <v>282</v>
      </c>
    </row>
    <row r="2" ht="46.5" customHeight="1" spans="1:23">
      <c r="A2" s="34" t="str">
        <f>"2026"&amp;"年部门项目支出预算表"</f>
        <v>2026年部门项目支出预算表</v>
      </c>
      <c r="B2" s="34"/>
      <c r="C2" s="34"/>
      <c r="D2" s="34"/>
      <c r="E2" s="34"/>
      <c r="F2" s="34"/>
      <c r="G2" s="34"/>
      <c r="H2" s="34"/>
      <c r="I2" s="34"/>
      <c r="J2" s="34"/>
      <c r="K2" s="34"/>
      <c r="L2" s="34"/>
      <c r="M2" s="34"/>
      <c r="N2" s="34"/>
      <c r="O2" s="34"/>
      <c r="P2" s="34"/>
      <c r="Q2" s="34"/>
      <c r="R2" s="34"/>
      <c r="S2" s="34"/>
      <c r="T2" s="34"/>
      <c r="U2" s="34"/>
      <c r="V2" s="34"/>
      <c r="W2" s="34"/>
    </row>
    <row r="3" ht="28.05" customHeight="1" spans="1:23">
      <c r="A3" s="35" t="str">
        <f>"单位名称："&amp;"中国共产党昆明市东川区委员会政法委员会"</f>
        <v>单位名称：中国共产党昆明市东川区委员会政法委员会</v>
      </c>
      <c r="B3" s="152"/>
      <c r="C3" s="152"/>
      <c r="D3" s="152"/>
      <c r="E3" s="152"/>
      <c r="F3" s="152"/>
      <c r="G3" s="152"/>
      <c r="H3" s="152"/>
      <c r="I3" s="156"/>
      <c r="J3" s="156"/>
      <c r="K3" s="156"/>
      <c r="L3" s="156"/>
      <c r="M3" s="156"/>
      <c r="N3" s="156"/>
      <c r="O3" s="156"/>
      <c r="P3" s="156"/>
      <c r="Q3" s="156"/>
      <c r="U3" s="151"/>
      <c r="W3" s="133" t="s">
        <v>1</v>
      </c>
    </row>
    <row r="4" ht="27" customHeight="1" spans="1:23">
      <c r="A4" s="37" t="s">
        <v>283</v>
      </c>
      <c r="B4" s="38" t="s">
        <v>196</v>
      </c>
      <c r="C4" s="37" t="s">
        <v>197</v>
      </c>
      <c r="D4" s="37" t="s">
        <v>284</v>
      </c>
      <c r="E4" s="38" t="s">
        <v>198</v>
      </c>
      <c r="F4" s="38" t="s">
        <v>199</v>
      </c>
      <c r="G4" s="38" t="s">
        <v>285</v>
      </c>
      <c r="H4" s="38" t="s">
        <v>286</v>
      </c>
      <c r="I4" s="38" t="s">
        <v>55</v>
      </c>
      <c r="J4" s="39" t="s">
        <v>287</v>
      </c>
      <c r="K4" s="40"/>
      <c r="L4" s="40"/>
      <c r="M4" s="41"/>
      <c r="N4" s="39" t="s">
        <v>204</v>
      </c>
      <c r="O4" s="40"/>
      <c r="P4" s="41"/>
      <c r="Q4" s="38" t="s">
        <v>61</v>
      </c>
      <c r="R4" s="39" t="s">
        <v>62</v>
      </c>
      <c r="S4" s="40"/>
      <c r="T4" s="40"/>
      <c r="U4" s="40"/>
      <c r="V4" s="40"/>
      <c r="W4" s="41"/>
    </row>
    <row r="5" ht="21.75" customHeight="1" spans="1:23">
      <c r="A5" s="42"/>
      <c r="B5" s="153"/>
      <c r="C5" s="42"/>
      <c r="D5" s="42"/>
      <c r="E5" s="43"/>
      <c r="F5" s="43"/>
      <c r="G5" s="43"/>
      <c r="H5" s="43"/>
      <c r="I5" s="43"/>
      <c r="J5" s="157" t="s">
        <v>58</v>
      </c>
      <c r="K5" s="158"/>
      <c r="L5" s="38" t="s">
        <v>59</v>
      </c>
      <c r="M5" s="38" t="s">
        <v>60</v>
      </c>
      <c r="N5" s="38" t="s">
        <v>58</v>
      </c>
      <c r="O5" s="38" t="s">
        <v>59</v>
      </c>
      <c r="P5" s="38" t="s">
        <v>60</v>
      </c>
      <c r="Q5" s="43"/>
      <c r="R5" s="38" t="s">
        <v>57</v>
      </c>
      <c r="S5" s="38" t="s">
        <v>64</v>
      </c>
      <c r="T5" s="38" t="s">
        <v>210</v>
      </c>
      <c r="U5" s="38" t="s">
        <v>66</v>
      </c>
      <c r="V5" s="38" t="s">
        <v>67</v>
      </c>
      <c r="W5" s="38" t="s">
        <v>68</v>
      </c>
    </row>
    <row r="6" ht="21" customHeight="1" spans="1:23">
      <c r="A6" s="153"/>
      <c r="B6" s="153"/>
      <c r="C6" s="153"/>
      <c r="D6" s="153"/>
      <c r="E6" s="153"/>
      <c r="F6" s="153"/>
      <c r="G6" s="153"/>
      <c r="H6" s="153"/>
      <c r="I6" s="153"/>
      <c r="J6" s="159" t="s">
        <v>57</v>
      </c>
      <c r="K6" s="160"/>
      <c r="L6" s="153"/>
      <c r="M6" s="153"/>
      <c r="N6" s="153"/>
      <c r="O6" s="153"/>
      <c r="P6" s="153"/>
      <c r="Q6" s="153"/>
      <c r="R6" s="153"/>
      <c r="S6" s="153"/>
      <c r="T6" s="153"/>
      <c r="U6" s="153"/>
      <c r="V6" s="153"/>
      <c r="W6" s="153"/>
    </row>
    <row r="7" ht="39.75" customHeight="1" spans="1:23">
      <c r="A7" s="45"/>
      <c r="B7" s="47"/>
      <c r="C7" s="45"/>
      <c r="D7" s="45"/>
      <c r="E7" s="46"/>
      <c r="F7" s="46"/>
      <c r="G7" s="46"/>
      <c r="H7" s="46"/>
      <c r="I7" s="46"/>
      <c r="J7" s="77" t="s">
        <v>57</v>
      </c>
      <c r="K7" s="77" t="s">
        <v>288</v>
      </c>
      <c r="L7" s="46"/>
      <c r="M7" s="46"/>
      <c r="N7" s="46"/>
      <c r="O7" s="46"/>
      <c r="P7" s="46"/>
      <c r="Q7" s="46"/>
      <c r="R7" s="46"/>
      <c r="S7" s="46"/>
      <c r="T7" s="46"/>
      <c r="U7" s="47"/>
      <c r="V7" s="46"/>
      <c r="W7" s="46"/>
    </row>
    <row r="8" ht="25.95" customHeight="1" spans="1:23">
      <c r="A8" s="154">
        <v>1</v>
      </c>
      <c r="B8" s="154">
        <v>2</v>
      </c>
      <c r="C8" s="154">
        <v>3</v>
      </c>
      <c r="D8" s="154">
        <v>4</v>
      </c>
      <c r="E8" s="154">
        <v>5</v>
      </c>
      <c r="F8" s="154">
        <v>6</v>
      </c>
      <c r="G8" s="154">
        <v>7</v>
      </c>
      <c r="H8" s="154">
        <v>8</v>
      </c>
      <c r="I8" s="154">
        <v>9</v>
      </c>
      <c r="J8" s="154">
        <v>10</v>
      </c>
      <c r="K8" s="154">
        <v>11</v>
      </c>
      <c r="L8" s="149">
        <v>12</v>
      </c>
      <c r="M8" s="149">
        <v>13</v>
      </c>
      <c r="N8" s="149">
        <v>14</v>
      </c>
      <c r="O8" s="149">
        <v>15</v>
      </c>
      <c r="P8" s="149">
        <v>16</v>
      </c>
      <c r="Q8" s="149">
        <v>17</v>
      </c>
      <c r="R8" s="149">
        <v>18</v>
      </c>
      <c r="S8" s="149">
        <v>19</v>
      </c>
      <c r="T8" s="149">
        <v>20</v>
      </c>
      <c r="U8" s="154">
        <v>21</v>
      </c>
      <c r="V8" s="149">
        <v>22</v>
      </c>
      <c r="W8" s="154">
        <v>23</v>
      </c>
    </row>
    <row r="9" ht="40.95" customHeight="1" spans="1:23">
      <c r="A9" s="29" t="s">
        <v>289</v>
      </c>
      <c r="B9" s="29" t="s">
        <v>290</v>
      </c>
      <c r="C9" s="29" t="s">
        <v>291</v>
      </c>
      <c r="D9" s="29" t="s">
        <v>70</v>
      </c>
      <c r="E9" s="29" t="s">
        <v>106</v>
      </c>
      <c r="F9" s="29" t="s">
        <v>107</v>
      </c>
      <c r="G9" s="29" t="s">
        <v>248</v>
      </c>
      <c r="H9" s="29" t="s">
        <v>249</v>
      </c>
      <c r="I9" s="88">
        <v>6624</v>
      </c>
      <c r="J9" s="88">
        <v>6624</v>
      </c>
      <c r="K9" s="88">
        <v>6624</v>
      </c>
      <c r="L9" s="88"/>
      <c r="M9" s="88"/>
      <c r="N9" s="88"/>
      <c r="O9" s="88"/>
      <c r="P9" s="88"/>
      <c r="Q9" s="88"/>
      <c r="R9" s="88"/>
      <c r="S9" s="88"/>
      <c r="T9" s="88"/>
      <c r="U9" s="88"/>
      <c r="V9" s="88"/>
      <c r="W9" s="88"/>
    </row>
    <row r="10" ht="40.95" customHeight="1" spans="1:23">
      <c r="A10" s="29" t="s">
        <v>289</v>
      </c>
      <c r="B10" s="29" t="s">
        <v>290</v>
      </c>
      <c r="C10" s="29" t="s">
        <v>291</v>
      </c>
      <c r="D10" s="29" t="s">
        <v>70</v>
      </c>
      <c r="E10" s="29" t="s">
        <v>106</v>
      </c>
      <c r="F10" s="29" t="s">
        <v>107</v>
      </c>
      <c r="G10" s="29" t="s">
        <v>274</v>
      </c>
      <c r="H10" s="29" t="s">
        <v>275</v>
      </c>
      <c r="I10" s="88">
        <v>100080</v>
      </c>
      <c r="J10" s="88">
        <v>100080</v>
      </c>
      <c r="K10" s="88">
        <v>100080</v>
      </c>
      <c r="L10" s="88"/>
      <c r="M10" s="88"/>
      <c r="N10" s="88"/>
      <c r="O10" s="88"/>
      <c r="P10" s="88"/>
      <c r="Q10" s="88"/>
      <c r="R10" s="88"/>
      <c r="S10" s="88"/>
      <c r="T10" s="88"/>
      <c r="U10" s="88"/>
      <c r="V10" s="88"/>
      <c r="W10" s="88"/>
    </row>
    <row r="11" ht="40.95" customHeight="1" spans="1:23">
      <c r="A11" s="29" t="s">
        <v>289</v>
      </c>
      <c r="B11" s="29" t="s">
        <v>292</v>
      </c>
      <c r="C11" s="29" t="s">
        <v>293</v>
      </c>
      <c r="D11" s="29" t="s">
        <v>70</v>
      </c>
      <c r="E11" s="29" t="s">
        <v>110</v>
      </c>
      <c r="F11" s="29" t="s">
        <v>109</v>
      </c>
      <c r="G11" s="29" t="s">
        <v>248</v>
      </c>
      <c r="H11" s="29" t="s">
        <v>249</v>
      </c>
      <c r="I11" s="88">
        <v>100000</v>
      </c>
      <c r="J11" s="88">
        <v>100000</v>
      </c>
      <c r="K11" s="88">
        <v>100000</v>
      </c>
      <c r="L11" s="88"/>
      <c r="M11" s="88"/>
      <c r="N11" s="88"/>
      <c r="O11" s="88"/>
      <c r="P11" s="88"/>
      <c r="Q11" s="88"/>
      <c r="R11" s="88"/>
      <c r="S11" s="88"/>
      <c r="T11" s="88"/>
      <c r="U11" s="88"/>
      <c r="V11" s="88"/>
      <c r="W11" s="88"/>
    </row>
    <row r="12" ht="40.95" customHeight="1" spans="1:23">
      <c r="A12" s="29" t="s">
        <v>289</v>
      </c>
      <c r="B12" s="29" t="s">
        <v>294</v>
      </c>
      <c r="C12" s="29" t="s">
        <v>295</v>
      </c>
      <c r="D12" s="29" t="s">
        <v>70</v>
      </c>
      <c r="E12" s="29" t="s">
        <v>106</v>
      </c>
      <c r="F12" s="29" t="s">
        <v>107</v>
      </c>
      <c r="G12" s="29" t="s">
        <v>248</v>
      </c>
      <c r="H12" s="29" t="s">
        <v>249</v>
      </c>
      <c r="I12" s="88">
        <v>3000</v>
      </c>
      <c r="J12" s="88"/>
      <c r="K12" s="88"/>
      <c r="L12" s="88"/>
      <c r="M12" s="88"/>
      <c r="N12" s="88"/>
      <c r="O12" s="88"/>
      <c r="P12" s="88"/>
      <c r="Q12" s="88"/>
      <c r="R12" s="88">
        <v>3000</v>
      </c>
      <c r="S12" s="88"/>
      <c r="T12" s="88"/>
      <c r="U12" s="88"/>
      <c r="V12" s="88"/>
      <c r="W12" s="88">
        <v>3000</v>
      </c>
    </row>
    <row r="13" ht="40.95" customHeight="1" spans="1:23">
      <c r="A13" s="29" t="s">
        <v>289</v>
      </c>
      <c r="B13" s="29" t="s">
        <v>296</v>
      </c>
      <c r="C13" s="29" t="s">
        <v>297</v>
      </c>
      <c r="D13" s="29" t="s">
        <v>70</v>
      </c>
      <c r="E13" s="29" t="s">
        <v>106</v>
      </c>
      <c r="F13" s="29" t="s">
        <v>107</v>
      </c>
      <c r="G13" s="29" t="s">
        <v>248</v>
      </c>
      <c r="H13" s="29" t="s">
        <v>249</v>
      </c>
      <c r="I13" s="88">
        <v>200000</v>
      </c>
      <c r="J13" s="88"/>
      <c r="K13" s="88"/>
      <c r="L13" s="88"/>
      <c r="M13" s="88"/>
      <c r="N13" s="88"/>
      <c r="O13" s="88"/>
      <c r="P13" s="88"/>
      <c r="Q13" s="88"/>
      <c r="R13" s="88">
        <v>200000</v>
      </c>
      <c r="S13" s="88"/>
      <c r="T13" s="88"/>
      <c r="U13" s="88"/>
      <c r="V13" s="88"/>
      <c r="W13" s="88">
        <v>200000</v>
      </c>
    </row>
    <row r="14" ht="40.95" customHeight="1" spans="1:23">
      <c r="A14" s="29" t="s">
        <v>289</v>
      </c>
      <c r="B14" s="29" t="s">
        <v>298</v>
      </c>
      <c r="C14" s="29" t="s">
        <v>293</v>
      </c>
      <c r="D14" s="29" t="s">
        <v>70</v>
      </c>
      <c r="E14" s="29" t="s">
        <v>115</v>
      </c>
      <c r="F14" s="29" t="s">
        <v>114</v>
      </c>
      <c r="G14" s="29" t="s">
        <v>248</v>
      </c>
      <c r="H14" s="29" t="s">
        <v>249</v>
      </c>
      <c r="I14" s="88">
        <v>70000</v>
      </c>
      <c r="J14" s="88">
        <v>70000</v>
      </c>
      <c r="K14" s="88">
        <v>70000</v>
      </c>
      <c r="L14" s="88"/>
      <c r="M14" s="88"/>
      <c r="N14" s="88"/>
      <c r="O14" s="88"/>
      <c r="P14" s="88"/>
      <c r="Q14" s="88"/>
      <c r="R14" s="88"/>
      <c r="S14" s="88"/>
      <c r="T14" s="88"/>
      <c r="U14" s="88"/>
      <c r="V14" s="88"/>
      <c r="W14" s="88"/>
    </row>
    <row r="15" ht="40.95" customHeight="1" spans="1:23">
      <c r="A15" s="29" t="s">
        <v>289</v>
      </c>
      <c r="B15" s="29" t="s">
        <v>299</v>
      </c>
      <c r="C15" s="29" t="s">
        <v>293</v>
      </c>
      <c r="D15" s="29" t="s">
        <v>70</v>
      </c>
      <c r="E15" s="29" t="s">
        <v>115</v>
      </c>
      <c r="F15" s="29" t="s">
        <v>114</v>
      </c>
      <c r="G15" s="29" t="s">
        <v>248</v>
      </c>
      <c r="H15" s="29" t="s">
        <v>249</v>
      </c>
      <c r="I15" s="88">
        <v>70000</v>
      </c>
      <c r="J15" s="88">
        <v>70000</v>
      </c>
      <c r="K15" s="88">
        <v>70000</v>
      </c>
      <c r="L15" s="88"/>
      <c r="M15" s="88"/>
      <c r="N15" s="88"/>
      <c r="O15" s="88"/>
      <c r="P15" s="88"/>
      <c r="Q15" s="88"/>
      <c r="R15" s="88"/>
      <c r="S15" s="88"/>
      <c r="T15" s="88"/>
      <c r="U15" s="88"/>
      <c r="V15" s="88"/>
      <c r="W15" s="88"/>
    </row>
    <row r="16" ht="40.95" customHeight="1" spans="1:23">
      <c r="A16" s="29" t="s">
        <v>289</v>
      </c>
      <c r="B16" s="29" t="s">
        <v>300</v>
      </c>
      <c r="C16" s="29" t="s">
        <v>293</v>
      </c>
      <c r="D16" s="29" t="s">
        <v>70</v>
      </c>
      <c r="E16" s="29" t="s">
        <v>115</v>
      </c>
      <c r="F16" s="29" t="s">
        <v>114</v>
      </c>
      <c r="G16" s="29" t="s">
        <v>248</v>
      </c>
      <c r="H16" s="29" t="s">
        <v>249</v>
      </c>
      <c r="I16" s="88">
        <v>50000</v>
      </c>
      <c r="J16" s="88">
        <v>50000</v>
      </c>
      <c r="K16" s="88">
        <v>50000</v>
      </c>
      <c r="L16" s="88"/>
      <c r="M16" s="88"/>
      <c r="N16" s="88"/>
      <c r="O16" s="88"/>
      <c r="P16" s="88"/>
      <c r="Q16" s="88"/>
      <c r="R16" s="88"/>
      <c r="S16" s="88"/>
      <c r="T16" s="88"/>
      <c r="U16" s="88"/>
      <c r="V16" s="88"/>
      <c r="W16" s="88"/>
    </row>
    <row r="17" ht="40.95" customHeight="1" spans="1:23">
      <c r="A17" s="29" t="s">
        <v>301</v>
      </c>
      <c r="B17" s="29" t="s">
        <v>302</v>
      </c>
      <c r="C17" s="29" t="s">
        <v>303</v>
      </c>
      <c r="D17" s="29" t="s">
        <v>70</v>
      </c>
      <c r="E17" s="29" t="s">
        <v>140</v>
      </c>
      <c r="F17" s="29" t="s">
        <v>139</v>
      </c>
      <c r="G17" s="29" t="s">
        <v>304</v>
      </c>
      <c r="H17" s="29" t="s">
        <v>82</v>
      </c>
      <c r="I17" s="88">
        <v>2000</v>
      </c>
      <c r="J17" s="88"/>
      <c r="K17" s="88"/>
      <c r="L17" s="88"/>
      <c r="M17" s="88"/>
      <c r="N17" s="88"/>
      <c r="O17" s="88"/>
      <c r="P17" s="88"/>
      <c r="Q17" s="88"/>
      <c r="R17" s="88">
        <v>2000</v>
      </c>
      <c r="S17" s="88"/>
      <c r="T17" s="88"/>
      <c r="U17" s="88"/>
      <c r="V17" s="88"/>
      <c r="W17" s="88">
        <v>2000</v>
      </c>
    </row>
    <row r="18" ht="40.95" customHeight="1" spans="1:23">
      <c r="A18" s="29" t="s">
        <v>301</v>
      </c>
      <c r="B18" s="29" t="s">
        <v>305</v>
      </c>
      <c r="C18" s="29" t="s">
        <v>293</v>
      </c>
      <c r="D18" s="29" t="s">
        <v>70</v>
      </c>
      <c r="E18" s="29" t="s">
        <v>110</v>
      </c>
      <c r="F18" s="29" t="s">
        <v>109</v>
      </c>
      <c r="G18" s="29" t="s">
        <v>248</v>
      </c>
      <c r="H18" s="29" t="s">
        <v>249</v>
      </c>
      <c r="I18" s="88">
        <v>10000</v>
      </c>
      <c r="J18" s="88">
        <v>10000</v>
      </c>
      <c r="K18" s="88">
        <v>10000</v>
      </c>
      <c r="L18" s="88"/>
      <c r="M18" s="88"/>
      <c r="N18" s="88"/>
      <c r="O18" s="88"/>
      <c r="P18" s="88"/>
      <c r="Q18" s="88"/>
      <c r="R18" s="88"/>
      <c r="S18" s="88"/>
      <c r="T18" s="88"/>
      <c r="U18" s="88"/>
      <c r="V18" s="88"/>
      <c r="W18" s="88"/>
    </row>
    <row r="19" ht="39" customHeight="1" spans="1:23">
      <c r="A19" s="155" t="s">
        <v>185</v>
      </c>
      <c r="B19" s="57"/>
      <c r="C19" s="57"/>
      <c r="D19" s="57"/>
      <c r="E19" s="57"/>
      <c r="F19" s="57"/>
      <c r="G19" s="57"/>
      <c r="H19" s="58"/>
      <c r="I19" s="88">
        <v>611704</v>
      </c>
      <c r="J19" s="88">
        <v>406704</v>
      </c>
      <c r="K19" s="88">
        <v>406704</v>
      </c>
      <c r="L19" s="88"/>
      <c r="M19" s="88"/>
      <c r="N19" s="88"/>
      <c r="O19" s="88"/>
      <c r="P19" s="88"/>
      <c r="Q19" s="88"/>
      <c r="R19" s="88">
        <v>205000</v>
      </c>
      <c r="S19" s="88"/>
      <c r="T19" s="88"/>
      <c r="U19" s="88"/>
      <c r="V19" s="88"/>
      <c r="W19" s="88">
        <v>205000</v>
      </c>
    </row>
  </sheetData>
  <mergeCells count="28">
    <mergeCell ref="A2:W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875" right="0.36875" top="0.559027777777778" bottom="0.559027777777778" header="0.479166666666667" footer="0.479166666666667"/>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abSelected="1" topLeftCell="A25" workbookViewId="0">
      <selection activeCell="B35" sqref="B35"/>
    </sheetView>
  </sheetViews>
  <sheetFormatPr defaultColWidth="9.10833333333333" defaultRowHeight="12" customHeight="1"/>
  <cols>
    <col min="1" max="1" width="34.3333333333333" customWidth="1"/>
    <col min="2" max="2" width="29" customWidth="1"/>
    <col min="3" max="3" width="23.5583333333333" customWidth="1"/>
    <col min="4" max="4" width="17.8833333333333" customWidth="1"/>
    <col min="5" max="5" width="23.5583333333333" customWidth="1"/>
    <col min="6" max="6" width="11.3333333333333" customWidth="1"/>
    <col min="7" max="7" width="15.8833333333333" customWidth="1"/>
    <col min="8" max="8" width="15.5583333333333" customWidth="1"/>
    <col min="9" max="9" width="13.4416666666667" customWidth="1"/>
    <col min="10" max="10" width="21.1083333333333" customWidth="1"/>
  </cols>
  <sheetData>
    <row r="1" ht="34.95" customHeight="1" spans="10:10">
      <c r="J1" s="33" t="s">
        <v>306</v>
      </c>
    </row>
    <row r="2" ht="49.05" customHeight="1" spans="1:10">
      <c r="A2" s="75" t="str">
        <f>"2026"&amp;"年部门项目支出绩效目标表"</f>
        <v>2026年部门项目支出绩效目标表</v>
      </c>
      <c r="B2" s="34"/>
      <c r="C2" s="34"/>
      <c r="D2" s="34"/>
      <c r="E2" s="34"/>
      <c r="F2" s="76"/>
      <c r="G2" s="34"/>
      <c r="H2" s="76"/>
      <c r="I2" s="76"/>
      <c r="J2" s="34"/>
    </row>
    <row r="3" ht="30" customHeight="1" spans="1:1">
      <c r="A3" s="35" t="str">
        <f>"单位名称："&amp;"中国共产党昆明市东川区委员会政法委员会"</f>
        <v>单位名称：中国共产党昆明市东川区委员会政法委员会</v>
      </c>
    </row>
    <row r="4" ht="44.25" customHeight="1" spans="1:10">
      <c r="A4" s="77" t="s">
        <v>197</v>
      </c>
      <c r="B4" s="77" t="s">
        <v>307</v>
      </c>
      <c r="C4" s="77" t="s">
        <v>308</v>
      </c>
      <c r="D4" s="77" t="s">
        <v>309</v>
      </c>
      <c r="E4" s="77" t="s">
        <v>310</v>
      </c>
      <c r="F4" s="78" t="s">
        <v>311</v>
      </c>
      <c r="G4" s="77" t="s">
        <v>312</v>
      </c>
      <c r="H4" s="78" t="s">
        <v>313</v>
      </c>
      <c r="I4" s="78" t="s">
        <v>314</v>
      </c>
      <c r="J4" s="77" t="s">
        <v>315</v>
      </c>
    </row>
    <row r="5" ht="27" customHeight="1" spans="1:10">
      <c r="A5" s="148">
        <v>1</v>
      </c>
      <c r="B5" s="148">
        <v>2</v>
      </c>
      <c r="C5" s="148">
        <v>3</v>
      </c>
      <c r="D5" s="148">
        <v>4</v>
      </c>
      <c r="E5" s="148">
        <v>5</v>
      </c>
      <c r="F5" s="149">
        <v>6</v>
      </c>
      <c r="G5" s="148">
        <v>7</v>
      </c>
      <c r="H5" s="149">
        <v>8</v>
      </c>
      <c r="I5" s="149">
        <v>9</v>
      </c>
      <c r="J5" s="148">
        <v>10</v>
      </c>
    </row>
    <row r="6" ht="42" customHeight="1" spans="1:10">
      <c r="A6" s="13" t="s">
        <v>70</v>
      </c>
      <c r="B6" s="29"/>
      <c r="C6" s="29"/>
      <c r="D6" s="29"/>
      <c r="E6" s="12"/>
      <c r="F6" s="12"/>
      <c r="G6" s="12"/>
      <c r="H6" s="13"/>
      <c r="I6" s="13"/>
      <c r="J6" s="12"/>
    </row>
    <row r="7" ht="42" customHeight="1" spans="1:10">
      <c r="A7" s="150" t="s">
        <v>70</v>
      </c>
      <c r="B7" s="29"/>
      <c r="C7" s="29"/>
      <c r="D7" s="29"/>
      <c r="E7" s="13"/>
      <c r="F7" s="13"/>
      <c r="G7" s="13"/>
      <c r="H7" s="13"/>
      <c r="I7" s="13"/>
      <c r="J7" s="13"/>
    </row>
    <row r="8" ht="33" customHeight="1" spans="1:10">
      <c r="A8" s="29" t="s">
        <v>303</v>
      </c>
      <c r="B8" s="29" t="s">
        <v>316</v>
      </c>
      <c r="C8" s="29" t="s">
        <v>317</v>
      </c>
      <c r="D8" s="29" t="s">
        <v>318</v>
      </c>
      <c r="E8" s="13" t="s">
        <v>319</v>
      </c>
      <c r="F8" s="13" t="s">
        <v>320</v>
      </c>
      <c r="G8" s="13" t="s">
        <v>86</v>
      </c>
      <c r="H8" s="13" t="s">
        <v>321</v>
      </c>
      <c r="I8" s="13" t="s">
        <v>322</v>
      </c>
      <c r="J8" s="13" t="s">
        <v>323</v>
      </c>
    </row>
    <row r="9" ht="33" customHeight="1" spans="1:10">
      <c r="A9" s="29" t="s">
        <v>303</v>
      </c>
      <c r="B9" s="29" t="s">
        <v>316</v>
      </c>
      <c r="C9" s="29" t="s">
        <v>317</v>
      </c>
      <c r="D9" s="29" t="s">
        <v>324</v>
      </c>
      <c r="E9" s="13" t="s">
        <v>325</v>
      </c>
      <c r="F9" s="13" t="s">
        <v>320</v>
      </c>
      <c r="G9" s="13" t="s">
        <v>326</v>
      </c>
      <c r="H9" s="13"/>
      <c r="I9" s="13" t="s">
        <v>327</v>
      </c>
      <c r="J9" s="13" t="s">
        <v>328</v>
      </c>
    </row>
    <row r="10" ht="33" customHeight="1" spans="1:10">
      <c r="A10" s="29" t="s">
        <v>303</v>
      </c>
      <c r="B10" s="29" t="s">
        <v>316</v>
      </c>
      <c r="C10" s="29" t="s">
        <v>329</v>
      </c>
      <c r="D10" s="29" t="s">
        <v>330</v>
      </c>
      <c r="E10" s="13" t="s">
        <v>331</v>
      </c>
      <c r="F10" s="13" t="s">
        <v>320</v>
      </c>
      <c r="G10" s="13" t="s">
        <v>332</v>
      </c>
      <c r="H10" s="13"/>
      <c r="I10" s="13" t="s">
        <v>327</v>
      </c>
      <c r="J10" s="13" t="s">
        <v>333</v>
      </c>
    </row>
    <row r="11" ht="33" customHeight="1" spans="1:10">
      <c r="A11" s="29" t="s">
        <v>303</v>
      </c>
      <c r="B11" s="29" t="s">
        <v>316</v>
      </c>
      <c r="C11" s="29" t="s">
        <v>334</v>
      </c>
      <c r="D11" s="29" t="s">
        <v>335</v>
      </c>
      <c r="E11" s="13" t="s">
        <v>336</v>
      </c>
      <c r="F11" s="13" t="s">
        <v>320</v>
      </c>
      <c r="G11" s="13" t="s">
        <v>337</v>
      </c>
      <c r="H11" s="13" t="s">
        <v>338</v>
      </c>
      <c r="I11" s="13" t="s">
        <v>322</v>
      </c>
      <c r="J11" s="13" t="s">
        <v>339</v>
      </c>
    </row>
    <row r="12" ht="42" customHeight="1" spans="1:10">
      <c r="A12" s="29" t="s">
        <v>291</v>
      </c>
      <c r="B12" s="29" t="s">
        <v>340</v>
      </c>
      <c r="C12" s="29" t="s">
        <v>317</v>
      </c>
      <c r="D12" s="29" t="s">
        <v>318</v>
      </c>
      <c r="E12" s="13" t="s">
        <v>341</v>
      </c>
      <c r="F12" s="13" t="s">
        <v>342</v>
      </c>
      <c r="G12" s="13" t="s">
        <v>87</v>
      </c>
      <c r="H12" s="13" t="s">
        <v>321</v>
      </c>
      <c r="I12" s="13" t="s">
        <v>322</v>
      </c>
      <c r="J12" s="13" t="s">
        <v>343</v>
      </c>
    </row>
    <row r="13" ht="42" customHeight="1" spans="1:10">
      <c r="A13" s="29" t="s">
        <v>291</v>
      </c>
      <c r="B13" s="29" t="s">
        <v>340</v>
      </c>
      <c r="C13" s="29" t="s">
        <v>317</v>
      </c>
      <c r="D13" s="29" t="s">
        <v>318</v>
      </c>
      <c r="E13" s="13" t="s">
        <v>344</v>
      </c>
      <c r="F13" s="13" t="s">
        <v>342</v>
      </c>
      <c r="G13" s="13" t="s">
        <v>86</v>
      </c>
      <c r="H13" s="13" t="s">
        <v>321</v>
      </c>
      <c r="I13" s="13" t="s">
        <v>322</v>
      </c>
      <c r="J13" s="13" t="s">
        <v>345</v>
      </c>
    </row>
    <row r="14" ht="42" customHeight="1" spans="1:10">
      <c r="A14" s="29" t="s">
        <v>291</v>
      </c>
      <c r="B14" s="29" t="s">
        <v>340</v>
      </c>
      <c r="C14" s="29" t="s">
        <v>317</v>
      </c>
      <c r="D14" s="29" t="s">
        <v>318</v>
      </c>
      <c r="E14" s="13" t="s">
        <v>346</v>
      </c>
      <c r="F14" s="13" t="s">
        <v>342</v>
      </c>
      <c r="G14" s="13" t="s">
        <v>347</v>
      </c>
      <c r="H14" s="13" t="s">
        <v>321</v>
      </c>
      <c r="I14" s="13" t="s">
        <v>322</v>
      </c>
      <c r="J14" s="13" t="s">
        <v>348</v>
      </c>
    </row>
    <row r="15" ht="42" customHeight="1" spans="1:10">
      <c r="A15" s="29" t="s">
        <v>291</v>
      </c>
      <c r="B15" s="29" t="s">
        <v>340</v>
      </c>
      <c r="C15" s="29" t="s">
        <v>317</v>
      </c>
      <c r="D15" s="29" t="s">
        <v>349</v>
      </c>
      <c r="E15" s="13" t="s">
        <v>350</v>
      </c>
      <c r="F15" s="13" t="s">
        <v>342</v>
      </c>
      <c r="G15" s="13" t="s">
        <v>351</v>
      </c>
      <c r="H15" s="13" t="s">
        <v>338</v>
      </c>
      <c r="I15" s="13" t="s">
        <v>322</v>
      </c>
      <c r="J15" s="13" t="s">
        <v>352</v>
      </c>
    </row>
    <row r="16" ht="42" customHeight="1" spans="1:10">
      <c r="A16" s="29" t="s">
        <v>291</v>
      </c>
      <c r="B16" s="29" t="s">
        <v>340</v>
      </c>
      <c r="C16" s="29" t="s">
        <v>317</v>
      </c>
      <c r="D16" s="29" t="s">
        <v>349</v>
      </c>
      <c r="E16" s="13" t="s">
        <v>353</v>
      </c>
      <c r="F16" s="13" t="s">
        <v>320</v>
      </c>
      <c r="G16" s="13" t="s">
        <v>337</v>
      </c>
      <c r="H16" s="13" t="s">
        <v>338</v>
      </c>
      <c r="I16" s="13" t="s">
        <v>322</v>
      </c>
      <c r="J16" s="13" t="s">
        <v>354</v>
      </c>
    </row>
    <row r="17" ht="42" customHeight="1" spans="1:10">
      <c r="A17" s="29" t="s">
        <v>291</v>
      </c>
      <c r="B17" s="29" t="s">
        <v>340</v>
      </c>
      <c r="C17" s="29" t="s">
        <v>317</v>
      </c>
      <c r="D17" s="29" t="s">
        <v>349</v>
      </c>
      <c r="E17" s="13" t="s">
        <v>355</v>
      </c>
      <c r="F17" s="13" t="s">
        <v>320</v>
      </c>
      <c r="G17" s="13" t="s">
        <v>337</v>
      </c>
      <c r="H17" s="13" t="s">
        <v>338</v>
      </c>
      <c r="I17" s="13" t="s">
        <v>322</v>
      </c>
      <c r="J17" s="13" t="s">
        <v>356</v>
      </c>
    </row>
    <row r="18" ht="42" customHeight="1" spans="1:10">
      <c r="A18" s="29" t="s">
        <v>291</v>
      </c>
      <c r="B18" s="29" t="s">
        <v>340</v>
      </c>
      <c r="C18" s="29" t="s">
        <v>317</v>
      </c>
      <c r="D18" s="29" t="s">
        <v>349</v>
      </c>
      <c r="E18" s="13" t="s">
        <v>357</v>
      </c>
      <c r="F18" s="13" t="s">
        <v>342</v>
      </c>
      <c r="G18" s="13" t="s">
        <v>358</v>
      </c>
      <c r="H18" s="13" t="s">
        <v>338</v>
      </c>
      <c r="I18" s="13" t="s">
        <v>322</v>
      </c>
      <c r="J18" s="13" t="s">
        <v>359</v>
      </c>
    </row>
    <row r="19" ht="42" customHeight="1" spans="1:10">
      <c r="A19" s="29" t="s">
        <v>291</v>
      </c>
      <c r="B19" s="29" t="s">
        <v>340</v>
      </c>
      <c r="C19" s="29" t="s">
        <v>317</v>
      </c>
      <c r="D19" s="29" t="s">
        <v>324</v>
      </c>
      <c r="E19" s="13" t="s">
        <v>360</v>
      </c>
      <c r="F19" s="13" t="s">
        <v>320</v>
      </c>
      <c r="G19" s="13" t="s">
        <v>361</v>
      </c>
      <c r="H19" s="13"/>
      <c r="I19" s="13" t="s">
        <v>327</v>
      </c>
      <c r="J19" s="13" t="s">
        <v>362</v>
      </c>
    </row>
    <row r="20" ht="52.05" customHeight="1" spans="1:10">
      <c r="A20" s="29" t="s">
        <v>291</v>
      </c>
      <c r="B20" s="29" t="s">
        <v>340</v>
      </c>
      <c r="C20" s="29" t="s">
        <v>329</v>
      </c>
      <c r="D20" s="29" t="s">
        <v>363</v>
      </c>
      <c r="E20" s="13" t="s">
        <v>364</v>
      </c>
      <c r="F20" s="13" t="s">
        <v>342</v>
      </c>
      <c r="G20" s="13" t="s">
        <v>358</v>
      </c>
      <c r="H20" s="13" t="s">
        <v>338</v>
      </c>
      <c r="I20" s="13" t="s">
        <v>322</v>
      </c>
      <c r="J20" s="13" t="s">
        <v>365</v>
      </c>
    </row>
    <row r="21" ht="42" customHeight="1" spans="1:10">
      <c r="A21" s="29" t="s">
        <v>291</v>
      </c>
      <c r="B21" s="29" t="s">
        <v>340</v>
      </c>
      <c r="C21" s="29" t="s">
        <v>334</v>
      </c>
      <c r="D21" s="29" t="s">
        <v>335</v>
      </c>
      <c r="E21" s="13" t="s">
        <v>366</v>
      </c>
      <c r="F21" s="13" t="s">
        <v>342</v>
      </c>
      <c r="G21" s="13" t="s">
        <v>351</v>
      </c>
      <c r="H21" s="13" t="s">
        <v>338</v>
      </c>
      <c r="I21" s="13" t="s">
        <v>322</v>
      </c>
      <c r="J21" s="13" t="s">
        <v>367</v>
      </c>
    </row>
    <row r="22" ht="42" customHeight="1" spans="1:10">
      <c r="A22" s="29" t="s">
        <v>291</v>
      </c>
      <c r="B22" s="29" t="s">
        <v>340</v>
      </c>
      <c r="C22" s="29" t="s">
        <v>368</v>
      </c>
      <c r="D22" s="29" t="s">
        <v>369</v>
      </c>
      <c r="E22" s="13" t="s">
        <v>370</v>
      </c>
      <c r="F22" s="13" t="s">
        <v>320</v>
      </c>
      <c r="G22" s="13" t="s">
        <v>371</v>
      </c>
      <c r="H22" s="13" t="s">
        <v>372</v>
      </c>
      <c r="I22" s="13" t="s">
        <v>322</v>
      </c>
      <c r="J22" s="13" t="s">
        <v>373</v>
      </c>
    </row>
    <row r="23" ht="36" customHeight="1" spans="1:10">
      <c r="A23" s="29" t="s">
        <v>295</v>
      </c>
      <c r="B23" s="29" t="s">
        <v>374</v>
      </c>
      <c r="C23" s="29" t="s">
        <v>317</v>
      </c>
      <c r="D23" s="29" t="s">
        <v>324</v>
      </c>
      <c r="E23" s="13" t="s">
        <v>375</v>
      </c>
      <c r="F23" s="13" t="s">
        <v>320</v>
      </c>
      <c r="G23" s="13" t="s">
        <v>361</v>
      </c>
      <c r="H23" s="13"/>
      <c r="I23" s="13" t="s">
        <v>327</v>
      </c>
      <c r="J23" s="13" t="s">
        <v>376</v>
      </c>
    </row>
    <row r="24" ht="36" customHeight="1" spans="1:10">
      <c r="A24" s="29" t="s">
        <v>295</v>
      </c>
      <c r="B24" s="29" t="s">
        <v>374</v>
      </c>
      <c r="C24" s="29" t="s">
        <v>329</v>
      </c>
      <c r="D24" s="29" t="s">
        <v>363</v>
      </c>
      <c r="E24" s="13" t="s">
        <v>377</v>
      </c>
      <c r="F24" s="13" t="s">
        <v>342</v>
      </c>
      <c r="G24" s="13" t="s">
        <v>351</v>
      </c>
      <c r="H24" s="13" t="s">
        <v>338</v>
      </c>
      <c r="I24" s="13" t="s">
        <v>322</v>
      </c>
      <c r="J24" s="13" t="s">
        <v>378</v>
      </c>
    </row>
    <row r="25" ht="36" customHeight="1" spans="1:10">
      <c r="A25" s="29" t="s">
        <v>295</v>
      </c>
      <c r="B25" s="29" t="s">
        <v>374</v>
      </c>
      <c r="C25" s="29" t="s">
        <v>334</v>
      </c>
      <c r="D25" s="29" t="s">
        <v>335</v>
      </c>
      <c r="E25" s="13" t="s">
        <v>379</v>
      </c>
      <c r="F25" s="13" t="s">
        <v>342</v>
      </c>
      <c r="G25" s="13" t="s">
        <v>351</v>
      </c>
      <c r="H25" s="13" t="s">
        <v>338</v>
      </c>
      <c r="I25" s="13" t="s">
        <v>322</v>
      </c>
      <c r="J25" s="13" t="s">
        <v>380</v>
      </c>
    </row>
    <row r="26" ht="42" customHeight="1" spans="1:10">
      <c r="A26" s="13" t="s">
        <v>297</v>
      </c>
      <c r="B26" s="29" t="s">
        <v>381</v>
      </c>
      <c r="C26" s="29" t="s">
        <v>317</v>
      </c>
      <c r="D26" s="29" t="s">
        <v>318</v>
      </c>
      <c r="E26" s="13" t="s">
        <v>341</v>
      </c>
      <c r="F26" s="13" t="s">
        <v>342</v>
      </c>
      <c r="G26" s="13" t="s">
        <v>86</v>
      </c>
      <c r="H26" s="13" t="s">
        <v>321</v>
      </c>
      <c r="I26" s="13" t="s">
        <v>322</v>
      </c>
      <c r="J26" s="13" t="s">
        <v>382</v>
      </c>
    </row>
    <row r="27" ht="52.05" customHeight="1" spans="1:10">
      <c r="A27" s="13" t="s">
        <v>297</v>
      </c>
      <c r="B27" s="29" t="s">
        <v>381</v>
      </c>
      <c r="C27" s="29" t="s">
        <v>317</v>
      </c>
      <c r="D27" s="29" t="s">
        <v>318</v>
      </c>
      <c r="E27" s="13" t="s">
        <v>383</v>
      </c>
      <c r="F27" s="13" t="s">
        <v>342</v>
      </c>
      <c r="G27" s="13" t="s">
        <v>86</v>
      </c>
      <c r="H27" s="13" t="s">
        <v>321</v>
      </c>
      <c r="I27" s="13" t="s">
        <v>322</v>
      </c>
      <c r="J27" s="13" t="s">
        <v>384</v>
      </c>
    </row>
    <row r="28" ht="42" customHeight="1" spans="1:10">
      <c r="A28" s="13" t="s">
        <v>297</v>
      </c>
      <c r="B28" s="29" t="s">
        <v>381</v>
      </c>
      <c r="C28" s="29" t="s">
        <v>317</v>
      </c>
      <c r="D28" s="29" t="s">
        <v>318</v>
      </c>
      <c r="E28" s="13" t="s">
        <v>346</v>
      </c>
      <c r="F28" s="13" t="s">
        <v>342</v>
      </c>
      <c r="G28" s="13" t="s">
        <v>347</v>
      </c>
      <c r="H28" s="13" t="s">
        <v>321</v>
      </c>
      <c r="I28" s="13" t="s">
        <v>322</v>
      </c>
      <c r="J28" s="13" t="s">
        <v>385</v>
      </c>
    </row>
    <row r="29" ht="42" customHeight="1" spans="1:10">
      <c r="A29" s="13" t="s">
        <v>297</v>
      </c>
      <c r="B29" s="29" t="s">
        <v>381</v>
      </c>
      <c r="C29" s="29" t="s">
        <v>317</v>
      </c>
      <c r="D29" s="29" t="s">
        <v>349</v>
      </c>
      <c r="E29" s="13" t="s">
        <v>386</v>
      </c>
      <c r="F29" s="13" t="s">
        <v>320</v>
      </c>
      <c r="G29" s="13" t="s">
        <v>337</v>
      </c>
      <c r="H29" s="13" t="s">
        <v>338</v>
      </c>
      <c r="I29" s="13" t="s">
        <v>322</v>
      </c>
      <c r="J29" s="13" t="s">
        <v>387</v>
      </c>
    </row>
    <row r="30" ht="42" customHeight="1" spans="1:10">
      <c r="A30" s="13" t="s">
        <v>297</v>
      </c>
      <c r="B30" s="29" t="s">
        <v>381</v>
      </c>
      <c r="C30" s="29" t="s">
        <v>317</v>
      </c>
      <c r="D30" s="29" t="s">
        <v>324</v>
      </c>
      <c r="E30" s="13" t="s">
        <v>388</v>
      </c>
      <c r="F30" s="13" t="s">
        <v>320</v>
      </c>
      <c r="G30" s="13" t="s">
        <v>389</v>
      </c>
      <c r="H30" s="13"/>
      <c r="I30" s="13" t="s">
        <v>327</v>
      </c>
      <c r="J30" s="13" t="s">
        <v>390</v>
      </c>
    </row>
    <row r="31" ht="72" customHeight="1" spans="1:10">
      <c r="A31" s="13" t="s">
        <v>297</v>
      </c>
      <c r="B31" s="29" t="s">
        <v>381</v>
      </c>
      <c r="C31" s="29" t="s">
        <v>329</v>
      </c>
      <c r="D31" s="29" t="s">
        <v>363</v>
      </c>
      <c r="E31" s="13" t="s">
        <v>391</v>
      </c>
      <c r="F31" s="13" t="s">
        <v>342</v>
      </c>
      <c r="G31" s="13" t="s">
        <v>351</v>
      </c>
      <c r="H31" s="13" t="s">
        <v>338</v>
      </c>
      <c r="I31" s="13" t="s">
        <v>322</v>
      </c>
      <c r="J31" s="13" t="s">
        <v>392</v>
      </c>
    </row>
    <row r="32" ht="67.05" customHeight="1" spans="1:10">
      <c r="A32" s="13" t="s">
        <v>297</v>
      </c>
      <c r="B32" s="29" t="s">
        <v>381</v>
      </c>
      <c r="C32" s="29" t="s">
        <v>334</v>
      </c>
      <c r="D32" s="29" t="s">
        <v>335</v>
      </c>
      <c r="E32" s="13" t="s">
        <v>366</v>
      </c>
      <c r="F32" s="13" t="s">
        <v>342</v>
      </c>
      <c r="G32" s="13" t="s">
        <v>351</v>
      </c>
      <c r="H32" s="13" t="s">
        <v>338</v>
      </c>
      <c r="I32" s="13" t="s">
        <v>322</v>
      </c>
      <c r="J32" s="13" t="s">
        <v>393</v>
      </c>
    </row>
    <row r="33" ht="28.05" customHeight="1" spans="1:1">
      <c r="A33" t="s">
        <v>394</v>
      </c>
    </row>
  </sheetData>
  <mergeCells count="11">
    <mergeCell ref="A2:J2"/>
    <mergeCell ref="A3:H3"/>
    <mergeCell ref="A8:A11"/>
    <mergeCell ref="A12:A22"/>
    <mergeCell ref="A23:A25"/>
    <mergeCell ref="A26:A32"/>
    <mergeCell ref="B8:B11"/>
    <mergeCell ref="B12:B22"/>
    <mergeCell ref="B23:B25"/>
    <mergeCell ref="B26:B28"/>
    <mergeCell ref="B29:B31"/>
  </mergeCells>
  <printOptions horizontalCentered="1"/>
  <pageMargins left="0.959027777777778" right="0.959027777777778" top="0.71875" bottom="0.718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2026-03-05T02:47:00Z</dcterms:created>
  <dcterms:modified xsi:type="dcterms:W3CDTF">2026-03-16T09:19:41Z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