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3"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上级补助项目支出预算表11!$A:$A,上级补助项目支出预算表11!$1:$1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<sst xmlns="http://schemas.openxmlformats.org/spreadsheetml/2006/main" count="3302" uniqueCount="813">
  <si>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</si>
  <si>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</si>
  <si>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</si>
  <si>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</si>
  <si>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</si>
  <si>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</si>
  <si>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</si>
  <si>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</si>
  <si>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</si>
  <si>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</si>
  <si>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</si>
  <si>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</si>
  <si>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</si>
  <si>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</si>
  <si>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</si>
  <si>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</si>
  <si>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</si>
  <si>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</si>
  <si>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</si>
  <si>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</si>
  <si>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</si>
  <si>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</si>
  <si>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</si>
  <si>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</si>
  <si>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</si>
  <si>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</si>
  <si>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</si>
  <si>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</si>
  <si>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</si>
  <si>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</si>
  <si>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</si>
  <si>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</si>
  <si>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</si>
  <si>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</si>
  <si>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</si>
  <si>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</si>
  <si>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</si>
  <si>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</si>
  <si>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</si>
  <si>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</si>
  <si>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</si>
  <si>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</si>
  <si>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</si>
  <si>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</si>
  <si>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</si>
  <si>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</si>
  <si>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</si>
  <si>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</si>
  <si>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</si>
  <si>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</si>
  <si>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</si>
  <si>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</si>
  <si>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</si>
  <si>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</si>
  <si>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</si>
  <si>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</si>
  <si>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</si>
  <si>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</si>
  <si>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</si>
  <si>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</si>
  <si>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</si>
  <si>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</si>
  <si>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</si>
  <si>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</si>
  <si>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</si>
  <si>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</si>
  <si>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</si>
  <si>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</si>
  <si>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</si>
  <si>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351</t>
  </si>
  <si>
    <t>昆明市东川区退役军人事务局</t>
  </si>
  <si>
    <t>351001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</si>
  <si>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</si>
  <si>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</si>
  <si>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</si>
  <si>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</si>
  <si>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</si>
  <si>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</si>
  <si>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</si>
  <si>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</si>
  <si>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</si>
  <si>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</si>
  <si>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</si>
  <si>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</si>
  <si>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</si>
  <si>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</si>
  <si>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</si>
  <si>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</si>
  <si>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</si>
  <si>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</si>
  <si>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</si>
  <si>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</si>
  <si>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</si>
  <si>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</si>
  <si>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</si>
  <si>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</si>
  <si>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</si>
  <si>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</si>
  <si>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</si>
  <si>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</si>
  <si>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</si>
  <si>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</si>
  <si>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2080505</t>
  </si>
  <si>
    <t>机关事业单位基本养老保险缴费支出</t>
  </si>
  <si>
    <t>20808</t>
  </si>
  <si>
    <t>抚恤</t>
  </si>
  <si>
    <t>2080801</t>
  </si>
  <si>
    <t>死亡抚恤</t>
  </si>
  <si>
    <t>2080802</t>
  </si>
  <si>
    <t>伤残抚恤</t>
  </si>
  <si>
    <t>2080803</t>
  </si>
  <si>
    <t>在乡复员、退伍军人生活补助</t>
  </si>
  <si>
    <t>2080805</t>
  </si>
  <si>
    <t>义务兵优待</t>
  </si>
  <si>
    <t>2080808</t>
  </si>
  <si>
    <t>褒扬纪念</t>
  </si>
  <si>
    <t>2080899</t>
  </si>
  <si>
    <t>其他优抚支出</t>
  </si>
  <si>
    <t>20809</t>
  </si>
  <si>
    <t>退役安置</t>
  </si>
  <si>
    <t>2080901</t>
  </si>
  <si>
    <t>退役士兵安置</t>
  </si>
  <si>
    <t>2080902</t>
  </si>
  <si>
    <t>军队移交政府的离退休人员安置</t>
  </si>
  <si>
    <t>2080903</t>
  </si>
  <si>
    <t>军队移交政府离退休干部管理机构</t>
  </si>
  <si>
    <t>2080904</t>
  </si>
  <si>
    <t>退役士兵管理教育</t>
  </si>
  <si>
    <t>2080905</t>
  </si>
  <si>
    <t>军队转业干部安置</t>
  </si>
  <si>
    <t>2080999</t>
  </si>
  <si>
    <t>其他退役安置支出</t>
  </si>
  <si>
    <t>20828</t>
  </si>
  <si>
    <t>退役军人管理事务</t>
  </si>
  <si>
    <t>2082801</t>
  </si>
  <si>
    <t>行政运行</t>
  </si>
  <si>
    <t>2082804</t>
  </si>
  <si>
    <t>拥军优属</t>
  </si>
  <si>
    <t>2082850</t>
  </si>
  <si>
    <t>事业运行</t>
  </si>
  <si>
    <t>2082899</t>
  </si>
  <si>
    <t>其他退役军人事务管理支出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</si>
  <si>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</si>
  <si>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</si>
  <si>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</si>
  <si>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</si>
  <si>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</si>
  <si>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</si>
  <si>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</si>
  <si>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</si>
  <si>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</si>
  <si>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</si>
  <si>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</si>
  <si>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</si>
  <si>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21014</t>
  </si>
  <si>
    <t>优抚对象医疗</t>
  </si>
  <si>
    <t>2101401</t>
  </si>
  <si>
    <t>优抚对象医疗补助</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</si>
  <si>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</si>
  <si>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</si>
  <si>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</si>
  <si>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</si>
  <si>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</si>
  <si>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</si>
  <si>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</si>
  <si>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</si>
  <si>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</si>
  <si>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</si>
  <si>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</si>
  <si>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</si>
  <si>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</si>
  <si>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</si>
  <si>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</si>
  <si>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</si>
  <si>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</si>
  <si>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</si>
  <si>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</si>
  <si>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</si>
  <si>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</si>
  <si>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</si>
  <si>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</si>
  <si>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</si>
  <si>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</si>
  <si>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</si>
  <si>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</si>
  <si>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</si>
  <si>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</si>
  <si>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</si>
  <si>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</si>
  <si>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</si>
  <si>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</si>
  <si>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</si>
  <si>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</si>
  <si>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</si>
  <si>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</si>
  <si>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</si>
  <si>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</si>
  <si>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</si>
  <si>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</si>
  <si>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</si>
  <si>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</si>
  <si>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</si>
  <si>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</si>
  <si>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</si>
  <si>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</si>
  <si>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</si>
  <si>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</si>
  <si>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</si>
  <si>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</si>
  <si>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</si>
  <si>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</si>
  <si>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</si>
  <si>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</si>
  <si>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</si>
  <si>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</si>
  <si>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</si>
  <si>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</si>
  <si>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</si>
  <si>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</si>
  <si>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</si>
  <si>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</si>
  <si>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</si>
  <si>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</si>
  <si>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</si>
  <si>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</si>
  <si>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</si>
  <si>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</si>
  <si>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</si>
  <si>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</si>
  <si>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</si>
  <si>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530113210000000001377</t>
  </si>
  <si>
    <t>事业人员工资支出</t>
  </si>
  <si>
    <t>30101</t>
  </si>
  <si>
    <t>基本工资</t>
  </si>
  <si>
    <t>30102</t>
  </si>
  <si>
    <t>津贴补贴</t>
  </si>
  <si>
    <t>30103</t>
  </si>
  <si>
    <t>奖金</t>
  </si>
  <si>
    <t>30107</t>
  </si>
  <si>
    <t>绩效工资</t>
  </si>
  <si>
    <t>530113210000000001382</t>
  </si>
  <si>
    <t>30217</t>
  </si>
  <si>
    <t>530113210000000001383</t>
  </si>
  <si>
    <t>公务交通补贴</t>
  </si>
  <si>
    <t>30239</t>
  </si>
  <si>
    <t>其他交通费用</t>
  </si>
  <si>
    <t>530113210000000001384</t>
  </si>
  <si>
    <t>工会经费</t>
  </si>
  <si>
    <t>30228</t>
  </si>
  <si>
    <t>530113210000000001387</t>
  </si>
  <si>
    <t>一般公用支出</t>
  </si>
  <si>
    <t>30201</t>
  </si>
  <si>
    <t>办公费</t>
  </si>
  <si>
    <t>30205</t>
  </si>
  <si>
    <t>水费</t>
  </si>
  <si>
    <t>30206</t>
  </si>
  <si>
    <t>电费</t>
  </si>
  <si>
    <t>30207</t>
  </si>
  <si>
    <t>邮电费</t>
  </si>
  <si>
    <t>30211</t>
  </si>
  <si>
    <t>差旅费</t>
  </si>
  <si>
    <t>30213</t>
  </si>
  <si>
    <t>维修（护）费</t>
  </si>
  <si>
    <t>30215</t>
  </si>
  <si>
    <t>会议费</t>
  </si>
  <si>
    <t>30216</t>
  </si>
  <si>
    <t>培训费</t>
  </si>
  <si>
    <t>530113210000000001388</t>
  </si>
  <si>
    <t>租车经费</t>
  </si>
  <si>
    <t>530113210000000003685</t>
  </si>
  <si>
    <t>行政人员工资支出</t>
  </si>
  <si>
    <t>530113210000000003686</t>
  </si>
  <si>
    <t>社会保障缴费</t>
  </si>
  <si>
    <t>30108</t>
  </si>
  <si>
    <t>机关事业单位基本养老保险缴费</t>
  </si>
  <si>
    <t>30110</t>
  </si>
  <si>
    <t>职工基本医疗保险缴费</t>
  </si>
  <si>
    <t>30111</t>
  </si>
  <si>
    <t>公务员医疗补助缴费</t>
  </si>
  <si>
    <t>30112</t>
  </si>
  <si>
    <t>其他社会保障缴费</t>
  </si>
  <si>
    <t>530113210000000003687</t>
  </si>
  <si>
    <t>30113</t>
  </si>
  <si>
    <t>530113231100001495105</t>
  </si>
  <si>
    <t>行政人员绩效奖励</t>
  </si>
  <si>
    <t>530113231100001495106</t>
  </si>
  <si>
    <t>事业人员绩效奖励</t>
  </si>
  <si>
    <t>预算05-1表</t>
  </si>
  <si>
    <t>项目分类</t>
  </si>
  <si>
    <t>项目单位</t>
  </si>
  <si>
    <t>经济科目编码</t>
  </si>
  <si>
    <t>经济科目名称</t>
  </si>
  <si>
    <t>本年拨款</t>
  </si>
  <si>
    <t>其中：本次下达</t>
  </si>
  <si>
    <t>民生类</t>
  </si>
  <si>
    <t>530113200000000000286</t>
  </si>
  <si>
    <t>春节、八一慰问经费</t>
  </si>
  <si>
    <t>30305</t>
  </si>
  <si>
    <t>生活补助</t>
  </si>
  <si>
    <t>530113200000000000361</t>
  </si>
  <si>
    <t>东川区退役士兵安置补助经费</t>
  </si>
  <si>
    <t>30299</t>
  </si>
  <si>
    <t>其他商品和服务支出</t>
  </si>
  <si>
    <t>30303</t>
  </si>
  <si>
    <t>退职（役）费</t>
  </si>
  <si>
    <t>530113200000000000387</t>
  </si>
  <si>
    <t>东川区重点优抚对象解困帮扶补助经费</t>
  </si>
  <si>
    <t>30399</t>
  </si>
  <si>
    <t>其他对个人和家庭的补助</t>
  </si>
  <si>
    <t>530113200000000000409</t>
  </si>
  <si>
    <t>东川区义务兵家庭优待金补助经费</t>
  </si>
  <si>
    <t>530113210000000000955</t>
  </si>
  <si>
    <t>企业军转干部维稳解困补助资金</t>
  </si>
  <si>
    <t>530113210000000005617</t>
  </si>
  <si>
    <t>东川区退役士兵社会保险区级配套经费</t>
  </si>
  <si>
    <t>530113221100000762677</t>
  </si>
  <si>
    <t>优抚对象抚恤补助经费</t>
  </si>
  <si>
    <t>30304</t>
  </si>
  <si>
    <t>抚恤金</t>
  </si>
  <si>
    <t>530113251100003635458</t>
  </si>
  <si>
    <t>移交政府安置的退休军人定期增资经费</t>
  </si>
  <si>
    <t>30302</t>
  </si>
  <si>
    <t>退休费</t>
  </si>
  <si>
    <t>530113251100004070239</t>
  </si>
  <si>
    <t>2025年退役安置军休机构中央补助经费</t>
  </si>
  <si>
    <t>530113251100004371878</t>
  </si>
  <si>
    <t>2025年退役军人服务及就业创业省级经费</t>
  </si>
  <si>
    <t>530113251100004439725</t>
  </si>
  <si>
    <t>自主择业军转干部服务管理省级经费</t>
  </si>
  <si>
    <t>530113251100004691050</t>
  </si>
  <si>
    <t>2025年退役安置中央补助（第一批）经费</t>
  </si>
  <si>
    <t>530113261100005150302</t>
  </si>
  <si>
    <t>重点优抚对象生活困难补助经费</t>
  </si>
  <si>
    <t>530113261100005150354</t>
  </si>
  <si>
    <t>重点优抚对象节日慰问经费</t>
  </si>
  <si>
    <t>530113261100005234620</t>
  </si>
  <si>
    <t>优抚对象补助经费</t>
  </si>
  <si>
    <t>530113261100005241810</t>
  </si>
  <si>
    <t>节日慰问补助经费</t>
  </si>
  <si>
    <t>530113261100005242178</t>
  </si>
  <si>
    <t>企业军转干部解困补助经费</t>
  </si>
  <si>
    <t>530113261100005242235</t>
  </si>
  <si>
    <t>军队移交地方政府离退休人员经费</t>
  </si>
  <si>
    <t>530113261100005242263</t>
  </si>
  <si>
    <t>军队转业干部补助经费</t>
  </si>
  <si>
    <t>530113261100005243135</t>
  </si>
  <si>
    <t>义务兵优待金经费</t>
  </si>
  <si>
    <t>530113261100005243383</t>
  </si>
  <si>
    <t>优抚对象医疗保障经费</t>
  </si>
  <si>
    <t>30307</t>
  </si>
  <si>
    <t>医疗费补助</t>
  </si>
  <si>
    <t>530113261100005243475</t>
  </si>
  <si>
    <t>优抚对象解困帮扶及其他临时救助补助经费</t>
  </si>
  <si>
    <t>530113261100005245740</t>
  </si>
  <si>
    <t>自主择业军队转业干部医疗保险经费</t>
  </si>
  <si>
    <t>事业发展类</t>
  </si>
  <si>
    <t>530113241100002202366</t>
  </si>
  <si>
    <t>双拥模范城创建工作经费</t>
  </si>
  <si>
    <t>530113251100003627072</t>
  </si>
  <si>
    <t>英雄烈士褒扬纪念经费</t>
  </si>
  <si>
    <t>530113251100004582658</t>
  </si>
  <si>
    <t>2025年烈士纪念设施提质改造维修保护市级专项补助经费</t>
  </si>
  <si>
    <t>预算05-2表</t>
  </si>
  <si>
    <t>项目年度绩效目标</t>
  </si>
  <si>
    <t>一级指标</t>
  </si>
  <si>
    <t>二级指标</t>
  </si>
  <si>
    <t>三级指标</t>
  </si>
  <si>
    <t>指标性质</t>
  </si>
  <si>
    <t>指标值</t>
  </si>
  <si>
    <t>度量单位</t>
  </si>
  <si>
    <t>指标属性</t>
  </si>
  <si>
    <t>指标内容</t>
  </si>
  <si>
    <t>对全区1760名重点优抚对象、680名现役军人家属开展节日慰问活动，持续推动军民融合深度发展。</t>
  </si>
  <si>
    <t>产出指标</t>
  </si>
  <si>
    <t>数量指标</t>
  </si>
  <si>
    <t>应慰问对象覆盖率</t>
  </si>
  <si>
    <t>=</t>
  </si>
  <si>
    <t>100</t>
  </si>
  <si>
    <t>%</t>
  </si>
  <si>
    <t>定量指标</t>
  </si>
  <si>
    <t>质量指标</t>
  </si>
  <si>
    <t>经费足额拨付率</t>
  </si>
  <si>
    <t>各类慰问对象标准按规定执行率</t>
  </si>
  <si>
    <t>时效指标</t>
  </si>
  <si>
    <t>市委市政府慰问活动对下转移专项经费及时拨付率</t>
  </si>
  <si>
    <t>效益指标</t>
  </si>
  <si>
    <t>社会效益</t>
  </si>
  <si>
    <t>慰问覆盖率</t>
  </si>
  <si>
    <t>满意度指标</t>
  </si>
  <si>
    <t>服务对象满意度</t>
  </si>
  <si>
    <t>受慰问人员满意率</t>
  </si>
  <si>
    <t>&gt;=</t>
  </si>
  <si>
    <t>80</t>
  </si>
  <si>
    <t>1.向全区符合享受抚恤待遇条件的重点优抚对象发放抚恤补助。2.及时足额发放抚恤补助。严格贯彻落实国家对优抚对象的优待政策，在有待中体现关心关怀和尊重尊崇，让广大优抚对象感受到党和国家的温暖关怀，维护社会和谐稳定，为国防和军队建设不断发展强大打下坚实基础， 有利于国家长治久安，保障经济社会健康有序发展。</t>
  </si>
  <si>
    <t>优抚对象补助经费发放人数</t>
  </si>
  <si>
    <t>&lt;</t>
  </si>
  <si>
    <t>1720</t>
  </si>
  <si>
    <t>人</t>
  </si>
  <si>
    <t>反映应领取实例对象人数</t>
  </si>
  <si>
    <t>反映经费下拨度情况</t>
  </si>
  <si>
    <t>优抚对象补助标准按规定执行率</t>
  </si>
  <si>
    <t>反映补助按标准执行的情况</t>
  </si>
  <si>
    <t>优抚对象补助经费及时拨付率</t>
  </si>
  <si>
    <t>反映发放单位及时发放补助资金的情况</t>
  </si>
  <si>
    <t>优抚对象生活情况</t>
  </si>
  <si>
    <t>有效改善</t>
  </si>
  <si>
    <t>次</t>
  </si>
  <si>
    <t>定性指标</t>
  </si>
  <si>
    <t>反映对象实际生活情况</t>
  </si>
  <si>
    <t>优抚对象满意率度</t>
  </si>
  <si>
    <t>90</t>
  </si>
  <si>
    <t>反映优抚对象实际满意率度</t>
  </si>
  <si>
    <t>成本指标</t>
  </si>
  <si>
    <t>经济成本指标</t>
  </si>
  <si>
    <t>1,159,371.00</t>
  </si>
  <si>
    <t>元</t>
  </si>
  <si>
    <t xml:space="preserve">经济成本指标
</t>
  </si>
  <si>
    <t>做好2026年的义务兵家庭优待金发放和立功奖励工作，发放义务兵人数122人次（其中艰苦边远地区25人，一般地区97人），奖励优秀士兵30人、三等功人员15人。</t>
  </si>
  <si>
    <t>一般地区义务兵家庭户数</t>
  </si>
  <si>
    <t>97</t>
  </si>
  <si>
    <t>人(户)</t>
  </si>
  <si>
    <t>特殊地区义务兵家庭户数</t>
  </si>
  <si>
    <t>25</t>
  </si>
  <si>
    <t>立三等功人数</t>
  </si>
  <si>
    <t>优秀士兵人数</t>
  </si>
  <si>
    <t>30</t>
  </si>
  <si>
    <t>按标准发放义务兵家庭优待金</t>
  </si>
  <si>
    <t>经费下拨率</t>
  </si>
  <si>
    <t>义务兵家庭优待金补助资金下拨时间</t>
  </si>
  <si>
    <t>2026年12月前</t>
  </si>
  <si>
    <t>年度征兵任务完成情况</t>
  </si>
  <si>
    <t>反映征兵任务完成情况。</t>
  </si>
  <si>
    <t>各地义务兵家庭优待金标准差异缩小</t>
  </si>
  <si>
    <t>有较为明显的缩小</t>
  </si>
  <si>
    <t>义务兵家庭优待金发放工作的满意度</t>
  </si>
  <si>
    <t>反映义务兵家庭满意程度。</t>
  </si>
  <si>
    <t>97904.1</t>
  </si>
  <si>
    <t>有效使用自主择业军队转业干部管理服务经费，确保自主择业军转干部各项服务工作顺利开展。</t>
  </si>
  <si>
    <t xml:space="preserve">领取退役金的自主择业军队转业干部人数 </t>
  </si>
  <si>
    <t>19</t>
  </si>
  <si>
    <t>服务管理经费使用符合相关政策规定</t>
  </si>
  <si>
    <t>服务管理经费使用符合使用相关政策规定</t>
  </si>
  <si>
    <t>落实自主择业军队转业干部各项待遇</t>
  </si>
  <si>
    <t>做好自主择业军队转业干部管理服务工作</t>
  </si>
  <si>
    <t>效果显著</t>
  </si>
  <si>
    <t>可持续影响</t>
  </si>
  <si>
    <t>确保自主择业军转干部服务保障工作顺利推进</t>
  </si>
  <si>
    <t>中长期</t>
  </si>
  <si>
    <t>自主择业军队转业干部满意率</t>
  </si>
  <si>
    <t>95</t>
  </si>
  <si>
    <t>及时足额发放优抚对象解困帮扶及其他临时救助补助，有效保障优抚对象等人员的基本生活，体现对该群体的社会尊崇。</t>
  </si>
  <si>
    <t xml:space="preserve">城乡生活困难的优抚对象人数			</t>
  </si>
  <si>
    <t>293</t>
  </si>
  <si>
    <t xml:space="preserve">城乡生活困难的优抚对象人数	</t>
  </si>
  <si>
    <t xml:space="preserve">经费足额拨付率			</t>
  </si>
  <si>
    <t xml:space="preserve">经费足额拨付率			
</t>
  </si>
  <si>
    <t xml:space="preserve">发放及时率			</t>
  </si>
  <si>
    <t xml:space="preserve">发放及时率			
</t>
  </si>
  <si>
    <t xml:space="preserve">发放对象生活改善情况			</t>
  </si>
  <si>
    <t xml:space="preserve">发放对象生活改善情况			
</t>
  </si>
  <si>
    <t xml:space="preserve">优抚对象政策知晓率			</t>
  </si>
  <si>
    <t>85</t>
  </si>
  <si>
    <t xml:space="preserve">优抚对象政策知晓率			
</t>
  </si>
  <si>
    <t xml:space="preserve">受益对象满意率			</t>
  </si>
  <si>
    <t xml:space="preserve">受益对象满意率			
</t>
  </si>
  <si>
    <t>认真做好3名退休军官及士官的退休金、2名遗属生活费的发放工作，保证其生活待遇得到落实。</t>
  </si>
  <si>
    <t>补助军队移交地方安置的离退休人员数（人）</t>
  </si>
  <si>
    <t xml:space="preserve">补贴军休人员人数
</t>
  </si>
  <si>
    <t>完成时间</t>
  </si>
  <si>
    <t>2026年9月前</t>
  </si>
  <si>
    <t>月</t>
  </si>
  <si>
    <t>重点工作任务完成时间</t>
  </si>
  <si>
    <t>落实军队退休军人各项待遇</t>
  </si>
  <si>
    <t xml:space="preserve">落实军队离退休人员各项待遇
</t>
  </si>
  <si>
    <t>退休军人待遇落实情况</t>
  </si>
  <si>
    <t>促进社会和谐、保障军队建设需要</t>
  </si>
  <si>
    <t>长期</t>
  </si>
  <si>
    <t xml:space="preserve">促进社会和谐、保障军队建设需要
</t>
  </si>
  <si>
    <t>落实军队退休军人满意度</t>
  </si>
  <si>
    <t xml:space="preserve">落实军队退休军人满意度
</t>
  </si>
  <si>
    <t>发放41名企业军转干部生活困难补助经费，切实解决部分企业军转干部生活困难问题，使企业军转干部感受到关心关爱，确保群体稳定，维护全市社会稳定。</t>
  </si>
  <si>
    <t>经费发放人数</t>
  </si>
  <si>
    <t>41</t>
  </si>
  <si>
    <t>执行率</t>
  </si>
  <si>
    <t>经费及时拨付率</t>
  </si>
  <si>
    <t>企业军转干部思想动态</t>
  </si>
  <si>
    <t>总体稳定</t>
  </si>
  <si>
    <t>对象满意率度</t>
  </si>
  <si>
    <t>通过拨付自主择业军队转业干部管理服务经费，加强对自主择业军转干部的管理，确保自主择业军转干部各项服务工作顺利开展。</t>
  </si>
  <si>
    <t xml:space="preserve">服务保障自主择业军队转业干部人数 </t>
  </si>
  <si>
    <t>开展自主择业军转干部信息对比</t>
  </si>
  <si>
    <t>65</t>
  </si>
  <si>
    <t>开展自主择业军转干部群体走访慰问及个案帮扶（轮）</t>
  </si>
  <si>
    <t>政策宣讲普及率</t>
  </si>
  <si>
    <t>人员信息年度确认审核工作完成率</t>
  </si>
  <si>
    <t>下拨经费符合相关政策规定比率</t>
  </si>
  <si>
    <t>经费及时、足额拨付</t>
  </si>
  <si>
    <t xml:space="preserve">做好自主择业军队转业干部管理服务工作
</t>
  </si>
  <si>
    <t>军转干部信访率</t>
  </si>
  <si>
    <t>&lt;=</t>
  </si>
  <si>
    <t xml:space="preserve">确保自主择业军转干部服务保障工作顺利推进
</t>
  </si>
  <si>
    <t xml:space="preserve">自主择业军队转业干部满意率
</t>
  </si>
  <si>
    <t>节日期间向全区符合条件的重点优抚对象、现役军人家庭发放节日慰问金，把党和政府的温暖送到慰问对象手中，体现了国家对部分退役军人及现役军人家庭的重视。</t>
  </si>
  <si>
    <t>享受慰问家庭人数</t>
  </si>
  <si>
    <t>2440</t>
  </si>
  <si>
    <t xml:space="preserve">经费足额拨付率
</t>
  </si>
  <si>
    <t xml:space="preserve">各类慰问对象标准按规定执行率
</t>
  </si>
  <si>
    <t>资金发放及时率</t>
  </si>
  <si>
    <t xml:space="preserve">资金发放及时率
</t>
  </si>
  <si>
    <t>节日幸福感</t>
  </si>
  <si>
    <t>明显提高</t>
  </si>
  <si>
    <t xml:space="preserve">节日幸福感
</t>
  </si>
  <si>
    <t>慰问覆盖驻地基层官兵覆盖率</t>
  </si>
  <si>
    <t xml:space="preserve">慰问覆盖驻地基层官兵覆盖率
</t>
  </si>
  <si>
    <t>优抚对象、驻地部队满意度</t>
  </si>
  <si>
    <t xml:space="preserve">优抚对象、驻地部队满意度
</t>
  </si>
  <si>
    <t>195200</t>
  </si>
  <si>
    <t>根据《云南省双拥办关于印发云南省双拥模范城（县）考评标准的通知》以及相关评分标准，做好双拥宣传氛围营造、双拥主题公园建设、双拥共建活动开展等工作。</t>
  </si>
  <si>
    <t>项目个数</t>
  </si>
  <si>
    <t>1.00</t>
  </si>
  <si>
    <t>个</t>
  </si>
  <si>
    <t>反映实际个数情况</t>
  </si>
  <si>
    <t>反映经费拨付情况</t>
  </si>
  <si>
    <t>2028年12月</t>
  </si>
  <si>
    <t>军政军民团结、社会和谐进步</t>
  </si>
  <si>
    <t>社会和谐</t>
  </si>
  <si>
    <t>军地双方满意度</t>
  </si>
  <si>
    <t>反映满意度情况</t>
  </si>
  <si>
    <t>加强经费管理，对军休补助资金坚持专款专用，充分发挥资金效益，更好地实现“为部队服务、为国防建设服务、构筑军队后方长城，达到军稳国强的目的”。</t>
  </si>
  <si>
    <t>补助工作人员</t>
  </si>
  <si>
    <t xml:space="preserve">补助工作人员
</t>
  </si>
  <si>
    <t>军队离退休干部及其家属、遗属医疗生活保障待遇拨付率</t>
  </si>
  <si>
    <t xml:space="preserve">军队离退休干部及其家属、遗属医疗生活保障待遇拨付率
</t>
  </si>
  <si>
    <t>落实军队离退休人员各项待遇</t>
  </si>
  <si>
    <t>军休服务管理机构建设和接收军队离退休人员匹配度</t>
  </si>
  <si>
    <t>大体平衡</t>
  </si>
  <si>
    <t xml:space="preserve">军休服务管理机构建设和接收军队离退休人员匹配度
</t>
  </si>
  <si>
    <t>移交地方军队离退休干部满意度</t>
  </si>
  <si>
    <t xml:space="preserve">移交地方军队离退休干部满意度
</t>
  </si>
  <si>
    <t>做好东川区19名自主择业军转干部的医疗保险缴纳工作，确保相关自主择业军队转业干部医疗待遇的落实。</t>
  </si>
  <si>
    <t>获补助对象数</t>
  </si>
  <si>
    <t xml:space="preserve">获补助对象数
</t>
  </si>
  <si>
    <t>获补对象准确率</t>
  </si>
  <si>
    <t xml:space="preserve">获补对象准确率
</t>
  </si>
  <si>
    <t>经费发放及时率</t>
  </si>
  <si>
    <t xml:space="preserve">经费发放及时率
</t>
  </si>
  <si>
    <t>医疗保险效果</t>
  </si>
  <si>
    <t xml:space="preserve">医疗保险效果
</t>
  </si>
  <si>
    <t>参保人员满意率</t>
  </si>
  <si>
    <t xml:space="preserve">参保人员满意率
</t>
  </si>
  <si>
    <t>向领取国家定期抚恤补助待遇的优抚对象且属民政部门审核确认和认定为城乡最低生活保障对象及特困人员发放生活补助，体现对该群体的社会尊崇。</t>
  </si>
  <si>
    <t>享受解困帮扶措施经费补助优抚对象人数</t>
  </si>
  <si>
    <t>370</t>
  </si>
  <si>
    <t xml:space="preserve">享受解困帮扶措施经费补助优抚对象人数
</t>
  </si>
  <si>
    <t xml:space="preserve">经费下拨率
</t>
  </si>
  <si>
    <t>社会化发放率</t>
  </si>
  <si>
    <t xml:space="preserve">社会化发放率
</t>
  </si>
  <si>
    <t>各类重点优抚对象生活困难补助经费补助标准按规定执行</t>
  </si>
  <si>
    <t xml:space="preserve">各类重点优抚对象生活困难补助经费补助标准按规定执行
</t>
  </si>
  <si>
    <t>补助资金发放及时性</t>
  </si>
  <si>
    <t>按月发放</t>
  </si>
  <si>
    <t xml:space="preserve">补助资金发放及时性
</t>
  </si>
  <si>
    <t>受益对象上访率</t>
  </si>
  <si>
    <t>对象生活情况</t>
  </si>
  <si>
    <t xml:space="preserve">对象生活情况
</t>
  </si>
  <si>
    <t>重点优抚对象满意度</t>
  </si>
  <si>
    <t xml:space="preserve">重点优抚对象满意度
</t>
  </si>
  <si>
    <t>710400</t>
  </si>
  <si>
    <t>2026年将继续加强对英雄烈士的保护，传承和弘扬英雄烈士精神、爱国主义精神，培育和践行社会主义核心价值观，激发广大民众实现中华民族伟大复兴中国梦的强大精神力量。</t>
  </si>
  <si>
    <t>烈士纪念设施个数</t>
  </si>
  <si>
    <t>2025年12月</t>
  </si>
  <si>
    <t>增强爱国精神文明建设</t>
  </si>
  <si>
    <t>有所增强</t>
  </si>
  <si>
    <t>烈士亲属对烈士墓管理维护满意度</t>
  </si>
  <si>
    <t>支付44名自主就业退役士兵教育培训费，增强退役士兵参加免费教育培训的积极性和主动性，提高教育培训质量，提升退役士兵就业创业能力。</t>
  </si>
  <si>
    <t>参加免费教育培训的自主就业退役士兵人数</t>
  </si>
  <si>
    <t>44</t>
  </si>
  <si>
    <t>自主就业退役士兵教育培训合格率</t>
  </si>
  <si>
    <t>提升退役士兵就业创业能力</t>
  </si>
  <si>
    <t>提高退役士兵就业质量，促进经济高质量发展</t>
  </si>
  <si>
    <t>参加教育培训的自主就业退役士兵满意率</t>
  </si>
  <si>
    <t>参加 教育培训的自主就业退役士兵满意率</t>
  </si>
  <si>
    <t>通过下拨军休各项经费，提高1984年以来接收军队离退休干部及其家属、遗属医疗、生活保障待遇，维护服务机构正常运转。</t>
  </si>
  <si>
    <t>补助军队移交地方安置的离退休人员</t>
  </si>
  <si>
    <t>反映实际安置人数</t>
  </si>
  <si>
    <t>补助军休遗属</t>
  </si>
  <si>
    <t>反映实际拨付率</t>
  </si>
  <si>
    <t>反映实际落实待遇</t>
  </si>
  <si>
    <t>反映实际匹配度</t>
  </si>
  <si>
    <t>反映实际情况</t>
  </si>
  <si>
    <t>反映实际满意率</t>
  </si>
  <si>
    <t>2026年预计完成医保补缴15人，养老保险补缴10人。</t>
  </si>
  <si>
    <t>缴纳医保人数</t>
  </si>
  <si>
    <t>缴纳养老保险人数</t>
  </si>
  <si>
    <t>部分退役士兵基本养老保险补缴经费按规定执行率</t>
  </si>
  <si>
    <t>部分退役士兵基本养老保险及时补缴率</t>
  </si>
  <si>
    <t>提升退役士兵养老、医疗保障能力等</t>
  </si>
  <si>
    <t>大力提升</t>
  </si>
  <si>
    <t>部分退役士兵基本养老保险接续情况</t>
  </si>
  <si>
    <t>按规定补缴到位</t>
  </si>
  <si>
    <t>退役士兵满意度</t>
  </si>
  <si>
    <t>反映实际满意度</t>
  </si>
  <si>
    <t>对符合条件的优抚对象参保缴费、住院和门诊费用进行补助，有效帮助解决优抚对象医疗难问题。</t>
  </si>
  <si>
    <t>符合资助参保条件的1级至6级残疾军人实际职工基本医疗保险参保率</t>
  </si>
  <si>
    <t xml:space="preserve">符合资助参保条件的1级至6级残疾军人实际职工基本医疗保险参保率
</t>
  </si>
  <si>
    <t>符合医疗补助条件、参加基本医疗保险制度但个人医疗费用负担较重的优抚对象中实际享受医疗补助人数的比例。</t>
  </si>
  <si>
    <t xml:space="preserve">符合医疗补助条件、参加基本医疗保险制度但个人医疗费用负担较重的优抚对象中实际享受医疗补助人数的比例。
</t>
  </si>
  <si>
    <t>优抚对象医疗保障经费及时拨付率</t>
  </si>
  <si>
    <t xml:space="preserve">优抚对象医疗保障经费及时拨付率
</t>
  </si>
  <si>
    <t>优抚对象医疗难问题改善</t>
  </si>
  <si>
    <t xml:space="preserve">优抚对象医疗难问题改善
</t>
  </si>
  <si>
    <t>优抚对象满意度</t>
  </si>
  <si>
    <t xml:space="preserve">优抚对象满意度
</t>
  </si>
  <si>
    <t>春节和八一期间向全区领取国家抚恤和定期生活补助的1720名优抚对象、720户现役军人家庭、驻区4个部队、60名生活困难退役军人发放节日慰问金，把党和政府的温暖传递给慰问对象，体现了国家对广大退役军人、现役军人、其他优抚对象的重视和关爱。通过节日慰问，推动双拥工作走深走实，增进军政军民团结，持续推动军民融合深度发展，对推进国防和军队建设，促进地方和谐稳定、经济持续发展起到了积极的作用。</t>
  </si>
  <si>
    <t>反映经费拨付率情况。</t>
  </si>
  <si>
    <t>反映补助按标准执行的情况。</t>
  </si>
  <si>
    <t>反映发放单位及时发放慰问金情况。</t>
  </si>
  <si>
    <t>反映重点优抚对象上访规模程度。</t>
  </si>
  <si>
    <t>反映慰问覆盖驻地基层官兵覆盖率情况 。</t>
  </si>
  <si>
    <t>反映优抚对象及驻地部队满意程度。</t>
  </si>
  <si>
    <t>567200</t>
  </si>
  <si>
    <t>修缮零散烈士墓5座</t>
  </si>
  <si>
    <t>就地整修烈士墓数</t>
  </si>
  <si>
    <t>座</t>
  </si>
  <si>
    <t>加强硬件及配套设施建设</t>
  </si>
  <si>
    <t>效能明显提升</t>
  </si>
  <si>
    <t>2025年12月底前执行完毕，资金使用完毕</t>
  </si>
  <si>
    <t>完善、健全社会化服务体制</t>
  </si>
  <si>
    <t>整修烈士纪念设施，充分发挥红色基因传承、弘扬英烈精神的宣传教育载体作用，充分体现党委、政府对烈士的尊崇、对烈属的关心关爱，在全社会营造缅怀烈士、崇尚烈士、学习烈士的浓厚氛围。</t>
  </si>
  <si>
    <t>烈士家属、参战退役人员对烈士纪念设施状况满意度</t>
  </si>
  <si>
    <t xml:space="preserve">通过深入开展自主就业退役士兵适应性培训及职业技能培训工作，使其尽快适应身份转变，提升自身综合素质，掌握一技之长，提高就业竞争力，从而实现高质量就业和成功创业。  </t>
  </si>
  <si>
    <t>根据实际接收安置人员情况，参加职业技能培训人数</t>
  </si>
  <si>
    <t xml:space="preserve">根据实际接收安置人员情况，参加职业技能培训人数
</t>
  </si>
  <si>
    <t>退役士兵培训出勤率</t>
  </si>
  <si>
    <t xml:space="preserve">退役士兵培训出勤率
</t>
  </si>
  <si>
    <t>退役士兵教育培训合格率</t>
  </si>
  <si>
    <t xml:space="preserve">退役士兵教育培训合格率
</t>
  </si>
  <si>
    <t>退役军人培训后政策知晓率</t>
  </si>
  <si>
    <t xml:space="preserve">退役军人培训后政策知晓率
</t>
  </si>
  <si>
    <t>退役军人培训后推荐就业率</t>
  </si>
  <si>
    <t xml:space="preserve">退役军人培训后推荐就业率
</t>
  </si>
  <si>
    <t>退役士兵满意率</t>
  </si>
  <si>
    <t xml:space="preserve">退役士兵满意率
</t>
  </si>
  <si>
    <t xml:space="preserve">  1.发放城镇无工作单位且生活困难的重点优抚对象生活补助。2.发放安置到企业工作后下岗失业参战退役人员生活补助。3.发放领取国家定期抚恤补助待遇的优抚对象且属民政部门认定为城乡最低生活保障对象及特困人员生活补助。4.对享受国家定期抚恤补助，且符合参加城乡居民基本养老保险参保条件的优抚对象进行医保费用补助。5.发放现役军人立功受奖慰问金。6.补助重点优抚对象体检费。7.发放烈士家属异地祭扫定额补助。</t>
  </si>
  <si>
    <t>1700</t>
  </si>
  <si>
    <t>反映经费下拨率情况。</t>
  </si>
  <si>
    <t>反映发放单位及时发放补助资金的情况。</t>
  </si>
  <si>
    <t>服务对象大规模到昆明聚集上访次数及规模减少，对维护社会安定团结的推动作用</t>
  </si>
  <si>
    <t>效果明显</t>
  </si>
  <si>
    <t>反映补助促进受益对象生活状况的改善情况。</t>
  </si>
  <si>
    <t>反映重点优抚对象的满意程度。</t>
  </si>
  <si>
    <t>按时发放重点优抚对象生活补助，体现对该群体的社会尊崇。</t>
  </si>
  <si>
    <t>优抚对象抚恤补助资金发放人数</t>
  </si>
  <si>
    <t>1707</t>
  </si>
  <si>
    <t xml:space="preserve">优抚对象抚恤补助资金发放人数
</t>
  </si>
  <si>
    <t>各类优抚对象补助标准按规定执行率</t>
  </si>
  <si>
    <t xml:space="preserve">各类优抚对象补助标准按规定执行率
</t>
  </si>
  <si>
    <t>优抚对象抚恤补助资金及时拨付率</t>
  </si>
  <si>
    <t xml:space="preserve">优抚对象抚恤补助资金及时拨付率
</t>
  </si>
  <si>
    <t xml:space="preserve">优抚对象生活情况
</t>
  </si>
  <si>
    <t xml:space="preserve">优抚对象满意率度
</t>
  </si>
  <si>
    <t>通过市级财政对地方发放义务兵家庭优待金给予补助，保障年度征兵任务顺利完成，切实维护义务兵合法权益。</t>
  </si>
  <si>
    <t>保障义务兵家庭数</t>
  </si>
  <si>
    <t>186</t>
  </si>
  <si>
    <t xml:space="preserve">保障义务兵家庭数
</t>
  </si>
  <si>
    <t>义务兵家庭优待金经费下拨率</t>
  </si>
  <si>
    <t>义务兵家庭优待金发放合格率</t>
  </si>
  <si>
    <t>义务兵家庭优待金下拨时间</t>
  </si>
  <si>
    <t>2026年11月前</t>
  </si>
  <si>
    <t xml:space="preserve">义务兵家庭优待金下拨时间
</t>
  </si>
  <si>
    <t>年度征兵任务完成率</t>
  </si>
  <si>
    <t xml:space="preserve">年度征兵任务完成率
</t>
  </si>
  <si>
    <t>较上一年度缩小</t>
  </si>
  <si>
    <t xml:space="preserve">各地义务兵家庭优待金标准差异缩小
</t>
  </si>
  <si>
    <t>义务兵家庭对优待金发放工作的满意度</t>
  </si>
  <si>
    <t xml:space="preserve">义务兵家庭对优待金发放工作的满意度
</t>
  </si>
  <si>
    <t>2026年将继续采取社会化发放方式，及时足额发放自主就业退役士兵一次性经济补助经费、自谋职业退役士兵补偿金、退役士兵待安置期生活补助、按时足额缴纳退役士兵待安置期社会保险费、按期拨付退役士兵教育培训费，保障退役士兵的基本生活和促进退役士兵就业创业，切实维护退役军人的合法权益，推进东川经济协调发展，为国防和军队改革建设作做出积极的贡献。</t>
  </si>
  <si>
    <t>参加教育培训及活动人数</t>
  </si>
  <si>
    <t>60</t>
  </si>
  <si>
    <t>符合政府安排工作条件退役士兵人数</t>
  </si>
  <si>
    <t>自谋职业人数</t>
  </si>
  <si>
    <t>自主就业退役士兵人数</t>
  </si>
  <si>
    <t>320</t>
  </si>
  <si>
    <t>自主就业退役士兵一次性补助金额</t>
  </si>
  <si>
    <t>1500</t>
  </si>
  <si>
    <t>退役士兵教育培训及活动费</t>
  </si>
  <si>
    <t>2000</t>
  </si>
  <si>
    <t>符合政府安排工作条件退役士兵待安置期生活补助费</t>
  </si>
  <si>
    <t>2020</t>
  </si>
  <si>
    <t>符合政府安排工作条件退役士兵待安置期社保接续费</t>
  </si>
  <si>
    <t>自谋职业补偿金</t>
  </si>
  <si>
    <t>600000</t>
  </si>
  <si>
    <t>反映经费拨付的情况。</t>
  </si>
  <si>
    <t>补助资金及时发放率</t>
  </si>
  <si>
    <t>提高退役士兵生活水平</t>
  </si>
  <si>
    <t>大力提高</t>
  </si>
  <si>
    <t>年</t>
  </si>
  <si>
    <t>提升退役士兵幸福感</t>
  </si>
  <si>
    <t>&gt;</t>
  </si>
  <si>
    <t>反映退役士兵的满意程度。</t>
  </si>
  <si>
    <t>2721600</t>
  </si>
  <si>
    <t>1.春节、“八一”建军节开展慰问及文体活动，预计100人，每人标准500元；2.结合工作实际，适时掌握全区企业军转干部的生活、思想、身体健康情况，做好群体的稳定工作；3年度困难救助20人，每人2000元.</t>
  </si>
  <si>
    <t>春节、八一慰问及座谈人数</t>
  </si>
  <si>
    <t>人/人次</t>
  </si>
  <si>
    <t>反映春节八一慰问及座谈人数</t>
  </si>
  <si>
    <t>困难救助</t>
  </si>
  <si>
    <t>20</t>
  </si>
  <si>
    <t>人次</t>
  </si>
  <si>
    <t>反映年度获困难救助人数</t>
  </si>
  <si>
    <t>人均春节八一慰问及文体活动标准</t>
  </si>
  <si>
    <t>500</t>
  </si>
  <si>
    <t>元/人</t>
  </si>
  <si>
    <t>困难救助标准</t>
  </si>
  <si>
    <t>元/人·次</t>
  </si>
  <si>
    <t>维稳工作经费</t>
  </si>
  <si>
    <t>60000</t>
  </si>
  <si>
    <t>做好企业军转干部思想政治稳定工作，不发生信访矛盾问题，确保群体稳定。</t>
  </si>
  <si>
    <t>慰问金发放率</t>
  </si>
  <si>
    <t>困难救助金发放率</t>
  </si>
  <si>
    <t>政策知晓率</t>
  </si>
  <si>
    <t>98</t>
  </si>
  <si>
    <t>宣传工作要求</t>
  </si>
  <si>
    <t>慰问对象满意度</t>
  </si>
  <si>
    <t>民意工作要求</t>
  </si>
  <si>
    <t>预算06表</t>
  </si>
  <si>
    <t>政府性基金预算支出预算表</t>
  </si>
  <si>
    <t>单位名称：昆明市发展和改革委员会</t>
  </si>
  <si>
    <t>政府性基金预算支出</t>
  </si>
  <si>
    <t>备注：昆明市东川区退役军人事务局2026年度无部门政府性基金预算支出预算表支出情况，此表无数据。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</si>
  <si>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</si>
  <si>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</si>
  <si>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</si>
  <si>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</si>
  <si>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</si>
  <si>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</si>
  <si>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</si>
  <si>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</si>
  <si>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</si>
  <si>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</si>
  <si>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</si>
  <si>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复印纸</t>
  </si>
  <si>
    <t>纸制品</t>
  </si>
  <si>
    <t>包</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</si>
  <si>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</si>
  <si>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</si>
  <si>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</si>
  <si>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</si>
  <si>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</si>
  <si>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</si>
  <si>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</si>
  <si>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</si>
  <si>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备注：昆明市东川区退役军人事务局2026年度无部门政府购买服务预算表支出情况，此表无数据。</t>
  </si>
  <si>
    <t>预算09-1表</t>
  </si>
  <si>
    <t>单位名称（项目）</t>
  </si>
  <si>
    <t>地区</t>
  </si>
  <si>
    <t>备注：昆明市东川区退役军人事务局2026年度无对下转移支付预算表支出情况，此表无数据。</t>
  </si>
  <si>
    <t>预算09-2表</t>
  </si>
  <si>
    <t>备注：昆明市东川区退役军人事务局2026年度无对下转移支付绩效目标表支出情况，此表无数据。</t>
  </si>
  <si>
    <t xml:space="preserve">预算10表
</t>
  </si>
  <si>
    <t>资产类别</t>
  </si>
  <si>
    <t>资产分类代码.名称</t>
  </si>
  <si>
    <t>资产名称</t>
  </si>
  <si>
    <t>计量单位</t>
  </si>
  <si>
    <t>财政部门批复数（元）</t>
  </si>
  <si>
    <t>单价</t>
  </si>
  <si>
    <t>金额</t>
  </si>
  <si>
    <t>备注：昆明市东川区退役军人事务局2026年度无新增资产配置预算表支出情况，此表无数据。</t>
  </si>
  <si>
    <t>预算11表</t>
  </si>
  <si>
    <t>上级补助</t>
  </si>
  <si>
    <t>备注：昆明市东川区退役军人事务局2026年度无上级补助项目支出预算表支出情况，此表无数据。</t>
  </si>
  <si>
    <t>预算12表</t>
  </si>
  <si>
    <t>项目级次</t>
  </si>
  <si>
    <t>312 民生类</t>
  </si>
  <si>
    <t>本级</t>
  </si>
  <si>
    <t>313 事业发展类</t>
  </si>
  <si>
    <t/>
  </si>
  <si>
    <t>预算6表</t>
  </si>
  <si>
    <t>部门编码</t>
  </si>
  <si>
    <t>部门名称</t>
  </si>
  <si>
    <t>内容</t>
  </si>
  <si>
    <t>说明</t>
  </si>
  <si>
    <t>部门总体目标</t>
  </si>
  <si>
    <t>部门职责</t>
  </si>
  <si>
    <t>（一）组织实施退役军人思想政治、权益维护、移交安置、就业创业、服务管理、拥军优抚、褒扬纪念、解难帮困等法规政策。（二）负责军队转业干部、复员干部、离休退休干部、退役士兵、无军籍退休退职职工的移交安置和自主择业军队转业干部、自主就业退役士兵服务管理。（三）组织指导退役军人教育培训和就业创业工作，协调扶持退役军人和随军随调家属就业创业。（四）组织落实退役军人的特殊保障政策。（五）组织协调落实移交地方的离休退休军人、符合条件的其他退役军人和无军籍退休退职职工的住房保障，以及退役军人医疗保障、社会保险等待遇保障工作。（六）承担伤病残退役军人服务管理和抚恤工作，承担不适宜继续服役的伤病残军人相关工作。组织指导军供服务保障工作；指导实施有关退役军人医疗、疗养、养老等机构的规划和政策。（七）组织指导拥军优属工作。负责现役军人、退役军人、军队文职人员、军属和其他优抚对象抚恤、优待等工作，贯彻实施国民党抗战老兵等有关人员优待政策。（八）组织实施烈士纪念设施建设规划和管理维护。负责军人公墓管理维护、纪念活动等工作，依法承担英雄烈士保护相关工作。承担拟列入全国、全省和全市重点保护单位烈士纪念设施报批事宜。（九）指导落实退役军人事务工作，落实退役军人相关法律法规和政策措施并监督检查退役军人相关法律法规和政策措施的落实，组织开展退役军人权益维护和有关人员的帮扶援助工作。负责退役军人荣誉奖励，表彰和宣扬退役军人、退役军人工作单位和个人先进典型事迹。（十）完成区委、区政府交办的其他任务。（十一）职能转变。加强退役军人思想政治工作，建立建全集中统一、职责清晰的退役军人服务管理保障体系，协调各方力量为军人军属服务，维护军人军属的合法权益，让军人成为全社会尊崇的职业，褒扬彰显退役军人为党、国家和人民牺牲奉献的精神风范和价值导向，为增强部队战斗力和凝聚力做好组织保障。</t>
  </si>
  <si>
    <t>根据三定方案归纳</t>
  </si>
  <si>
    <t>东川区退役军人事务局认真贯彻落实昆明市抚恤优待、退役士兵安置等各项政策，多措并举，务实重干，做好退役军人事务各项工作，按时完成各种补助的发放，逐步提高优抚对象补助标准，保障各类对象的基本生活 。</t>
  </si>
  <si>
    <t>根据部门职责，中长期规划，各级党委，各级政府要求归纳</t>
  </si>
  <si>
    <t>部门年度目标</t>
  </si>
  <si>
    <t>部门年度重点工作任务对应的目标或措施预计的产出和效果，每项工作任务都有明确的一项或几项目标。</t>
  </si>
  <si>
    <t>二、部门年度重点工作任务</t>
  </si>
  <si>
    <t>部门职能职责</t>
  </si>
  <si>
    <t>主要内容</t>
  </si>
  <si>
    <t>对应项目</t>
  </si>
  <si>
    <t>纳入预算金额（元）</t>
  </si>
  <si>
    <t>总额</t>
  </si>
  <si>
    <t>财政拨款</t>
  </si>
  <si>
    <t>其他资金</t>
  </si>
  <si>
    <t>1.持续发挥党建引领作用。2.持续做好思想政治工作。3.持续深化优待抚恤。4.持续深入推进双拥工作。5.持续做好移交安置。6.持续做好退役军人就业创业。7.持续做好信访维稳。</t>
  </si>
  <si>
    <t>事务局行政、事业人员社会保障缴费；3.退役军人事务局行政、事业人员公用经费；4、1--6级伤残军人等医保缴费。项目支出：1、采取社会化发放方式，及时足额发放自主择业退役士兵一次性经济补助经费、退役士兵待安置期生活补助、按时足额缴纳退役士兵待安置期社会保险费，按期拨付退役士兵教育培训费，保障退役士兵的基本生活和促进退役士兵就业创业，切实维护退役军人的合法权益，推进东川经济协调发展，为国防和军队改革建设作出积极的贡献。2、根据《昆明市民政局 昆明市财政局关于进一步做好昆明市义务兵家庭优待工作的通知》（昆民联发[2018]1号）文件精神，义务兵家庭优待金实行城乡统一标准，按不低于上年度全省城镇居民人均可支配收入的30%确定。若标准低于11000元/年，应按照11000元/年发放，有条件的县区应达到15000元/年以上。根据《关于印发昆明市义务兵家庭优待工作实施意见的通知》（昆民联发[2017]12号），义务兵服役期间在部队获得荣誉称号或立功受奖的，凭部队团级以上政治机关颁发的立功受奖通知书或证书，在当年发放其家庭优待金时给予一次性奖励。优秀士兵奖励500元，立三等功奖励1000元。3、春节八一期间优抚对象、军属、退役军人建档立卡贫困户、退役军人低保户的慰问工作，驻军部队的安抚工作，增强军地联系和沟通，完成好上级下达的年度慰问任务。4、为优抚对象特别是参战退役军人解决实际困难和问题，把党和国家对退役军人群体的关怀落到实处，做好退役军人各项事务利于国家长治久安，对维护社会稳定和促进部队改革具有举足轻重的意义。5、利用春节八一做好东川区122名企业军转干部的慰问走访工作，及时将党和政府的关心、关爱之情传递给每一位企业军转干部，有利于做好企业军转干部的思想疏导工作，解决合理诉求，把问题解决在基层，把矛盾化解在萌芽状态。6、通过为部分退役士兵补缴基本养老保险，解决部分退役士兵末参保和断缴问题，保障退役士兵享受相应的养老保险待遇。</t>
  </si>
  <si>
    <t>三、部门整体支出绩效指标</t>
  </si>
  <si>
    <t>绩效指标</t>
  </si>
  <si>
    <t>评（扣）分标准</t>
  </si>
  <si>
    <t>绩效指标设定依据及指标值数据来源</t>
  </si>
  <si>
    <t xml:space="preserve">二级指标 </t>
  </si>
  <si>
    <t>满足补贴发放条件的人员覆盖率</t>
  </si>
  <si>
    <t>该指标权重15分，符合要求得满分，不符合要求的酌情扣分</t>
  </si>
  <si>
    <t>每月发放数据</t>
  </si>
  <si>
    <t>下拨经费符合相关政策规定比例</t>
  </si>
  <si>
    <t>资金及时拨付率</t>
  </si>
  <si>
    <t>该指标权重30分，符合要求得满分，不符合要求的酌情扣分</t>
  </si>
  <si>
    <t>问卷调查</t>
  </si>
  <si>
    <t>优抚对象对优抚工作的满意率</t>
  </si>
  <si>
    <t>该指标权重10分，根据优抚对象对优抚工作的满意度评分：
①满意度≥85%的得满分；
②70%≤满意度≤85%的，得4分；
③60%≤满意度≤70%的，得2分；
④满意度≤60%的，得0分。"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</si>
</sst>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9">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12"/>
      <color rgb="FF000000"/>
      <name val="宋体"/>
      <charset val="134"/>
    </font>
    <font>
      <b/>
      <sz val="23"/>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sz val="9"/>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auto="1"/>
      </left>
      <right style="thin">
        <color auto="1"/>
      </right>
      <top style="thin">
        <color rgb="FF000000"/>
      </top>
      <bottom style="thin">
        <color auto="1"/>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4" borderId="16"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7" applyNumberFormat="0" applyFill="0" applyAlignment="0" applyProtection="0">
      <alignment vertical="center"/>
    </xf>
    <xf numFmtId="0" fontId="26" fillId="0" borderId="17" applyNumberFormat="0" applyFill="0" applyAlignment="0" applyProtection="0">
      <alignment vertical="center"/>
    </xf>
    <xf numFmtId="0" fontId="27" fillId="0" borderId="18" applyNumberFormat="0" applyFill="0" applyAlignment="0" applyProtection="0">
      <alignment vertical="center"/>
    </xf>
    <xf numFmtId="0" fontId="27" fillId="0" borderId="0" applyNumberFormat="0" applyFill="0" applyBorder="0" applyAlignment="0" applyProtection="0">
      <alignment vertical="center"/>
    </xf>
    <xf numFmtId="0" fontId="28" fillId="5" borderId="19" applyNumberFormat="0" applyAlignment="0" applyProtection="0">
      <alignment vertical="center"/>
    </xf>
    <xf numFmtId="0" fontId="29" fillId="6" borderId="20" applyNumberFormat="0" applyAlignment="0" applyProtection="0">
      <alignment vertical="center"/>
    </xf>
    <xf numFmtId="0" fontId="30" fillId="6" borderId="19" applyNumberFormat="0" applyAlignment="0" applyProtection="0">
      <alignment vertical="center"/>
    </xf>
    <xf numFmtId="0" fontId="31" fillId="7" borderId="21" applyNumberFormat="0" applyAlignment="0" applyProtection="0">
      <alignment vertical="center"/>
    </xf>
    <xf numFmtId="0" fontId="32" fillId="0" borderId="22" applyNumberFormat="0" applyFill="0" applyAlignment="0" applyProtection="0">
      <alignment vertical="center"/>
    </xf>
    <xf numFmtId="0" fontId="33" fillId="0" borderId="23"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7" fillId="34" borderId="0" applyNumberFormat="0" applyBorder="0" applyAlignment="0" applyProtection="0">
      <alignment vertical="center"/>
    </xf>
    <xf numFmtId="176" fontId="15" fillId="0" borderId="1">
      <alignment horizontal="right" vertical="center"/>
    </xf>
    <xf numFmtId="49" fontId="15" fillId="0" borderId="1">
      <alignment horizontal="left" vertical="center" wrapText="1"/>
    </xf>
    <xf numFmtId="176" fontId="15" fillId="0" borderId="1">
      <alignment horizontal="right" vertical="center"/>
    </xf>
    <xf numFmtId="177" fontId="15" fillId="0" borderId="1">
      <alignment horizontal="right" vertical="center"/>
    </xf>
    <xf numFmtId="178" fontId="15" fillId="0" borderId="1">
      <alignment horizontal="right" vertical="center"/>
    </xf>
    <xf numFmtId="179" fontId="15" fillId="0" borderId="1">
      <alignment horizontal="right" vertical="center"/>
    </xf>
    <xf numFmtId="10" fontId="15" fillId="0" borderId="1">
      <alignment horizontal="right" vertical="center"/>
    </xf>
    <xf numFmtId="180" fontId="15" fillId="0" borderId="1">
      <alignment horizontal="right" vertical="center"/>
    </xf>
  </cellStyleXfs>
  <cellXfs count="240">
    <xf numFmtId="0" fontId="0" fillId="0" borderId="0" xfId="0" applyFont="1" applyBorder="1"/>
    <xf numFmtId="0" fontId="1" fillId="2" borderId="0" xfId="0" applyFont="1" applyFill="1" applyBorder="1" applyAlignment="1">
      <alignment horizontal="center" vertical="center"/>
    </xf>
    <xf numFmtId="0" fontId="2" fillId="2" borderId="0" xfId="0" applyFont="1" applyFill="1" applyBorder="1" applyAlignment="1">
      <alignment horizontal="right" vertical="center" wrapText="1"/>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2" borderId="1" xfId="0" applyFont="1" applyFill="1" applyBorder="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49"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2" fillId="0" borderId="1" xfId="0" applyFont="1" applyBorder="1" applyAlignment="1">
      <alignment horizontal="left" vertical="center" wrapText="1"/>
    </xf>
    <xf numFmtId="0" fontId="5" fillId="0" borderId="1" xfId="0" applyFont="1" applyBorder="1" applyAlignment="1">
      <alignment vertical="center" wrapText="1"/>
    </xf>
    <xf numFmtId="0" fontId="6"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0" fontId="5" fillId="0" borderId="1" xfId="0" applyFont="1" applyBorder="1"/>
    <xf numFmtId="4" fontId="2" fillId="0" borderId="1" xfId="0" applyNumberFormat="1" applyFont="1" applyBorder="1" applyAlignment="1">
      <alignment horizontal="right" vertical="center"/>
    </xf>
    <xf numFmtId="0" fontId="6" fillId="0" borderId="1" xfId="0" applyFont="1" applyBorder="1" applyAlignment="1">
      <alignment horizontal="center" vertical="center"/>
    </xf>
    <xf numFmtId="49" fontId="7"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xf>
    <xf numFmtId="49" fontId="7" fillId="0" borderId="1" xfId="0" applyNumberFormat="1" applyFont="1" applyBorder="1" applyAlignment="1" applyProtection="1">
      <alignment horizontal="center" vertical="center"/>
      <protection locked="0"/>
    </xf>
    <xf numFmtId="49" fontId="7" fillId="0" borderId="1" xfId="0" applyNumberFormat="1" applyFont="1" applyBorder="1" applyAlignment="1" applyProtection="1">
      <alignment horizontal="center" vertical="center" wrapText="1"/>
      <protection locked="0"/>
    </xf>
    <xf numFmtId="0" fontId="7" fillId="0" borderId="1"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1" xfId="0" applyFont="1" applyBorder="1" applyAlignment="1">
      <alignment horizontal="center" vertical="center" wrapText="1"/>
    </xf>
    <xf numFmtId="49" fontId="3" fillId="0" borderId="0" xfId="0" applyNumberFormat="1" applyFont="1" applyBorder="1"/>
    <xf numFmtId="0" fontId="2" fillId="0" borderId="0" xfId="0" applyFont="1" applyBorder="1" applyAlignment="1" applyProtection="1">
      <alignment horizontal="right" vertical="center"/>
      <protection locked="0"/>
    </xf>
    <xf numFmtId="0" fontId="8"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5" xfId="0" applyFont="1" applyBorder="1" applyAlignment="1">
      <alignment horizontal="center" vertical="center"/>
    </xf>
    <xf numFmtId="0" fontId="5" fillId="2" borderId="7" xfId="0" applyFont="1" applyFill="1" applyBorder="1" applyAlignment="1" applyProtection="1">
      <alignment horizontal="center" vertical="center" wrapText="1"/>
      <protection locked="0"/>
    </xf>
    <xf numFmtId="0" fontId="5" fillId="0" borderId="7" xfId="0" applyFont="1" applyBorder="1" applyAlignment="1">
      <alignment horizontal="center" vertical="center" wrapText="1"/>
    </xf>
    <xf numFmtId="0" fontId="5" fillId="0" borderId="7"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49" fontId="9" fillId="0" borderId="1" xfId="50"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5" fillId="2" borderId="5" xfId="0" applyFont="1" applyFill="1" applyBorder="1" applyAlignment="1">
      <alignment horizontal="center" vertical="center"/>
    </xf>
    <xf numFmtId="0" fontId="5" fillId="0" borderId="6" xfId="0" applyFont="1" applyBorder="1" applyAlignment="1">
      <alignment horizontal="center" vertical="center"/>
    </xf>
    <xf numFmtId="0" fontId="3" fillId="0" borderId="1" xfId="0" applyFont="1" applyBorder="1" applyAlignment="1" applyProtection="1">
      <alignment horizontal="center" vertical="center"/>
      <protection locked="0"/>
    </xf>
    <xf numFmtId="4" fontId="2" fillId="0" borderId="1" xfId="0" applyNumberFormat="1" applyFont="1" applyBorder="1" applyAlignment="1">
      <alignment horizontal="right" vertical="center" wrapText="1"/>
    </xf>
    <xf numFmtId="4" fontId="9" fillId="0" borderId="1" xfId="51" applyNumberFormat="1" applyFont="1" applyBorder="1">
      <alignment horizontal="right" vertical="center"/>
    </xf>
    <xf numFmtId="0" fontId="2" fillId="0" borderId="1" xfId="0" applyFont="1" applyBorder="1" applyAlignment="1" applyProtection="1">
      <alignment horizontal="left" vertical="center" wrapText="1"/>
      <protection locked="0"/>
    </xf>
    <xf numFmtId="0" fontId="3" fillId="0" borderId="8" xfId="0" applyFont="1" applyBorder="1" applyAlignment="1" applyProtection="1">
      <alignment horizontal="center" vertical="center" wrapText="1"/>
      <protection locked="0"/>
    </xf>
    <xf numFmtId="0" fontId="2" fillId="0" borderId="9" xfId="0" applyFont="1" applyBorder="1" applyAlignment="1">
      <alignment horizontal="left" vertical="center"/>
    </xf>
    <xf numFmtId="0" fontId="2" fillId="2" borderId="10" xfId="0" applyFont="1" applyFill="1" applyBorder="1" applyAlignment="1">
      <alignment horizontal="left" vertical="center"/>
    </xf>
    <xf numFmtId="4" fontId="2" fillId="0" borderId="5" xfId="0" applyNumberFormat="1" applyFont="1" applyBorder="1" applyAlignment="1" applyProtection="1">
      <alignment horizontal="right" vertical="center" wrapText="1"/>
      <protection locked="0"/>
    </xf>
    <xf numFmtId="4" fontId="2" fillId="0" borderId="5" xfId="0" applyNumberFormat="1" applyFont="1" applyBorder="1" applyAlignment="1">
      <alignment horizontal="right" vertical="center" wrapText="1"/>
    </xf>
    <xf numFmtId="0" fontId="0" fillId="0" borderId="0" xfId="0" applyFont="1" applyBorder="1" applyAlignment="1">
      <alignment horizontal="left"/>
    </xf>
    <xf numFmtId="0" fontId="2" fillId="2" borderId="0" xfId="0" applyFont="1" applyFill="1" applyBorder="1" applyAlignment="1" applyProtection="1">
      <alignment horizontal="right" vertical="top" wrapText="1"/>
      <protection locked="0"/>
    </xf>
    <xf numFmtId="0" fontId="10" fillId="0" borderId="0" xfId="0" applyFont="1" applyBorder="1" applyAlignment="1" applyProtection="1">
      <alignment vertical="top"/>
      <protection locked="0"/>
    </xf>
    <xf numFmtId="0" fontId="10" fillId="0" borderId="0" xfId="0" applyFont="1" applyBorder="1" applyAlignment="1">
      <alignment vertical="top"/>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1" xfId="0" applyFont="1" applyBorder="1" applyAlignment="1">
      <alignment horizontal="center" vertical="center"/>
    </xf>
    <xf numFmtId="0" fontId="2" fillId="0" borderId="11" xfId="0" applyFont="1" applyBorder="1" applyAlignment="1" applyProtection="1">
      <alignment horizontal="left"/>
      <protection locked="0"/>
    </xf>
    <xf numFmtId="0" fontId="2" fillId="0" borderId="11" xfId="0" applyFont="1" applyBorder="1" applyAlignment="1">
      <alignment horizontal="left"/>
    </xf>
    <xf numFmtId="0" fontId="2" fillId="2" borderId="11" xfId="0" applyFont="1" applyFill="1" applyBorder="1" applyAlignment="1">
      <alignment horizontal="right" vertical="center"/>
    </xf>
    <xf numFmtId="3" fontId="2" fillId="2" borderId="11" xfId="0" applyNumberFormat="1" applyFont="1" applyFill="1" applyBorder="1" applyAlignment="1" applyProtection="1">
      <alignment horizontal="right" vertical="center"/>
      <protection locked="0"/>
    </xf>
    <xf numFmtId="4" fontId="2" fillId="0" borderId="11" xfId="0" applyNumberFormat="1" applyFont="1" applyBorder="1" applyAlignment="1" applyProtection="1">
      <alignment horizontal="right" vertical="center"/>
      <protection locked="0"/>
    </xf>
    <xf numFmtId="0" fontId="12" fillId="0" borderId="0" xfId="0" applyFont="1" applyBorder="1" applyAlignment="1">
      <alignment horizontal="center" vertical="center"/>
    </xf>
    <xf numFmtId="0" fontId="8" fillId="0" borderId="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2" fillId="0" borderId="11" xfId="0" applyFont="1" applyBorder="1" applyAlignment="1">
      <alignment horizontal="left" vertical="center" wrapText="1"/>
    </xf>
    <xf numFmtId="0" fontId="2" fillId="2" borderId="11" xfId="0" applyFont="1" applyFill="1" applyBorder="1" applyAlignment="1" applyProtection="1">
      <alignment horizontal="left" vertical="center" wrapText="1"/>
      <protection locked="0"/>
    </xf>
    <xf numFmtId="0" fontId="3" fillId="0" borderId="0" xfId="0" applyFont="1" applyBorder="1" applyAlignment="1">
      <alignment horizontal="right" vertical="center"/>
    </xf>
    <xf numFmtId="0" fontId="12"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0" fontId="3" fillId="0" borderId="0" xfId="0" applyFont="1" applyBorder="1" applyAlignment="1">
      <alignment wrapText="1"/>
    </xf>
    <xf numFmtId="0" fontId="5" fillId="0" borderId="4" xfId="0" applyFont="1" applyBorder="1" applyAlignment="1" applyProtection="1">
      <alignment horizontal="center" vertical="center"/>
      <protection locked="0"/>
    </xf>
    <xf numFmtId="0" fontId="5" fillId="0" borderId="8" xfId="0" applyFont="1" applyBorder="1" applyAlignment="1">
      <alignment horizontal="center" vertical="center" wrapText="1"/>
    </xf>
    <xf numFmtId="0" fontId="3" fillId="0" borderId="7" xfId="0" applyFont="1" applyBorder="1" applyAlignment="1" applyProtection="1">
      <alignment horizontal="center" vertical="center"/>
      <protection locked="0"/>
    </xf>
    <xf numFmtId="0" fontId="3" fillId="0" borderId="2" xfId="0" applyFont="1" applyBorder="1" applyAlignment="1">
      <alignment horizontal="center" vertical="center"/>
    </xf>
    <xf numFmtId="176" fontId="9" fillId="0" borderId="1" xfId="0" applyNumberFormat="1" applyFont="1" applyBorder="1" applyAlignment="1">
      <alignment horizontal="right" vertical="center"/>
    </xf>
    <xf numFmtId="0" fontId="2" fillId="0" borderId="11" xfId="0" applyFont="1" applyBorder="1" applyAlignment="1">
      <alignment vertical="center" wrapText="1"/>
    </xf>
    <xf numFmtId="176" fontId="9" fillId="0" borderId="11" xfId="0" applyNumberFormat="1" applyFont="1" applyBorder="1" applyAlignment="1">
      <alignment horizontal="right" vertical="center"/>
    </xf>
    <xf numFmtId="0" fontId="3"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8" fillId="0" borderId="0" xfId="0" applyFont="1" applyBorder="1" applyAlignment="1">
      <alignment horizontal="center" vertical="center" wrapText="1"/>
    </xf>
    <xf numFmtId="0" fontId="8" fillId="0" borderId="0" xfId="0" applyFont="1" applyBorder="1" applyAlignment="1" applyProtection="1">
      <alignment horizontal="center" vertical="center" wrapText="1"/>
      <protection locked="0"/>
    </xf>
    <xf numFmtId="0" fontId="5" fillId="0" borderId="0" xfId="0" applyFont="1" applyBorder="1" applyProtection="1">
      <protection locked="0"/>
    </xf>
    <xf numFmtId="0" fontId="2" fillId="0" borderId="0" xfId="0" applyFont="1" applyBorder="1" applyAlignment="1" applyProtection="1">
      <alignment horizontal="right" wrapText="1"/>
      <protection locked="0"/>
    </xf>
    <xf numFmtId="0" fontId="5" fillId="0" borderId="10" xfId="0" applyFont="1" applyBorder="1" applyAlignment="1" applyProtection="1">
      <alignment horizontal="center" vertical="center"/>
      <protection locked="0"/>
    </xf>
    <xf numFmtId="0" fontId="5" fillId="0" borderId="10"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12" xfId="0" applyFont="1" applyBorder="1" applyAlignment="1">
      <alignment horizontal="center" vertical="center" wrapText="1"/>
    </xf>
    <xf numFmtId="0" fontId="5" fillId="0" borderId="12" xfId="0" applyFont="1" applyBorder="1" applyAlignment="1" applyProtection="1">
      <alignment horizontal="center" vertical="center" wrapText="1"/>
      <protection locked="0"/>
    </xf>
    <xf numFmtId="0" fontId="5" fillId="0" borderId="13" xfId="0" applyFont="1" applyBorder="1" applyAlignment="1">
      <alignment horizontal="center" vertical="center" wrapText="1"/>
    </xf>
    <xf numFmtId="0" fontId="5" fillId="0" borderId="13" xfId="0" applyFont="1" applyBorder="1" applyAlignment="1" applyProtection="1">
      <alignment horizontal="center" vertical="center"/>
      <protection locked="0"/>
    </xf>
    <xf numFmtId="0" fontId="5" fillId="0" borderId="13"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protection locked="0"/>
    </xf>
    <xf numFmtId="0" fontId="5" fillId="0" borderId="14" xfId="0" applyFont="1" applyBorder="1" applyAlignment="1">
      <alignment horizontal="center" vertical="center" wrapText="1"/>
    </xf>
    <xf numFmtId="0" fontId="5" fillId="0" borderId="14" xfId="0" applyFont="1" applyBorder="1" applyAlignment="1" applyProtection="1">
      <alignment horizontal="center" vertical="center" wrapText="1"/>
      <protection locked="0"/>
    </xf>
    <xf numFmtId="0" fontId="2" fillId="0" borderId="7" xfId="0" applyFont="1" applyBorder="1" applyAlignment="1">
      <alignment horizontal="left" vertical="center" wrapText="1"/>
    </xf>
    <xf numFmtId="0" fontId="2" fillId="0" borderId="14" xfId="0" applyFont="1" applyBorder="1" applyAlignment="1" applyProtection="1">
      <alignment horizontal="left" vertical="center"/>
      <protection locked="0"/>
    </xf>
    <xf numFmtId="0" fontId="2" fillId="0" borderId="14"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1"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right"/>
    </xf>
    <xf numFmtId="180" fontId="9" fillId="0" borderId="1" xfId="56" applyNumberFormat="1" applyFont="1" applyBorder="1" applyAlignment="1">
      <alignment horizontal="center" vertical="center"/>
    </xf>
    <xf numFmtId="180" fontId="9" fillId="0" borderId="1" xfId="0" applyNumberFormat="1" applyFont="1" applyBorder="1" applyAlignment="1">
      <alignment horizontal="center" vertical="center"/>
    </xf>
    <xf numFmtId="3" fontId="2" fillId="0" borderId="14" xfId="0" applyNumberFormat="1" applyFont="1" applyBorder="1" applyAlignment="1">
      <alignment horizontal="right" vertical="center"/>
    </xf>
    <xf numFmtId="0" fontId="2" fillId="0" borderId="15"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2" borderId="14" xfId="0" applyFont="1" applyFill="1" applyBorder="1" applyAlignment="1">
      <alignment horizontal="right" vertical="center"/>
    </xf>
    <xf numFmtId="0" fontId="2" fillId="2" borderId="0" xfId="0" applyFont="1" applyFill="1" applyBorder="1" applyAlignment="1">
      <alignment horizontal="left" vertical="center"/>
    </xf>
    <xf numFmtId="176" fontId="9" fillId="0" borderId="0" xfId="0" applyNumberFormat="1" applyFont="1" applyBorder="1" applyAlignment="1">
      <alignment horizontal="left" vertical="center"/>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3"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5" fillId="0" borderId="5" xfId="0"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wrapText="1"/>
      <protection locked="0"/>
    </xf>
    <xf numFmtId="0" fontId="5" fillId="0" borderId="6" xfId="0"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15" fillId="0" borderId="1" xfId="0" applyFont="1" applyBorder="1" applyAlignment="1">
      <alignment horizontal="left" vertical="center" wrapText="1" indent="2"/>
    </xf>
    <xf numFmtId="0" fontId="3" fillId="0" borderId="0" xfId="0" applyFont="1" applyBorder="1" applyAlignment="1">
      <alignment vertical="top"/>
    </xf>
    <xf numFmtId="0" fontId="2" fillId="0" borderId="0" xfId="0" applyFont="1" applyBorder="1" applyAlignment="1">
      <alignment horizontal="right" vertical="center"/>
    </xf>
    <xf numFmtId="0" fontId="5" fillId="0" borderId="8" xfId="0" applyFont="1" applyBorder="1" applyAlignment="1">
      <alignment horizontal="center" vertical="center"/>
    </xf>
    <xf numFmtId="0" fontId="5" fillId="0" borderId="10" xfId="0" applyFont="1" applyBorder="1" applyAlignment="1">
      <alignment horizontal="center" vertical="center"/>
    </xf>
    <xf numFmtId="0" fontId="5" fillId="0" borderId="15" xfId="0" applyFont="1" applyBorder="1" applyAlignment="1" applyProtection="1">
      <alignment horizontal="center" vertical="center" wrapText="1"/>
      <protection locked="0"/>
    </xf>
    <xf numFmtId="0" fontId="5" fillId="0" borderId="14" xfId="0" applyFont="1" applyBorder="1" applyAlignment="1">
      <alignment horizontal="center" vertical="center"/>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5" fillId="0" borderId="0" xfId="0" applyFont="1" applyBorder="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4"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6"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2" fillId="0" borderId="1" xfId="0" applyFont="1" applyBorder="1" applyAlignment="1">
      <alignment horizontal="left" vertical="center" wrapText="1" indent="2"/>
    </xf>
    <xf numFmtId="0" fontId="3" fillId="0" borderId="4" xfId="0" applyFont="1" applyBorder="1" applyAlignment="1">
      <alignment horizontal="center" vertical="center"/>
    </xf>
    <xf numFmtId="0" fontId="10" fillId="2" borderId="0" xfId="0" applyFont="1" applyFill="1" applyBorder="1" applyAlignment="1">
      <alignment horizontal="left" vertical="center"/>
    </xf>
    <xf numFmtId="0" fontId="17" fillId="0" borderId="1" xfId="0" applyFont="1" applyBorder="1" applyAlignment="1" applyProtection="1">
      <alignment horizontal="center" vertical="center" wrapText="1"/>
      <protection locked="0"/>
    </xf>
    <xf numFmtId="0" fontId="17"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18" fillId="0" borderId="1" xfId="0" applyFont="1" applyBorder="1" applyAlignment="1">
      <alignment horizontal="center" vertical="center"/>
    </xf>
    <xf numFmtId="0" fontId="18" fillId="0" borderId="1" xfId="0" applyFont="1" applyBorder="1" applyAlignment="1" applyProtection="1">
      <alignment horizontal="center" vertical="center" wrapText="1"/>
      <protection locked="0"/>
    </xf>
    <xf numFmtId="176" fontId="19" fillId="0" borderId="1" xfId="0" applyNumberFormat="1" applyFont="1" applyBorder="1" applyAlignment="1">
      <alignment horizontal="right" vertical="center"/>
    </xf>
    <xf numFmtId="0" fontId="17" fillId="2" borderId="5" xfId="0" applyFont="1" applyFill="1" applyBorder="1" applyAlignment="1">
      <alignment horizontal="center" vertical="center"/>
    </xf>
    <xf numFmtId="0" fontId="17" fillId="0" borderId="2" xfId="0" applyFont="1" applyBorder="1" applyAlignment="1" applyProtection="1">
      <alignment horizontal="center" vertical="center"/>
      <protection locked="0"/>
    </xf>
    <xf numFmtId="0" fontId="17" fillId="0" borderId="3" xfId="0" applyFont="1" applyBorder="1" applyAlignment="1" applyProtection="1">
      <alignment horizontal="center" vertical="center"/>
      <protection locked="0"/>
    </xf>
    <xf numFmtId="0" fontId="17" fillId="0" borderId="4" xfId="0" applyFont="1" applyBorder="1" applyAlignment="1" applyProtection="1">
      <alignment horizontal="center" vertical="center"/>
      <protection locked="0"/>
    </xf>
    <xf numFmtId="0" fontId="17" fillId="0" borderId="5" xfId="0" applyFont="1" applyBorder="1" applyAlignment="1" applyProtection="1">
      <alignment horizontal="center" vertical="center"/>
      <protection locked="0"/>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2" borderId="7" xfId="0" applyFont="1" applyFill="1" applyBorder="1" applyAlignment="1" applyProtection="1">
      <alignment horizontal="center" vertical="center" wrapText="1"/>
      <protection locked="0"/>
    </xf>
    <xf numFmtId="0" fontId="17" fillId="0" borderId="7" xfId="0"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0" borderId="7" xfId="0" applyFont="1" applyBorder="1" applyAlignment="1" applyProtection="1">
      <alignment horizontal="center" vertical="center" wrapText="1"/>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3" fillId="0" borderId="5"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protection locked="0"/>
    </xf>
    <xf numFmtId="0" fontId="3" fillId="0" borderId="13"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2" fillId="2" borderId="7" xfId="0" applyFont="1" applyFill="1" applyBorder="1" applyAlignment="1">
      <alignment horizontal="left" vertical="center"/>
    </xf>
    <xf numFmtId="0" fontId="2" fillId="2" borderId="14" xfId="0" applyFont="1" applyFill="1" applyBorder="1" applyAlignment="1">
      <alignment horizontal="left" vertical="center"/>
    </xf>
    <xf numFmtId="0" fontId="2" fillId="2" borderId="14" xfId="0" applyFont="1" applyFill="1" applyBorder="1" applyAlignment="1" applyProtection="1">
      <alignment horizontal="right" vertical="center"/>
      <protection locked="0"/>
    </xf>
    <xf numFmtId="0" fontId="2" fillId="2" borderId="1" xfId="0" applyFont="1" applyFill="1" applyBorder="1" applyAlignment="1">
      <alignment horizontal="center" vertical="center"/>
    </xf>
    <xf numFmtId="0" fontId="2" fillId="2" borderId="1" xfId="0" applyFont="1" applyFill="1" applyBorder="1" applyAlignment="1" applyProtection="1">
      <alignment horizontal="left" vertical="center" wrapText="1" indent="1"/>
      <protection locked="0"/>
    </xf>
    <xf numFmtId="0" fontId="10" fillId="0" borderId="1" xfId="0" applyFont="1" applyBorder="1" applyAlignment="1" applyProtection="1">
      <alignment vertical="top" wrapText="1"/>
      <protection locked="0"/>
    </xf>
    <xf numFmtId="0" fontId="2" fillId="0" borderId="1" xfId="0" applyFont="1" applyBorder="1" applyAlignment="1" applyProtection="1">
      <alignment vertical="center"/>
      <protection locked="0"/>
    </xf>
    <xf numFmtId="0" fontId="2" fillId="2" borderId="0" xfId="0" applyFont="1" applyFill="1" applyBorder="1" applyAlignment="1" quotePrefix="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2" workbookViewId="0">
      <selection activeCell="B13" sqref="B13"/>
    </sheetView>
  </sheetViews>
  <sheetFormatPr defaultColWidth="8.575" defaultRowHeight="12.75" customHeight="1" outlineLevelCol="3"/>
  <cols>
    <col min="1" max="4" width="41" customWidth="1"/>
  </cols>
  <sheetData>
    <row r="1" ht="15" customHeight="1" spans="1:4">
      <c r="A1" s="82"/>
      <c r="B1" s="82"/>
      <c r="C1" s="82"/>
      <c r="D1" s="83" t="s">
        <v>0</v>
      </c>
    </row>
    <row r="2" ht="41.25" customHeight="1" spans="1:4">
      <c r="A2" s="77" t="str">
        <f>"2026"&amp;"年部门财务收支预算总表"</f>
        <v>2026年部门财务收支预算总表</v>
      </c>
    </row>
    <row r="3" ht="17.25" customHeight="1" spans="1:4">
      <c r="A3" s="80" t="str">
        <f>"单位名称："&amp;"昆明市东川区退役军人事务局"</f>
        <v>单位名称：昆明市东川区退役军人事务局</v>
      </c>
      <c r="B3" s="202"/>
      <c r="D3" s="174" t="s">
        <v>1</v>
      </c>
    </row>
    <row r="4" ht="23.25" customHeight="1" spans="1:4">
      <c r="A4" s="203" t="s">
        <v>2</v>
      </c>
      <c r="B4" s="204"/>
      <c r="C4" s="203" t="s">
        <v>3</v>
      </c>
      <c r="D4" s="204"/>
    </row>
    <row r="5" ht="24" customHeight="1" spans="1:4">
      <c r="A5" s="203" t="s">
        <v>4</v>
      </c>
      <c r="B5" s="203" t="s">
        <v>5</v>
      </c>
      <c r="C5" s="203" t="s">
        <v>6</v>
      </c>
      <c r="D5" s="203" t="s">
        <v>5</v>
      </c>
    </row>
    <row r="6" ht="17.25" customHeight="1" spans="1:4">
      <c r="A6" s="205" t="s">
        <v>7</v>
      </c>
      <c r="B6" s="117">
        <v>18158920.38</v>
      </c>
      <c r="C6" s="205" t="s">
        <v>8</v>
      </c>
      <c r="D6" s="117"/>
    </row>
    <row r="7" ht="17.25" customHeight="1" spans="1:4">
      <c r="A7" s="205" t="s">
        <v>9</v>
      </c>
      <c r="B7" s="117"/>
      <c r="C7" s="205" t="s">
        <v>10</v>
      </c>
      <c r="D7" s="117"/>
    </row>
    <row r="8" ht="17.25" customHeight="1" spans="1:4">
      <c r="A8" s="205" t="s">
        <v>11</v>
      </c>
      <c r="B8" s="117"/>
      <c r="C8" s="239" t="s">
        <v>12</v>
      </c>
      <c r="D8" s="117"/>
    </row>
    <row r="9" ht="17.25" customHeight="1" spans="1:4">
      <c r="A9" s="205" t="s">
        <v>13</v>
      </c>
      <c r="B9" s="117"/>
      <c r="C9" s="239" t="s">
        <v>14</v>
      </c>
      <c r="D9" s="117"/>
    </row>
    <row r="10" ht="17.25" customHeight="1" spans="1:4">
      <c r="A10" s="205" t="s">
        <v>15</v>
      </c>
      <c r="B10" s="117">
        <v>178500</v>
      </c>
      <c r="C10" s="239" t="s">
        <v>16</v>
      </c>
      <c r="D10" s="117"/>
    </row>
    <row r="11" ht="17.25" customHeight="1" spans="1:4">
      <c r="A11" s="205" t="s">
        <v>17</v>
      </c>
      <c r="B11" s="117"/>
      <c r="C11" s="239" t="s">
        <v>18</v>
      </c>
      <c r="D11" s="117"/>
    </row>
    <row r="12" ht="17.25" customHeight="1" spans="1:4">
      <c r="A12" s="205" t="s">
        <v>19</v>
      </c>
      <c r="B12" s="117"/>
      <c r="C12" s="67" t="s">
        <v>20</v>
      </c>
      <c r="D12" s="117"/>
    </row>
    <row r="13" ht="17.25" customHeight="1" spans="1:4">
      <c r="A13" s="205" t="s">
        <v>21</v>
      </c>
      <c r="B13" s="117">
        <v>178500</v>
      </c>
      <c r="C13" s="67" t="s">
        <v>22</v>
      </c>
      <c r="D13" s="117">
        <v>15758676.76</v>
      </c>
    </row>
    <row r="14" ht="17.25" customHeight="1" spans="1:4">
      <c r="A14" s="205" t="s">
        <v>23</v>
      </c>
      <c r="B14" s="117"/>
      <c r="C14" s="67" t="s">
        <v>24</v>
      </c>
      <c r="D14" s="117">
        <v>2355618.62</v>
      </c>
    </row>
    <row r="15" ht="17.25" customHeight="1" spans="1:4">
      <c r="A15" s="205" t="s">
        <v>25</v>
      </c>
      <c r="B15" s="117"/>
      <c r="C15" s="67" t="s">
        <v>26</v>
      </c>
      <c r="D15" s="117"/>
    </row>
    <row r="16" ht="17.25" customHeight="1" spans="1:4">
      <c r="A16" s="26"/>
      <c r="B16" s="117"/>
      <c r="C16" s="67" t="s">
        <v>27</v>
      </c>
      <c r="D16" s="117"/>
    </row>
    <row r="17" ht="17.25" customHeight="1" spans="1:4">
      <c r="A17" s="206"/>
      <c r="B17" s="117"/>
      <c r="C17" s="67" t="s">
        <v>28</v>
      </c>
      <c r="D17" s="117"/>
    </row>
    <row r="18" ht="17.25" customHeight="1" spans="1:4">
      <c r="A18" s="206"/>
      <c r="B18" s="117"/>
      <c r="C18" s="67" t="s">
        <v>29</v>
      </c>
      <c r="D18" s="117"/>
    </row>
    <row r="19" ht="17.25" customHeight="1" spans="1:4">
      <c r="A19" s="206"/>
      <c r="B19" s="117"/>
      <c r="C19" s="67" t="s">
        <v>30</v>
      </c>
      <c r="D19" s="117"/>
    </row>
    <row r="20" ht="17.25" customHeight="1" spans="1:4">
      <c r="A20" s="206"/>
      <c r="B20" s="117"/>
      <c r="C20" s="67" t="s">
        <v>31</v>
      </c>
      <c r="D20" s="117"/>
    </row>
    <row r="21" ht="17.25" customHeight="1" spans="1:4">
      <c r="A21" s="206"/>
      <c r="B21" s="117"/>
      <c r="C21" s="67" t="s">
        <v>32</v>
      </c>
      <c r="D21" s="117"/>
    </row>
    <row r="22" ht="17.25" customHeight="1" spans="1:4">
      <c r="A22" s="206"/>
      <c r="B22" s="117"/>
      <c r="C22" s="67" t="s">
        <v>33</v>
      </c>
      <c r="D22" s="117"/>
    </row>
    <row r="23" ht="17.25" customHeight="1" spans="1:4">
      <c r="A23" s="206"/>
      <c r="B23" s="117"/>
      <c r="C23" s="67" t="s">
        <v>34</v>
      </c>
      <c r="D23" s="117"/>
    </row>
    <row r="24" ht="17.25" customHeight="1" spans="1:4">
      <c r="A24" s="206"/>
      <c r="B24" s="117"/>
      <c r="C24" s="67" t="s">
        <v>35</v>
      </c>
      <c r="D24" s="117">
        <v>223125</v>
      </c>
    </row>
    <row r="25" ht="17.25" customHeight="1" spans="1:4">
      <c r="A25" s="206"/>
      <c r="B25" s="117"/>
      <c r="C25" s="67" t="s">
        <v>36</v>
      </c>
      <c r="D25" s="117"/>
    </row>
    <row r="26" ht="17.25" customHeight="1" spans="1:4">
      <c r="A26" s="206"/>
      <c r="B26" s="117"/>
      <c r="C26" s="26" t="s">
        <v>37</v>
      </c>
      <c r="D26" s="117"/>
    </row>
    <row r="27" ht="17.25" customHeight="1" spans="1:4">
      <c r="A27" s="206"/>
      <c r="B27" s="117"/>
      <c r="C27" s="67" t="s">
        <v>38</v>
      </c>
      <c r="D27" s="117"/>
    </row>
    <row r="28" ht="16.5" customHeight="1" spans="1:4">
      <c r="A28" s="206"/>
      <c r="B28" s="117"/>
      <c r="C28" s="67" t="s">
        <v>39</v>
      </c>
      <c r="D28" s="117"/>
    </row>
    <row r="29" ht="16.5" customHeight="1" spans="1:4">
      <c r="A29" s="206"/>
      <c r="B29" s="117"/>
      <c r="C29" s="26" t="s">
        <v>40</v>
      </c>
      <c r="D29" s="117"/>
    </row>
    <row r="30" ht="17.25" customHeight="1" spans="1:4">
      <c r="A30" s="206"/>
      <c r="B30" s="117"/>
      <c r="C30" s="26" t="s">
        <v>41</v>
      </c>
      <c r="D30" s="117"/>
    </row>
    <row r="31" ht="17.25" customHeight="1" spans="1:4">
      <c r="A31" s="206"/>
      <c r="B31" s="117"/>
      <c r="C31" s="67" t="s">
        <v>42</v>
      </c>
      <c r="D31" s="117"/>
    </row>
    <row r="32" ht="16.5" customHeight="1" spans="1:4">
      <c r="A32" s="206" t="s">
        <v>43</v>
      </c>
      <c r="B32" s="117">
        <v>18337420.38</v>
      </c>
      <c r="C32" s="206" t="s">
        <v>44</v>
      </c>
      <c r="D32" s="117">
        <v>18337420.38</v>
      </c>
    </row>
    <row r="33" ht="16.5" customHeight="1" spans="1:4">
      <c r="A33" s="26" t="s">
        <v>45</v>
      </c>
      <c r="B33" s="117"/>
      <c r="C33" s="26" t="s">
        <v>46</v>
      </c>
      <c r="D33" s="117"/>
    </row>
    <row r="34" ht="16.5" customHeight="1" spans="1:4">
      <c r="A34" s="67" t="s">
        <v>47</v>
      </c>
      <c r="B34" s="117"/>
      <c r="C34" s="67" t="s">
        <v>47</v>
      </c>
      <c r="D34" s="117"/>
    </row>
    <row r="35" ht="16.5" customHeight="1" spans="1:4">
      <c r="A35" s="67" t="s">
        <v>48</v>
      </c>
      <c r="B35" s="117"/>
      <c r="C35" s="67" t="s">
        <v>49</v>
      </c>
      <c r="D35" s="117"/>
    </row>
    <row r="36" ht="16.5" customHeight="1" spans="1:4">
      <c r="A36" s="207" t="s">
        <v>50</v>
      </c>
      <c r="B36" s="117">
        <v>18337420.38</v>
      </c>
      <c r="C36" s="207" t="s">
        <v>51</v>
      </c>
      <c r="D36" s="117">
        <v>18337420.38</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C29" sqref="C29"/>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58">
        <v>1</v>
      </c>
      <c r="B1" s="159">
        <v>0</v>
      </c>
      <c r="C1" s="158">
        <v>1</v>
      </c>
      <c r="D1" s="160"/>
      <c r="E1" s="160"/>
      <c r="F1" s="148" t="s">
        <v>724</v>
      </c>
    </row>
    <row r="2" ht="42" customHeight="1" spans="1:6">
      <c r="A2" s="161" t="str">
        <f>"2026"&amp;"年部门政府性基金预算支出预算表"</f>
        <v>2026年部门政府性基金预算支出预算表</v>
      </c>
      <c r="B2" s="161" t="s">
        <v>725</v>
      </c>
      <c r="C2" s="162"/>
      <c r="D2" s="163"/>
      <c r="E2" s="163"/>
      <c r="F2" s="163"/>
    </row>
    <row r="3" ht="13.5" customHeight="1" spans="1:6">
      <c r="A3" s="43" t="str">
        <f>"单位名称："&amp;"昆明市东川区退役军人事务局"</f>
        <v>单位名称：昆明市东川区退役军人事务局</v>
      </c>
      <c r="B3" s="43" t="s">
        <v>726</v>
      </c>
      <c r="C3" s="158"/>
      <c r="D3" s="160"/>
      <c r="E3" s="160"/>
      <c r="F3" s="148" t="s">
        <v>1</v>
      </c>
    </row>
    <row r="4" ht="19.5" customHeight="1" spans="1:6">
      <c r="A4" s="164" t="s">
        <v>212</v>
      </c>
      <c r="B4" s="165" t="s">
        <v>73</v>
      </c>
      <c r="C4" s="164" t="s">
        <v>74</v>
      </c>
      <c r="D4" s="13" t="s">
        <v>727</v>
      </c>
      <c r="E4" s="14"/>
      <c r="F4" s="15"/>
    </row>
    <row r="5" ht="18.75" customHeight="1" spans="1:6">
      <c r="A5" s="166"/>
      <c r="B5" s="167"/>
      <c r="C5" s="166"/>
      <c r="D5" s="51" t="s">
        <v>55</v>
      </c>
      <c r="E5" s="13" t="s">
        <v>76</v>
      </c>
      <c r="F5" s="51" t="s">
        <v>77</v>
      </c>
    </row>
    <row r="6" ht="18.75" customHeight="1" spans="1:6">
      <c r="A6" s="102">
        <v>1</v>
      </c>
      <c r="B6" s="168" t="s">
        <v>84</v>
      </c>
      <c r="C6" s="102">
        <v>3</v>
      </c>
      <c r="D6" s="17">
        <v>4</v>
      </c>
      <c r="E6" s="17">
        <v>5</v>
      </c>
      <c r="F6" s="17">
        <v>6</v>
      </c>
    </row>
    <row r="7" ht="21" customHeight="1" spans="1:6">
      <c r="A7" s="38"/>
      <c r="B7" s="38"/>
      <c r="C7" s="38"/>
      <c r="D7" s="117"/>
      <c r="E7" s="117"/>
      <c r="F7" s="117"/>
    </row>
    <row r="8" ht="21" customHeight="1" spans="1:6">
      <c r="A8" s="38"/>
      <c r="B8" s="38"/>
      <c r="C8" s="38"/>
      <c r="D8" s="117"/>
      <c r="E8" s="117"/>
      <c r="F8" s="117"/>
    </row>
    <row r="9" ht="18.75" customHeight="1" spans="1:6">
      <c r="A9" s="169" t="s">
        <v>202</v>
      </c>
      <c r="B9" s="169" t="s">
        <v>202</v>
      </c>
      <c r="C9" s="169" t="s">
        <v>202</v>
      </c>
      <c r="D9" s="119"/>
      <c r="E9" s="119"/>
      <c r="F9" s="119"/>
    </row>
    <row r="10" customHeight="1" spans="1:6">
      <c r="A10" s="73" t="s">
        <v>728</v>
      </c>
      <c r="B10" s="73"/>
      <c r="C10" s="73"/>
      <c r="D10" s="73"/>
      <c r="E10" s="73"/>
      <c r="F10" s="73"/>
    </row>
  </sheetData>
  <mergeCells count="8">
    <mergeCell ref="A2:F2"/>
    <mergeCell ref="A3:C3"/>
    <mergeCell ref="D4:F4"/>
    <mergeCell ref="A9:C9"/>
    <mergeCell ref="A10:F10"/>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2"/>
  <sheetViews>
    <sheetView showZeros="0" workbookViewId="0">
      <selection activeCell="I11" sqref="I11"/>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1:19">
      <c r="B1" s="120"/>
      <c r="C1" s="120"/>
      <c r="R1" s="41"/>
      <c r="S1" s="41" t="s">
        <v>729</v>
      </c>
    </row>
    <row r="2" ht="41.25" customHeight="1" spans="1:19">
      <c r="A2" s="108" t="str">
        <f>"2026"&amp;"年部门政府采购预算表"</f>
        <v>2026年部门政府采购预算表</v>
      </c>
      <c r="B2" s="101"/>
      <c r="C2" s="101"/>
      <c r="D2" s="42"/>
      <c r="E2" s="42"/>
      <c r="F2" s="42"/>
      <c r="G2" s="42"/>
      <c r="H2" s="42"/>
      <c r="I2" s="42"/>
      <c r="J2" s="42"/>
      <c r="K2" s="42"/>
      <c r="L2" s="42"/>
      <c r="M2" s="101"/>
      <c r="N2" s="42"/>
      <c r="O2" s="42"/>
      <c r="P2" s="101"/>
      <c r="Q2" s="42"/>
      <c r="R2" s="101"/>
      <c r="S2" s="101"/>
    </row>
    <row r="3" ht="18.75" customHeight="1" spans="1:19">
      <c r="A3" s="147" t="str">
        <f>"单位名称："&amp;"昆明市东川区退役军人事务局"</f>
        <v>单位名称：昆明市东川区退役军人事务局</v>
      </c>
      <c r="B3" s="125"/>
      <c r="C3" s="125"/>
      <c r="D3" s="45"/>
      <c r="E3" s="45"/>
      <c r="F3" s="45"/>
      <c r="G3" s="45"/>
      <c r="H3" s="45"/>
      <c r="I3" s="45"/>
      <c r="J3" s="45"/>
      <c r="K3" s="45"/>
      <c r="L3" s="45"/>
      <c r="R3" s="46"/>
      <c r="S3" s="148" t="s">
        <v>1</v>
      </c>
    </row>
    <row r="4" ht="15.75" customHeight="1" spans="1:19">
      <c r="A4" s="48" t="s">
        <v>211</v>
      </c>
      <c r="B4" s="127" t="s">
        <v>212</v>
      </c>
      <c r="C4" s="127" t="s">
        <v>730</v>
      </c>
      <c r="D4" s="128" t="s">
        <v>731</v>
      </c>
      <c r="E4" s="128" t="s">
        <v>732</v>
      </c>
      <c r="F4" s="128" t="s">
        <v>733</v>
      </c>
      <c r="G4" s="128" t="s">
        <v>734</v>
      </c>
      <c r="H4" s="128" t="s">
        <v>735</v>
      </c>
      <c r="I4" s="129" t="s">
        <v>219</v>
      </c>
      <c r="J4" s="129"/>
      <c r="K4" s="129"/>
      <c r="L4" s="129"/>
      <c r="M4" s="130"/>
      <c r="N4" s="129"/>
      <c r="O4" s="129"/>
      <c r="P4" s="131"/>
      <c r="Q4" s="129"/>
      <c r="R4" s="130"/>
      <c r="S4" s="113"/>
    </row>
    <row r="5" ht="17.25" customHeight="1" spans="1:19">
      <c r="A5" s="50"/>
      <c r="B5" s="132"/>
      <c r="C5" s="132"/>
      <c r="D5" s="133"/>
      <c r="E5" s="133"/>
      <c r="F5" s="133"/>
      <c r="G5" s="133"/>
      <c r="H5" s="133"/>
      <c r="I5" s="133" t="s">
        <v>55</v>
      </c>
      <c r="J5" s="133" t="s">
        <v>58</v>
      </c>
      <c r="K5" s="133" t="s">
        <v>736</v>
      </c>
      <c r="L5" s="133" t="s">
        <v>737</v>
      </c>
      <c r="M5" s="134" t="s">
        <v>738</v>
      </c>
      <c r="N5" s="135" t="s">
        <v>739</v>
      </c>
      <c r="O5" s="135"/>
      <c r="P5" s="136"/>
      <c r="Q5" s="135"/>
      <c r="R5" s="137"/>
      <c r="S5" s="138"/>
    </row>
    <row r="6" ht="54" customHeight="1" spans="1:19">
      <c r="A6" s="53"/>
      <c r="B6" s="138"/>
      <c r="C6" s="138"/>
      <c r="D6" s="139"/>
      <c r="E6" s="139"/>
      <c r="F6" s="139"/>
      <c r="G6" s="139"/>
      <c r="H6" s="139"/>
      <c r="I6" s="139"/>
      <c r="J6" s="139" t="s">
        <v>57</v>
      </c>
      <c r="K6" s="139"/>
      <c r="L6" s="139"/>
      <c r="M6" s="140"/>
      <c r="N6" s="139" t="s">
        <v>57</v>
      </c>
      <c r="O6" s="139" t="s">
        <v>64</v>
      </c>
      <c r="P6" s="138" t="s">
        <v>65</v>
      </c>
      <c r="Q6" s="139" t="s">
        <v>66</v>
      </c>
      <c r="R6" s="140" t="s">
        <v>67</v>
      </c>
      <c r="S6" s="138" t="s">
        <v>68</v>
      </c>
    </row>
    <row r="7" ht="18" customHeight="1" spans="1:19">
      <c r="A7" s="149">
        <v>1</v>
      </c>
      <c r="B7" s="149" t="s">
        <v>84</v>
      </c>
      <c r="C7" s="150">
        <v>3</v>
      </c>
      <c r="D7" s="150">
        <v>4</v>
      </c>
      <c r="E7" s="149">
        <v>5</v>
      </c>
      <c r="F7" s="149">
        <v>6</v>
      </c>
      <c r="G7" s="149">
        <v>7</v>
      </c>
      <c r="H7" s="149">
        <v>8</v>
      </c>
      <c r="I7" s="149">
        <v>9</v>
      </c>
      <c r="J7" s="149">
        <v>10</v>
      </c>
      <c r="K7" s="149">
        <v>11</v>
      </c>
      <c r="L7" s="149">
        <v>12</v>
      </c>
      <c r="M7" s="149">
        <v>13</v>
      </c>
      <c r="N7" s="149">
        <v>14</v>
      </c>
      <c r="O7" s="149">
        <v>15</v>
      </c>
      <c r="P7" s="149">
        <v>16</v>
      </c>
      <c r="Q7" s="149">
        <v>17</v>
      </c>
      <c r="R7" s="149">
        <v>18</v>
      </c>
      <c r="S7" s="149">
        <v>19</v>
      </c>
    </row>
    <row r="8" ht="21" customHeight="1" spans="1:19">
      <c r="A8" s="141" t="s">
        <v>70</v>
      </c>
      <c r="B8" s="142" t="s">
        <v>70</v>
      </c>
      <c r="C8" s="142" t="s">
        <v>250</v>
      </c>
      <c r="D8" s="143" t="s">
        <v>740</v>
      </c>
      <c r="E8" s="143" t="s">
        <v>741</v>
      </c>
      <c r="F8" s="143" t="s">
        <v>742</v>
      </c>
      <c r="G8" s="151">
        <v>160</v>
      </c>
      <c r="H8" s="117">
        <v>4883.2</v>
      </c>
      <c r="I8" s="117">
        <v>4883.2</v>
      </c>
      <c r="J8" s="117">
        <v>4883.2</v>
      </c>
      <c r="K8" s="117"/>
      <c r="L8" s="117"/>
      <c r="M8" s="117"/>
      <c r="N8" s="117"/>
      <c r="O8" s="117"/>
      <c r="P8" s="117"/>
      <c r="Q8" s="117"/>
      <c r="R8" s="117"/>
      <c r="S8" s="117"/>
    </row>
    <row r="9" ht="21" customHeight="1" spans="1:19">
      <c r="A9" s="141" t="s">
        <v>70</v>
      </c>
      <c r="B9" s="142" t="s">
        <v>70</v>
      </c>
      <c r="C9" s="142" t="s">
        <v>250</v>
      </c>
      <c r="D9" s="143" t="s">
        <v>740</v>
      </c>
      <c r="E9" s="143" t="s">
        <v>741</v>
      </c>
      <c r="F9" s="143" t="s">
        <v>742</v>
      </c>
      <c r="G9" s="151">
        <v>2</v>
      </c>
      <c r="H9" s="117">
        <v>103.04</v>
      </c>
      <c r="I9" s="117">
        <v>103.04</v>
      </c>
      <c r="J9" s="117">
        <v>103.04</v>
      </c>
      <c r="K9" s="117"/>
      <c r="L9" s="117"/>
      <c r="M9" s="117"/>
      <c r="N9" s="117"/>
      <c r="O9" s="117"/>
      <c r="P9" s="117"/>
      <c r="Q9" s="117"/>
      <c r="R9" s="117"/>
      <c r="S9" s="117"/>
    </row>
    <row r="10" ht="21" customHeight="1" spans="1:19">
      <c r="A10" s="141" t="s">
        <v>70</v>
      </c>
      <c r="B10" s="142" t="s">
        <v>70</v>
      </c>
      <c r="C10" s="142" t="s">
        <v>250</v>
      </c>
      <c r="D10" s="143" t="s">
        <v>740</v>
      </c>
      <c r="E10" s="143" t="s">
        <v>741</v>
      </c>
      <c r="F10" s="143" t="s">
        <v>742</v>
      </c>
      <c r="G10" s="151">
        <v>2</v>
      </c>
      <c r="H10" s="117">
        <v>53.44</v>
      </c>
      <c r="I10" s="117">
        <v>53.44</v>
      </c>
      <c r="J10" s="117">
        <v>53.44</v>
      </c>
      <c r="K10" s="117"/>
      <c r="L10" s="117"/>
      <c r="M10" s="117"/>
      <c r="N10" s="117"/>
      <c r="O10" s="117"/>
      <c r="P10" s="117"/>
      <c r="Q10" s="117"/>
      <c r="R10" s="117"/>
      <c r="S10" s="117"/>
    </row>
    <row r="11" ht="21" customHeight="1" spans="1:19">
      <c r="A11" s="152" t="s">
        <v>202</v>
      </c>
      <c r="B11" s="153"/>
      <c r="C11" s="153"/>
      <c r="D11" s="154"/>
      <c r="E11" s="154"/>
      <c r="F11" s="154"/>
      <c r="G11" s="155"/>
      <c r="H11" s="117">
        <v>5039.68</v>
      </c>
      <c r="I11" s="117">
        <v>5039.68</v>
      </c>
      <c r="J11" s="117">
        <v>5039.68</v>
      </c>
      <c r="K11" s="117"/>
      <c r="L11" s="117"/>
      <c r="M11" s="117"/>
      <c r="N11" s="117"/>
      <c r="O11" s="117"/>
      <c r="P11" s="117"/>
      <c r="Q11" s="117"/>
      <c r="R11" s="117"/>
      <c r="S11" s="117"/>
    </row>
    <row r="12" ht="21" customHeight="1" spans="1:19">
      <c r="A12" s="147" t="s">
        <v>743</v>
      </c>
      <c r="B12" s="43"/>
      <c r="C12" s="43"/>
      <c r="D12" s="147"/>
      <c r="E12" s="147"/>
      <c r="F12" s="147"/>
      <c r="G12" s="156"/>
      <c r="H12" s="157"/>
      <c r="I12" s="157"/>
      <c r="J12" s="157"/>
      <c r="K12" s="157"/>
      <c r="L12" s="157"/>
      <c r="M12" s="157"/>
      <c r="N12" s="157"/>
      <c r="O12" s="157"/>
      <c r="P12" s="157"/>
      <c r="Q12" s="157"/>
      <c r="R12" s="157"/>
      <c r="S12" s="157"/>
    </row>
  </sheetData>
  <mergeCells count="19">
    <mergeCell ref="A2:S2"/>
    <mergeCell ref="A3:H3"/>
    <mergeCell ref="I4:S4"/>
    <mergeCell ref="N5:S5"/>
    <mergeCell ref="A11:G11"/>
    <mergeCell ref="A12:S12"/>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M19" sqref="M19"/>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112"/>
      <c r="B1" s="120"/>
      <c r="C1" s="120"/>
      <c r="D1" s="120"/>
      <c r="E1" s="120"/>
      <c r="F1" s="120"/>
      <c r="G1" s="120"/>
      <c r="H1" s="112"/>
      <c r="I1" s="112"/>
      <c r="J1" s="112"/>
      <c r="K1" s="112"/>
      <c r="L1" s="112"/>
      <c r="M1" s="112"/>
      <c r="N1" s="121"/>
      <c r="O1" s="112"/>
      <c r="P1" s="112"/>
      <c r="Q1" s="120"/>
      <c r="R1" s="112"/>
      <c r="S1" s="122"/>
      <c r="T1" s="122" t="s">
        <v>744</v>
      </c>
    </row>
    <row r="2" ht="41.25" customHeight="1" spans="1:20">
      <c r="A2" s="108" t="str">
        <f>"2026"&amp;"年部门政府购买服务预算表"</f>
        <v>2026年部门政府购买服务预算表</v>
      </c>
      <c r="B2" s="101"/>
      <c r="C2" s="101"/>
      <c r="D2" s="101"/>
      <c r="E2" s="101"/>
      <c r="F2" s="101"/>
      <c r="G2" s="101"/>
      <c r="H2" s="123"/>
      <c r="I2" s="123"/>
      <c r="J2" s="123"/>
      <c r="K2" s="123"/>
      <c r="L2" s="123"/>
      <c r="M2" s="123"/>
      <c r="N2" s="124"/>
      <c r="O2" s="123"/>
      <c r="P2" s="123"/>
      <c r="Q2" s="101"/>
      <c r="R2" s="123"/>
      <c r="S2" s="124"/>
      <c r="T2" s="101"/>
    </row>
    <row r="3" ht="22.5" customHeight="1" spans="1:20">
      <c r="A3" s="109" t="str">
        <f>"单位名称："&amp;"昆明市东川区退役军人事务局"</f>
        <v>单位名称：昆明市东川区退役军人事务局</v>
      </c>
      <c r="B3" s="125"/>
      <c r="C3" s="125"/>
      <c r="D3" s="125"/>
      <c r="E3" s="125"/>
      <c r="F3" s="125"/>
      <c r="G3" s="125"/>
      <c r="H3" s="110"/>
      <c r="I3" s="110"/>
      <c r="J3" s="110"/>
      <c r="K3" s="110"/>
      <c r="L3" s="110"/>
      <c r="M3" s="110"/>
      <c r="N3" s="121"/>
      <c r="O3" s="112"/>
      <c r="P3" s="112"/>
      <c r="Q3" s="120"/>
      <c r="R3" s="112"/>
      <c r="S3" s="126"/>
      <c r="T3" s="122" t="s">
        <v>1</v>
      </c>
    </row>
    <row r="4" ht="24" customHeight="1" spans="1:20">
      <c r="A4" s="48" t="s">
        <v>211</v>
      </c>
      <c r="B4" s="127" t="s">
        <v>212</v>
      </c>
      <c r="C4" s="127" t="s">
        <v>730</v>
      </c>
      <c r="D4" s="127" t="s">
        <v>745</v>
      </c>
      <c r="E4" s="127" t="s">
        <v>746</v>
      </c>
      <c r="F4" s="127" t="s">
        <v>747</v>
      </c>
      <c r="G4" s="127" t="s">
        <v>748</v>
      </c>
      <c r="H4" s="128" t="s">
        <v>749</v>
      </c>
      <c r="I4" s="128" t="s">
        <v>750</v>
      </c>
      <c r="J4" s="129" t="s">
        <v>219</v>
      </c>
      <c r="K4" s="129"/>
      <c r="L4" s="129"/>
      <c r="M4" s="129"/>
      <c r="N4" s="130"/>
      <c r="O4" s="129"/>
      <c r="P4" s="129"/>
      <c r="Q4" s="131"/>
      <c r="R4" s="129"/>
      <c r="S4" s="130"/>
      <c r="T4" s="113"/>
    </row>
    <row r="5" ht="24" customHeight="1" spans="1:20">
      <c r="A5" s="50"/>
      <c r="B5" s="132"/>
      <c r="C5" s="132"/>
      <c r="D5" s="132"/>
      <c r="E5" s="132"/>
      <c r="F5" s="132"/>
      <c r="G5" s="132"/>
      <c r="H5" s="133"/>
      <c r="I5" s="133"/>
      <c r="J5" s="133" t="s">
        <v>55</v>
      </c>
      <c r="K5" s="133" t="s">
        <v>58</v>
      </c>
      <c r="L5" s="133" t="s">
        <v>736</v>
      </c>
      <c r="M5" s="133" t="s">
        <v>737</v>
      </c>
      <c r="N5" s="134" t="s">
        <v>738</v>
      </c>
      <c r="O5" s="135" t="s">
        <v>739</v>
      </c>
      <c r="P5" s="135"/>
      <c r="Q5" s="136"/>
      <c r="R5" s="135"/>
      <c r="S5" s="137"/>
      <c r="T5" s="138"/>
    </row>
    <row r="6" ht="54" customHeight="1" spans="1:20">
      <c r="A6" s="53"/>
      <c r="B6" s="138"/>
      <c r="C6" s="138"/>
      <c r="D6" s="138"/>
      <c r="E6" s="138"/>
      <c r="F6" s="138"/>
      <c r="G6" s="138"/>
      <c r="H6" s="139"/>
      <c r="I6" s="139"/>
      <c r="J6" s="139"/>
      <c r="K6" s="139" t="s">
        <v>57</v>
      </c>
      <c r="L6" s="139"/>
      <c r="M6" s="139"/>
      <c r="N6" s="140"/>
      <c r="O6" s="139" t="s">
        <v>57</v>
      </c>
      <c r="P6" s="139" t="s">
        <v>64</v>
      </c>
      <c r="Q6" s="138" t="s">
        <v>65</v>
      </c>
      <c r="R6" s="139" t="s">
        <v>66</v>
      </c>
      <c r="S6" s="140" t="s">
        <v>67</v>
      </c>
      <c r="T6" s="138" t="s">
        <v>68</v>
      </c>
    </row>
    <row r="7" ht="17.25" customHeight="1" spans="1:20">
      <c r="A7" s="54">
        <v>1</v>
      </c>
      <c r="B7" s="138">
        <v>2</v>
      </c>
      <c r="C7" s="54">
        <v>3</v>
      </c>
      <c r="D7" s="54">
        <v>4</v>
      </c>
      <c r="E7" s="138">
        <v>5</v>
      </c>
      <c r="F7" s="54">
        <v>6</v>
      </c>
      <c r="G7" s="54">
        <v>7</v>
      </c>
      <c r="H7" s="138">
        <v>8</v>
      </c>
      <c r="I7" s="54">
        <v>9</v>
      </c>
      <c r="J7" s="54">
        <v>10</v>
      </c>
      <c r="K7" s="138">
        <v>11</v>
      </c>
      <c r="L7" s="54">
        <v>12</v>
      </c>
      <c r="M7" s="54">
        <v>13</v>
      </c>
      <c r="N7" s="138">
        <v>14</v>
      </c>
      <c r="O7" s="54">
        <v>15</v>
      </c>
      <c r="P7" s="54">
        <v>16</v>
      </c>
      <c r="Q7" s="138">
        <v>17</v>
      </c>
      <c r="R7" s="54">
        <v>18</v>
      </c>
      <c r="S7" s="54">
        <v>19</v>
      </c>
      <c r="T7" s="54">
        <v>20</v>
      </c>
    </row>
    <row r="8" ht="21" customHeight="1" spans="1:20">
      <c r="A8" s="141"/>
      <c r="B8" s="142"/>
      <c r="C8" s="142"/>
      <c r="D8" s="142"/>
      <c r="E8" s="142"/>
      <c r="F8" s="142"/>
      <c r="G8" s="142"/>
      <c r="H8" s="143"/>
      <c r="I8" s="143"/>
      <c r="J8" s="117"/>
      <c r="K8" s="117"/>
      <c r="L8" s="117"/>
      <c r="M8" s="117"/>
      <c r="N8" s="117"/>
      <c r="O8" s="117"/>
      <c r="P8" s="117"/>
      <c r="Q8" s="117"/>
      <c r="R8" s="117"/>
      <c r="S8" s="117"/>
      <c r="T8" s="117"/>
    </row>
    <row r="9" ht="21" customHeight="1" spans="1:20">
      <c r="A9" s="94" t="s">
        <v>202</v>
      </c>
      <c r="B9" s="144"/>
      <c r="C9" s="144"/>
      <c r="D9" s="144"/>
      <c r="E9" s="144"/>
      <c r="F9" s="144"/>
      <c r="G9" s="144"/>
      <c r="H9" s="145"/>
      <c r="I9" s="146"/>
      <c r="J9" s="119"/>
      <c r="K9" s="119"/>
      <c r="L9" s="119"/>
      <c r="M9" s="119"/>
      <c r="N9" s="119"/>
      <c r="O9" s="119"/>
      <c r="P9" s="119"/>
      <c r="Q9" s="119"/>
      <c r="R9" s="119"/>
      <c r="S9" s="119"/>
      <c r="T9" s="119"/>
    </row>
    <row r="10" customHeight="1" spans="1:20">
      <c r="A10" s="73" t="s">
        <v>751</v>
      </c>
      <c r="B10" s="73"/>
      <c r="C10" s="73"/>
      <c r="D10" s="73"/>
      <c r="E10" s="73"/>
      <c r="F10" s="73"/>
      <c r="G10" s="73"/>
      <c r="H10" s="73"/>
      <c r="I10" s="73"/>
      <c r="J10" s="73"/>
      <c r="K10" s="73"/>
      <c r="L10" s="73"/>
      <c r="M10" s="73"/>
      <c r="N10" s="73"/>
      <c r="O10" s="73"/>
      <c r="P10" s="73"/>
      <c r="Q10" s="73"/>
      <c r="R10" s="73"/>
      <c r="S10" s="73"/>
      <c r="T10" s="73"/>
    </row>
  </sheetData>
  <mergeCells count="20">
    <mergeCell ref="A2:T2"/>
    <mergeCell ref="A3:I3"/>
    <mergeCell ref="J4:T4"/>
    <mergeCell ref="O5:T5"/>
    <mergeCell ref="A9:I9"/>
    <mergeCell ref="A10:T10"/>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M9"/>
  <sheetViews>
    <sheetView showZeros="0" workbookViewId="0">
      <selection activeCell="D26" sqref="D26"/>
    </sheetView>
  </sheetViews>
  <sheetFormatPr defaultColWidth="9.14166666666667" defaultRowHeight="14.25" customHeight="1"/>
  <cols>
    <col min="1" max="1" width="37.7083333333333" customWidth="1"/>
    <col min="2" max="13" width="20" customWidth="1"/>
  </cols>
  <sheetData>
    <row r="1" ht="17.25" customHeight="1" spans="1:13">
      <c r="D1" s="107"/>
      <c r="M1" s="41" t="s">
        <v>752</v>
      </c>
    </row>
    <row r="2" ht="41.25" customHeight="1" spans="1:13">
      <c r="A2" s="108" t="str">
        <f>"2026"&amp;"年对下转移支付预算表"</f>
        <v>2026年对下转移支付预算表</v>
      </c>
      <c r="B2" s="42"/>
      <c r="C2" s="42"/>
      <c r="D2" s="42"/>
      <c r="E2" s="42"/>
      <c r="F2" s="42"/>
      <c r="G2" s="42"/>
      <c r="H2" s="42"/>
      <c r="I2" s="42"/>
      <c r="J2" s="42"/>
      <c r="K2" s="42"/>
      <c r="L2" s="42"/>
      <c r="M2" s="101"/>
    </row>
    <row r="3" ht="18" customHeight="1" spans="1:13">
      <c r="A3" s="109" t="str">
        <f>"单位名称："&amp;"昆明市东川区退役军人事务局"</f>
        <v>单位名称：昆明市东川区退役军人事务局</v>
      </c>
      <c r="B3" s="110"/>
      <c r="C3" s="110"/>
      <c r="D3" s="111"/>
      <c r="E3" s="112"/>
      <c r="F3" s="112"/>
      <c r="G3" s="112"/>
      <c r="H3" s="112"/>
      <c r="I3" s="112"/>
      <c r="M3" s="46" t="s">
        <v>1</v>
      </c>
    </row>
    <row r="4" ht="19.5" customHeight="1" spans="1:13">
      <c r="A4" s="62" t="s">
        <v>753</v>
      </c>
      <c r="B4" s="13" t="s">
        <v>219</v>
      </c>
      <c r="C4" s="14"/>
      <c r="D4" s="14"/>
      <c r="E4" s="13" t="s">
        <v>754</v>
      </c>
      <c r="F4" s="14"/>
      <c r="G4" s="14"/>
      <c r="H4" s="14"/>
      <c r="I4" s="14"/>
      <c r="J4" s="14"/>
      <c r="K4" s="14"/>
      <c r="L4" s="14"/>
      <c r="M4" s="113"/>
    </row>
    <row r="5" ht="40.5" customHeight="1" spans="1:13">
      <c r="A5" s="54"/>
      <c r="B5" s="63" t="s">
        <v>55</v>
      </c>
      <c r="C5" s="48" t="s">
        <v>58</v>
      </c>
      <c r="D5" s="114" t="s">
        <v>736</v>
      </c>
      <c r="E5" s="85"/>
      <c r="F5" s="85"/>
      <c r="G5" s="85"/>
      <c r="H5" s="85"/>
      <c r="I5" s="85"/>
      <c r="J5" s="85"/>
      <c r="K5" s="85"/>
      <c r="L5" s="85"/>
      <c r="M5" s="115"/>
    </row>
    <row r="6" ht="19.5" customHeight="1" spans="1:13">
      <c r="A6" s="55">
        <v>1</v>
      </c>
      <c r="B6" s="55">
        <v>2</v>
      </c>
      <c r="C6" s="55">
        <v>3</v>
      </c>
      <c r="D6" s="116">
        <v>4</v>
      </c>
      <c r="E6" s="64">
        <v>5</v>
      </c>
      <c r="F6" s="55">
        <v>6</v>
      </c>
      <c r="G6" s="55">
        <v>7</v>
      </c>
      <c r="H6" s="116">
        <v>8</v>
      </c>
      <c r="I6" s="55">
        <v>9</v>
      </c>
      <c r="J6" s="55">
        <v>10</v>
      </c>
      <c r="K6" s="55">
        <v>11</v>
      </c>
      <c r="L6" s="55">
        <v>13</v>
      </c>
      <c r="M6" s="64">
        <v>24</v>
      </c>
    </row>
    <row r="7" ht="19.5" customHeight="1" spans="1:13">
      <c r="A7" s="22"/>
      <c r="B7" s="117"/>
      <c r="C7" s="117"/>
      <c r="D7" s="117"/>
      <c r="E7" s="117"/>
      <c r="F7" s="117"/>
      <c r="G7" s="117"/>
      <c r="H7" s="117"/>
      <c r="I7" s="117"/>
      <c r="J7" s="117"/>
      <c r="K7" s="117"/>
      <c r="L7" s="117"/>
      <c r="M7" s="117"/>
    </row>
    <row r="8" ht="19.5" customHeight="1" spans="1:13">
      <c r="A8" s="118"/>
      <c r="B8" s="119"/>
      <c r="C8" s="119"/>
      <c r="D8" s="119"/>
      <c r="E8" s="119"/>
      <c r="F8" s="119"/>
      <c r="G8" s="119"/>
      <c r="H8" s="119"/>
      <c r="I8" s="119"/>
      <c r="J8" s="119"/>
      <c r="K8" s="119"/>
      <c r="L8" s="119"/>
      <c r="M8" s="119"/>
    </row>
    <row r="9" customHeight="1" spans="1:13">
      <c r="A9" s="73" t="s">
        <v>755</v>
      </c>
      <c r="B9" s="73"/>
      <c r="C9" s="73"/>
      <c r="D9" s="73"/>
      <c r="E9" s="73"/>
      <c r="F9" s="73"/>
      <c r="G9" s="73"/>
      <c r="H9" s="73"/>
      <c r="I9" s="73"/>
      <c r="J9" s="73"/>
      <c r="K9" s="73"/>
      <c r="L9" s="73"/>
      <c r="M9" s="73"/>
    </row>
  </sheetData>
  <mergeCells count="6">
    <mergeCell ref="A2:M2"/>
    <mergeCell ref="A3:I3"/>
    <mergeCell ref="B4:D4"/>
    <mergeCell ref="E4:M4"/>
    <mergeCell ref="A9:M9"/>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E29" sqref="E29"/>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41" t="s">
        <v>756</v>
      </c>
    </row>
    <row r="2" ht="41.25" customHeight="1" spans="1:10">
      <c r="A2" s="100" t="str">
        <f>"2026"&amp;"年对下转移支付绩效目标表"</f>
        <v>2026年对下转移支付绩效目标表</v>
      </c>
      <c r="B2" s="42"/>
      <c r="C2" s="42"/>
      <c r="D2" s="42"/>
      <c r="E2" s="42"/>
      <c r="F2" s="101"/>
      <c r="G2" s="42"/>
      <c r="H2" s="101"/>
      <c r="I2" s="101"/>
      <c r="J2" s="42"/>
    </row>
    <row r="3" ht="17.25" customHeight="1" spans="1:10">
      <c r="A3" s="43" t="str">
        <f>"单位名称："&amp;"昆明市东川区退役军人事务局"</f>
        <v>单位名称：昆明市东川区退役军人事务局</v>
      </c>
    </row>
    <row r="4" ht="44.25" customHeight="1" spans="1:10">
      <c r="A4" s="21" t="s">
        <v>753</v>
      </c>
      <c r="B4" s="21" t="s">
        <v>363</v>
      </c>
      <c r="C4" s="21" t="s">
        <v>364</v>
      </c>
      <c r="D4" s="21" t="s">
        <v>365</v>
      </c>
      <c r="E4" s="21" t="s">
        <v>366</v>
      </c>
      <c r="F4" s="102" t="s">
        <v>367</v>
      </c>
      <c r="G4" s="21" t="s">
        <v>368</v>
      </c>
      <c r="H4" s="102" t="s">
        <v>369</v>
      </c>
      <c r="I4" s="102" t="s">
        <v>370</v>
      </c>
      <c r="J4" s="21" t="s">
        <v>371</v>
      </c>
    </row>
    <row r="5" ht="14.25" customHeight="1" spans="1:10">
      <c r="A5" s="21">
        <v>1</v>
      </c>
      <c r="B5" s="21">
        <v>2</v>
      </c>
      <c r="C5" s="21">
        <v>3</v>
      </c>
      <c r="D5" s="21">
        <v>4</v>
      </c>
      <c r="E5" s="21">
        <v>5</v>
      </c>
      <c r="F5" s="102">
        <v>6</v>
      </c>
      <c r="G5" s="21">
        <v>7</v>
      </c>
      <c r="H5" s="102">
        <v>8</v>
      </c>
      <c r="I5" s="102">
        <v>9</v>
      </c>
      <c r="J5" s="21">
        <v>10</v>
      </c>
    </row>
    <row r="6" ht="42" customHeight="1" spans="1:10">
      <c r="A6" s="22"/>
      <c r="B6" s="103"/>
      <c r="C6" s="103"/>
      <c r="D6" s="103"/>
      <c r="E6" s="39"/>
      <c r="F6" s="104"/>
      <c r="G6" s="39"/>
      <c r="H6" s="104"/>
      <c r="I6" s="104"/>
      <c r="J6" s="39"/>
    </row>
    <row r="7" ht="42" customHeight="1" spans="1:10">
      <c r="A7" s="105"/>
      <c r="B7" s="106"/>
      <c r="C7" s="106"/>
      <c r="D7" s="106"/>
      <c r="E7" s="105"/>
      <c r="F7" s="106"/>
      <c r="G7" s="105"/>
      <c r="H7" s="106"/>
      <c r="I7" s="106"/>
      <c r="J7" s="105"/>
    </row>
    <row r="8" ht="15" customHeight="1" spans="1:10">
      <c r="A8" s="73" t="s">
        <v>757</v>
      </c>
      <c r="B8" s="73"/>
      <c r="C8" s="73"/>
      <c r="D8" s="73"/>
      <c r="E8" s="73"/>
      <c r="F8" s="73"/>
      <c r="G8" s="73"/>
      <c r="H8" s="73"/>
      <c r="I8" s="73"/>
      <c r="J8" s="73"/>
    </row>
  </sheetData>
  <mergeCells count="3">
    <mergeCell ref="A2:J2"/>
    <mergeCell ref="A3:H3"/>
    <mergeCell ref="A8:J8"/>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A17" sqref="A17"/>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74" t="s">
        <v>758</v>
      </c>
      <c r="B1" s="75"/>
      <c r="C1" s="75"/>
      <c r="D1" s="76"/>
      <c r="E1" s="76"/>
      <c r="F1" s="76"/>
      <c r="G1" s="75"/>
      <c r="H1" s="75"/>
      <c r="I1" s="76"/>
    </row>
    <row r="2" ht="41.25" customHeight="1" spans="1:9">
      <c r="A2" s="77" t="str">
        <f>"2026"&amp;"年新增资产配置预算表"</f>
        <v>2026年新增资产配置预算表</v>
      </c>
      <c r="B2" s="78"/>
      <c r="C2" s="78"/>
      <c r="D2" s="79"/>
      <c r="E2" s="79"/>
      <c r="F2" s="79"/>
      <c r="G2" s="78"/>
      <c r="H2" s="78"/>
      <c r="I2" s="79"/>
    </row>
    <row r="3" customHeight="1" spans="1:9">
      <c r="A3" s="80" t="str">
        <f>"单位名称："&amp;"昆明市东川区退役军人事务局"</f>
        <v>单位名称：昆明市东川区退役军人事务局</v>
      </c>
      <c r="B3" s="81"/>
      <c r="C3" s="81"/>
      <c r="D3" s="82"/>
      <c r="F3" s="79"/>
      <c r="G3" s="78"/>
      <c r="H3" s="78"/>
      <c r="I3" s="83" t="s">
        <v>1</v>
      </c>
    </row>
    <row r="4" ht="28.5" customHeight="1" spans="1:9">
      <c r="A4" s="84" t="s">
        <v>211</v>
      </c>
      <c r="B4" s="85" t="s">
        <v>212</v>
      </c>
      <c r="C4" s="86" t="s">
        <v>759</v>
      </c>
      <c r="D4" s="84" t="s">
        <v>760</v>
      </c>
      <c r="E4" s="84" t="s">
        <v>761</v>
      </c>
      <c r="F4" s="84" t="s">
        <v>762</v>
      </c>
      <c r="G4" s="85" t="s">
        <v>763</v>
      </c>
      <c r="H4" s="64"/>
      <c r="I4" s="84"/>
    </row>
    <row r="5" ht="21" customHeight="1" spans="1:9">
      <c r="A5" s="86"/>
      <c r="B5" s="87"/>
      <c r="C5" s="87"/>
      <c r="D5" s="88"/>
      <c r="E5" s="87"/>
      <c r="F5" s="87"/>
      <c r="G5" s="85" t="s">
        <v>734</v>
      </c>
      <c r="H5" s="85" t="s">
        <v>764</v>
      </c>
      <c r="I5" s="85" t="s">
        <v>765</v>
      </c>
    </row>
    <row r="6" ht="17.25" customHeight="1" spans="1:9">
      <c r="A6" s="89" t="s">
        <v>83</v>
      </c>
      <c r="B6" s="37" t="s">
        <v>84</v>
      </c>
      <c r="C6" s="89" t="s">
        <v>85</v>
      </c>
      <c r="D6" s="39" t="s">
        <v>86</v>
      </c>
      <c r="E6" s="89" t="s">
        <v>87</v>
      </c>
      <c r="F6" s="37" t="s">
        <v>88</v>
      </c>
      <c r="G6" s="90" t="s">
        <v>89</v>
      </c>
      <c r="H6" s="39" t="s">
        <v>90</v>
      </c>
      <c r="I6" s="39">
        <v>9</v>
      </c>
    </row>
    <row r="7" ht="19.5" customHeight="1" spans="1:9">
      <c r="A7" s="91"/>
      <c r="B7" s="67"/>
      <c r="C7" s="67"/>
      <c r="D7" s="22"/>
      <c r="E7" s="38"/>
      <c r="F7" s="90"/>
      <c r="G7" s="92"/>
      <c r="H7" s="93"/>
      <c r="I7" s="93"/>
    </row>
    <row r="8" ht="19.5" customHeight="1" spans="1:9">
      <c r="A8" s="94" t="s">
        <v>55</v>
      </c>
      <c r="B8" s="95"/>
      <c r="C8" s="95"/>
      <c r="D8" s="96"/>
      <c r="E8" s="97"/>
      <c r="F8" s="97"/>
      <c r="G8" s="98"/>
      <c r="H8" s="99"/>
      <c r="I8" s="99"/>
    </row>
    <row r="9" customHeight="1" spans="1:9">
      <c r="A9" s="73" t="s">
        <v>766</v>
      </c>
      <c r="B9" s="73"/>
      <c r="C9" s="73"/>
      <c r="D9" s="73"/>
      <c r="E9" s="73"/>
      <c r="F9" s="73"/>
      <c r="G9" s="73"/>
      <c r="H9" s="73"/>
      <c r="I9" s="73"/>
    </row>
  </sheetData>
  <mergeCells count="12">
    <mergeCell ref="A1:I1"/>
    <mergeCell ref="A2:I2"/>
    <mergeCell ref="A3:C3"/>
    <mergeCell ref="G4:I4"/>
    <mergeCell ref="A8:F8"/>
    <mergeCell ref="A9:I9"/>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1" sqref="A11:K11"/>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D1" s="40"/>
      <c r="E1" s="40"/>
      <c r="F1" s="40"/>
      <c r="G1" s="40"/>
      <c r="K1" s="41" t="s">
        <v>767</v>
      </c>
    </row>
    <row r="2" ht="41.25" customHeight="1" spans="1:11">
      <c r="A2" s="42" t="str">
        <f>"2026"&amp;"年上级补助项目支出预算表"</f>
        <v>2026年上级补助项目支出预算表</v>
      </c>
      <c r="B2" s="42"/>
      <c r="C2" s="42"/>
      <c r="D2" s="42"/>
      <c r="E2" s="42"/>
      <c r="F2" s="42"/>
      <c r="G2" s="42"/>
      <c r="H2" s="42"/>
      <c r="I2" s="42"/>
      <c r="J2" s="42"/>
      <c r="K2" s="42"/>
    </row>
    <row r="3" ht="13.5" customHeight="1" spans="1:11">
      <c r="A3" s="43" t="str">
        <f>"单位名称："&amp;"昆明市东川区退役军人事务局"</f>
        <v>单位名称：昆明市东川区退役军人事务局</v>
      </c>
      <c r="B3" s="44"/>
      <c r="C3" s="44"/>
      <c r="D3" s="44"/>
      <c r="E3" s="44"/>
      <c r="F3" s="44"/>
      <c r="G3" s="44"/>
      <c r="H3" s="45"/>
      <c r="I3" s="45"/>
      <c r="J3" s="45"/>
      <c r="K3" s="46" t="s">
        <v>1</v>
      </c>
    </row>
    <row r="4" ht="21.75" customHeight="1" spans="1:11">
      <c r="A4" s="47" t="s">
        <v>288</v>
      </c>
      <c r="B4" s="47" t="s">
        <v>214</v>
      </c>
      <c r="C4" s="47" t="s">
        <v>289</v>
      </c>
      <c r="D4" s="48" t="s">
        <v>215</v>
      </c>
      <c r="E4" s="48" t="s">
        <v>216</v>
      </c>
      <c r="F4" s="48" t="s">
        <v>290</v>
      </c>
      <c r="G4" s="48" t="s">
        <v>291</v>
      </c>
      <c r="H4" s="62" t="s">
        <v>55</v>
      </c>
      <c r="I4" s="13" t="s">
        <v>768</v>
      </c>
      <c r="J4" s="14"/>
      <c r="K4" s="15"/>
    </row>
    <row r="5" ht="21.75" customHeight="1" spans="1:11">
      <c r="A5" s="49"/>
      <c r="B5" s="49"/>
      <c r="C5" s="49"/>
      <c r="D5" s="50"/>
      <c r="E5" s="50"/>
      <c r="F5" s="50"/>
      <c r="G5" s="50"/>
      <c r="H5" s="63"/>
      <c r="I5" s="48" t="s">
        <v>58</v>
      </c>
      <c r="J5" s="48" t="s">
        <v>59</v>
      </c>
      <c r="K5" s="48" t="s">
        <v>60</v>
      </c>
    </row>
    <row r="6" ht="40.5" customHeight="1" spans="1:11">
      <c r="A6" s="52"/>
      <c r="B6" s="52"/>
      <c r="C6" s="52"/>
      <c r="D6" s="53"/>
      <c r="E6" s="53"/>
      <c r="F6" s="53"/>
      <c r="G6" s="53"/>
      <c r="H6" s="54"/>
      <c r="I6" s="53" t="s">
        <v>57</v>
      </c>
      <c r="J6" s="53"/>
      <c r="K6" s="53"/>
    </row>
    <row r="7" ht="15" customHeight="1" spans="1:11">
      <c r="A7" s="55">
        <v>1</v>
      </c>
      <c r="B7" s="55">
        <v>2</v>
      </c>
      <c r="C7" s="55">
        <v>3</v>
      </c>
      <c r="D7" s="55">
        <v>4</v>
      </c>
      <c r="E7" s="55">
        <v>5</v>
      </c>
      <c r="F7" s="55">
        <v>6</v>
      </c>
      <c r="G7" s="55">
        <v>7</v>
      </c>
      <c r="H7" s="55">
        <v>8</v>
      </c>
      <c r="I7" s="55">
        <v>9</v>
      </c>
      <c r="J7" s="64">
        <v>10</v>
      </c>
      <c r="K7" s="64">
        <v>11</v>
      </c>
    </row>
    <row r="8" ht="18.75" customHeight="1" spans="1:11">
      <c r="A8" s="22"/>
      <c r="B8" s="38"/>
      <c r="C8" s="22"/>
      <c r="D8" s="22"/>
      <c r="E8" s="22"/>
      <c r="F8" s="22"/>
      <c r="G8" s="22"/>
      <c r="H8" s="65"/>
      <c r="I8" s="66"/>
      <c r="J8" s="66"/>
      <c r="K8" s="65"/>
    </row>
    <row r="9" ht="18.75" customHeight="1" spans="1:11">
      <c r="A9" s="67"/>
      <c r="B9" s="38"/>
      <c r="C9" s="38"/>
      <c r="D9" s="38"/>
      <c r="E9" s="38"/>
      <c r="F9" s="38"/>
      <c r="G9" s="38"/>
      <c r="H9" s="57"/>
      <c r="I9" s="57"/>
      <c r="J9" s="57"/>
      <c r="K9" s="65"/>
    </row>
    <row r="10" ht="18.75" customHeight="1" spans="1:11">
      <c r="A10" s="68" t="s">
        <v>202</v>
      </c>
      <c r="B10" s="69"/>
      <c r="C10" s="69"/>
      <c r="D10" s="69"/>
      <c r="E10" s="69"/>
      <c r="F10" s="69"/>
      <c r="G10" s="70"/>
      <c r="H10" s="71"/>
      <c r="I10" s="71"/>
      <c r="J10" s="71"/>
      <c r="K10" s="72"/>
    </row>
    <row r="11" customHeight="1" spans="1:11">
      <c r="A11" s="73" t="s">
        <v>769</v>
      </c>
      <c r="B11" s="73"/>
      <c r="C11" s="73"/>
      <c r="D11" s="73"/>
      <c r="E11" s="73"/>
      <c r="F11" s="73"/>
      <c r="G11" s="73"/>
      <c r="H11" s="73"/>
      <c r="I11" s="73"/>
      <c r="J11" s="73"/>
      <c r="K11" s="73"/>
    </row>
  </sheetData>
  <mergeCells count="16">
    <mergeCell ref="A2:K2"/>
    <mergeCell ref="A3:G3"/>
    <mergeCell ref="I4:K4"/>
    <mergeCell ref="A10:G10"/>
    <mergeCell ref="A11:K11"/>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4"/>
  <sheetViews>
    <sheetView showZeros="0" tabSelected="1" topLeftCell="A13" workbookViewId="0">
      <selection activeCell="C9" sqref="C9:C33"/>
    </sheetView>
  </sheetViews>
  <sheetFormatPr defaultColWidth="9.14166666666667" defaultRowHeight="14.25" customHeight="1" outlineLevelCol="6"/>
  <cols>
    <col min="1" max="1" width="35.2833333333333" customWidth="1"/>
    <col min="2" max="2" width="28" customWidth="1"/>
    <col min="3" max="3" width="31.5" customWidth="1"/>
    <col min="4" max="4" width="28" customWidth="1"/>
    <col min="5" max="7" width="23.85" customWidth="1"/>
  </cols>
  <sheetData>
    <row r="1" ht="13.5" customHeight="1" spans="1:7">
      <c r="D1" s="40"/>
      <c r="G1" s="41" t="s">
        <v>770</v>
      </c>
    </row>
    <row r="2" ht="41.25" customHeight="1" spans="1:7">
      <c r="A2" s="42" t="str">
        <f>"2026"&amp;"年部门项目中期规划预算表"</f>
        <v>2026年部门项目中期规划预算表</v>
      </c>
      <c r="B2" s="42"/>
      <c r="C2" s="42"/>
      <c r="D2" s="42"/>
      <c r="E2" s="42"/>
      <c r="F2" s="42"/>
      <c r="G2" s="42"/>
    </row>
    <row r="3" ht="13.5" customHeight="1" spans="1:7">
      <c r="A3" s="43" t="str">
        <f>"单位名称："&amp;"昆明市东川区退役军人事务局"</f>
        <v>单位名称：昆明市东川区退役军人事务局</v>
      </c>
      <c r="B3" s="44"/>
      <c r="C3" s="44"/>
      <c r="D3" s="44"/>
      <c r="E3" s="45"/>
      <c r="F3" s="45"/>
      <c r="G3" s="46" t="s">
        <v>1</v>
      </c>
    </row>
    <row r="4" ht="21.75" customHeight="1" spans="1:7">
      <c r="A4" s="47" t="s">
        <v>289</v>
      </c>
      <c r="B4" s="47" t="s">
        <v>288</v>
      </c>
      <c r="C4" s="47" t="s">
        <v>214</v>
      </c>
      <c r="D4" s="48" t="s">
        <v>771</v>
      </c>
      <c r="E4" s="13" t="s">
        <v>58</v>
      </c>
      <c r="F4" s="14"/>
      <c r="G4" s="15"/>
    </row>
    <row r="5" ht="21.75" customHeight="1" spans="1:7">
      <c r="A5" s="49"/>
      <c r="B5" s="49"/>
      <c r="C5" s="49"/>
      <c r="D5" s="50"/>
      <c r="E5" s="51" t="str">
        <f>"2026"&amp;"年"</f>
        <v>2026年</v>
      </c>
      <c r="F5" s="48" t="str">
        <f>("2026"+1)&amp;"年"</f>
        <v>2027年</v>
      </c>
      <c r="G5" s="48" t="str">
        <f>("2026"+2)&amp;"年"</f>
        <v>2028年</v>
      </c>
    </row>
    <row r="6" ht="40.5" customHeight="1" spans="1:7">
      <c r="A6" s="52"/>
      <c r="B6" s="52"/>
      <c r="C6" s="52"/>
      <c r="D6" s="53"/>
      <c r="E6" s="54"/>
      <c r="F6" s="53" t="s">
        <v>57</v>
      </c>
      <c r="G6" s="53"/>
    </row>
    <row r="7" ht="15" customHeight="1" spans="1:7">
      <c r="A7" s="55">
        <v>1</v>
      </c>
      <c r="B7" s="55">
        <v>2</v>
      </c>
      <c r="C7" s="55">
        <v>3</v>
      </c>
      <c r="D7" s="55">
        <v>4</v>
      </c>
      <c r="E7" s="55">
        <v>5</v>
      </c>
      <c r="F7" s="55">
        <v>6</v>
      </c>
      <c r="G7" s="55">
        <v>7</v>
      </c>
    </row>
    <row r="8" ht="17.25" customHeight="1" spans="1:7">
      <c r="A8" s="38" t="s">
        <v>70</v>
      </c>
      <c r="B8" s="56"/>
      <c r="C8" s="56"/>
      <c r="D8" s="38"/>
      <c r="E8" s="57">
        <v>14959023.38</v>
      </c>
      <c r="F8" s="57">
        <v>7269204</v>
      </c>
      <c r="G8" s="57">
        <v>7546854</v>
      </c>
    </row>
    <row r="9" ht="30" customHeight="1" spans="1:7">
      <c r="A9" s="38"/>
      <c r="B9" s="38" t="s">
        <v>772</v>
      </c>
      <c r="C9" s="38" t="s">
        <v>296</v>
      </c>
      <c r="D9" s="38" t="s">
        <v>773</v>
      </c>
      <c r="E9" s="57">
        <v>372000</v>
      </c>
      <c r="F9" s="57">
        <v>372000</v>
      </c>
      <c r="G9" s="57">
        <v>372000</v>
      </c>
    </row>
    <row r="10" ht="30" customHeight="1" spans="1:7">
      <c r="A10" s="58"/>
      <c r="B10" s="38" t="s">
        <v>772</v>
      </c>
      <c r="C10" s="38" t="s">
        <v>300</v>
      </c>
      <c r="D10" s="38" t="s">
        <v>773</v>
      </c>
      <c r="E10" s="57">
        <v>2721600</v>
      </c>
      <c r="F10" s="57">
        <v>2857680</v>
      </c>
      <c r="G10" s="57">
        <v>3000564</v>
      </c>
    </row>
    <row r="11" ht="30" customHeight="1" spans="1:7">
      <c r="A11" s="58"/>
      <c r="B11" s="38" t="s">
        <v>772</v>
      </c>
      <c r="C11" s="38" t="s">
        <v>306</v>
      </c>
      <c r="D11" s="38" t="s">
        <v>773</v>
      </c>
      <c r="E11" s="57">
        <v>1309700</v>
      </c>
      <c r="F11" s="57">
        <v>1375185</v>
      </c>
      <c r="G11" s="57">
        <v>1443944</v>
      </c>
    </row>
    <row r="12" ht="30" customHeight="1" spans="1:7">
      <c r="A12" s="58"/>
      <c r="B12" s="38" t="s">
        <v>772</v>
      </c>
      <c r="C12" s="38" t="s">
        <v>310</v>
      </c>
      <c r="D12" s="38" t="s">
        <v>773</v>
      </c>
      <c r="E12" s="57">
        <v>97904.1</v>
      </c>
      <c r="F12" s="57">
        <v>102799</v>
      </c>
      <c r="G12" s="57">
        <v>107940</v>
      </c>
    </row>
    <row r="13" ht="30" customHeight="1" spans="1:7">
      <c r="A13" s="58"/>
      <c r="B13" s="38" t="s">
        <v>772</v>
      </c>
      <c r="C13" s="38" t="s">
        <v>312</v>
      </c>
      <c r="D13" s="38" t="s">
        <v>773</v>
      </c>
      <c r="E13" s="57">
        <v>120000</v>
      </c>
      <c r="F13" s="57">
        <v>120000</v>
      </c>
      <c r="G13" s="57">
        <v>120000</v>
      </c>
    </row>
    <row r="14" ht="30" customHeight="1" spans="1:7">
      <c r="A14" s="58"/>
      <c r="B14" s="38" t="s">
        <v>772</v>
      </c>
      <c r="C14" s="38" t="s">
        <v>314</v>
      </c>
      <c r="D14" s="38" t="s">
        <v>773</v>
      </c>
      <c r="E14" s="57">
        <v>214600</v>
      </c>
      <c r="F14" s="57">
        <v>214600</v>
      </c>
      <c r="G14" s="57">
        <v>214600</v>
      </c>
    </row>
    <row r="15" ht="30" customHeight="1" spans="1:7">
      <c r="A15" s="58"/>
      <c r="B15" s="38" t="s">
        <v>772</v>
      </c>
      <c r="C15" s="38" t="s">
        <v>316</v>
      </c>
      <c r="D15" s="38" t="s">
        <v>773</v>
      </c>
      <c r="E15" s="57">
        <v>1159371</v>
      </c>
      <c r="F15" s="57">
        <v>1217340</v>
      </c>
      <c r="G15" s="57">
        <v>1278206</v>
      </c>
    </row>
    <row r="16" ht="30" customHeight="1" spans="1:7">
      <c r="A16" s="58"/>
      <c r="B16" s="38" t="s">
        <v>772</v>
      </c>
      <c r="C16" s="38" t="s">
        <v>324</v>
      </c>
      <c r="D16" s="38" t="s">
        <v>773</v>
      </c>
      <c r="E16" s="57">
        <v>78232.14</v>
      </c>
      <c r="F16" s="57"/>
      <c r="G16" s="57"/>
    </row>
    <row r="17" ht="30" customHeight="1" spans="1:7">
      <c r="A17" s="58"/>
      <c r="B17" s="38" t="s">
        <v>772</v>
      </c>
      <c r="C17" s="38" t="s">
        <v>326</v>
      </c>
      <c r="D17" s="38" t="s">
        <v>773</v>
      </c>
      <c r="E17" s="57">
        <v>36647</v>
      </c>
      <c r="F17" s="57"/>
      <c r="G17" s="57"/>
    </row>
    <row r="18" ht="30" customHeight="1" spans="1:7">
      <c r="A18" s="58"/>
      <c r="B18" s="38" t="s">
        <v>772</v>
      </c>
      <c r="C18" s="38" t="s">
        <v>328</v>
      </c>
      <c r="D18" s="38" t="s">
        <v>773</v>
      </c>
      <c r="E18" s="57">
        <v>4300</v>
      </c>
      <c r="F18" s="57"/>
      <c r="G18" s="57"/>
    </row>
    <row r="19" ht="30" customHeight="1" spans="1:7">
      <c r="A19" s="58"/>
      <c r="B19" s="38" t="s">
        <v>772</v>
      </c>
      <c r="C19" s="38" t="s">
        <v>330</v>
      </c>
      <c r="D19" s="38" t="s">
        <v>773</v>
      </c>
      <c r="E19" s="57">
        <v>154000</v>
      </c>
      <c r="F19" s="57"/>
      <c r="G19" s="57"/>
    </row>
    <row r="20" ht="30" customHeight="1" spans="1:7">
      <c r="A20" s="58"/>
      <c r="B20" s="38" t="s">
        <v>772</v>
      </c>
      <c r="C20" s="38" t="s">
        <v>332</v>
      </c>
      <c r="D20" s="38" t="s">
        <v>773</v>
      </c>
      <c r="E20" s="57">
        <v>710400</v>
      </c>
      <c r="F20" s="57">
        <v>710400</v>
      </c>
      <c r="G20" s="57">
        <v>710400</v>
      </c>
    </row>
    <row r="21" ht="30" customHeight="1" spans="1:7">
      <c r="A21" s="58"/>
      <c r="B21" s="38" t="s">
        <v>772</v>
      </c>
      <c r="C21" s="38" t="s">
        <v>334</v>
      </c>
      <c r="D21" s="38" t="s">
        <v>773</v>
      </c>
      <c r="E21" s="57">
        <v>195200</v>
      </c>
      <c r="F21" s="57">
        <v>195200</v>
      </c>
      <c r="G21" s="57">
        <v>195200</v>
      </c>
    </row>
    <row r="22" ht="30" customHeight="1" spans="1:7">
      <c r="A22" s="58"/>
      <c r="B22" s="38" t="s">
        <v>772</v>
      </c>
      <c r="C22" s="38" t="s">
        <v>336</v>
      </c>
      <c r="D22" s="38" t="s">
        <v>773</v>
      </c>
      <c r="E22" s="57">
        <v>1564431.61</v>
      </c>
      <c r="F22" s="57"/>
      <c r="G22" s="57"/>
    </row>
    <row r="23" ht="30" customHeight="1" spans="1:7">
      <c r="A23" s="58"/>
      <c r="B23" s="38" t="s">
        <v>772</v>
      </c>
      <c r="C23" s="38" t="s">
        <v>338</v>
      </c>
      <c r="D23" s="38" t="s">
        <v>773</v>
      </c>
      <c r="E23" s="57">
        <v>60680</v>
      </c>
      <c r="F23" s="57"/>
      <c r="G23" s="57"/>
    </row>
    <row r="24" ht="30" customHeight="1" spans="1:7">
      <c r="A24" s="58"/>
      <c r="B24" s="38" t="s">
        <v>772</v>
      </c>
      <c r="C24" s="38" t="s">
        <v>340</v>
      </c>
      <c r="D24" s="38" t="s">
        <v>773</v>
      </c>
      <c r="E24" s="57">
        <v>16400</v>
      </c>
      <c r="F24" s="57"/>
      <c r="G24" s="57"/>
    </row>
    <row r="25" ht="30" customHeight="1" spans="1:7">
      <c r="A25" s="58"/>
      <c r="B25" s="38" t="s">
        <v>772</v>
      </c>
      <c r="C25" s="38" t="s">
        <v>342</v>
      </c>
      <c r="D25" s="38" t="s">
        <v>773</v>
      </c>
      <c r="E25" s="57">
        <v>648923.53</v>
      </c>
      <c r="F25" s="57"/>
      <c r="G25" s="57"/>
    </row>
    <row r="26" ht="30" customHeight="1" spans="1:7">
      <c r="A26" s="58"/>
      <c r="B26" s="38" t="s">
        <v>772</v>
      </c>
      <c r="C26" s="38" t="s">
        <v>344</v>
      </c>
      <c r="D26" s="38" t="s">
        <v>773</v>
      </c>
      <c r="E26" s="57">
        <v>8450</v>
      </c>
      <c r="F26" s="57"/>
      <c r="G26" s="57"/>
    </row>
    <row r="27" ht="30" customHeight="1" spans="1:7">
      <c r="A27" s="58"/>
      <c r="B27" s="38" t="s">
        <v>772</v>
      </c>
      <c r="C27" s="38" t="s">
        <v>346</v>
      </c>
      <c r="D27" s="38" t="s">
        <v>773</v>
      </c>
      <c r="E27" s="57">
        <v>147636</v>
      </c>
      <c r="F27" s="57"/>
      <c r="G27" s="57"/>
    </row>
    <row r="28" ht="30" customHeight="1" spans="1:7">
      <c r="A28" s="58"/>
      <c r="B28" s="38" t="s">
        <v>772</v>
      </c>
      <c r="C28" s="38" t="s">
        <v>348</v>
      </c>
      <c r="D28" s="38" t="s">
        <v>773</v>
      </c>
      <c r="E28" s="57">
        <v>1676442.12</v>
      </c>
      <c r="F28" s="57"/>
      <c r="G28" s="57"/>
    </row>
    <row r="29" ht="30" customHeight="1" spans="1:7">
      <c r="A29" s="58"/>
      <c r="B29" s="38" t="s">
        <v>772</v>
      </c>
      <c r="C29" s="38" t="s">
        <v>352</v>
      </c>
      <c r="D29" s="38" t="s">
        <v>773</v>
      </c>
      <c r="E29" s="57">
        <v>3506350.36</v>
      </c>
      <c r="F29" s="57"/>
      <c r="G29" s="57"/>
    </row>
    <row r="30" ht="30" customHeight="1" spans="1:7">
      <c r="A30" s="58"/>
      <c r="B30" s="38" t="s">
        <v>772</v>
      </c>
      <c r="C30" s="38" t="s">
        <v>354</v>
      </c>
      <c r="D30" s="38" t="s">
        <v>773</v>
      </c>
      <c r="E30" s="57">
        <v>1755.52</v>
      </c>
      <c r="F30" s="57"/>
      <c r="G30" s="57"/>
    </row>
    <row r="31" ht="30" customHeight="1" spans="1:7">
      <c r="A31" s="58"/>
      <c r="B31" s="38" t="s">
        <v>774</v>
      </c>
      <c r="C31" s="38" t="s">
        <v>357</v>
      </c>
      <c r="D31" s="38" t="s">
        <v>773</v>
      </c>
      <c r="E31" s="57">
        <v>64000</v>
      </c>
      <c r="F31" s="57">
        <v>64000</v>
      </c>
      <c r="G31" s="57">
        <v>64000</v>
      </c>
    </row>
    <row r="32" ht="30" customHeight="1" spans="1:7">
      <c r="A32" s="58"/>
      <c r="B32" s="38" t="s">
        <v>774</v>
      </c>
      <c r="C32" s="38" t="s">
        <v>359</v>
      </c>
      <c r="D32" s="38" t="s">
        <v>773</v>
      </c>
      <c r="E32" s="57">
        <v>40000</v>
      </c>
      <c r="F32" s="57">
        <v>40000</v>
      </c>
      <c r="G32" s="57">
        <v>40000</v>
      </c>
    </row>
    <row r="33" ht="30" customHeight="1" spans="1:7">
      <c r="A33" s="58"/>
      <c r="B33" s="38" t="s">
        <v>774</v>
      </c>
      <c r="C33" s="38" t="s">
        <v>361</v>
      </c>
      <c r="D33" s="38" t="s">
        <v>773</v>
      </c>
      <c r="E33" s="57">
        <v>50000</v>
      </c>
      <c r="F33" s="57"/>
      <c r="G33" s="57"/>
    </row>
    <row r="34" ht="18.75" customHeight="1" spans="1:7">
      <c r="A34" s="59" t="s">
        <v>55</v>
      </c>
      <c r="B34" s="60" t="s">
        <v>775</v>
      </c>
      <c r="C34" s="60"/>
      <c r="D34" s="61"/>
      <c r="E34" s="57">
        <v>14959023.38</v>
      </c>
      <c r="F34" s="57">
        <f>SUM(F9:F33)</f>
        <v>7269204</v>
      </c>
      <c r="G34" s="57">
        <f>SUM(G9:G33)</f>
        <v>7546854</v>
      </c>
    </row>
  </sheetData>
  <mergeCells count="11">
    <mergeCell ref="A2:G2"/>
    <mergeCell ref="A3:D3"/>
    <mergeCell ref="E4:G4"/>
    <mergeCell ref="A34:D34"/>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0"/>
  <sheetViews>
    <sheetView showZeros="0" topLeftCell="A14" workbookViewId="0">
      <selection activeCell="H34" sqref="H34"/>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3" customWidth="1"/>
    <col min="8" max="8" width="41.375" customWidth="1"/>
    <col min="9" max="9" width="30.575" customWidth="1"/>
    <col min="10" max="10" width="23.85" customWidth="1"/>
  </cols>
  <sheetData>
    <row r="1" customHeight="1" spans="1:10">
      <c r="A1" s="1"/>
      <c r="B1" s="1"/>
      <c r="C1" s="1"/>
      <c r="D1" s="1"/>
      <c r="E1" s="1"/>
      <c r="F1" s="1"/>
      <c r="G1" s="1"/>
      <c r="H1" s="1"/>
      <c r="I1" s="1"/>
      <c r="J1" s="2" t="s">
        <v>776</v>
      </c>
    </row>
    <row r="2" ht="41.25" customHeight="1" spans="1:10">
      <c r="A2" s="1" t="str">
        <f>"2026"&amp;"年部门整体支出绩效目标表"</f>
        <v>2026年部门整体支出绩效目标表</v>
      </c>
      <c r="B2" s="3"/>
      <c r="C2" s="3"/>
      <c r="D2" s="3"/>
      <c r="E2" s="3"/>
      <c r="F2" s="3"/>
      <c r="G2" s="3"/>
      <c r="H2" s="3"/>
      <c r="I2" s="3"/>
      <c r="J2" s="3"/>
    </row>
    <row r="3" ht="17.25" customHeight="1" spans="1:10">
      <c r="A3" s="4" t="str">
        <f>"单位名称："&amp;"昆明市东川区退役军人事务局"</f>
        <v>单位名称：昆明市东川区退役军人事务局</v>
      </c>
      <c r="B3" s="4"/>
      <c r="C3" s="5"/>
      <c r="D3" s="6"/>
      <c r="E3" s="6"/>
      <c r="F3" s="6"/>
      <c r="G3" s="6"/>
      <c r="H3" s="6"/>
      <c r="I3" s="6"/>
      <c r="J3" s="240" t="s">
        <v>1</v>
      </c>
    </row>
    <row r="4" ht="30" customHeight="1" spans="1:10">
      <c r="A4" s="7" t="s">
        <v>777</v>
      </c>
      <c r="B4" s="8" t="s">
        <v>71</v>
      </c>
      <c r="C4" s="9"/>
      <c r="D4" s="9"/>
      <c r="E4" s="10"/>
      <c r="F4" s="11" t="s">
        <v>778</v>
      </c>
      <c r="G4" s="10"/>
      <c r="H4" s="12" t="s">
        <v>70</v>
      </c>
      <c r="I4" s="9"/>
      <c r="J4" s="10"/>
    </row>
    <row r="5" ht="32.25" customHeight="1" spans="1:10">
      <c r="A5" s="13" t="s">
        <v>779</v>
      </c>
      <c r="B5" s="14"/>
      <c r="C5" s="14"/>
      <c r="D5" s="14"/>
      <c r="E5" s="14"/>
      <c r="F5" s="14"/>
      <c r="G5" s="14"/>
      <c r="H5" s="14"/>
      <c r="I5" s="15"/>
      <c r="J5" s="16" t="s">
        <v>780</v>
      </c>
    </row>
    <row r="6" ht="99.75" customHeight="1" spans="1:10">
      <c r="A6" s="17" t="s">
        <v>781</v>
      </c>
      <c r="B6" s="18" t="s">
        <v>782</v>
      </c>
      <c r="C6" s="19" t="s">
        <v>783</v>
      </c>
      <c r="D6" s="19"/>
      <c r="E6" s="19"/>
      <c r="F6" s="19"/>
      <c r="G6" s="19"/>
      <c r="H6" s="19"/>
      <c r="I6" s="19"/>
      <c r="J6" s="20" t="s">
        <v>784</v>
      </c>
    </row>
    <row r="7" ht="99.75" customHeight="1" spans="1:10">
      <c r="A7" s="17"/>
      <c r="B7" s="18" t="str">
        <f>"总体绩效目标（"&amp;"2026"&amp;"-"&amp;("2026"+2)&amp;"年期间）"</f>
        <v>总体绩效目标（2026-2028年期间）</v>
      </c>
      <c r="C7" s="19" t="s">
        <v>785</v>
      </c>
      <c r="D7" s="19"/>
      <c r="E7" s="19"/>
      <c r="F7" s="19"/>
      <c r="G7" s="19"/>
      <c r="H7" s="19"/>
      <c r="I7" s="19"/>
      <c r="J7" s="20" t="s">
        <v>786</v>
      </c>
    </row>
    <row r="8" ht="75" customHeight="1" spans="1:10">
      <c r="A8" s="18" t="s">
        <v>787</v>
      </c>
      <c r="B8" s="21" t="str">
        <f>"预算年度（"&amp;"2026"&amp;"年）绩效目标"</f>
        <v>预算年度（2026年）绩效目标</v>
      </c>
      <c r="C8" s="22" t="s">
        <v>785</v>
      </c>
      <c r="D8" s="22"/>
      <c r="E8" s="22"/>
      <c r="F8" s="22"/>
      <c r="G8" s="22"/>
      <c r="H8" s="22"/>
      <c r="I8" s="22"/>
      <c r="J8" s="23" t="s">
        <v>788</v>
      </c>
    </row>
    <row r="9" ht="32.25" customHeight="1" spans="1:10">
      <c r="A9" s="24" t="s">
        <v>789</v>
      </c>
      <c r="B9" s="24"/>
      <c r="C9" s="24"/>
      <c r="D9" s="24"/>
      <c r="E9" s="24"/>
      <c r="F9" s="24"/>
      <c r="G9" s="24"/>
      <c r="H9" s="24"/>
      <c r="I9" s="24"/>
      <c r="J9" s="24"/>
    </row>
    <row r="10" ht="32.25" customHeight="1" spans="1:10">
      <c r="A10" s="18" t="s">
        <v>790</v>
      </c>
      <c r="B10" s="18"/>
      <c r="C10" s="17" t="s">
        <v>791</v>
      </c>
      <c r="D10" s="17"/>
      <c r="E10" s="17"/>
      <c r="F10" s="17" t="s">
        <v>792</v>
      </c>
      <c r="G10" s="17"/>
      <c r="H10" s="17" t="s">
        <v>793</v>
      </c>
      <c r="I10" s="17"/>
      <c r="J10" s="17"/>
    </row>
    <row r="11" ht="32.25" customHeight="1" spans="1:10">
      <c r="A11" s="18"/>
      <c r="B11" s="18"/>
      <c r="C11" s="17"/>
      <c r="D11" s="17"/>
      <c r="E11" s="17"/>
      <c r="F11" s="17"/>
      <c r="G11" s="17"/>
      <c r="H11" s="18" t="s">
        <v>794</v>
      </c>
      <c r="I11" s="18" t="s">
        <v>795</v>
      </c>
      <c r="J11" s="18" t="s">
        <v>796</v>
      </c>
    </row>
    <row r="12" ht="24" customHeight="1" spans="1:10">
      <c r="A12" s="25" t="s">
        <v>55</v>
      </c>
      <c r="B12" s="26"/>
      <c r="C12" s="26"/>
      <c r="D12" s="26"/>
      <c r="E12" s="26"/>
      <c r="F12" s="26"/>
      <c r="G12" s="27"/>
      <c r="H12" s="28">
        <v>18337420.38</v>
      </c>
      <c r="I12" s="28">
        <v>18158920.38</v>
      </c>
      <c r="J12" s="28">
        <v>178500</v>
      </c>
    </row>
    <row r="13" ht="34.5" customHeight="1" spans="1:10">
      <c r="A13" s="19" t="s">
        <v>797</v>
      </c>
      <c r="B13" s="29"/>
      <c r="C13" s="19" t="s">
        <v>798</v>
      </c>
      <c r="D13" s="29"/>
      <c r="E13" s="29"/>
      <c r="F13" s="29"/>
      <c r="G13" s="29"/>
      <c r="H13" s="30">
        <v>18337420.38</v>
      </c>
      <c r="I13" s="30">
        <v>18158920.38</v>
      </c>
      <c r="J13" s="30">
        <v>178500</v>
      </c>
    </row>
    <row r="14" ht="32.25" customHeight="1" spans="1:10">
      <c r="A14" s="24" t="s">
        <v>799</v>
      </c>
      <c r="B14" s="24"/>
      <c r="C14" s="24"/>
      <c r="D14" s="24"/>
      <c r="E14" s="24"/>
      <c r="F14" s="24"/>
      <c r="G14" s="24"/>
      <c r="H14" s="24"/>
      <c r="I14" s="24"/>
      <c r="J14" s="24"/>
    </row>
    <row r="15" ht="32.25" customHeight="1" spans="1:10">
      <c r="A15" s="31" t="s">
        <v>800</v>
      </c>
      <c r="B15" s="31"/>
      <c r="C15" s="31"/>
      <c r="D15" s="31"/>
      <c r="E15" s="31"/>
      <c r="F15" s="31"/>
      <c r="G15" s="31"/>
      <c r="H15" s="32" t="s">
        <v>801</v>
      </c>
      <c r="I15" s="33" t="s">
        <v>371</v>
      </c>
      <c r="J15" s="32" t="s">
        <v>802</v>
      </c>
    </row>
    <row r="16" ht="36" customHeight="1" spans="1:10">
      <c r="A16" s="34" t="s">
        <v>364</v>
      </c>
      <c r="B16" s="34" t="s">
        <v>803</v>
      </c>
      <c r="C16" s="35" t="s">
        <v>366</v>
      </c>
      <c r="D16" s="35" t="s">
        <v>367</v>
      </c>
      <c r="E16" s="35" t="s">
        <v>368</v>
      </c>
      <c r="F16" s="35" t="s">
        <v>369</v>
      </c>
      <c r="G16" s="35" t="s">
        <v>370</v>
      </c>
      <c r="H16" s="36"/>
      <c r="I16" s="36"/>
      <c r="J16" s="36"/>
    </row>
    <row r="17" ht="32.25" customHeight="1" spans="1:10">
      <c r="A17" s="37" t="s">
        <v>373</v>
      </c>
      <c r="B17" s="37"/>
      <c r="C17" s="38"/>
      <c r="D17" s="37"/>
      <c r="E17" s="37"/>
      <c r="F17" s="37"/>
      <c r="G17" s="37"/>
      <c r="H17" s="39"/>
      <c r="I17" s="22"/>
      <c r="J17" s="39"/>
    </row>
    <row r="18" ht="32.25" customHeight="1" spans="1:10">
      <c r="A18" s="37"/>
      <c r="B18" s="37" t="s">
        <v>374</v>
      </c>
      <c r="C18" s="38"/>
      <c r="D18" s="37"/>
      <c r="E18" s="37"/>
      <c r="F18" s="37"/>
      <c r="G18" s="37"/>
      <c r="H18" s="39"/>
      <c r="I18" s="22"/>
      <c r="J18" s="39"/>
    </row>
    <row r="19" ht="32.25" customHeight="1" spans="1:10">
      <c r="A19" s="37"/>
      <c r="B19" s="37"/>
      <c r="C19" s="38" t="s">
        <v>804</v>
      </c>
      <c r="D19" s="37" t="s">
        <v>376</v>
      </c>
      <c r="E19" s="37" t="s">
        <v>377</v>
      </c>
      <c r="F19" s="37" t="s">
        <v>378</v>
      </c>
      <c r="G19" s="37" t="s">
        <v>379</v>
      </c>
      <c r="H19" s="39" t="s">
        <v>805</v>
      </c>
      <c r="I19" s="22" t="s">
        <v>804</v>
      </c>
      <c r="J19" s="39" t="s">
        <v>806</v>
      </c>
    </row>
    <row r="20" ht="32.25" customHeight="1" spans="1:10">
      <c r="A20" s="37"/>
      <c r="B20" s="37" t="s">
        <v>380</v>
      </c>
      <c r="C20" s="38"/>
      <c r="D20" s="37"/>
      <c r="E20" s="37"/>
      <c r="F20" s="37"/>
      <c r="G20" s="37"/>
      <c r="H20" s="39"/>
      <c r="I20" s="22"/>
      <c r="J20" s="39"/>
    </row>
    <row r="21" ht="32.25" customHeight="1" spans="1:10">
      <c r="A21" s="37"/>
      <c r="B21" s="37"/>
      <c r="C21" s="38" t="s">
        <v>381</v>
      </c>
      <c r="D21" s="37" t="s">
        <v>376</v>
      </c>
      <c r="E21" s="37" t="s">
        <v>377</v>
      </c>
      <c r="F21" s="37" t="s">
        <v>378</v>
      </c>
      <c r="G21" s="37" t="s">
        <v>379</v>
      </c>
      <c r="H21" s="39" t="s">
        <v>805</v>
      </c>
      <c r="I21" s="22" t="s">
        <v>381</v>
      </c>
      <c r="J21" s="39" t="s">
        <v>806</v>
      </c>
    </row>
    <row r="22" ht="32.25" customHeight="1" spans="1:10">
      <c r="A22" s="37"/>
      <c r="B22" s="37"/>
      <c r="C22" s="38" t="s">
        <v>807</v>
      </c>
      <c r="D22" s="37" t="s">
        <v>376</v>
      </c>
      <c r="E22" s="37" t="s">
        <v>377</v>
      </c>
      <c r="F22" s="37" t="s">
        <v>378</v>
      </c>
      <c r="G22" s="37" t="s">
        <v>379</v>
      </c>
      <c r="H22" s="39" t="s">
        <v>805</v>
      </c>
      <c r="I22" s="22" t="s">
        <v>807</v>
      </c>
      <c r="J22" s="39" t="s">
        <v>806</v>
      </c>
    </row>
    <row r="23" ht="32.25" customHeight="1" spans="1:10">
      <c r="A23" s="37"/>
      <c r="B23" s="37" t="s">
        <v>383</v>
      </c>
      <c r="C23" s="38"/>
      <c r="D23" s="37"/>
      <c r="E23" s="37"/>
      <c r="F23" s="37"/>
      <c r="G23" s="37"/>
      <c r="H23" s="39"/>
      <c r="I23" s="22"/>
      <c r="J23" s="39"/>
    </row>
    <row r="24" ht="32.25" customHeight="1" spans="1:10">
      <c r="A24" s="37"/>
      <c r="B24" s="37"/>
      <c r="C24" s="38" t="s">
        <v>808</v>
      </c>
      <c r="D24" s="37" t="s">
        <v>376</v>
      </c>
      <c r="E24" s="37" t="s">
        <v>377</v>
      </c>
      <c r="F24" s="37" t="s">
        <v>378</v>
      </c>
      <c r="G24" s="37" t="s">
        <v>379</v>
      </c>
      <c r="H24" s="39" t="s">
        <v>805</v>
      </c>
      <c r="I24" s="22" t="s">
        <v>808</v>
      </c>
      <c r="J24" s="39" t="s">
        <v>806</v>
      </c>
    </row>
    <row r="25" ht="32.25" customHeight="1" spans="1:10">
      <c r="A25" s="37" t="s">
        <v>385</v>
      </c>
      <c r="B25" s="37"/>
      <c r="C25" s="38"/>
      <c r="D25" s="37"/>
      <c r="E25" s="37"/>
      <c r="F25" s="37"/>
      <c r="G25" s="37"/>
      <c r="H25" s="39"/>
      <c r="I25" s="22"/>
      <c r="J25" s="39"/>
    </row>
    <row r="26" ht="32.25" customHeight="1" spans="1:10">
      <c r="A26" s="37"/>
      <c r="B26" s="37" t="s">
        <v>386</v>
      </c>
      <c r="C26" s="38"/>
      <c r="D26" s="37"/>
      <c r="E26" s="37"/>
      <c r="F26" s="37"/>
      <c r="G26" s="37"/>
      <c r="H26" s="39"/>
      <c r="I26" s="22"/>
      <c r="J26" s="39"/>
    </row>
    <row r="27" ht="32.25" customHeight="1" spans="1:10">
      <c r="A27" s="37"/>
      <c r="B27" s="37"/>
      <c r="C27" s="38" t="s">
        <v>404</v>
      </c>
      <c r="D27" s="37" t="s">
        <v>499</v>
      </c>
      <c r="E27" s="37" t="s">
        <v>405</v>
      </c>
      <c r="F27" s="37"/>
      <c r="G27" s="37" t="s">
        <v>407</v>
      </c>
      <c r="H27" s="39" t="s">
        <v>809</v>
      </c>
      <c r="I27" s="22" t="s">
        <v>404</v>
      </c>
      <c r="J27" s="39" t="s">
        <v>810</v>
      </c>
    </row>
    <row r="28" ht="32.25" customHeight="1" spans="1:10">
      <c r="A28" s="37" t="s">
        <v>388</v>
      </c>
      <c r="B28" s="37"/>
      <c r="C28" s="38"/>
      <c r="D28" s="37"/>
      <c r="E28" s="37"/>
      <c r="F28" s="37"/>
      <c r="G28" s="37"/>
      <c r="H28" s="39"/>
      <c r="I28" s="22"/>
      <c r="J28" s="39"/>
    </row>
    <row r="29" ht="32.25" customHeight="1" spans="1:10">
      <c r="A29" s="37"/>
      <c r="B29" s="37" t="s">
        <v>389</v>
      </c>
      <c r="C29" s="38"/>
      <c r="D29" s="37"/>
      <c r="E29" s="37"/>
      <c r="F29" s="37"/>
      <c r="G29" s="37"/>
      <c r="H29" s="39"/>
      <c r="I29" s="22"/>
      <c r="J29" s="39"/>
    </row>
    <row r="30" ht="82" customHeight="1" spans="1:10">
      <c r="A30" s="37"/>
      <c r="B30" s="37"/>
      <c r="C30" s="38" t="s">
        <v>811</v>
      </c>
      <c r="D30" s="37" t="s">
        <v>391</v>
      </c>
      <c r="E30" s="37" t="s">
        <v>461</v>
      </c>
      <c r="F30" s="37" t="s">
        <v>378</v>
      </c>
      <c r="G30" s="37" t="s">
        <v>379</v>
      </c>
      <c r="H30" s="22" t="s">
        <v>812</v>
      </c>
      <c r="I30" s="22" t="s">
        <v>811</v>
      </c>
      <c r="J30" s="39" t="s">
        <v>810</v>
      </c>
    </row>
  </sheetData>
  <mergeCells count="29">
    <mergeCell ref="A2:J2"/>
    <mergeCell ref="A3:C3"/>
    <mergeCell ref="B4:E4"/>
    <mergeCell ref="B4:E4"/>
    <mergeCell ref="F4:G4"/>
    <mergeCell ref="H4:J4"/>
    <mergeCell ref="H4:J4"/>
    <mergeCell ref="A5:I5"/>
    <mergeCell ref="C6:I6"/>
    <mergeCell ref="C6:I6"/>
    <mergeCell ref="C7:I7"/>
    <mergeCell ref="C7:I7"/>
    <mergeCell ref="C8:I8"/>
    <mergeCell ref="C8:I8"/>
    <mergeCell ref="A9:J9"/>
    <mergeCell ref="H10:J10"/>
    <mergeCell ref="A12:G12"/>
    <mergeCell ref="A13:B13"/>
    <mergeCell ref="A13:B13"/>
    <mergeCell ref="C13:G13"/>
    <mergeCell ref="C13:G13"/>
    <mergeCell ref="A14:J14"/>
    <mergeCell ref="A15:G15"/>
    <mergeCell ref="A6:A7"/>
    <mergeCell ref="H15:H16"/>
    <mergeCell ref="I15:I16"/>
    <mergeCell ref="J15:J16"/>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9">
      <c r="A1" s="83" t="s">
        <v>52</v>
      </c>
    </row>
    <row r="2" ht="41.25" customHeight="1" spans="1:19">
      <c r="A2" s="77" t="str">
        <f>"2026"&amp;"年部门收入预算表"</f>
        <v>2026年部门收入预算表</v>
      </c>
    </row>
    <row r="3" ht="17.25" customHeight="1" spans="1:19">
      <c r="A3" s="80" t="str">
        <f>"单位名称："&amp;"昆明市东川区退役军人事务局"</f>
        <v>单位名称：昆明市东川区退役军人事务局</v>
      </c>
      <c r="S3" s="82" t="s">
        <v>1</v>
      </c>
    </row>
    <row r="4" ht="21.75" customHeight="1" spans="1:19">
      <c r="A4" s="223" t="s">
        <v>53</v>
      </c>
      <c r="B4" s="224" t="s">
        <v>54</v>
      </c>
      <c r="C4" s="224" t="s">
        <v>55</v>
      </c>
      <c r="D4" s="225" t="s">
        <v>56</v>
      </c>
      <c r="E4" s="225"/>
      <c r="F4" s="225"/>
      <c r="G4" s="225"/>
      <c r="H4" s="225"/>
      <c r="I4" s="226"/>
      <c r="J4" s="225"/>
      <c r="K4" s="225"/>
      <c r="L4" s="225"/>
      <c r="M4" s="225"/>
      <c r="N4" s="227"/>
      <c r="O4" s="225" t="s">
        <v>45</v>
      </c>
      <c r="P4" s="225"/>
      <c r="Q4" s="225"/>
      <c r="R4" s="225"/>
      <c r="S4" s="227"/>
    </row>
    <row r="5" ht="27" customHeight="1" spans="1:19">
      <c r="A5" s="228"/>
      <c r="B5" s="229"/>
      <c r="C5" s="229"/>
      <c r="D5" s="229" t="s">
        <v>57</v>
      </c>
      <c r="E5" s="229" t="s">
        <v>58</v>
      </c>
      <c r="F5" s="229" t="s">
        <v>59</v>
      </c>
      <c r="G5" s="229" t="s">
        <v>60</v>
      </c>
      <c r="H5" s="229" t="s">
        <v>61</v>
      </c>
      <c r="I5" s="230" t="s">
        <v>62</v>
      </c>
      <c r="J5" s="231"/>
      <c r="K5" s="231"/>
      <c r="L5" s="231"/>
      <c r="M5" s="231"/>
      <c r="N5" s="232"/>
      <c r="O5" s="229" t="s">
        <v>57</v>
      </c>
      <c r="P5" s="229" t="s">
        <v>58</v>
      </c>
      <c r="Q5" s="229" t="s">
        <v>59</v>
      </c>
      <c r="R5" s="229" t="s">
        <v>60</v>
      </c>
      <c r="S5" s="229" t="s">
        <v>63</v>
      </c>
    </row>
    <row r="6" ht="30" customHeight="1" spans="1:19">
      <c r="A6" s="233"/>
      <c r="B6" s="234"/>
      <c r="C6" s="155"/>
      <c r="D6" s="155"/>
      <c r="E6" s="155"/>
      <c r="F6" s="155"/>
      <c r="G6" s="155"/>
      <c r="H6" s="155"/>
      <c r="I6" s="104" t="s">
        <v>57</v>
      </c>
      <c r="J6" s="232" t="s">
        <v>64</v>
      </c>
      <c r="K6" s="232" t="s">
        <v>65</v>
      </c>
      <c r="L6" s="232" t="s">
        <v>66</v>
      </c>
      <c r="M6" s="232" t="s">
        <v>67</v>
      </c>
      <c r="N6" s="232" t="s">
        <v>68</v>
      </c>
      <c r="O6" s="235"/>
      <c r="P6" s="235"/>
      <c r="Q6" s="235"/>
      <c r="R6" s="235"/>
      <c r="S6" s="155"/>
    </row>
    <row r="7" ht="15" customHeight="1" spans="1:19">
      <c r="A7" s="236">
        <v>1</v>
      </c>
      <c r="B7" s="236">
        <v>2</v>
      </c>
      <c r="C7" s="236">
        <v>3</v>
      </c>
      <c r="D7" s="236">
        <v>4</v>
      </c>
      <c r="E7" s="236">
        <v>5</v>
      </c>
      <c r="F7" s="236">
        <v>6</v>
      </c>
      <c r="G7" s="236">
        <v>7</v>
      </c>
      <c r="H7" s="236">
        <v>8</v>
      </c>
      <c r="I7" s="104">
        <v>9</v>
      </c>
      <c r="J7" s="236">
        <v>10</v>
      </c>
      <c r="K7" s="236">
        <v>11</v>
      </c>
      <c r="L7" s="236">
        <v>12</v>
      </c>
      <c r="M7" s="236">
        <v>13</v>
      </c>
      <c r="N7" s="236">
        <v>14</v>
      </c>
      <c r="O7" s="236">
        <v>15</v>
      </c>
      <c r="P7" s="236">
        <v>16</v>
      </c>
      <c r="Q7" s="236">
        <v>17</v>
      </c>
      <c r="R7" s="236">
        <v>18</v>
      </c>
      <c r="S7" s="236">
        <v>19</v>
      </c>
    </row>
    <row r="8" ht="18" customHeight="1" spans="1:19">
      <c r="A8" s="38" t="s">
        <v>69</v>
      </c>
      <c r="B8" s="38" t="s">
        <v>70</v>
      </c>
      <c r="C8" s="117">
        <v>18337420.38</v>
      </c>
      <c r="D8" s="117">
        <v>18337420.38</v>
      </c>
      <c r="E8" s="117">
        <v>18158920.38</v>
      </c>
      <c r="F8" s="117"/>
      <c r="G8" s="117"/>
      <c r="H8" s="117"/>
      <c r="I8" s="117">
        <v>178500</v>
      </c>
      <c r="J8" s="117"/>
      <c r="K8" s="117"/>
      <c r="L8" s="117">
        <v>178500</v>
      </c>
      <c r="M8" s="117"/>
      <c r="N8" s="117"/>
      <c r="O8" s="117"/>
      <c r="P8" s="117"/>
      <c r="Q8" s="117"/>
      <c r="R8" s="117"/>
      <c r="S8" s="117"/>
    </row>
    <row r="9" ht="18" customHeight="1" spans="1:19">
      <c r="A9" s="237" t="s">
        <v>71</v>
      </c>
      <c r="B9" s="237" t="s">
        <v>70</v>
      </c>
      <c r="C9" s="117">
        <v>18337420.38</v>
      </c>
      <c r="D9" s="117">
        <v>18337420.38</v>
      </c>
      <c r="E9" s="117">
        <v>18158920.38</v>
      </c>
      <c r="F9" s="117"/>
      <c r="G9" s="117"/>
      <c r="H9" s="117"/>
      <c r="I9" s="117">
        <v>178500</v>
      </c>
      <c r="J9" s="117"/>
      <c r="K9" s="117"/>
      <c r="L9" s="117">
        <v>178500</v>
      </c>
      <c r="M9" s="117"/>
      <c r="N9" s="117"/>
      <c r="O9" s="117"/>
      <c r="P9" s="117"/>
      <c r="Q9" s="117"/>
      <c r="R9" s="117"/>
      <c r="S9" s="117"/>
    </row>
    <row r="10" ht="18" customHeight="1" spans="1:19">
      <c r="A10" s="86" t="s">
        <v>55</v>
      </c>
      <c r="B10" s="238"/>
      <c r="C10" s="117">
        <v>18337420.38</v>
      </c>
      <c r="D10" s="117">
        <v>18337420.38</v>
      </c>
      <c r="E10" s="117">
        <v>18158920.38</v>
      </c>
      <c r="F10" s="117"/>
      <c r="G10" s="117"/>
      <c r="H10" s="117"/>
      <c r="I10" s="117">
        <v>178500</v>
      </c>
      <c r="J10" s="117"/>
      <c r="K10" s="117"/>
      <c r="L10" s="117">
        <v>178500</v>
      </c>
      <c r="M10" s="117"/>
      <c r="N10" s="117"/>
      <c r="O10" s="117"/>
      <c r="P10" s="117"/>
      <c r="Q10" s="117"/>
      <c r="R10" s="117"/>
      <c r="S10" s="117"/>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40"/>
  <sheetViews>
    <sheetView showGridLines="0" showZeros="0" workbookViewId="0">
      <selection activeCell="D19" sqref="D19"/>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5">
      <c r="A1" s="82" t="s">
        <v>72</v>
      </c>
    </row>
    <row r="2" ht="41.25" customHeight="1" spans="1:15">
      <c r="A2" s="77" t="str">
        <f>"2026"&amp;"年部门支出预算表"</f>
        <v>2026年部门支出预算表</v>
      </c>
    </row>
    <row r="3" ht="17.25" customHeight="1" spans="1:15">
      <c r="A3" s="80" t="str">
        <f>"单位名称："&amp;"昆明市东川区退役军人事务局"</f>
        <v>单位名称：昆明市东川区退役军人事务局</v>
      </c>
      <c r="O3" s="82" t="s">
        <v>1</v>
      </c>
    </row>
    <row r="4" ht="27" customHeight="1" spans="1:15">
      <c r="A4" s="209" t="s">
        <v>73</v>
      </c>
      <c r="B4" s="209" t="s">
        <v>74</v>
      </c>
      <c r="C4" s="209" t="s">
        <v>55</v>
      </c>
      <c r="D4" s="210" t="s">
        <v>58</v>
      </c>
      <c r="E4" s="211"/>
      <c r="F4" s="212"/>
      <c r="G4" s="213" t="s">
        <v>59</v>
      </c>
      <c r="H4" s="213" t="s">
        <v>60</v>
      </c>
      <c r="I4" s="213" t="s">
        <v>75</v>
      </c>
      <c r="J4" s="210" t="s">
        <v>62</v>
      </c>
      <c r="K4" s="211"/>
      <c r="L4" s="211"/>
      <c r="M4" s="211"/>
      <c r="N4" s="214"/>
      <c r="O4" s="215"/>
    </row>
    <row r="5" ht="42" customHeight="1" spans="1:15">
      <c r="A5" s="216"/>
      <c r="B5" s="216"/>
      <c r="C5" s="217"/>
      <c r="D5" s="218" t="s">
        <v>57</v>
      </c>
      <c r="E5" s="218" t="s">
        <v>76</v>
      </c>
      <c r="F5" s="218" t="s">
        <v>77</v>
      </c>
      <c r="G5" s="217"/>
      <c r="H5" s="217"/>
      <c r="I5" s="219"/>
      <c r="J5" s="218" t="s">
        <v>57</v>
      </c>
      <c r="K5" s="203" t="s">
        <v>78</v>
      </c>
      <c r="L5" s="203" t="s">
        <v>79</v>
      </c>
      <c r="M5" s="203" t="s">
        <v>80</v>
      </c>
      <c r="N5" s="203" t="s">
        <v>81</v>
      </c>
      <c r="O5" s="203" t="s">
        <v>82</v>
      </c>
    </row>
    <row r="6" ht="18" customHeight="1" spans="1:15">
      <c r="A6" s="89" t="s">
        <v>83</v>
      </c>
      <c r="B6" s="89" t="s">
        <v>84</v>
      </c>
      <c r="C6" s="89" t="s">
        <v>85</v>
      </c>
      <c r="D6" s="90" t="s">
        <v>86</v>
      </c>
      <c r="E6" s="90" t="s">
        <v>87</v>
      </c>
      <c r="F6" s="90" t="s">
        <v>88</v>
      </c>
      <c r="G6" s="90" t="s">
        <v>89</v>
      </c>
      <c r="H6" s="90" t="s">
        <v>90</v>
      </c>
      <c r="I6" s="90" t="s">
        <v>91</v>
      </c>
      <c r="J6" s="90" t="s">
        <v>92</v>
      </c>
      <c r="K6" s="90" t="s">
        <v>93</v>
      </c>
      <c r="L6" s="90" t="s">
        <v>94</v>
      </c>
      <c r="M6" s="90" t="s">
        <v>95</v>
      </c>
      <c r="N6" s="89" t="s">
        <v>96</v>
      </c>
      <c r="O6" s="90" t="s">
        <v>97</v>
      </c>
    </row>
    <row r="7" ht="21" customHeight="1" spans="1:15">
      <c r="A7" s="91" t="s">
        <v>98</v>
      </c>
      <c r="B7" s="91" t="s">
        <v>99</v>
      </c>
      <c r="C7" s="117">
        <v>15758676.76</v>
      </c>
      <c r="D7" s="117">
        <v>15580176.76</v>
      </c>
      <c r="E7" s="117">
        <v>2298330</v>
      </c>
      <c r="F7" s="117">
        <v>13281846.76</v>
      </c>
      <c r="G7" s="117"/>
      <c r="H7" s="117"/>
      <c r="I7" s="117"/>
      <c r="J7" s="117">
        <v>178500</v>
      </c>
      <c r="K7" s="117"/>
      <c r="L7" s="117"/>
      <c r="M7" s="117">
        <v>178500</v>
      </c>
      <c r="N7" s="117"/>
      <c r="O7" s="117"/>
    </row>
    <row r="8" ht="21" customHeight="1" spans="1:15">
      <c r="A8" s="220" t="s">
        <v>100</v>
      </c>
      <c r="B8" s="220" t="s">
        <v>101</v>
      </c>
      <c r="C8" s="117">
        <v>280812</v>
      </c>
      <c r="D8" s="117">
        <v>280812</v>
      </c>
      <c r="E8" s="117">
        <v>280812</v>
      </c>
      <c r="F8" s="117"/>
      <c r="G8" s="117"/>
      <c r="H8" s="117"/>
      <c r="I8" s="117"/>
      <c r="J8" s="117"/>
      <c r="K8" s="117"/>
      <c r="L8" s="117"/>
      <c r="M8" s="117"/>
      <c r="N8" s="117"/>
      <c r="O8" s="117"/>
    </row>
    <row r="9" ht="21" customHeight="1" spans="1:15">
      <c r="A9" s="221" t="s">
        <v>102</v>
      </c>
      <c r="B9" s="221" t="s">
        <v>103</v>
      </c>
      <c r="C9" s="117">
        <v>280812</v>
      </c>
      <c r="D9" s="117">
        <v>280812</v>
      </c>
      <c r="E9" s="117">
        <v>280812</v>
      </c>
      <c r="F9" s="117"/>
      <c r="G9" s="117"/>
      <c r="H9" s="117"/>
      <c r="I9" s="117"/>
      <c r="J9" s="117"/>
      <c r="K9" s="117"/>
      <c r="L9" s="117"/>
      <c r="M9" s="117"/>
      <c r="N9" s="117"/>
      <c r="O9" s="117"/>
    </row>
    <row r="10" ht="21" customHeight="1" spans="1:15">
      <c r="A10" s="220" t="s">
        <v>104</v>
      </c>
      <c r="B10" s="220" t="s">
        <v>105</v>
      </c>
      <c r="C10" s="117">
        <v>8585793.07</v>
      </c>
      <c r="D10" s="117">
        <v>8585793.07</v>
      </c>
      <c r="E10" s="117"/>
      <c r="F10" s="117">
        <v>8585793.07</v>
      </c>
      <c r="G10" s="117"/>
      <c r="H10" s="117"/>
      <c r="I10" s="117"/>
      <c r="J10" s="117"/>
      <c r="K10" s="117"/>
      <c r="L10" s="117"/>
      <c r="M10" s="117"/>
      <c r="N10" s="117"/>
      <c r="O10" s="117"/>
    </row>
    <row r="11" ht="21" customHeight="1" spans="1:15">
      <c r="A11" s="221" t="s">
        <v>106</v>
      </c>
      <c r="B11" s="221" t="s">
        <v>107</v>
      </c>
      <c r="C11" s="117">
        <v>454563.87</v>
      </c>
      <c r="D11" s="117">
        <v>454563.87</v>
      </c>
      <c r="E11" s="117"/>
      <c r="F11" s="117">
        <v>454563.87</v>
      </c>
      <c r="G11" s="117"/>
      <c r="H11" s="117"/>
      <c r="I11" s="117"/>
      <c r="J11" s="117"/>
      <c r="K11" s="117"/>
      <c r="L11" s="117"/>
      <c r="M11" s="117"/>
      <c r="N11" s="117"/>
      <c r="O11" s="117"/>
    </row>
    <row r="12" ht="21" customHeight="1" spans="1:15">
      <c r="A12" s="221" t="s">
        <v>108</v>
      </c>
      <c r="B12" s="221" t="s">
        <v>109</v>
      </c>
      <c r="C12" s="117">
        <v>620862.06</v>
      </c>
      <c r="D12" s="117">
        <v>620862.06</v>
      </c>
      <c r="E12" s="117"/>
      <c r="F12" s="117">
        <v>620862.06</v>
      </c>
      <c r="G12" s="117"/>
      <c r="H12" s="117"/>
      <c r="I12" s="117"/>
      <c r="J12" s="117"/>
      <c r="K12" s="117"/>
      <c r="L12" s="117"/>
      <c r="M12" s="117"/>
      <c r="N12" s="117"/>
      <c r="O12" s="117"/>
    </row>
    <row r="13" ht="21" customHeight="1" spans="1:15">
      <c r="A13" s="221" t="s">
        <v>110</v>
      </c>
      <c r="B13" s="221" t="s">
        <v>111</v>
      </c>
      <c r="C13" s="117">
        <v>2576.06</v>
      </c>
      <c r="D13" s="117">
        <v>2576.06</v>
      </c>
      <c r="E13" s="117"/>
      <c r="F13" s="117">
        <v>2576.06</v>
      </c>
      <c r="G13" s="117"/>
      <c r="H13" s="117"/>
      <c r="I13" s="117"/>
      <c r="J13" s="117"/>
      <c r="K13" s="117"/>
      <c r="L13" s="117"/>
      <c r="M13" s="117"/>
      <c r="N13" s="117"/>
      <c r="O13" s="117"/>
    </row>
    <row r="14" ht="21" customHeight="1" spans="1:15">
      <c r="A14" s="221" t="s">
        <v>112</v>
      </c>
      <c r="B14" s="221" t="s">
        <v>113</v>
      </c>
      <c r="C14" s="117">
        <v>245540.1</v>
      </c>
      <c r="D14" s="117">
        <v>245540.1</v>
      </c>
      <c r="E14" s="117"/>
      <c r="F14" s="117">
        <v>245540.1</v>
      </c>
      <c r="G14" s="117"/>
      <c r="H14" s="117"/>
      <c r="I14" s="117"/>
      <c r="J14" s="117"/>
      <c r="K14" s="117"/>
      <c r="L14" s="117"/>
      <c r="M14" s="117"/>
      <c r="N14" s="117"/>
      <c r="O14" s="117"/>
    </row>
    <row r="15" ht="21" customHeight="1" spans="1:15">
      <c r="A15" s="221" t="s">
        <v>114</v>
      </c>
      <c r="B15" s="221" t="s">
        <v>115</v>
      </c>
      <c r="C15" s="117">
        <v>90000</v>
      </c>
      <c r="D15" s="117">
        <v>90000</v>
      </c>
      <c r="E15" s="117"/>
      <c r="F15" s="117">
        <v>90000</v>
      </c>
      <c r="G15" s="117"/>
      <c r="H15" s="117"/>
      <c r="I15" s="117"/>
      <c r="J15" s="117"/>
      <c r="K15" s="117"/>
      <c r="L15" s="117"/>
      <c r="M15" s="117"/>
      <c r="N15" s="117"/>
      <c r="O15" s="117"/>
    </row>
    <row r="16" ht="21" customHeight="1" spans="1:15">
      <c r="A16" s="221" t="s">
        <v>116</v>
      </c>
      <c r="B16" s="221" t="s">
        <v>117</v>
      </c>
      <c r="C16" s="117">
        <v>7172250.98</v>
      </c>
      <c r="D16" s="117">
        <v>7172250.98</v>
      </c>
      <c r="E16" s="117"/>
      <c r="F16" s="117">
        <v>7172250.98</v>
      </c>
      <c r="G16" s="117"/>
      <c r="H16" s="117"/>
      <c r="I16" s="117"/>
      <c r="J16" s="117"/>
      <c r="K16" s="117"/>
      <c r="L16" s="117"/>
      <c r="M16" s="117"/>
      <c r="N16" s="117"/>
      <c r="O16" s="117"/>
    </row>
    <row r="17" ht="21" customHeight="1" spans="1:15">
      <c r="A17" s="220" t="s">
        <v>118</v>
      </c>
      <c r="B17" s="220" t="s">
        <v>119</v>
      </c>
      <c r="C17" s="117">
        <v>4062673.69</v>
      </c>
      <c r="D17" s="117">
        <v>3884173.69</v>
      </c>
      <c r="E17" s="117"/>
      <c r="F17" s="117">
        <v>3884173.69</v>
      </c>
      <c r="G17" s="117"/>
      <c r="H17" s="117"/>
      <c r="I17" s="117"/>
      <c r="J17" s="117">
        <v>178500</v>
      </c>
      <c r="K17" s="117"/>
      <c r="L17" s="117"/>
      <c r="M17" s="117">
        <v>178500</v>
      </c>
      <c r="N17" s="117"/>
      <c r="O17" s="117"/>
    </row>
    <row r="18" ht="21" customHeight="1" spans="1:15">
      <c r="A18" s="221" t="s">
        <v>120</v>
      </c>
      <c r="B18" s="221" t="s">
        <v>121</v>
      </c>
      <c r="C18" s="117">
        <v>2721600</v>
      </c>
      <c r="D18" s="117">
        <v>2721600</v>
      </c>
      <c r="E18" s="117"/>
      <c r="F18" s="117">
        <v>2721600</v>
      </c>
      <c r="G18" s="117"/>
      <c r="H18" s="117"/>
      <c r="I18" s="117"/>
      <c r="J18" s="117"/>
      <c r="K18" s="117"/>
      <c r="L18" s="117"/>
      <c r="M18" s="117"/>
      <c r="N18" s="117"/>
      <c r="O18" s="117"/>
    </row>
    <row r="19" ht="21" customHeight="1" spans="1:15">
      <c r="A19" s="221" t="s">
        <v>122</v>
      </c>
      <c r="B19" s="221" t="s">
        <v>123</v>
      </c>
      <c r="C19" s="117">
        <v>827423.53</v>
      </c>
      <c r="D19" s="117">
        <v>648923.53</v>
      </c>
      <c r="E19" s="117"/>
      <c r="F19" s="117">
        <v>648923.53</v>
      </c>
      <c r="G19" s="117"/>
      <c r="H19" s="117"/>
      <c r="I19" s="117"/>
      <c r="J19" s="117">
        <v>178500</v>
      </c>
      <c r="K19" s="117"/>
      <c r="L19" s="117"/>
      <c r="M19" s="117">
        <v>178500</v>
      </c>
      <c r="N19" s="117"/>
      <c r="O19" s="117"/>
    </row>
    <row r="20" ht="21" customHeight="1" spans="1:15">
      <c r="A20" s="221" t="s">
        <v>124</v>
      </c>
      <c r="B20" s="221" t="s">
        <v>125</v>
      </c>
      <c r="C20" s="117">
        <v>78232.14</v>
      </c>
      <c r="D20" s="117">
        <v>78232.14</v>
      </c>
      <c r="E20" s="117"/>
      <c r="F20" s="117">
        <v>78232.14</v>
      </c>
      <c r="G20" s="117"/>
      <c r="H20" s="117"/>
      <c r="I20" s="117"/>
      <c r="J20" s="117"/>
      <c r="K20" s="117"/>
      <c r="L20" s="117"/>
      <c r="M20" s="117"/>
      <c r="N20" s="117"/>
      <c r="O20" s="117"/>
    </row>
    <row r="21" ht="21" customHeight="1" spans="1:15">
      <c r="A21" s="221" t="s">
        <v>126</v>
      </c>
      <c r="B21" s="221" t="s">
        <v>127</v>
      </c>
      <c r="C21" s="117">
        <v>190647</v>
      </c>
      <c r="D21" s="117">
        <v>190647</v>
      </c>
      <c r="E21" s="117"/>
      <c r="F21" s="117">
        <v>190647</v>
      </c>
      <c r="G21" s="117"/>
      <c r="H21" s="117"/>
      <c r="I21" s="117"/>
      <c r="J21" s="117"/>
      <c r="K21" s="117"/>
      <c r="L21" s="117"/>
      <c r="M21" s="117"/>
      <c r="N21" s="117"/>
      <c r="O21" s="117"/>
    </row>
    <row r="22" ht="21" customHeight="1" spans="1:15">
      <c r="A22" s="221" t="s">
        <v>128</v>
      </c>
      <c r="B22" s="221" t="s">
        <v>129</v>
      </c>
      <c r="C22" s="117">
        <v>30171.02</v>
      </c>
      <c r="D22" s="117">
        <v>30171.02</v>
      </c>
      <c r="E22" s="117"/>
      <c r="F22" s="117">
        <v>30171.02</v>
      </c>
      <c r="G22" s="117"/>
      <c r="H22" s="117"/>
      <c r="I22" s="117"/>
      <c r="J22" s="117"/>
      <c r="K22" s="117"/>
      <c r="L22" s="117"/>
      <c r="M22" s="117"/>
      <c r="N22" s="117"/>
      <c r="O22" s="117"/>
    </row>
    <row r="23" ht="21" customHeight="1" spans="1:15">
      <c r="A23" s="221" t="s">
        <v>130</v>
      </c>
      <c r="B23" s="221" t="s">
        <v>131</v>
      </c>
      <c r="C23" s="117">
        <v>214600</v>
      </c>
      <c r="D23" s="117">
        <v>214600</v>
      </c>
      <c r="E23" s="117"/>
      <c r="F23" s="117">
        <v>214600</v>
      </c>
      <c r="G23" s="117"/>
      <c r="H23" s="117"/>
      <c r="I23" s="117"/>
      <c r="J23" s="117"/>
      <c r="K23" s="117"/>
      <c r="L23" s="117"/>
      <c r="M23" s="117"/>
      <c r="N23" s="117"/>
      <c r="O23" s="117"/>
    </row>
    <row r="24" ht="21" customHeight="1" spans="1:15">
      <c r="A24" s="220" t="s">
        <v>132</v>
      </c>
      <c r="B24" s="220" t="s">
        <v>133</v>
      </c>
      <c r="C24" s="117">
        <v>2829398</v>
      </c>
      <c r="D24" s="117">
        <v>2829398</v>
      </c>
      <c r="E24" s="117">
        <v>2017518</v>
      </c>
      <c r="F24" s="117">
        <v>811880</v>
      </c>
      <c r="G24" s="117"/>
      <c r="H24" s="117"/>
      <c r="I24" s="117"/>
      <c r="J24" s="117"/>
      <c r="K24" s="117"/>
      <c r="L24" s="117"/>
      <c r="M24" s="117"/>
      <c r="N24" s="117"/>
      <c r="O24" s="117"/>
    </row>
    <row r="25" ht="21" customHeight="1" spans="1:15">
      <c r="A25" s="221" t="s">
        <v>134</v>
      </c>
      <c r="B25" s="221" t="s">
        <v>135</v>
      </c>
      <c r="C25" s="117">
        <v>1144669</v>
      </c>
      <c r="D25" s="117">
        <v>1144669</v>
      </c>
      <c r="E25" s="117">
        <v>1144669</v>
      </c>
      <c r="F25" s="117"/>
      <c r="G25" s="117"/>
      <c r="H25" s="117"/>
      <c r="I25" s="117"/>
      <c r="J25" s="117"/>
      <c r="K25" s="117"/>
      <c r="L25" s="117"/>
      <c r="M25" s="117"/>
      <c r="N25" s="117"/>
      <c r="O25" s="117"/>
    </row>
    <row r="26" ht="21" customHeight="1" spans="1:15">
      <c r="A26" s="221" t="s">
        <v>136</v>
      </c>
      <c r="B26" s="221" t="s">
        <v>137</v>
      </c>
      <c r="C26" s="117">
        <v>627880</v>
      </c>
      <c r="D26" s="117">
        <v>627880</v>
      </c>
      <c r="E26" s="117"/>
      <c r="F26" s="117">
        <v>627880</v>
      </c>
      <c r="G26" s="117"/>
      <c r="H26" s="117"/>
      <c r="I26" s="117"/>
      <c r="J26" s="117"/>
      <c r="K26" s="117"/>
      <c r="L26" s="117"/>
      <c r="M26" s="117"/>
      <c r="N26" s="117"/>
      <c r="O26" s="117"/>
    </row>
    <row r="27" ht="21" customHeight="1" spans="1:15">
      <c r="A27" s="221" t="s">
        <v>138</v>
      </c>
      <c r="B27" s="221" t="s">
        <v>139</v>
      </c>
      <c r="C27" s="117">
        <v>872849</v>
      </c>
      <c r="D27" s="117">
        <v>872849</v>
      </c>
      <c r="E27" s="117">
        <v>872849</v>
      </c>
      <c r="F27" s="117"/>
      <c r="G27" s="117"/>
      <c r="H27" s="117"/>
      <c r="I27" s="117"/>
      <c r="J27" s="117"/>
      <c r="K27" s="117"/>
      <c r="L27" s="117"/>
      <c r="M27" s="117"/>
      <c r="N27" s="117"/>
      <c r="O27" s="117"/>
    </row>
    <row r="28" ht="21" customHeight="1" spans="1:15">
      <c r="A28" s="221" t="s">
        <v>140</v>
      </c>
      <c r="B28" s="221" t="s">
        <v>141</v>
      </c>
      <c r="C28" s="117">
        <v>184000</v>
      </c>
      <c r="D28" s="117">
        <v>184000</v>
      </c>
      <c r="E28" s="117"/>
      <c r="F28" s="117">
        <v>184000</v>
      </c>
      <c r="G28" s="117"/>
      <c r="H28" s="117"/>
      <c r="I28" s="117"/>
      <c r="J28" s="117"/>
      <c r="K28" s="117"/>
      <c r="L28" s="117"/>
      <c r="M28" s="117"/>
      <c r="N28" s="117"/>
      <c r="O28" s="117"/>
    </row>
    <row r="29" ht="21" customHeight="1" spans="1:15">
      <c r="A29" s="91" t="s">
        <v>142</v>
      </c>
      <c r="B29" s="91" t="s">
        <v>143</v>
      </c>
      <c r="C29" s="117">
        <v>2355618.62</v>
      </c>
      <c r="D29" s="117">
        <v>2355618.62</v>
      </c>
      <c r="E29" s="117">
        <v>678442</v>
      </c>
      <c r="F29" s="117">
        <v>1677176.62</v>
      </c>
      <c r="G29" s="117"/>
      <c r="H29" s="117"/>
      <c r="I29" s="117"/>
      <c r="J29" s="117"/>
      <c r="K29" s="117"/>
      <c r="L29" s="117"/>
      <c r="M29" s="117"/>
      <c r="N29" s="117"/>
      <c r="O29" s="117"/>
    </row>
    <row r="30" ht="21" customHeight="1" spans="1:15">
      <c r="A30" s="220" t="s">
        <v>144</v>
      </c>
      <c r="B30" s="220" t="s">
        <v>145</v>
      </c>
      <c r="C30" s="117">
        <v>679176.5</v>
      </c>
      <c r="D30" s="117">
        <v>679176.5</v>
      </c>
      <c r="E30" s="117">
        <v>678442</v>
      </c>
      <c r="F30" s="117">
        <v>734.5</v>
      </c>
      <c r="G30" s="117"/>
      <c r="H30" s="117"/>
      <c r="I30" s="117"/>
      <c r="J30" s="117"/>
      <c r="K30" s="117"/>
      <c r="L30" s="117"/>
      <c r="M30" s="117"/>
      <c r="N30" s="117"/>
      <c r="O30" s="117"/>
    </row>
    <row r="31" ht="21" customHeight="1" spans="1:15">
      <c r="A31" s="221" t="s">
        <v>146</v>
      </c>
      <c r="B31" s="221" t="s">
        <v>147</v>
      </c>
      <c r="C31" s="117">
        <v>77581</v>
      </c>
      <c r="D31" s="117">
        <v>77581</v>
      </c>
      <c r="E31" s="117">
        <v>77581</v>
      </c>
      <c r="F31" s="117"/>
      <c r="G31" s="117"/>
      <c r="H31" s="117"/>
      <c r="I31" s="117"/>
      <c r="J31" s="117"/>
      <c r="K31" s="117"/>
      <c r="L31" s="117"/>
      <c r="M31" s="117"/>
      <c r="N31" s="117"/>
      <c r="O31" s="117"/>
    </row>
    <row r="32" ht="21" customHeight="1" spans="1:15">
      <c r="A32" s="221" t="s">
        <v>148</v>
      </c>
      <c r="B32" s="221" t="s">
        <v>149</v>
      </c>
      <c r="C32" s="117">
        <v>312565</v>
      </c>
      <c r="D32" s="117">
        <v>312565</v>
      </c>
      <c r="E32" s="117">
        <v>312565</v>
      </c>
      <c r="F32" s="117"/>
      <c r="G32" s="117"/>
      <c r="H32" s="117"/>
      <c r="I32" s="117"/>
      <c r="J32" s="117"/>
      <c r="K32" s="117"/>
      <c r="L32" s="117"/>
      <c r="M32" s="117"/>
      <c r="N32" s="117"/>
      <c r="O32" s="117"/>
    </row>
    <row r="33" ht="21" customHeight="1" spans="1:15">
      <c r="A33" s="221" t="s">
        <v>150</v>
      </c>
      <c r="B33" s="221" t="s">
        <v>151</v>
      </c>
      <c r="C33" s="117">
        <v>285139</v>
      </c>
      <c r="D33" s="117">
        <v>285139</v>
      </c>
      <c r="E33" s="117">
        <v>285139</v>
      </c>
      <c r="F33" s="117"/>
      <c r="G33" s="117"/>
      <c r="H33" s="117"/>
      <c r="I33" s="117"/>
      <c r="J33" s="117"/>
      <c r="K33" s="117"/>
      <c r="L33" s="117"/>
      <c r="M33" s="117"/>
      <c r="N33" s="117"/>
      <c r="O33" s="117"/>
    </row>
    <row r="34" ht="21" customHeight="1" spans="1:15">
      <c r="A34" s="221" t="s">
        <v>152</v>
      </c>
      <c r="B34" s="221" t="s">
        <v>153</v>
      </c>
      <c r="C34" s="117">
        <v>3891.5</v>
      </c>
      <c r="D34" s="117">
        <v>3891.5</v>
      </c>
      <c r="E34" s="117">
        <v>3157</v>
      </c>
      <c r="F34" s="117">
        <v>734.5</v>
      </c>
      <c r="G34" s="117"/>
      <c r="H34" s="117"/>
      <c r="I34" s="117"/>
      <c r="J34" s="117"/>
      <c r="K34" s="117"/>
      <c r="L34" s="117"/>
      <c r="M34" s="117"/>
      <c r="N34" s="117"/>
      <c r="O34" s="117"/>
    </row>
    <row r="35" ht="21" customHeight="1" spans="1:15">
      <c r="A35" s="220" t="s">
        <v>154</v>
      </c>
      <c r="B35" s="220" t="s">
        <v>155</v>
      </c>
      <c r="C35" s="117">
        <v>1676442.12</v>
      </c>
      <c r="D35" s="117">
        <v>1676442.12</v>
      </c>
      <c r="E35" s="117"/>
      <c r="F35" s="117">
        <v>1676442.12</v>
      </c>
      <c r="G35" s="117"/>
      <c r="H35" s="117"/>
      <c r="I35" s="117"/>
      <c r="J35" s="117"/>
      <c r="K35" s="117"/>
      <c r="L35" s="117"/>
      <c r="M35" s="117"/>
      <c r="N35" s="117"/>
      <c r="O35" s="117"/>
    </row>
    <row r="36" ht="21" customHeight="1" spans="1:15">
      <c r="A36" s="221" t="s">
        <v>156</v>
      </c>
      <c r="B36" s="221" t="s">
        <v>157</v>
      </c>
      <c r="C36" s="117">
        <v>1676442.12</v>
      </c>
      <c r="D36" s="117">
        <v>1676442.12</v>
      </c>
      <c r="E36" s="117"/>
      <c r="F36" s="117">
        <v>1676442.12</v>
      </c>
      <c r="G36" s="117"/>
      <c r="H36" s="117"/>
      <c r="I36" s="117"/>
      <c r="J36" s="117"/>
      <c r="K36" s="117"/>
      <c r="L36" s="117"/>
      <c r="M36" s="117"/>
      <c r="N36" s="117"/>
      <c r="O36" s="117"/>
    </row>
    <row r="37" ht="21" customHeight="1" spans="1:15">
      <c r="A37" s="91" t="s">
        <v>158</v>
      </c>
      <c r="B37" s="91" t="s">
        <v>159</v>
      </c>
      <c r="C37" s="117">
        <v>223125</v>
      </c>
      <c r="D37" s="117">
        <v>223125</v>
      </c>
      <c r="E37" s="117">
        <v>223125</v>
      </c>
      <c r="F37" s="117"/>
      <c r="G37" s="117"/>
      <c r="H37" s="117"/>
      <c r="I37" s="117"/>
      <c r="J37" s="117"/>
      <c r="K37" s="117"/>
      <c r="L37" s="117"/>
      <c r="M37" s="117"/>
      <c r="N37" s="117"/>
      <c r="O37" s="117"/>
    </row>
    <row r="38" ht="21" customHeight="1" spans="1:15">
      <c r="A38" s="220" t="s">
        <v>160</v>
      </c>
      <c r="B38" s="220" t="s">
        <v>161</v>
      </c>
      <c r="C38" s="117">
        <v>223125</v>
      </c>
      <c r="D38" s="117">
        <v>223125</v>
      </c>
      <c r="E38" s="117">
        <v>223125</v>
      </c>
      <c r="F38" s="117"/>
      <c r="G38" s="117"/>
      <c r="H38" s="117"/>
      <c r="I38" s="117"/>
      <c r="J38" s="117"/>
      <c r="K38" s="117"/>
      <c r="L38" s="117"/>
      <c r="M38" s="117"/>
      <c r="N38" s="117"/>
      <c r="O38" s="117"/>
    </row>
    <row r="39" ht="21" customHeight="1" spans="1:15">
      <c r="A39" s="221" t="s">
        <v>162</v>
      </c>
      <c r="B39" s="221" t="s">
        <v>163</v>
      </c>
      <c r="C39" s="117">
        <v>223125</v>
      </c>
      <c r="D39" s="117">
        <v>223125</v>
      </c>
      <c r="E39" s="117">
        <v>223125</v>
      </c>
      <c r="F39" s="117"/>
      <c r="G39" s="117"/>
      <c r="H39" s="117"/>
      <c r="I39" s="117"/>
      <c r="J39" s="117"/>
      <c r="K39" s="117"/>
      <c r="L39" s="117"/>
      <c r="M39" s="117"/>
      <c r="N39" s="117"/>
      <c r="O39" s="117"/>
    </row>
    <row r="40" ht="21" customHeight="1" spans="1:15">
      <c r="A40" s="222" t="s">
        <v>55</v>
      </c>
      <c r="B40" s="181"/>
      <c r="C40" s="117">
        <v>18337420.38</v>
      </c>
      <c r="D40" s="117">
        <v>18158920.38</v>
      </c>
      <c r="E40" s="117">
        <v>3199897</v>
      </c>
      <c r="F40" s="117">
        <v>14959023.38</v>
      </c>
      <c r="G40" s="117"/>
      <c r="H40" s="117"/>
      <c r="I40" s="117"/>
      <c r="J40" s="117">
        <v>178500</v>
      </c>
      <c r="K40" s="117"/>
      <c r="L40" s="117"/>
      <c r="M40" s="117">
        <v>178500</v>
      </c>
      <c r="N40" s="117"/>
      <c r="O40" s="117"/>
    </row>
  </sheetData>
  <mergeCells count="12">
    <mergeCell ref="A1:O1"/>
    <mergeCell ref="A2:O2"/>
    <mergeCell ref="A3:B3"/>
    <mergeCell ref="D4:F4"/>
    <mergeCell ref="J4:O4"/>
    <mergeCell ref="A40:B40"/>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2" workbookViewId="0">
      <selection activeCell="A1" sqref="A1"/>
    </sheetView>
  </sheetViews>
  <sheetFormatPr defaultColWidth="8.575" defaultRowHeight="12.75" customHeight="1" outlineLevelCol="3"/>
  <cols>
    <col min="1" max="4" width="35.575" customWidth="1"/>
  </cols>
  <sheetData>
    <row r="1" ht="15" customHeight="1" spans="1:4">
      <c r="A1" s="78"/>
      <c r="B1" s="82"/>
      <c r="C1" s="82"/>
      <c r="D1" s="82" t="s">
        <v>164</v>
      </c>
    </row>
    <row r="2" ht="41.25" customHeight="1" spans="1:4">
      <c r="A2" s="77" t="str">
        <f>"2026"&amp;"年部门财政拨款收支预算总表"</f>
        <v>2026年部门财政拨款收支预算总表</v>
      </c>
    </row>
    <row r="3" ht="17.25" customHeight="1" spans="1:4">
      <c r="A3" s="80" t="str">
        <f>"单位名称："&amp;"昆明市东川区退役军人事务局"</f>
        <v>单位名称：昆明市东川区退役军人事务局</v>
      </c>
      <c r="B3" s="202"/>
      <c r="D3" s="82" t="s">
        <v>1</v>
      </c>
    </row>
    <row r="4" ht="17.25" customHeight="1" spans="1:4">
      <c r="A4" s="203" t="s">
        <v>2</v>
      </c>
      <c r="B4" s="204"/>
      <c r="C4" s="203" t="s">
        <v>3</v>
      </c>
      <c r="D4" s="204"/>
    </row>
    <row r="5" ht="18.75" customHeight="1" spans="1:4">
      <c r="A5" s="203" t="s">
        <v>4</v>
      </c>
      <c r="B5" s="203" t="s">
        <v>5</v>
      </c>
      <c r="C5" s="203" t="s">
        <v>6</v>
      </c>
      <c r="D5" s="203" t="s">
        <v>5</v>
      </c>
    </row>
    <row r="6" ht="16.5" customHeight="1" spans="1:4">
      <c r="A6" s="205" t="s">
        <v>165</v>
      </c>
      <c r="B6" s="117">
        <v>18158920.38</v>
      </c>
      <c r="C6" s="205" t="s">
        <v>166</v>
      </c>
      <c r="D6" s="117">
        <v>18158920.38</v>
      </c>
    </row>
    <row r="7" ht="16.5" customHeight="1" spans="1:4">
      <c r="A7" s="205" t="s">
        <v>167</v>
      </c>
      <c r="B7" s="117">
        <v>18158920.38</v>
      </c>
      <c r="C7" s="205" t="s">
        <v>168</v>
      </c>
      <c r="D7" s="117"/>
    </row>
    <row r="8" ht="16.5" customHeight="1" spans="1:4">
      <c r="A8" s="205" t="s">
        <v>169</v>
      </c>
      <c r="B8" s="117"/>
      <c r="C8" s="205" t="s">
        <v>170</v>
      </c>
      <c r="D8" s="117"/>
    </row>
    <row r="9" ht="16.5" customHeight="1" spans="1:4">
      <c r="A9" s="205" t="s">
        <v>171</v>
      </c>
      <c r="B9" s="117"/>
      <c r="C9" s="205" t="s">
        <v>172</v>
      </c>
      <c r="D9" s="117"/>
    </row>
    <row r="10" ht="16.5" customHeight="1" spans="1:4">
      <c r="A10" s="205" t="s">
        <v>173</v>
      </c>
      <c r="B10" s="117"/>
      <c r="C10" s="205" t="s">
        <v>174</v>
      </c>
      <c r="D10" s="117"/>
    </row>
    <row r="11" ht="16.5" customHeight="1" spans="1:4">
      <c r="A11" s="205" t="s">
        <v>167</v>
      </c>
      <c r="B11" s="117"/>
      <c r="C11" s="205" t="s">
        <v>175</v>
      </c>
      <c r="D11" s="117"/>
    </row>
    <row r="12" ht="16.5" customHeight="1" spans="1:4">
      <c r="A12" s="26" t="s">
        <v>169</v>
      </c>
      <c r="B12" s="117"/>
      <c r="C12" s="103" t="s">
        <v>176</v>
      </c>
      <c r="D12" s="117"/>
    </row>
    <row r="13" ht="16.5" customHeight="1" spans="1:4">
      <c r="A13" s="26" t="s">
        <v>171</v>
      </c>
      <c r="B13" s="117"/>
      <c r="C13" s="103" t="s">
        <v>177</v>
      </c>
      <c r="D13" s="117"/>
    </row>
    <row r="14" ht="16.5" customHeight="1" spans="1:4">
      <c r="A14" s="206"/>
      <c r="B14" s="117"/>
      <c r="C14" s="103" t="s">
        <v>178</v>
      </c>
      <c r="D14" s="117">
        <v>15580176.76</v>
      </c>
    </row>
    <row r="15" ht="16.5" customHeight="1" spans="1:4">
      <c r="A15" s="206"/>
      <c r="B15" s="117"/>
      <c r="C15" s="103" t="s">
        <v>179</v>
      </c>
      <c r="D15" s="117">
        <v>2355618.62</v>
      </c>
    </row>
    <row r="16" ht="16.5" customHeight="1" spans="1:4">
      <c r="A16" s="206"/>
      <c r="B16" s="117"/>
      <c r="C16" s="103" t="s">
        <v>180</v>
      </c>
      <c r="D16" s="117"/>
    </row>
    <row r="17" ht="16.5" customHeight="1" spans="1:4">
      <c r="A17" s="206"/>
      <c r="B17" s="117"/>
      <c r="C17" s="103" t="s">
        <v>181</v>
      </c>
      <c r="D17" s="117"/>
    </row>
    <row r="18" ht="16.5" customHeight="1" spans="1:4">
      <c r="A18" s="206"/>
      <c r="B18" s="117"/>
      <c r="C18" s="103" t="s">
        <v>182</v>
      </c>
      <c r="D18" s="117"/>
    </row>
    <row r="19" ht="16.5" customHeight="1" spans="1:4">
      <c r="A19" s="206"/>
      <c r="B19" s="117"/>
      <c r="C19" s="103" t="s">
        <v>183</v>
      </c>
      <c r="D19" s="117"/>
    </row>
    <row r="20" ht="16.5" customHeight="1" spans="1:4">
      <c r="A20" s="206"/>
      <c r="B20" s="117"/>
      <c r="C20" s="103" t="s">
        <v>184</v>
      </c>
      <c r="D20" s="117"/>
    </row>
    <row r="21" ht="16.5" customHeight="1" spans="1:4">
      <c r="A21" s="206"/>
      <c r="B21" s="117"/>
      <c r="C21" s="103" t="s">
        <v>185</v>
      </c>
      <c r="D21" s="117"/>
    </row>
    <row r="22" ht="16.5" customHeight="1" spans="1:4">
      <c r="A22" s="206"/>
      <c r="B22" s="117"/>
      <c r="C22" s="103" t="s">
        <v>186</v>
      </c>
      <c r="D22" s="117"/>
    </row>
    <row r="23" ht="16.5" customHeight="1" spans="1:4">
      <c r="A23" s="206"/>
      <c r="B23" s="117"/>
      <c r="C23" s="103" t="s">
        <v>187</v>
      </c>
      <c r="D23" s="117"/>
    </row>
    <row r="24" ht="16.5" customHeight="1" spans="1:4">
      <c r="A24" s="206"/>
      <c r="B24" s="117"/>
      <c r="C24" s="103" t="s">
        <v>188</v>
      </c>
      <c r="D24" s="117"/>
    </row>
    <row r="25" ht="16.5" customHeight="1" spans="1:4">
      <c r="A25" s="206"/>
      <c r="B25" s="117"/>
      <c r="C25" s="103" t="s">
        <v>189</v>
      </c>
      <c r="D25" s="117">
        <v>223125</v>
      </c>
    </row>
    <row r="26" ht="16.5" customHeight="1" spans="1:4">
      <c r="A26" s="206"/>
      <c r="B26" s="117"/>
      <c r="C26" s="103" t="s">
        <v>190</v>
      </c>
      <c r="D26" s="117"/>
    </row>
    <row r="27" ht="16.5" customHeight="1" spans="1:4">
      <c r="A27" s="206"/>
      <c r="B27" s="117"/>
      <c r="C27" s="103" t="s">
        <v>191</v>
      </c>
      <c r="D27" s="117"/>
    </row>
    <row r="28" ht="16.5" customHeight="1" spans="1:4">
      <c r="A28" s="206"/>
      <c r="B28" s="117"/>
      <c r="C28" s="103" t="s">
        <v>192</v>
      </c>
      <c r="D28" s="117"/>
    </row>
    <row r="29" ht="16.5" customHeight="1" spans="1:4">
      <c r="A29" s="206"/>
      <c r="B29" s="117"/>
      <c r="C29" s="103" t="s">
        <v>193</v>
      </c>
      <c r="D29" s="117"/>
    </row>
    <row r="30" ht="16.5" customHeight="1" spans="1:4">
      <c r="A30" s="206"/>
      <c r="B30" s="117"/>
      <c r="C30" s="103" t="s">
        <v>194</v>
      </c>
      <c r="D30" s="117"/>
    </row>
    <row r="31" ht="16.5" customHeight="1" spans="1:4">
      <c r="A31" s="206"/>
      <c r="B31" s="117"/>
      <c r="C31" s="26" t="s">
        <v>195</v>
      </c>
      <c r="D31" s="117"/>
    </row>
    <row r="32" ht="16.5" customHeight="1" spans="1:4">
      <c r="A32" s="206"/>
      <c r="B32" s="117"/>
      <c r="C32" s="26" t="s">
        <v>196</v>
      </c>
      <c r="D32" s="117"/>
    </row>
    <row r="33" ht="16.5" customHeight="1" spans="1:4">
      <c r="A33" s="206"/>
      <c r="B33" s="117"/>
      <c r="C33" s="22" t="s">
        <v>197</v>
      </c>
      <c r="D33" s="117"/>
    </row>
    <row r="34" ht="15" customHeight="1" spans="1:4">
      <c r="A34" s="207" t="s">
        <v>50</v>
      </c>
      <c r="B34" s="208">
        <v>18158920.38</v>
      </c>
      <c r="C34" s="207" t="s">
        <v>51</v>
      </c>
      <c r="D34" s="208">
        <v>18158920.38</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40"/>
  <sheetViews>
    <sheetView showZeros="0" workbookViewId="0">
      <selection activeCell="F7" sqref="F7"/>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73"/>
      <c r="F1" s="107"/>
      <c r="G1" s="174" t="s">
        <v>198</v>
      </c>
    </row>
    <row r="2" ht="41.25" customHeight="1" spans="1:7">
      <c r="A2" s="163" t="str">
        <f>"2026"&amp;"年一般公共预算支出预算表（按功能科目分类）"</f>
        <v>2026年一般公共预算支出预算表（按功能科目分类）</v>
      </c>
      <c r="B2" s="163"/>
      <c r="C2" s="163"/>
      <c r="D2" s="163"/>
      <c r="E2" s="163"/>
      <c r="F2" s="163"/>
      <c r="G2" s="163"/>
    </row>
    <row r="3" ht="18" customHeight="1" spans="1:7">
      <c r="A3" s="43" t="str">
        <f>"单位名称："&amp;"昆明市东川区退役军人事务局"</f>
        <v>单位名称：昆明市东川区退役军人事务局</v>
      </c>
      <c r="F3" s="160"/>
      <c r="G3" s="174" t="s">
        <v>1</v>
      </c>
    </row>
    <row r="4" ht="20.25" customHeight="1" spans="1:7">
      <c r="A4" s="197" t="s">
        <v>199</v>
      </c>
      <c r="B4" s="198"/>
      <c r="C4" s="164" t="s">
        <v>55</v>
      </c>
      <c r="D4" s="185" t="s">
        <v>76</v>
      </c>
      <c r="E4" s="14"/>
      <c r="F4" s="15"/>
      <c r="G4" s="176" t="s">
        <v>77</v>
      </c>
    </row>
    <row r="5" ht="20.25" customHeight="1" spans="1:7">
      <c r="A5" s="199" t="s">
        <v>73</v>
      </c>
      <c r="B5" s="199" t="s">
        <v>74</v>
      </c>
      <c r="C5" s="54"/>
      <c r="D5" s="17" t="s">
        <v>57</v>
      </c>
      <c r="E5" s="17" t="s">
        <v>200</v>
      </c>
      <c r="F5" s="17" t="s">
        <v>201</v>
      </c>
      <c r="G5" s="178"/>
    </row>
    <row r="6" ht="15" customHeight="1" spans="1:7">
      <c r="A6" s="25" t="s">
        <v>83</v>
      </c>
      <c r="B6" s="25" t="s">
        <v>84</v>
      </c>
      <c r="C6" s="25" t="s">
        <v>85</v>
      </c>
      <c r="D6" s="25" t="s">
        <v>86</v>
      </c>
      <c r="E6" s="25" t="s">
        <v>87</v>
      </c>
      <c r="F6" s="25" t="s">
        <v>88</v>
      </c>
      <c r="G6" s="25" t="s">
        <v>89</v>
      </c>
    </row>
    <row r="7" ht="18" customHeight="1" spans="1:7">
      <c r="A7" s="22" t="s">
        <v>98</v>
      </c>
      <c r="B7" s="22" t="s">
        <v>99</v>
      </c>
      <c r="C7" s="117">
        <v>15580176.76</v>
      </c>
      <c r="D7" s="117">
        <v>2298330</v>
      </c>
      <c r="E7" s="117">
        <v>2133070</v>
      </c>
      <c r="F7" s="117">
        <v>165260</v>
      </c>
      <c r="G7" s="117">
        <v>13281846.76</v>
      </c>
    </row>
    <row r="8" ht="18" customHeight="1" spans="1:7">
      <c r="A8" s="171" t="s">
        <v>100</v>
      </c>
      <c r="B8" s="171" t="s">
        <v>101</v>
      </c>
      <c r="C8" s="117">
        <v>280812</v>
      </c>
      <c r="D8" s="117">
        <v>280812</v>
      </c>
      <c r="E8" s="117">
        <v>280812</v>
      </c>
      <c r="F8" s="117"/>
      <c r="G8" s="117"/>
    </row>
    <row r="9" ht="18" customHeight="1" spans="1:7">
      <c r="A9" s="200" t="s">
        <v>102</v>
      </c>
      <c r="B9" s="200" t="s">
        <v>103</v>
      </c>
      <c r="C9" s="117">
        <v>280812</v>
      </c>
      <c r="D9" s="117">
        <v>280812</v>
      </c>
      <c r="E9" s="117">
        <v>280812</v>
      </c>
      <c r="F9" s="117"/>
      <c r="G9" s="117"/>
    </row>
    <row r="10" ht="18" customHeight="1" spans="1:7">
      <c r="A10" s="171" t="s">
        <v>104</v>
      </c>
      <c r="B10" s="171" t="s">
        <v>105</v>
      </c>
      <c r="C10" s="117">
        <v>8585793.07</v>
      </c>
      <c r="D10" s="117"/>
      <c r="E10" s="117"/>
      <c r="F10" s="117"/>
      <c r="G10" s="117">
        <v>8585793.07</v>
      </c>
    </row>
    <row r="11" ht="18" customHeight="1" spans="1:7">
      <c r="A11" s="200" t="s">
        <v>106</v>
      </c>
      <c r="B11" s="200" t="s">
        <v>107</v>
      </c>
      <c r="C11" s="117">
        <v>454563.87</v>
      </c>
      <c r="D11" s="117"/>
      <c r="E11" s="117"/>
      <c r="F11" s="117"/>
      <c r="G11" s="117">
        <v>454563.87</v>
      </c>
    </row>
    <row r="12" ht="18" customHeight="1" spans="1:7">
      <c r="A12" s="200" t="s">
        <v>108</v>
      </c>
      <c r="B12" s="200" t="s">
        <v>109</v>
      </c>
      <c r="C12" s="117">
        <v>620862.06</v>
      </c>
      <c r="D12" s="117"/>
      <c r="E12" s="117"/>
      <c r="F12" s="117"/>
      <c r="G12" s="117">
        <v>620862.06</v>
      </c>
    </row>
    <row r="13" ht="18" customHeight="1" spans="1:7">
      <c r="A13" s="200" t="s">
        <v>110</v>
      </c>
      <c r="B13" s="200" t="s">
        <v>111</v>
      </c>
      <c r="C13" s="117">
        <v>2576.06</v>
      </c>
      <c r="D13" s="117"/>
      <c r="E13" s="117"/>
      <c r="F13" s="117"/>
      <c r="G13" s="117">
        <v>2576.06</v>
      </c>
    </row>
    <row r="14" ht="18" customHeight="1" spans="1:7">
      <c r="A14" s="200" t="s">
        <v>112</v>
      </c>
      <c r="B14" s="200" t="s">
        <v>113</v>
      </c>
      <c r="C14" s="117">
        <v>245540.1</v>
      </c>
      <c r="D14" s="117"/>
      <c r="E14" s="117"/>
      <c r="F14" s="117"/>
      <c r="G14" s="117">
        <v>245540.1</v>
      </c>
    </row>
    <row r="15" ht="18" customHeight="1" spans="1:7">
      <c r="A15" s="200" t="s">
        <v>114</v>
      </c>
      <c r="B15" s="200" t="s">
        <v>115</v>
      </c>
      <c r="C15" s="117">
        <v>90000</v>
      </c>
      <c r="D15" s="117"/>
      <c r="E15" s="117"/>
      <c r="F15" s="117"/>
      <c r="G15" s="117">
        <v>90000</v>
      </c>
    </row>
    <row r="16" ht="18" customHeight="1" spans="1:7">
      <c r="A16" s="200" t="s">
        <v>116</v>
      </c>
      <c r="B16" s="200" t="s">
        <v>117</v>
      </c>
      <c r="C16" s="117">
        <v>7172250.98</v>
      </c>
      <c r="D16" s="117"/>
      <c r="E16" s="117"/>
      <c r="F16" s="117"/>
      <c r="G16" s="117">
        <v>7172250.98</v>
      </c>
    </row>
    <row r="17" ht="18" customHeight="1" spans="1:7">
      <c r="A17" s="171" t="s">
        <v>118</v>
      </c>
      <c r="B17" s="171" t="s">
        <v>119</v>
      </c>
      <c r="C17" s="117">
        <v>3884173.69</v>
      </c>
      <c r="D17" s="117"/>
      <c r="E17" s="117"/>
      <c r="F17" s="117"/>
      <c r="G17" s="117">
        <v>3884173.69</v>
      </c>
    </row>
    <row r="18" ht="18" customHeight="1" spans="1:7">
      <c r="A18" s="200" t="s">
        <v>120</v>
      </c>
      <c r="B18" s="200" t="s">
        <v>121</v>
      </c>
      <c r="C18" s="117">
        <v>2721600</v>
      </c>
      <c r="D18" s="117"/>
      <c r="E18" s="117"/>
      <c r="F18" s="117"/>
      <c r="G18" s="117">
        <v>2721600</v>
      </c>
    </row>
    <row r="19" ht="18" customHeight="1" spans="1:7">
      <c r="A19" s="200" t="s">
        <v>122</v>
      </c>
      <c r="B19" s="200" t="s">
        <v>123</v>
      </c>
      <c r="C19" s="117">
        <v>648923.53</v>
      </c>
      <c r="D19" s="117"/>
      <c r="E19" s="117"/>
      <c r="F19" s="117"/>
      <c r="G19" s="117">
        <v>648923.53</v>
      </c>
    </row>
    <row r="20" ht="18" customHeight="1" spans="1:7">
      <c r="A20" s="200" t="s">
        <v>124</v>
      </c>
      <c r="B20" s="200" t="s">
        <v>125</v>
      </c>
      <c r="C20" s="117">
        <v>78232.14</v>
      </c>
      <c r="D20" s="117"/>
      <c r="E20" s="117"/>
      <c r="F20" s="117"/>
      <c r="G20" s="117">
        <v>78232.14</v>
      </c>
    </row>
    <row r="21" ht="18" customHeight="1" spans="1:7">
      <c r="A21" s="200" t="s">
        <v>126</v>
      </c>
      <c r="B21" s="200" t="s">
        <v>127</v>
      </c>
      <c r="C21" s="117">
        <v>190647</v>
      </c>
      <c r="D21" s="117"/>
      <c r="E21" s="117"/>
      <c r="F21" s="117"/>
      <c r="G21" s="117">
        <v>190647</v>
      </c>
    </row>
    <row r="22" ht="18" customHeight="1" spans="1:7">
      <c r="A22" s="200" t="s">
        <v>128</v>
      </c>
      <c r="B22" s="200" t="s">
        <v>129</v>
      </c>
      <c r="C22" s="117">
        <v>30171.02</v>
      </c>
      <c r="D22" s="117"/>
      <c r="E22" s="117"/>
      <c r="F22" s="117"/>
      <c r="G22" s="117">
        <v>30171.02</v>
      </c>
    </row>
    <row r="23" ht="18" customHeight="1" spans="1:7">
      <c r="A23" s="200" t="s">
        <v>130</v>
      </c>
      <c r="B23" s="200" t="s">
        <v>131</v>
      </c>
      <c r="C23" s="117">
        <v>214600</v>
      </c>
      <c r="D23" s="117"/>
      <c r="E23" s="117"/>
      <c r="F23" s="117"/>
      <c r="G23" s="117">
        <v>214600</v>
      </c>
    </row>
    <row r="24" ht="18" customHeight="1" spans="1:7">
      <c r="A24" s="171" t="s">
        <v>132</v>
      </c>
      <c r="B24" s="171" t="s">
        <v>133</v>
      </c>
      <c r="C24" s="117">
        <v>2829398</v>
      </c>
      <c r="D24" s="117">
        <v>2017518</v>
      </c>
      <c r="E24" s="117">
        <v>1852258</v>
      </c>
      <c r="F24" s="117">
        <v>165260</v>
      </c>
      <c r="G24" s="117">
        <v>811880</v>
      </c>
    </row>
    <row r="25" ht="18" customHeight="1" spans="1:7">
      <c r="A25" s="200" t="s">
        <v>134</v>
      </c>
      <c r="B25" s="200" t="s">
        <v>135</v>
      </c>
      <c r="C25" s="117">
        <v>1144669</v>
      </c>
      <c r="D25" s="117">
        <v>1144669</v>
      </c>
      <c r="E25" s="117">
        <v>1024419</v>
      </c>
      <c r="F25" s="117">
        <v>120250</v>
      </c>
      <c r="G25" s="117"/>
    </row>
    <row r="26" ht="18" customHeight="1" spans="1:7">
      <c r="A26" s="200" t="s">
        <v>136</v>
      </c>
      <c r="B26" s="200" t="s">
        <v>137</v>
      </c>
      <c r="C26" s="117">
        <v>627880</v>
      </c>
      <c r="D26" s="117"/>
      <c r="E26" s="117"/>
      <c r="F26" s="117"/>
      <c r="G26" s="117">
        <v>627880</v>
      </c>
    </row>
    <row r="27" ht="18" customHeight="1" spans="1:7">
      <c r="A27" s="200" t="s">
        <v>138</v>
      </c>
      <c r="B27" s="200" t="s">
        <v>139</v>
      </c>
      <c r="C27" s="117">
        <v>872849</v>
      </c>
      <c r="D27" s="117">
        <v>872849</v>
      </c>
      <c r="E27" s="117">
        <v>827839</v>
      </c>
      <c r="F27" s="117">
        <v>45010</v>
      </c>
      <c r="G27" s="117"/>
    </row>
    <row r="28" ht="18" customHeight="1" spans="1:7">
      <c r="A28" s="200" t="s">
        <v>140</v>
      </c>
      <c r="B28" s="200" t="s">
        <v>141</v>
      </c>
      <c r="C28" s="117">
        <v>184000</v>
      </c>
      <c r="D28" s="117"/>
      <c r="E28" s="117"/>
      <c r="F28" s="117"/>
      <c r="G28" s="117">
        <v>184000</v>
      </c>
    </row>
    <row r="29" ht="18" customHeight="1" spans="1:7">
      <c r="A29" s="22" t="s">
        <v>142</v>
      </c>
      <c r="B29" s="22" t="s">
        <v>143</v>
      </c>
      <c r="C29" s="117">
        <v>2355618.62</v>
      </c>
      <c r="D29" s="117">
        <v>678442</v>
      </c>
      <c r="E29" s="117">
        <v>678442</v>
      </c>
      <c r="F29" s="117"/>
      <c r="G29" s="117">
        <v>1677176.62</v>
      </c>
    </row>
    <row r="30" ht="18" customHeight="1" spans="1:7">
      <c r="A30" s="171" t="s">
        <v>144</v>
      </c>
      <c r="B30" s="171" t="s">
        <v>145</v>
      </c>
      <c r="C30" s="117">
        <v>679176.5</v>
      </c>
      <c r="D30" s="117">
        <v>678442</v>
      </c>
      <c r="E30" s="117">
        <v>678442</v>
      </c>
      <c r="F30" s="117"/>
      <c r="G30" s="117">
        <v>734.5</v>
      </c>
    </row>
    <row r="31" ht="18" customHeight="1" spans="1:7">
      <c r="A31" s="200" t="s">
        <v>146</v>
      </c>
      <c r="B31" s="200" t="s">
        <v>147</v>
      </c>
      <c r="C31" s="117">
        <v>77581</v>
      </c>
      <c r="D31" s="117">
        <v>77581</v>
      </c>
      <c r="E31" s="117">
        <v>77581</v>
      </c>
      <c r="F31" s="117"/>
      <c r="G31" s="117"/>
    </row>
    <row r="32" ht="18" customHeight="1" spans="1:7">
      <c r="A32" s="200" t="s">
        <v>148</v>
      </c>
      <c r="B32" s="200" t="s">
        <v>149</v>
      </c>
      <c r="C32" s="117">
        <v>312565</v>
      </c>
      <c r="D32" s="117">
        <v>312565</v>
      </c>
      <c r="E32" s="117">
        <v>312565</v>
      </c>
      <c r="F32" s="117"/>
      <c r="G32" s="117"/>
    </row>
    <row r="33" ht="18" customHeight="1" spans="1:7">
      <c r="A33" s="200" t="s">
        <v>150</v>
      </c>
      <c r="B33" s="200" t="s">
        <v>151</v>
      </c>
      <c r="C33" s="117">
        <v>285139</v>
      </c>
      <c r="D33" s="117">
        <v>285139</v>
      </c>
      <c r="E33" s="117">
        <v>285139</v>
      </c>
      <c r="F33" s="117"/>
      <c r="G33" s="117"/>
    </row>
    <row r="34" ht="18" customHeight="1" spans="1:7">
      <c r="A34" s="200" t="s">
        <v>152</v>
      </c>
      <c r="B34" s="200" t="s">
        <v>153</v>
      </c>
      <c r="C34" s="117">
        <v>3891.5</v>
      </c>
      <c r="D34" s="117">
        <v>3157</v>
      </c>
      <c r="E34" s="117">
        <v>3157</v>
      </c>
      <c r="F34" s="117"/>
      <c r="G34" s="117">
        <v>734.5</v>
      </c>
    </row>
    <row r="35" ht="18" customHeight="1" spans="1:7">
      <c r="A35" s="171" t="s">
        <v>154</v>
      </c>
      <c r="B35" s="171" t="s">
        <v>155</v>
      </c>
      <c r="C35" s="117">
        <v>1676442.12</v>
      </c>
      <c r="D35" s="117"/>
      <c r="E35" s="117"/>
      <c r="F35" s="117"/>
      <c r="G35" s="117">
        <v>1676442.12</v>
      </c>
    </row>
    <row r="36" ht="18" customHeight="1" spans="1:7">
      <c r="A36" s="200" t="s">
        <v>156</v>
      </c>
      <c r="B36" s="200" t="s">
        <v>157</v>
      </c>
      <c r="C36" s="117">
        <v>1676442.12</v>
      </c>
      <c r="D36" s="117"/>
      <c r="E36" s="117"/>
      <c r="F36" s="117"/>
      <c r="G36" s="117">
        <v>1676442.12</v>
      </c>
    </row>
    <row r="37" ht="18" customHeight="1" spans="1:7">
      <c r="A37" s="22" t="s">
        <v>158</v>
      </c>
      <c r="B37" s="22" t="s">
        <v>159</v>
      </c>
      <c r="C37" s="117">
        <v>223125</v>
      </c>
      <c r="D37" s="117">
        <v>223125</v>
      </c>
      <c r="E37" s="117">
        <v>223125</v>
      </c>
      <c r="F37" s="117"/>
      <c r="G37" s="117"/>
    </row>
    <row r="38" ht="18" customHeight="1" spans="1:7">
      <c r="A38" s="171" t="s">
        <v>160</v>
      </c>
      <c r="B38" s="171" t="s">
        <v>161</v>
      </c>
      <c r="C38" s="117">
        <v>223125</v>
      </c>
      <c r="D38" s="117">
        <v>223125</v>
      </c>
      <c r="E38" s="117">
        <v>223125</v>
      </c>
      <c r="F38" s="117"/>
      <c r="G38" s="117"/>
    </row>
    <row r="39" ht="18" customHeight="1" spans="1:7">
      <c r="A39" s="200" t="s">
        <v>162</v>
      </c>
      <c r="B39" s="200" t="s">
        <v>163</v>
      </c>
      <c r="C39" s="117">
        <v>223125</v>
      </c>
      <c r="D39" s="117">
        <v>223125</v>
      </c>
      <c r="E39" s="117">
        <v>223125</v>
      </c>
      <c r="F39" s="117"/>
      <c r="G39" s="117"/>
    </row>
    <row r="40" ht="18" customHeight="1" spans="1:7">
      <c r="A40" s="116" t="s">
        <v>202</v>
      </c>
      <c r="B40" s="201" t="s">
        <v>202</v>
      </c>
      <c r="C40" s="117">
        <v>18158920.38</v>
      </c>
      <c r="D40" s="117">
        <v>3199897</v>
      </c>
      <c r="E40" s="117">
        <v>3034637</v>
      </c>
      <c r="F40" s="117">
        <v>165260</v>
      </c>
      <c r="G40" s="117">
        <v>14959023.38</v>
      </c>
    </row>
  </sheetData>
  <mergeCells count="6">
    <mergeCell ref="A2:G2"/>
    <mergeCell ref="A4:B4"/>
    <mergeCell ref="D4:F4"/>
    <mergeCell ref="A40:B40"/>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topLeftCell="B1" workbookViewId="0">
      <selection activeCell="A1" sqref="A1"/>
    </sheetView>
  </sheetViews>
  <sheetFormatPr defaultColWidth="10.425" defaultRowHeight="14.25" customHeight="1" outlineLevelRow="6" outlineLevelCol="5"/>
  <cols>
    <col min="1" max="6" width="28.1416666666667" customWidth="1"/>
  </cols>
  <sheetData>
    <row r="1" customHeight="1" spans="1:6">
      <c r="A1" s="79"/>
      <c r="B1" s="79"/>
      <c r="C1" s="79"/>
      <c r="D1" s="79"/>
      <c r="E1" s="78"/>
      <c r="F1" s="193" t="s">
        <v>203</v>
      </c>
    </row>
    <row r="2" ht="41.25" customHeight="1" spans="1:6">
      <c r="A2" s="194" t="str">
        <f>"2026"&amp;"年一般公共预算“三公”经费支出预算表"</f>
        <v>2026年一般公共预算“三公”经费支出预算表</v>
      </c>
      <c r="B2" s="79"/>
      <c r="C2" s="79"/>
      <c r="D2" s="79"/>
      <c r="E2" s="78"/>
      <c r="F2" s="79"/>
    </row>
    <row r="3" customHeight="1" spans="1:6">
      <c r="A3" s="147" t="str">
        <f>"单位名称："&amp;"昆明市东川区退役军人事务局"</f>
        <v>单位名称：昆明市东川区退役军人事务局</v>
      </c>
      <c r="B3" s="195"/>
      <c r="D3" s="79"/>
      <c r="E3" s="78"/>
      <c r="F3" s="83" t="s">
        <v>1</v>
      </c>
    </row>
    <row r="4" ht="27" customHeight="1" spans="1:6">
      <c r="A4" s="84" t="s">
        <v>204</v>
      </c>
      <c r="B4" s="84" t="s">
        <v>205</v>
      </c>
      <c r="C4" s="86" t="s">
        <v>206</v>
      </c>
      <c r="D4" s="84"/>
      <c r="E4" s="85"/>
      <c r="F4" s="84" t="s">
        <v>207</v>
      </c>
    </row>
    <row r="5" ht="28.5" customHeight="1" spans="1:6">
      <c r="A5" s="196"/>
      <c r="B5" s="88"/>
      <c r="C5" s="85" t="s">
        <v>57</v>
      </c>
      <c r="D5" s="85" t="s">
        <v>208</v>
      </c>
      <c r="E5" s="85" t="s">
        <v>209</v>
      </c>
      <c r="F5" s="87"/>
    </row>
    <row r="6" ht="17.25" customHeight="1" spans="1:6">
      <c r="A6" s="90" t="s">
        <v>83</v>
      </c>
      <c r="B6" s="90" t="s">
        <v>84</v>
      </c>
      <c r="C6" s="90" t="s">
        <v>85</v>
      </c>
      <c r="D6" s="90" t="s">
        <v>86</v>
      </c>
      <c r="E6" s="90" t="s">
        <v>87</v>
      </c>
      <c r="F6" s="90" t="s">
        <v>88</v>
      </c>
    </row>
    <row r="7" ht="17.25" customHeight="1" spans="1:6">
      <c r="A7" s="117">
        <v>2800</v>
      </c>
      <c r="B7" s="117"/>
      <c r="C7" s="117"/>
      <c r="D7" s="117"/>
      <c r="E7" s="117"/>
      <c r="F7" s="117">
        <v>2800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58"/>
  <sheetViews>
    <sheetView showZeros="0" topLeftCell="D6" workbookViewId="0">
      <selection activeCell="A1" sqref="A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5" width="18.7083333333333" customWidth="1"/>
  </cols>
  <sheetData>
    <row r="1" ht="13.5" customHeight="1" spans="1:25">
      <c r="B1" s="173"/>
      <c r="C1" s="182"/>
      <c r="E1" s="183"/>
      <c r="F1" s="183"/>
      <c r="G1" s="183"/>
      <c r="H1" s="183"/>
      <c r="I1" s="120"/>
      <c r="J1" s="120"/>
      <c r="K1" s="120"/>
      <c r="L1" s="120"/>
      <c r="M1" s="120"/>
      <c r="N1" s="120"/>
      <c r="O1" s="120"/>
      <c r="S1" s="120"/>
      <c r="W1" s="182"/>
      <c r="Y1" s="41" t="s">
        <v>210</v>
      </c>
    </row>
    <row r="2" ht="45.75" customHeight="1" spans="1:25">
      <c r="A2" s="101" t="str">
        <f>"2026"&amp;"年部门基本支出预算表"</f>
        <v>2026年部门基本支出预算表</v>
      </c>
      <c r="B2" s="42"/>
      <c r="C2" s="101"/>
      <c r="D2" s="101"/>
      <c r="E2" s="101"/>
      <c r="F2" s="101"/>
      <c r="G2" s="101"/>
      <c r="H2" s="101"/>
      <c r="I2" s="101"/>
      <c r="J2" s="101"/>
      <c r="K2" s="101"/>
      <c r="L2" s="101"/>
      <c r="M2" s="101"/>
      <c r="N2" s="101"/>
      <c r="O2" s="101"/>
      <c r="P2" s="42"/>
      <c r="Q2" s="42"/>
      <c r="R2" s="42"/>
      <c r="S2" s="101"/>
      <c r="T2" s="101"/>
      <c r="U2" s="101"/>
      <c r="V2" s="101"/>
      <c r="W2" s="101"/>
      <c r="X2" s="101"/>
      <c r="Y2" s="101"/>
    </row>
    <row r="3" ht="18.75" customHeight="1" spans="1:25">
      <c r="A3" s="43" t="str">
        <f>"单位名称："&amp;"昆明市东川区退役军人事务局"</f>
        <v>单位名称：昆明市东川区退役军人事务局</v>
      </c>
      <c r="B3" s="44"/>
      <c r="C3" s="184"/>
      <c r="D3" s="184"/>
      <c r="E3" s="184"/>
      <c r="F3" s="184"/>
      <c r="G3" s="184"/>
      <c r="H3" s="184"/>
      <c r="I3" s="125"/>
      <c r="J3" s="125"/>
      <c r="K3" s="125"/>
      <c r="L3" s="125"/>
      <c r="M3" s="125"/>
      <c r="N3" s="125"/>
      <c r="O3" s="125"/>
      <c r="P3" s="45"/>
      <c r="Q3" s="45"/>
      <c r="R3" s="45"/>
      <c r="S3" s="125"/>
      <c r="W3" s="182"/>
      <c r="Y3" s="41" t="s">
        <v>1</v>
      </c>
    </row>
    <row r="4" ht="18" customHeight="1" spans="1:25">
      <c r="A4" s="47" t="s">
        <v>211</v>
      </c>
      <c r="B4" s="47" t="s">
        <v>212</v>
      </c>
      <c r="C4" s="47" t="s">
        <v>213</v>
      </c>
      <c r="D4" s="47" t="s">
        <v>214</v>
      </c>
      <c r="E4" s="47" t="s">
        <v>215</v>
      </c>
      <c r="F4" s="47" t="s">
        <v>216</v>
      </c>
      <c r="G4" s="47" t="s">
        <v>217</v>
      </c>
      <c r="H4" s="47" t="s">
        <v>218</v>
      </c>
      <c r="I4" s="185" t="s">
        <v>219</v>
      </c>
      <c r="J4" s="131" t="s">
        <v>219</v>
      </c>
      <c r="K4" s="131"/>
      <c r="L4" s="131"/>
      <c r="M4" s="131"/>
      <c r="N4" s="131"/>
      <c r="O4" s="131"/>
      <c r="P4" s="14"/>
      <c r="Q4" s="14"/>
      <c r="R4" s="14"/>
      <c r="S4" s="130" t="s">
        <v>61</v>
      </c>
      <c r="T4" s="131" t="s">
        <v>62</v>
      </c>
      <c r="U4" s="131"/>
      <c r="V4" s="131"/>
      <c r="W4" s="131"/>
      <c r="X4" s="131"/>
      <c r="Y4" s="113"/>
    </row>
    <row r="5" ht="18" customHeight="1" spans="1:25">
      <c r="A5" s="49"/>
      <c r="B5" s="63"/>
      <c r="C5" s="166"/>
      <c r="D5" s="49"/>
      <c r="E5" s="49"/>
      <c r="F5" s="49"/>
      <c r="G5" s="49"/>
      <c r="H5" s="49"/>
      <c r="I5" s="164" t="s">
        <v>220</v>
      </c>
      <c r="J5" s="185" t="s">
        <v>58</v>
      </c>
      <c r="K5" s="131"/>
      <c r="L5" s="131"/>
      <c r="M5" s="131"/>
      <c r="N5" s="131"/>
      <c r="O5" s="113"/>
      <c r="P5" s="13" t="s">
        <v>221</v>
      </c>
      <c r="Q5" s="14"/>
      <c r="R5" s="15"/>
      <c r="S5" s="47" t="s">
        <v>61</v>
      </c>
      <c r="T5" s="185" t="s">
        <v>62</v>
      </c>
      <c r="U5" s="130" t="s">
        <v>64</v>
      </c>
      <c r="V5" s="131" t="s">
        <v>62</v>
      </c>
      <c r="W5" s="130" t="s">
        <v>66</v>
      </c>
      <c r="X5" s="130" t="s">
        <v>67</v>
      </c>
      <c r="Y5" s="186" t="s">
        <v>68</v>
      </c>
    </row>
    <row r="6" ht="19.5" customHeight="1" spans="1:25">
      <c r="A6" s="63"/>
      <c r="B6" s="63"/>
      <c r="C6" s="63"/>
      <c r="D6" s="63"/>
      <c r="E6" s="63"/>
      <c r="F6" s="63"/>
      <c r="G6" s="63"/>
      <c r="H6" s="63"/>
      <c r="I6" s="63"/>
      <c r="J6" s="187" t="s">
        <v>222</v>
      </c>
      <c r="K6" s="47"/>
      <c r="L6" s="47" t="s">
        <v>223</v>
      </c>
      <c r="M6" s="47" t="s">
        <v>224</v>
      </c>
      <c r="N6" s="47" t="s">
        <v>225</v>
      </c>
      <c r="O6" s="47" t="s">
        <v>226</v>
      </c>
      <c r="P6" s="47" t="s">
        <v>58</v>
      </c>
      <c r="Q6" s="47" t="s">
        <v>59</v>
      </c>
      <c r="R6" s="47" t="s">
        <v>60</v>
      </c>
      <c r="S6" s="63"/>
      <c r="T6" s="47" t="s">
        <v>57</v>
      </c>
      <c r="U6" s="47" t="s">
        <v>64</v>
      </c>
      <c r="V6" s="47" t="s">
        <v>227</v>
      </c>
      <c r="W6" s="47" t="s">
        <v>66</v>
      </c>
      <c r="X6" s="47" t="s">
        <v>67</v>
      </c>
      <c r="Y6" s="47" t="s">
        <v>68</v>
      </c>
    </row>
    <row r="7" ht="37.5" customHeight="1" spans="1:25">
      <c r="A7" s="188"/>
      <c r="B7" s="54"/>
      <c r="C7" s="188"/>
      <c r="D7" s="188"/>
      <c r="E7" s="188"/>
      <c r="F7" s="188"/>
      <c r="G7" s="188"/>
      <c r="H7" s="188"/>
      <c r="I7" s="188"/>
      <c r="J7" s="189" t="s">
        <v>57</v>
      </c>
      <c r="K7" s="190" t="s">
        <v>228</v>
      </c>
      <c r="L7" s="52" t="s">
        <v>229</v>
      </c>
      <c r="M7" s="52" t="s">
        <v>224</v>
      </c>
      <c r="N7" s="52" t="s">
        <v>225</v>
      </c>
      <c r="O7" s="52" t="s">
        <v>226</v>
      </c>
      <c r="P7" s="52" t="s">
        <v>224</v>
      </c>
      <c r="Q7" s="52" t="s">
        <v>225</v>
      </c>
      <c r="R7" s="52" t="s">
        <v>226</v>
      </c>
      <c r="S7" s="52" t="s">
        <v>61</v>
      </c>
      <c r="T7" s="52" t="s">
        <v>57</v>
      </c>
      <c r="U7" s="52" t="s">
        <v>64</v>
      </c>
      <c r="V7" s="52" t="s">
        <v>227</v>
      </c>
      <c r="W7" s="52" t="s">
        <v>66</v>
      </c>
      <c r="X7" s="52" t="s">
        <v>67</v>
      </c>
      <c r="Y7" s="52" t="s">
        <v>68</v>
      </c>
    </row>
    <row r="8" customHeight="1" spans="1:25">
      <c r="A8" s="64">
        <v>1</v>
      </c>
      <c r="B8" s="64">
        <v>2</v>
      </c>
      <c r="C8" s="64">
        <v>3</v>
      </c>
      <c r="D8" s="64">
        <v>4</v>
      </c>
      <c r="E8" s="64">
        <v>5</v>
      </c>
      <c r="F8" s="64">
        <v>6</v>
      </c>
      <c r="G8" s="64">
        <v>7</v>
      </c>
      <c r="H8" s="64">
        <v>8</v>
      </c>
      <c r="I8" s="64">
        <v>9</v>
      </c>
      <c r="J8" s="64">
        <v>10</v>
      </c>
      <c r="K8" s="64">
        <v>11</v>
      </c>
      <c r="L8" s="64">
        <v>12</v>
      </c>
      <c r="M8" s="64">
        <v>13</v>
      </c>
      <c r="N8" s="64">
        <v>14</v>
      </c>
      <c r="O8" s="64">
        <v>15</v>
      </c>
      <c r="P8" s="64">
        <v>16</v>
      </c>
      <c r="Q8" s="64">
        <v>17</v>
      </c>
      <c r="R8" s="64">
        <v>18</v>
      </c>
      <c r="S8" s="64">
        <v>19</v>
      </c>
      <c r="T8" s="64">
        <v>20</v>
      </c>
      <c r="U8" s="64">
        <v>21</v>
      </c>
      <c r="V8" s="64">
        <v>22</v>
      </c>
      <c r="W8" s="64">
        <v>23</v>
      </c>
      <c r="X8" s="64">
        <v>24</v>
      </c>
      <c r="Y8" s="64">
        <v>25</v>
      </c>
    </row>
    <row r="9" ht="20.25" customHeight="1" spans="1:25">
      <c r="A9" s="26" t="s">
        <v>70</v>
      </c>
      <c r="B9" s="26" t="s">
        <v>70</v>
      </c>
      <c r="C9" s="26" t="s">
        <v>230</v>
      </c>
      <c r="D9" s="26" t="s">
        <v>231</v>
      </c>
      <c r="E9" s="26" t="s">
        <v>138</v>
      </c>
      <c r="F9" s="26" t="s">
        <v>139</v>
      </c>
      <c r="G9" s="26" t="s">
        <v>232</v>
      </c>
      <c r="H9" s="26" t="s">
        <v>233</v>
      </c>
      <c r="I9" s="117">
        <v>368736</v>
      </c>
      <c r="J9" s="117">
        <v>368736</v>
      </c>
      <c r="K9" s="117"/>
      <c r="L9" s="117"/>
      <c r="M9" s="117"/>
      <c r="N9" s="117">
        <v>368736</v>
      </c>
      <c r="O9" s="117"/>
      <c r="P9" s="117"/>
      <c r="Q9" s="117"/>
      <c r="R9" s="117"/>
      <c r="S9" s="117"/>
      <c r="T9" s="117"/>
      <c r="U9" s="117"/>
      <c r="V9" s="117"/>
      <c r="W9" s="117"/>
      <c r="X9" s="117"/>
      <c r="Y9" s="117"/>
    </row>
    <row r="10" ht="20.25" customHeight="1" spans="1:25">
      <c r="A10" s="26" t="s">
        <v>70</v>
      </c>
      <c r="B10" s="26" t="s">
        <v>70</v>
      </c>
      <c r="C10" s="26" t="s">
        <v>230</v>
      </c>
      <c r="D10" s="26" t="s">
        <v>231</v>
      </c>
      <c r="E10" s="26" t="s">
        <v>138</v>
      </c>
      <c r="F10" s="26" t="s">
        <v>139</v>
      </c>
      <c r="G10" s="26" t="s">
        <v>234</v>
      </c>
      <c r="H10" s="26" t="s">
        <v>235</v>
      </c>
      <c r="I10" s="117">
        <v>21780</v>
      </c>
      <c r="J10" s="117">
        <v>21780</v>
      </c>
      <c r="K10" s="58"/>
      <c r="L10" s="58"/>
      <c r="M10" s="58"/>
      <c r="N10" s="117">
        <v>21780</v>
      </c>
      <c r="O10" s="58"/>
      <c r="P10" s="117"/>
      <c r="Q10" s="117"/>
      <c r="R10" s="117"/>
      <c r="S10" s="117"/>
      <c r="T10" s="117"/>
      <c r="U10" s="117"/>
      <c r="V10" s="117"/>
      <c r="W10" s="117"/>
      <c r="X10" s="117"/>
      <c r="Y10" s="117"/>
    </row>
    <row r="11" ht="20.25" customHeight="1" spans="1:25">
      <c r="A11" s="26" t="s">
        <v>70</v>
      </c>
      <c r="B11" s="26" t="s">
        <v>70</v>
      </c>
      <c r="C11" s="26" t="s">
        <v>230</v>
      </c>
      <c r="D11" s="26" t="s">
        <v>231</v>
      </c>
      <c r="E11" s="26" t="s">
        <v>138</v>
      </c>
      <c r="F11" s="26" t="s">
        <v>139</v>
      </c>
      <c r="G11" s="26" t="s">
        <v>236</v>
      </c>
      <c r="H11" s="26" t="s">
        <v>237</v>
      </c>
      <c r="I11" s="117">
        <v>30728</v>
      </c>
      <c r="J11" s="117">
        <v>30728</v>
      </c>
      <c r="K11" s="58"/>
      <c r="L11" s="58"/>
      <c r="M11" s="58"/>
      <c r="N11" s="117">
        <v>30728</v>
      </c>
      <c r="O11" s="58"/>
      <c r="P11" s="117"/>
      <c r="Q11" s="117"/>
      <c r="R11" s="117"/>
      <c r="S11" s="117"/>
      <c r="T11" s="117"/>
      <c r="U11" s="117"/>
      <c r="V11" s="117"/>
      <c r="W11" s="117"/>
      <c r="X11" s="117"/>
      <c r="Y11" s="117"/>
    </row>
    <row r="12" ht="20.25" customHeight="1" spans="1:25">
      <c r="A12" s="26" t="s">
        <v>70</v>
      </c>
      <c r="B12" s="26" t="s">
        <v>70</v>
      </c>
      <c r="C12" s="26" t="s">
        <v>230</v>
      </c>
      <c r="D12" s="26" t="s">
        <v>231</v>
      </c>
      <c r="E12" s="26" t="s">
        <v>138</v>
      </c>
      <c r="F12" s="26" t="s">
        <v>139</v>
      </c>
      <c r="G12" s="26" t="s">
        <v>238</v>
      </c>
      <c r="H12" s="26" t="s">
        <v>239</v>
      </c>
      <c r="I12" s="117">
        <v>129840</v>
      </c>
      <c r="J12" s="117">
        <v>129840</v>
      </c>
      <c r="K12" s="58"/>
      <c r="L12" s="58"/>
      <c r="M12" s="58"/>
      <c r="N12" s="117">
        <v>129840</v>
      </c>
      <c r="O12" s="58"/>
      <c r="P12" s="117"/>
      <c r="Q12" s="117"/>
      <c r="R12" s="117"/>
      <c r="S12" s="117"/>
      <c r="T12" s="117"/>
      <c r="U12" s="117"/>
      <c r="V12" s="117"/>
      <c r="W12" s="117"/>
      <c r="X12" s="117"/>
      <c r="Y12" s="117"/>
    </row>
    <row r="13" ht="20.25" customHeight="1" spans="1:25">
      <c r="A13" s="26" t="s">
        <v>70</v>
      </c>
      <c r="B13" s="26" t="s">
        <v>70</v>
      </c>
      <c r="C13" s="26" t="s">
        <v>230</v>
      </c>
      <c r="D13" s="26" t="s">
        <v>231</v>
      </c>
      <c r="E13" s="26" t="s">
        <v>138</v>
      </c>
      <c r="F13" s="26" t="s">
        <v>139</v>
      </c>
      <c r="G13" s="26" t="s">
        <v>238</v>
      </c>
      <c r="H13" s="26" t="s">
        <v>239</v>
      </c>
      <c r="I13" s="117">
        <v>70092</v>
      </c>
      <c r="J13" s="117">
        <v>70092</v>
      </c>
      <c r="K13" s="58"/>
      <c r="L13" s="58"/>
      <c r="M13" s="58"/>
      <c r="N13" s="117">
        <v>70092</v>
      </c>
      <c r="O13" s="58"/>
      <c r="P13" s="117"/>
      <c r="Q13" s="117"/>
      <c r="R13" s="117"/>
      <c r="S13" s="117"/>
      <c r="T13" s="117"/>
      <c r="U13" s="117"/>
      <c r="V13" s="117"/>
      <c r="W13" s="117"/>
      <c r="X13" s="117"/>
      <c r="Y13" s="117"/>
    </row>
    <row r="14" ht="20.25" customHeight="1" spans="1:25">
      <c r="A14" s="26" t="s">
        <v>70</v>
      </c>
      <c r="B14" s="26" t="s">
        <v>70</v>
      </c>
      <c r="C14" s="26" t="s">
        <v>230</v>
      </c>
      <c r="D14" s="26" t="s">
        <v>231</v>
      </c>
      <c r="E14" s="26" t="s">
        <v>138</v>
      </c>
      <c r="F14" s="26" t="s">
        <v>139</v>
      </c>
      <c r="G14" s="26" t="s">
        <v>238</v>
      </c>
      <c r="H14" s="26" t="s">
        <v>239</v>
      </c>
      <c r="I14" s="117">
        <v>142536</v>
      </c>
      <c r="J14" s="117">
        <v>142536</v>
      </c>
      <c r="K14" s="58"/>
      <c r="L14" s="58"/>
      <c r="M14" s="58"/>
      <c r="N14" s="117">
        <v>142536</v>
      </c>
      <c r="O14" s="58"/>
      <c r="P14" s="117"/>
      <c r="Q14" s="117"/>
      <c r="R14" s="117"/>
      <c r="S14" s="117"/>
      <c r="T14" s="117"/>
      <c r="U14" s="117"/>
      <c r="V14" s="117"/>
      <c r="W14" s="117"/>
      <c r="X14" s="117"/>
      <c r="Y14" s="117"/>
    </row>
    <row r="15" ht="20.25" customHeight="1" spans="1:25">
      <c r="A15" s="26" t="s">
        <v>70</v>
      </c>
      <c r="B15" s="26" t="s">
        <v>70</v>
      </c>
      <c r="C15" s="26" t="s">
        <v>240</v>
      </c>
      <c r="D15" s="26" t="s">
        <v>207</v>
      </c>
      <c r="E15" s="26" t="s">
        <v>134</v>
      </c>
      <c r="F15" s="26" t="s">
        <v>135</v>
      </c>
      <c r="G15" s="26" t="s">
        <v>241</v>
      </c>
      <c r="H15" s="26" t="s">
        <v>207</v>
      </c>
      <c r="I15" s="117">
        <v>1400</v>
      </c>
      <c r="J15" s="117">
        <v>1400</v>
      </c>
      <c r="K15" s="58"/>
      <c r="L15" s="58"/>
      <c r="M15" s="58"/>
      <c r="N15" s="117">
        <v>1400</v>
      </c>
      <c r="O15" s="58"/>
      <c r="P15" s="117"/>
      <c r="Q15" s="117"/>
      <c r="R15" s="117"/>
      <c r="S15" s="117"/>
      <c r="T15" s="117"/>
      <c r="U15" s="117"/>
      <c r="V15" s="117"/>
      <c r="W15" s="117"/>
      <c r="X15" s="117"/>
      <c r="Y15" s="117"/>
    </row>
    <row r="16" ht="20.25" customHeight="1" spans="1:25">
      <c r="A16" s="26" t="s">
        <v>70</v>
      </c>
      <c r="B16" s="26" t="s">
        <v>70</v>
      </c>
      <c r="C16" s="26" t="s">
        <v>240</v>
      </c>
      <c r="D16" s="26" t="s">
        <v>207</v>
      </c>
      <c r="E16" s="26" t="s">
        <v>138</v>
      </c>
      <c r="F16" s="26" t="s">
        <v>139</v>
      </c>
      <c r="G16" s="26" t="s">
        <v>241</v>
      </c>
      <c r="H16" s="26" t="s">
        <v>207</v>
      </c>
      <c r="I16" s="117">
        <v>1400</v>
      </c>
      <c r="J16" s="117">
        <v>1400</v>
      </c>
      <c r="K16" s="58"/>
      <c r="L16" s="58"/>
      <c r="M16" s="58"/>
      <c r="N16" s="117">
        <v>1400</v>
      </c>
      <c r="O16" s="58"/>
      <c r="P16" s="117"/>
      <c r="Q16" s="117"/>
      <c r="R16" s="117"/>
      <c r="S16" s="117"/>
      <c r="T16" s="117"/>
      <c r="U16" s="117"/>
      <c r="V16" s="117"/>
      <c r="W16" s="117"/>
      <c r="X16" s="117"/>
      <c r="Y16" s="117"/>
    </row>
    <row r="17" ht="20.25" customHeight="1" spans="1:25">
      <c r="A17" s="26" t="s">
        <v>70</v>
      </c>
      <c r="B17" s="26" t="s">
        <v>70</v>
      </c>
      <c r="C17" s="26" t="s">
        <v>242</v>
      </c>
      <c r="D17" s="26" t="s">
        <v>243</v>
      </c>
      <c r="E17" s="26" t="s">
        <v>134</v>
      </c>
      <c r="F17" s="26" t="s">
        <v>135</v>
      </c>
      <c r="G17" s="26" t="s">
        <v>244</v>
      </c>
      <c r="H17" s="26" t="s">
        <v>245</v>
      </c>
      <c r="I17" s="117">
        <v>68400</v>
      </c>
      <c r="J17" s="117">
        <v>68400</v>
      </c>
      <c r="K17" s="58"/>
      <c r="L17" s="58"/>
      <c r="M17" s="58"/>
      <c r="N17" s="117">
        <v>68400</v>
      </c>
      <c r="O17" s="58"/>
      <c r="P17" s="117"/>
      <c r="Q17" s="117"/>
      <c r="R17" s="117"/>
      <c r="S17" s="117"/>
      <c r="T17" s="117"/>
      <c r="U17" s="117"/>
      <c r="V17" s="117"/>
      <c r="W17" s="117"/>
      <c r="X17" s="117"/>
      <c r="Y17" s="117"/>
    </row>
    <row r="18" ht="20.25" customHeight="1" spans="1:25">
      <c r="A18" s="26" t="s">
        <v>70</v>
      </c>
      <c r="B18" s="26" t="s">
        <v>70</v>
      </c>
      <c r="C18" s="26" t="s">
        <v>246</v>
      </c>
      <c r="D18" s="26" t="s">
        <v>247</v>
      </c>
      <c r="E18" s="26" t="s">
        <v>134</v>
      </c>
      <c r="F18" s="26" t="s">
        <v>135</v>
      </c>
      <c r="G18" s="26" t="s">
        <v>248</v>
      </c>
      <c r="H18" s="26" t="s">
        <v>247</v>
      </c>
      <c r="I18" s="117">
        <v>18900</v>
      </c>
      <c r="J18" s="117">
        <v>18900</v>
      </c>
      <c r="K18" s="58"/>
      <c r="L18" s="58"/>
      <c r="M18" s="58"/>
      <c r="N18" s="117">
        <v>18900</v>
      </c>
      <c r="O18" s="58"/>
      <c r="P18" s="117"/>
      <c r="Q18" s="117"/>
      <c r="R18" s="117"/>
      <c r="S18" s="117"/>
      <c r="T18" s="117"/>
      <c r="U18" s="117"/>
      <c r="V18" s="117"/>
      <c r="W18" s="117"/>
      <c r="X18" s="117"/>
      <c r="Y18" s="117"/>
    </row>
    <row r="19" ht="20.25" customHeight="1" spans="1:25">
      <c r="A19" s="26" t="s">
        <v>70</v>
      </c>
      <c r="B19" s="26" t="s">
        <v>70</v>
      </c>
      <c r="C19" s="26" t="s">
        <v>246</v>
      </c>
      <c r="D19" s="26" t="s">
        <v>247</v>
      </c>
      <c r="E19" s="26" t="s">
        <v>138</v>
      </c>
      <c r="F19" s="26" t="s">
        <v>139</v>
      </c>
      <c r="G19" s="26" t="s">
        <v>248</v>
      </c>
      <c r="H19" s="26" t="s">
        <v>247</v>
      </c>
      <c r="I19" s="117">
        <v>18900</v>
      </c>
      <c r="J19" s="117">
        <v>18900</v>
      </c>
      <c r="K19" s="58"/>
      <c r="L19" s="58"/>
      <c r="M19" s="58"/>
      <c r="N19" s="117">
        <v>18900</v>
      </c>
      <c r="O19" s="58"/>
      <c r="P19" s="117"/>
      <c r="Q19" s="117"/>
      <c r="R19" s="117"/>
      <c r="S19" s="117"/>
      <c r="T19" s="117"/>
      <c r="U19" s="117"/>
      <c r="V19" s="117"/>
      <c r="W19" s="117"/>
      <c r="X19" s="117"/>
      <c r="Y19" s="117"/>
    </row>
    <row r="20" ht="20.25" customHeight="1" spans="1:25">
      <c r="A20" s="26" t="s">
        <v>70</v>
      </c>
      <c r="B20" s="26" t="s">
        <v>70</v>
      </c>
      <c r="C20" s="26" t="s">
        <v>249</v>
      </c>
      <c r="D20" s="26" t="s">
        <v>250</v>
      </c>
      <c r="E20" s="26" t="s">
        <v>134</v>
      </c>
      <c r="F20" s="26" t="s">
        <v>135</v>
      </c>
      <c r="G20" s="26" t="s">
        <v>251</v>
      </c>
      <c r="H20" s="26" t="s">
        <v>252</v>
      </c>
      <c r="I20" s="117">
        <v>6300</v>
      </c>
      <c r="J20" s="117">
        <v>6300</v>
      </c>
      <c r="K20" s="58"/>
      <c r="L20" s="58"/>
      <c r="M20" s="58"/>
      <c r="N20" s="117">
        <v>6300</v>
      </c>
      <c r="O20" s="58"/>
      <c r="P20" s="117"/>
      <c r="Q20" s="117"/>
      <c r="R20" s="117"/>
      <c r="S20" s="117"/>
      <c r="T20" s="117"/>
      <c r="U20" s="117"/>
      <c r="V20" s="117"/>
      <c r="W20" s="117"/>
      <c r="X20" s="117"/>
      <c r="Y20" s="117"/>
    </row>
    <row r="21" ht="20.25" customHeight="1" spans="1:25">
      <c r="A21" s="26" t="s">
        <v>70</v>
      </c>
      <c r="B21" s="26" t="s">
        <v>70</v>
      </c>
      <c r="C21" s="26" t="s">
        <v>249</v>
      </c>
      <c r="D21" s="26" t="s">
        <v>250</v>
      </c>
      <c r="E21" s="26" t="s">
        <v>138</v>
      </c>
      <c r="F21" s="26" t="s">
        <v>139</v>
      </c>
      <c r="G21" s="26" t="s">
        <v>251</v>
      </c>
      <c r="H21" s="26" t="s">
        <v>252</v>
      </c>
      <c r="I21" s="117">
        <v>6300</v>
      </c>
      <c r="J21" s="117">
        <v>6300</v>
      </c>
      <c r="K21" s="58"/>
      <c r="L21" s="58"/>
      <c r="M21" s="58"/>
      <c r="N21" s="117">
        <v>6300</v>
      </c>
      <c r="O21" s="58"/>
      <c r="P21" s="117"/>
      <c r="Q21" s="117"/>
      <c r="R21" s="117"/>
      <c r="S21" s="117"/>
      <c r="T21" s="117"/>
      <c r="U21" s="117"/>
      <c r="V21" s="117"/>
      <c r="W21" s="117"/>
      <c r="X21" s="117"/>
      <c r="Y21" s="117"/>
    </row>
    <row r="22" ht="20.25" customHeight="1" spans="1:25">
      <c r="A22" s="26" t="s">
        <v>70</v>
      </c>
      <c r="B22" s="26" t="s">
        <v>70</v>
      </c>
      <c r="C22" s="26" t="s">
        <v>249</v>
      </c>
      <c r="D22" s="26" t="s">
        <v>250</v>
      </c>
      <c r="E22" s="26" t="s">
        <v>134</v>
      </c>
      <c r="F22" s="26" t="s">
        <v>135</v>
      </c>
      <c r="G22" s="26" t="s">
        <v>253</v>
      </c>
      <c r="H22" s="26" t="s">
        <v>254</v>
      </c>
      <c r="I22" s="117">
        <v>1400</v>
      </c>
      <c r="J22" s="117">
        <v>1400</v>
      </c>
      <c r="K22" s="58"/>
      <c r="L22" s="58"/>
      <c r="M22" s="58"/>
      <c r="N22" s="117">
        <v>1400</v>
      </c>
      <c r="O22" s="58"/>
      <c r="P22" s="117"/>
      <c r="Q22" s="117"/>
      <c r="R22" s="117"/>
      <c r="S22" s="117"/>
      <c r="T22" s="117"/>
      <c r="U22" s="117"/>
      <c r="V22" s="117"/>
      <c r="W22" s="117"/>
      <c r="X22" s="117"/>
      <c r="Y22" s="117"/>
    </row>
    <row r="23" ht="20.25" customHeight="1" spans="1:25">
      <c r="A23" s="26" t="s">
        <v>70</v>
      </c>
      <c r="B23" s="26" t="s">
        <v>70</v>
      </c>
      <c r="C23" s="26" t="s">
        <v>249</v>
      </c>
      <c r="D23" s="26" t="s">
        <v>250</v>
      </c>
      <c r="E23" s="26" t="s">
        <v>138</v>
      </c>
      <c r="F23" s="26" t="s">
        <v>139</v>
      </c>
      <c r="G23" s="26" t="s">
        <v>253</v>
      </c>
      <c r="H23" s="26" t="s">
        <v>254</v>
      </c>
      <c r="I23" s="117">
        <v>1400</v>
      </c>
      <c r="J23" s="117">
        <v>1400</v>
      </c>
      <c r="K23" s="58"/>
      <c r="L23" s="58"/>
      <c r="M23" s="58"/>
      <c r="N23" s="117">
        <v>1400</v>
      </c>
      <c r="O23" s="58"/>
      <c r="P23" s="117"/>
      <c r="Q23" s="117"/>
      <c r="R23" s="117"/>
      <c r="S23" s="117"/>
      <c r="T23" s="117"/>
      <c r="U23" s="117"/>
      <c r="V23" s="117"/>
      <c r="W23" s="117"/>
      <c r="X23" s="117"/>
      <c r="Y23" s="117"/>
    </row>
    <row r="24" ht="20.25" customHeight="1" spans="1:25">
      <c r="A24" s="26" t="s">
        <v>70</v>
      </c>
      <c r="B24" s="26" t="s">
        <v>70</v>
      </c>
      <c r="C24" s="26" t="s">
        <v>249</v>
      </c>
      <c r="D24" s="26" t="s">
        <v>250</v>
      </c>
      <c r="E24" s="26" t="s">
        <v>134</v>
      </c>
      <c r="F24" s="26" t="s">
        <v>135</v>
      </c>
      <c r="G24" s="26" t="s">
        <v>255</v>
      </c>
      <c r="H24" s="26" t="s">
        <v>256</v>
      </c>
      <c r="I24" s="117">
        <v>1400</v>
      </c>
      <c r="J24" s="117">
        <v>1400</v>
      </c>
      <c r="K24" s="58"/>
      <c r="L24" s="58"/>
      <c r="M24" s="58"/>
      <c r="N24" s="117">
        <v>1400</v>
      </c>
      <c r="O24" s="58"/>
      <c r="P24" s="117"/>
      <c r="Q24" s="117"/>
      <c r="R24" s="117"/>
      <c r="S24" s="117"/>
      <c r="T24" s="117"/>
      <c r="U24" s="117"/>
      <c r="V24" s="117"/>
      <c r="W24" s="117"/>
      <c r="X24" s="117"/>
      <c r="Y24" s="117"/>
    </row>
    <row r="25" ht="20.25" customHeight="1" spans="1:25">
      <c r="A25" s="26" t="s">
        <v>70</v>
      </c>
      <c r="B25" s="26" t="s">
        <v>70</v>
      </c>
      <c r="C25" s="26" t="s">
        <v>249</v>
      </c>
      <c r="D25" s="26" t="s">
        <v>250</v>
      </c>
      <c r="E25" s="26" t="s">
        <v>138</v>
      </c>
      <c r="F25" s="26" t="s">
        <v>139</v>
      </c>
      <c r="G25" s="26" t="s">
        <v>255</v>
      </c>
      <c r="H25" s="26" t="s">
        <v>256</v>
      </c>
      <c r="I25" s="117">
        <v>1400</v>
      </c>
      <c r="J25" s="117">
        <v>1400</v>
      </c>
      <c r="K25" s="58"/>
      <c r="L25" s="58"/>
      <c r="M25" s="58"/>
      <c r="N25" s="117">
        <v>1400</v>
      </c>
      <c r="O25" s="58"/>
      <c r="P25" s="117"/>
      <c r="Q25" s="117"/>
      <c r="R25" s="117"/>
      <c r="S25" s="117"/>
      <c r="T25" s="117"/>
      <c r="U25" s="117"/>
      <c r="V25" s="117"/>
      <c r="W25" s="117"/>
      <c r="X25" s="117"/>
      <c r="Y25" s="117"/>
    </row>
    <row r="26" ht="20.25" customHeight="1" spans="1:25">
      <c r="A26" s="26" t="s">
        <v>70</v>
      </c>
      <c r="B26" s="26" t="s">
        <v>70</v>
      </c>
      <c r="C26" s="26" t="s">
        <v>249</v>
      </c>
      <c r="D26" s="26" t="s">
        <v>250</v>
      </c>
      <c r="E26" s="26" t="s">
        <v>134</v>
      </c>
      <c r="F26" s="26" t="s">
        <v>135</v>
      </c>
      <c r="G26" s="26" t="s">
        <v>257</v>
      </c>
      <c r="H26" s="26" t="s">
        <v>258</v>
      </c>
      <c r="I26" s="117">
        <v>4900</v>
      </c>
      <c r="J26" s="117">
        <v>4900</v>
      </c>
      <c r="K26" s="58"/>
      <c r="L26" s="58"/>
      <c r="M26" s="58"/>
      <c r="N26" s="117">
        <v>4900</v>
      </c>
      <c r="O26" s="58"/>
      <c r="P26" s="117"/>
      <c r="Q26" s="117"/>
      <c r="R26" s="117"/>
      <c r="S26" s="117"/>
      <c r="T26" s="117"/>
      <c r="U26" s="117"/>
      <c r="V26" s="117"/>
      <c r="W26" s="117"/>
      <c r="X26" s="117"/>
      <c r="Y26" s="117"/>
    </row>
    <row r="27" ht="20.25" customHeight="1" spans="1:25">
      <c r="A27" s="26" t="s">
        <v>70</v>
      </c>
      <c r="B27" s="26" t="s">
        <v>70</v>
      </c>
      <c r="C27" s="26" t="s">
        <v>249</v>
      </c>
      <c r="D27" s="26" t="s">
        <v>250</v>
      </c>
      <c r="E27" s="26" t="s">
        <v>138</v>
      </c>
      <c r="F27" s="26" t="s">
        <v>139</v>
      </c>
      <c r="G27" s="26" t="s">
        <v>257</v>
      </c>
      <c r="H27" s="26" t="s">
        <v>258</v>
      </c>
      <c r="I27" s="117">
        <v>4900</v>
      </c>
      <c r="J27" s="117">
        <v>4900</v>
      </c>
      <c r="K27" s="58"/>
      <c r="L27" s="58"/>
      <c r="M27" s="58"/>
      <c r="N27" s="117">
        <v>4900</v>
      </c>
      <c r="O27" s="58"/>
      <c r="P27" s="117"/>
      <c r="Q27" s="117"/>
      <c r="R27" s="117"/>
      <c r="S27" s="117"/>
      <c r="T27" s="117"/>
      <c r="U27" s="117"/>
      <c r="V27" s="117"/>
      <c r="W27" s="117"/>
      <c r="X27" s="117"/>
      <c r="Y27" s="117"/>
    </row>
    <row r="28" ht="20.25" customHeight="1" spans="1:25">
      <c r="A28" s="26" t="s">
        <v>70</v>
      </c>
      <c r="B28" s="26" t="s">
        <v>70</v>
      </c>
      <c r="C28" s="26" t="s">
        <v>249</v>
      </c>
      <c r="D28" s="26" t="s">
        <v>250</v>
      </c>
      <c r="E28" s="26" t="s">
        <v>134</v>
      </c>
      <c r="F28" s="26" t="s">
        <v>135</v>
      </c>
      <c r="G28" s="26" t="s">
        <v>259</v>
      </c>
      <c r="H28" s="26" t="s">
        <v>260</v>
      </c>
      <c r="I28" s="117">
        <v>8960</v>
      </c>
      <c r="J28" s="117">
        <v>8960</v>
      </c>
      <c r="K28" s="58"/>
      <c r="L28" s="58"/>
      <c r="M28" s="58"/>
      <c r="N28" s="117">
        <v>8960</v>
      </c>
      <c r="O28" s="58"/>
      <c r="P28" s="117"/>
      <c r="Q28" s="117"/>
      <c r="R28" s="117"/>
      <c r="S28" s="117"/>
      <c r="T28" s="117"/>
      <c r="U28" s="117"/>
      <c r="V28" s="117"/>
      <c r="W28" s="117"/>
      <c r="X28" s="117"/>
      <c r="Y28" s="117"/>
    </row>
    <row r="29" ht="20.25" customHeight="1" spans="1:25">
      <c r="A29" s="26" t="s">
        <v>70</v>
      </c>
      <c r="B29" s="26" t="s">
        <v>70</v>
      </c>
      <c r="C29" s="26" t="s">
        <v>249</v>
      </c>
      <c r="D29" s="26" t="s">
        <v>250</v>
      </c>
      <c r="E29" s="26" t="s">
        <v>138</v>
      </c>
      <c r="F29" s="26" t="s">
        <v>139</v>
      </c>
      <c r="G29" s="26" t="s">
        <v>259</v>
      </c>
      <c r="H29" s="26" t="s">
        <v>260</v>
      </c>
      <c r="I29" s="117">
        <v>8960</v>
      </c>
      <c r="J29" s="117">
        <v>8960</v>
      </c>
      <c r="K29" s="58"/>
      <c r="L29" s="58"/>
      <c r="M29" s="58"/>
      <c r="N29" s="117">
        <v>8960</v>
      </c>
      <c r="O29" s="58"/>
      <c r="P29" s="117"/>
      <c r="Q29" s="117"/>
      <c r="R29" s="117"/>
      <c r="S29" s="117"/>
      <c r="T29" s="117"/>
      <c r="U29" s="117"/>
      <c r="V29" s="117"/>
      <c r="W29" s="117"/>
      <c r="X29" s="117"/>
      <c r="Y29" s="117"/>
    </row>
    <row r="30" ht="20.25" customHeight="1" spans="1:25">
      <c r="A30" s="26" t="s">
        <v>70</v>
      </c>
      <c r="B30" s="26" t="s">
        <v>70</v>
      </c>
      <c r="C30" s="26" t="s">
        <v>249</v>
      </c>
      <c r="D30" s="26" t="s">
        <v>250</v>
      </c>
      <c r="E30" s="26" t="s">
        <v>134</v>
      </c>
      <c r="F30" s="26" t="s">
        <v>135</v>
      </c>
      <c r="G30" s="26" t="s">
        <v>261</v>
      </c>
      <c r="H30" s="26" t="s">
        <v>262</v>
      </c>
      <c r="I30" s="117">
        <v>1050</v>
      </c>
      <c r="J30" s="117">
        <v>1050</v>
      </c>
      <c r="K30" s="58"/>
      <c r="L30" s="58"/>
      <c r="M30" s="58"/>
      <c r="N30" s="117">
        <v>1050</v>
      </c>
      <c r="O30" s="58"/>
      <c r="P30" s="117"/>
      <c r="Q30" s="117"/>
      <c r="R30" s="117"/>
      <c r="S30" s="117"/>
      <c r="T30" s="117"/>
      <c r="U30" s="117"/>
      <c r="V30" s="117"/>
      <c r="W30" s="117"/>
      <c r="X30" s="117"/>
      <c r="Y30" s="117"/>
    </row>
    <row r="31" ht="20.25" customHeight="1" spans="1:25">
      <c r="A31" s="26" t="s">
        <v>70</v>
      </c>
      <c r="B31" s="26" t="s">
        <v>70</v>
      </c>
      <c r="C31" s="26" t="s">
        <v>249</v>
      </c>
      <c r="D31" s="26" t="s">
        <v>250</v>
      </c>
      <c r="E31" s="26" t="s">
        <v>138</v>
      </c>
      <c r="F31" s="26" t="s">
        <v>139</v>
      </c>
      <c r="G31" s="26" t="s">
        <v>261</v>
      </c>
      <c r="H31" s="26" t="s">
        <v>262</v>
      </c>
      <c r="I31" s="117">
        <v>1050</v>
      </c>
      <c r="J31" s="117">
        <v>1050</v>
      </c>
      <c r="K31" s="58"/>
      <c r="L31" s="58"/>
      <c r="M31" s="58"/>
      <c r="N31" s="117">
        <v>1050</v>
      </c>
      <c r="O31" s="58"/>
      <c r="P31" s="117"/>
      <c r="Q31" s="117"/>
      <c r="R31" s="117"/>
      <c r="S31" s="117"/>
      <c r="T31" s="117"/>
      <c r="U31" s="117"/>
      <c r="V31" s="117"/>
      <c r="W31" s="117"/>
      <c r="X31" s="117"/>
      <c r="Y31" s="117"/>
    </row>
    <row r="32" ht="20.25" customHeight="1" spans="1:25">
      <c r="A32" s="26" t="s">
        <v>70</v>
      </c>
      <c r="B32" s="26" t="s">
        <v>70</v>
      </c>
      <c r="C32" s="26" t="s">
        <v>249</v>
      </c>
      <c r="D32" s="26" t="s">
        <v>250</v>
      </c>
      <c r="E32" s="26" t="s">
        <v>134</v>
      </c>
      <c r="F32" s="26" t="s">
        <v>135</v>
      </c>
      <c r="G32" s="26" t="s">
        <v>263</v>
      </c>
      <c r="H32" s="26" t="s">
        <v>264</v>
      </c>
      <c r="I32" s="117">
        <v>350</v>
      </c>
      <c r="J32" s="117">
        <v>350</v>
      </c>
      <c r="K32" s="58"/>
      <c r="L32" s="58"/>
      <c r="M32" s="58"/>
      <c r="N32" s="117">
        <v>350</v>
      </c>
      <c r="O32" s="58"/>
      <c r="P32" s="117"/>
      <c r="Q32" s="117"/>
      <c r="R32" s="117"/>
      <c r="S32" s="117"/>
      <c r="T32" s="117"/>
      <c r="U32" s="117"/>
      <c r="V32" s="117"/>
      <c r="W32" s="117"/>
      <c r="X32" s="117"/>
      <c r="Y32" s="117"/>
    </row>
    <row r="33" ht="20.25" customHeight="1" spans="1:25">
      <c r="A33" s="26" t="s">
        <v>70</v>
      </c>
      <c r="B33" s="26" t="s">
        <v>70</v>
      </c>
      <c r="C33" s="26" t="s">
        <v>249</v>
      </c>
      <c r="D33" s="26" t="s">
        <v>250</v>
      </c>
      <c r="E33" s="26" t="s">
        <v>138</v>
      </c>
      <c r="F33" s="26" t="s">
        <v>139</v>
      </c>
      <c r="G33" s="26" t="s">
        <v>263</v>
      </c>
      <c r="H33" s="26" t="s">
        <v>264</v>
      </c>
      <c r="I33" s="117">
        <v>350</v>
      </c>
      <c r="J33" s="117">
        <v>350</v>
      </c>
      <c r="K33" s="58"/>
      <c r="L33" s="58"/>
      <c r="M33" s="58"/>
      <c r="N33" s="117">
        <v>350</v>
      </c>
      <c r="O33" s="58"/>
      <c r="P33" s="117"/>
      <c r="Q33" s="117"/>
      <c r="R33" s="117"/>
      <c r="S33" s="117"/>
      <c r="T33" s="117"/>
      <c r="U33" s="117"/>
      <c r="V33" s="117"/>
      <c r="W33" s="117"/>
      <c r="X33" s="117"/>
      <c r="Y33" s="117"/>
    </row>
    <row r="34" ht="20.25" customHeight="1" spans="1:25">
      <c r="A34" s="26" t="s">
        <v>70</v>
      </c>
      <c r="B34" s="26" t="s">
        <v>70</v>
      </c>
      <c r="C34" s="26" t="s">
        <v>249</v>
      </c>
      <c r="D34" s="26" t="s">
        <v>250</v>
      </c>
      <c r="E34" s="26" t="s">
        <v>134</v>
      </c>
      <c r="F34" s="26" t="s">
        <v>135</v>
      </c>
      <c r="G34" s="26" t="s">
        <v>265</v>
      </c>
      <c r="H34" s="26" t="s">
        <v>266</v>
      </c>
      <c r="I34" s="117">
        <v>350</v>
      </c>
      <c r="J34" s="117">
        <v>350</v>
      </c>
      <c r="K34" s="58"/>
      <c r="L34" s="58"/>
      <c r="M34" s="58"/>
      <c r="N34" s="117">
        <v>350</v>
      </c>
      <c r="O34" s="58"/>
      <c r="P34" s="117"/>
      <c r="Q34" s="117"/>
      <c r="R34" s="117"/>
      <c r="S34" s="117"/>
      <c r="T34" s="117"/>
      <c r="U34" s="117"/>
      <c r="V34" s="117"/>
      <c r="W34" s="117"/>
      <c r="X34" s="117"/>
      <c r="Y34" s="117"/>
    </row>
    <row r="35" ht="20.25" customHeight="1" spans="1:25">
      <c r="A35" s="26" t="s">
        <v>70</v>
      </c>
      <c r="B35" s="26" t="s">
        <v>70</v>
      </c>
      <c r="C35" s="26" t="s">
        <v>249</v>
      </c>
      <c r="D35" s="26" t="s">
        <v>250</v>
      </c>
      <c r="E35" s="26" t="s">
        <v>138</v>
      </c>
      <c r="F35" s="26" t="s">
        <v>139</v>
      </c>
      <c r="G35" s="26" t="s">
        <v>265</v>
      </c>
      <c r="H35" s="26" t="s">
        <v>266</v>
      </c>
      <c r="I35" s="117">
        <v>350</v>
      </c>
      <c r="J35" s="117">
        <v>350</v>
      </c>
      <c r="K35" s="58"/>
      <c r="L35" s="58"/>
      <c r="M35" s="58"/>
      <c r="N35" s="117">
        <v>350</v>
      </c>
      <c r="O35" s="58"/>
      <c r="P35" s="117"/>
      <c r="Q35" s="117"/>
      <c r="R35" s="117"/>
      <c r="S35" s="117"/>
      <c r="T35" s="117"/>
      <c r="U35" s="117"/>
      <c r="V35" s="117"/>
      <c r="W35" s="117"/>
      <c r="X35" s="117"/>
      <c r="Y35" s="117"/>
    </row>
    <row r="36" ht="20.25" customHeight="1" spans="1:25">
      <c r="A36" s="26" t="s">
        <v>70</v>
      </c>
      <c r="B36" s="26" t="s">
        <v>70</v>
      </c>
      <c r="C36" s="26" t="s">
        <v>267</v>
      </c>
      <c r="D36" s="26" t="s">
        <v>268</v>
      </c>
      <c r="E36" s="26" t="s">
        <v>134</v>
      </c>
      <c r="F36" s="26" t="s">
        <v>135</v>
      </c>
      <c r="G36" s="26" t="s">
        <v>244</v>
      </c>
      <c r="H36" s="26" t="s">
        <v>245</v>
      </c>
      <c r="I36" s="117">
        <v>6840</v>
      </c>
      <c r="J36" s="117">
        <v>6840</v>
      </c>
      <c r="K36" s="58"/>
      <c r="L36" s="58"/>
      <c r="M36" s="58"/>
      <c r="N36" s="117">
        <v>6840</v>
      </c>
      <c r="O36" s="58"/>
      <c r="P36" s="117"/>
      <c r="Q36" s="117"/>
      <c r="R36" s="117"/>
      <c r="S36" s="117"/>
      <c r="T36" s="117"/>
      <c r="U36" s="117"/>
      <c r="V36" s="117"/>
      <c r="W36" s="117"/>
      <c r="X36" s="117"/>
      <c r="Y36" s="117"/>
    </row>
    <row r="37" ht="20.25" customHeight="1" spans="1:25">
      <c r="A37" s="26" t="s">
        <v>70</v>
      </c>
      <c r="B37" s="26" t="s">
        <v>70</v>
      </c>
      <c r="C37" s="26" t="s">
        <v>269</v>
      </c>
      <c r="D37" s="26" t="s">
        <v>270</v>
      </c>
      <c r="E37" s="26" t="s">
        <v>134</v>
      </c>
      <c r="F37" s="26" t="s">
        <v>135</v>
      </c>
      <c r="G37" s="26" t="s">
        <v>232</v>
      </c>
      <c r="H37" s="26" t="s">
        <v>233</v>
      </c>
      <c r="I37" s="117">
        <v>389412</v>
      </c>
      <c r="J37" s="117">
        <v>389412</v>
      </c>
      <c r="K37" s="58"/>
      <c r="L37" s="58"/>
      <c r="M37" s="58"/>
      <c r="N37" s="117">
        <v>389412</v>
      </c>
      <c r="O37" s="58"/>
      <c r="P37" s="117"/>
      <c r="Q37" s="117"/>
      <c r="R37" s="117"/>
      <c r="S37" s="117"/>
      <c r="T37" s="117"/>
      <c r="U37" s="117"/>
      <c r="V37" s="117"/>
      <c r="W37" s="117"/>
      <c r="X37" s="117"/>
      <c r="Y37" s="117"/>
    </row>
    <row r="38" ht="20.25" customHeight="1" spans="1:25">
      <c r="A38" s="26" t="s">
        <v>70</v>
      </c>
      <c r="B38" s="26" t="s">
        <v>70</v>
      </c>
      <c r="C38" s="26" t="s">
        <v>269</v>
      </c>
      <c r="D38" s="26" t="s">
        <v>270</v>
      </c>
      <c r="E38" s="26" t="s">
        <v>134</v>
      </c>
      <c r="F38" s="26" t="s">
        <v>135</v>
      </c>
      <c r="G38" s="26" t="s">
        <v>234</v>
      </c>
      <c r="H38" s="26" t="s">
        <v>235</v>
      </c>
      <c r="I38" s="117">
        <v>481476</v>
      </c>
      <c r="J38" s="117">
        <v>481476</v>
      </c>
      <c r="K38" s="58"/>
      <c r="L38" s="58"/>
      <c r="M38" s="58"/>
      <c r="N38" s="117">
        <v>481476</v>
      </c>
      <c r="O38" s="58"/>
      <c r="P38" s="117"/>
      <c r="Q38" s="117"/>
      <c r="R38" s="117"/>
      <c r="S38" s="117"/>
      <c r="T38" s="117"/>
      <c r="U38" s="117"/>
      <c r="V38" s="117"/>
      <c r="W38" s="117"/>
      <c r="X38" s="117"/>
      <c r="Y38" s="117"/>
    </row>
    <row r="39" ht="20.25" customHeight="1" spans="1:25">
      <c r="A39" s="26" t="s">
        <v>70</v>
      </c>
      <c r="B39" s="26" t="s">
        <v>70</v>
      </c>
      <c r="C39" s="26" t="s">
        <v>269</v>
      </c>
      <c r="D39" s="26" t="s">
        <v>270</v>
      </c>
      <c r="E39" s="26" t="s">
        <v>134</v>
      </c>
      <c r="F39" s="26" t="s">
        <v>135</v>
      </c>
      <c r="G39" s="26" t="s">
        <v>236</v>
      </c>
      <c r="H39" s="26" t="s">
        <v>237</v>
      </c>
      <c r="I39" s="117">
        <v>32451</v>
      </c>
      <c r="J39" s="117">
        <v>32451</v>
      </c>
      <c r="K39" s="58"/>
      <c r="L39" s="58"/>
      <c r="M39" s="58"/>
      <c r="N39" s="117">
        <v>32451</v>
      </c>
      <c r="O39" s="58"/>
      <c r="P39" s="117"/>
      <c r="Q39" s="117"/>
      <c r="R39" s="117"/>
      <c r="S39" s="117"/>
      <c r="T39" s="117"/>
      <c r="U39" s="117"/>
      <c r="V39" s="117"/>
      <c r="W39" s="117"/>
      <c r="X39" s="117"/>
      <c r="Y39" s="117"/>
    </row>
    <row r="40" ht="20.25" customHeight="1" spans="1:25">
      <c r="A40" s="26" t="s">
        <v>70</v>
      </c>
      <c r="B40" s="26" t="s">
        <v>70</v>
      </c>
      <c r="C40" s="26" t="s">
        <v>271</v>
      </c>
      <c r="D40" s="26" t="s">
        <v>272</v>
      </c>
      <c r="E40" s="26" t="s">
        <v>102</v>
      </c>
      <c r="F40" s="26" t="s">
        <v>103</v>
      </c>
      <c r="G40" s="26" t="s">
        <v>273</v>
      </c>
      <c r="H40" s="26" t="s">
        <v>274</v>
      </c>
      <c r="I40" s="117">
        <v>149709</v>
      </c>
      <c r="J40" s="117">
        <v>149709</v>
      </c>
      <c r="K40" s="58"/>
      <c r="L40" s="58"/>
      <c r="M40" s="58"/>
      <c r="N40" s="117">
        <v>149709</v>
      </c>
      <c r="O40" s="58"/>
      <c r="P40" s="117"/>
      <c r="Q40" s="117"/>
      <c r="R40" s="117"/>
      <c r="S40" s="117"/>
      <c r="T40" s="117"/>
      <c r="U40" s="117"/>
      <c r="V40" s="117"/>
      <c r="W40" s="117"/>
      <c r="X40" s="117"/>
      <c r="Y40" s="117"/>
    </row>
    <row r="41" ht="20.25" customHeight="1" spans="1:25">
      <c r="A41" s="26" t="s">
        <v>70</v>
      </c>
      <c r="B41" s="26" t="s">
        <v>70</v>
      </c>
      <c r="C41" s="26" t="s">
        <v>271</v>
      </c>
      <c r="D41" s="26" t="s">
        <v>272</v>
      </c>
      <c r="E41" s="26" t="s">
        <v>102</v>
      </c>
      <c r="F41" s="26" t="s">
        <v>103</v>
      </c>
      <c r="G41" s="26" t="s">
        <v>273</v>
      </c>
      <c r="H41" s="26" t="s">
        <v>274</v>
      </c>
      <c r="I41" s="117">
        <v>131103</v>
      </c>
      <c r="J41" s="117">
        <v>131103</v>
      </c>
      <c r="K41" s="58"/>
      <c r="L41" s="58"/>
      <c r="M41" s="58"/>
      <c r="N41" s="117">
        <v>131103</v>
      </c>
      <c r="O41" s="58"/>
      <c r="P41" s="117"/>
      <c r="Q41" s="117"/>
      <c r="R41" s="117"/>
      <c r="S41" s="117"/>
      <c r="T41" s="117"/>
      <c r="U41" s="117"/>
      <c r="V41" s="117"/>
      <c r="W41" s="117"/>
      <c r="X41" s="117"/>
      <c r="Y41" s="117"/>
    </row>
    <row r="42" ht="20.25" customHeight="1" spans="1:25">
      <c r="A42" s="26" t="s">
        <v>70</v>
      </c>
      <c r="B42" s="26" t="s">
        <v>70</v>
      </c>
      <c r="C42" s="26" t="s">
        <v>271</v>
      </c>
      <c r="D42" s="26" t="s">
        <v>272</v>
      </c>
      <c r="E42" s="26" t="s">
        <v>146</v>
      </c>
      <c r="F42" s="26" t="s">
        <v>147</v>
      </c>
      <c r="G42" s="26" t="s">
        <v>275</v>
      </c>
      <c r="H42" s="26" t="s">
        <v>276</v>
      </c>
      <c r="I42" s="117">
        <v>3661</v>
      </c>
      <c r="J42" s="117">
        <v>3661</v>
      </c>
      <c r="K42" s="58"/>
      <c r="L42" s="58"/>
      <c r="M42" s="58"/>
      <c r="N42" s="117">
        <v>3661</v>
      </c>
      <c r="O42" s="58"/>
      <c r="P42" s="117"/>
      <c r="Q42" s="117"/>
      <c r="R42" s="117"/>
      <c r="S42" s="117"/>
      <c r="T42" s="117"/>
      <c r="U42" s="117"/>
      <c r="V42" s="117"/>
      <c r="W42" s="117"/>
      <c r="X42" s="117"/>
      <c r="Y42" s="117"/>
    </row>
    <row r="43" ht="20.25" customHeight="1" spans="1:25">
      <c r="A43" s="26" t="s">
        <v>70</v>
      </c>
      <c r="B43" s="26" t="s">
        <v>70</v>
      </c>
      <c r="C43" s="26" t="s">
        <v>271</v>
      </c>
      <c r="D43" s="26" t="s">
        <v>272</v>
      </c>
      <c r="E43" s="26" t="s">
        <v>146</v>
      </c>
      <c r="F43" s="26" t="s">
        <v>147</v>
      </c>
      <c r="G43" s="26" t="s">
        <v>275</v>
      </c>
      <c r="H43" s="26" t="s">
        <v>276</v>
      </c>
      <c r="I43" s="117">
        <v>73920</v>
      </c>
      <c r="J43" s="117">
        <v>73920</v>
      </c>
      <c r="K43" s="58"/>
      <c r="L43" s="58"/>
      <c r="M43" s="58"/>
      <c r="N43" s="117">
        <v>73920</v>
      </c>
      <c r="O43" s="58"/>
      <c r="P43" s="117"/>
      <c r="Q43" s="117"/>
      <c r="R43" s="117"/>
      <c r="S43" s="117"/>
      <c r="T43" s="117"/>
      <c r="U43" s="117"/>
      <c r="V43" s="117"/>
      <c r="W43" s="117"/>
      <c r="X43" s="117"/>
      <c r="Y43" s="117"/>
    </row>
    <row r="44" ht="20.25" customHeight="1" spans="1:25">
      <c r="A44" s="26" t="s">
        <v>70</v>
      </c>
      <c r="B44" s="26" t="s">
        <v>70</v>
      </c>
      <c r="C44" s="26" t="s">
        <v>271</v>
      </c>
      <c r="D44" s="26" t="s">
        <v>272</v>
      </c>
      <c r="E44" s="26" t="s">
        <v>148</v>
      </c>
      <c r="F44" s="26" t="s">
        <v>149</v>
      </c>
      <c r="G44" s="26" t="s">
        <v>275</v>
      </c>
      <c r="H44" s="26" t="s">
        <v>276</v>
      </c>
      <c r="I44" s="117">
        <v>232080</v>
      </c>
      <c r="J44" s="117">
        <v>232080</v>
      </c>
      <c r="K44" s="58"/>
      <c r="L44" s="58"/>
      <c r="M44" s="58"/>
      <c r="N44" s="117">
        <v>232080</v>
      </c>
      <c r="O44" s="58"/>
      <c r="P44" s="117"/>
      <c r="Q44" s="117"/>
      <c r="R44" s="117"/>
      <c r="S44" s="117"/>
      <c r="T44" s="117"/>
      <c r="U44" s="117"/>
      <c r="V44" s="117"/>
      <c r="W44" s="117"/>
      <c r="X44" s="117"/>
      <c r="Y44" s="117"/>
    </row>
    <row r="45" ht="20.25" customHeight="1" spans="1:25">
      <c r="A45" s="26" t="s">
        <v>70</v>
      </c>
      <c r="B45" s="26" t="s">
        <v>70</v>
      </c>
      <c r="C45" s="26" t="s">
        <v>271</v>
      </c>
      <c r="D45" s="26" t="s">
        <v>272</v>
      </c>
      <c r="E45" s="26" t="s">
        <v>148</v>
      </c>
      <c r="F45" s="26" t="s">
        <v>149</v>
      </c>
      <c r="G45" s="26" t="s">
        <v>275</v>
      </c>
      <c r="H45" s="26" t="s">
        <v>276</v>
      </c>
      <c r="I45" s="117">
        <v>60088</v>
      </c>
      <c r="J45" s="117">
        <v>60088</v>
      </c>
      <c r="K45" s="58"/>
      <c r="L45" s="58"/>
      <c r="M45" s="58"/>
      <c r="N45" s="117">
        <v>60088</v>
      </c>
      <c r="O45" s="58"/>
      <c r="P45" s="117"/>
      <c r="Q45" s="117"/>
      <c r="R45" s="117"/>
      <c r="S45" s="117"/>
      <c r="T45" s="117"/>
      <c r="U45" s="117"/>
      <c r="V45" s="117"/>
      <c r="W45" s="117"/>
      <c r="X45" s="117"/>
      <c r="Y45" s="117"/>
    </row>
    <row r="46" ht="20.25" customHeight="1" spans="1:25">
      <c r="A46" s="26" t="s">
        <v>70</v>
      </c>
      <c r="B46" s="26" t="s">
        <v>70</v>
      </c>
      <c r="C46" s="26" t="s">
        <v>271</v>
      </c>
      <c r="D46" s="26" t="s">
        <v>272</v>
      </c>
      <c r="E46" s="26" t="s">
        <v>148</v>
      </c>
      <c r="F46" s="26" t="s">
        <v>149</v>
      </c>
      <c r="G46" s="26" t="s">
        <v>275</v>
      </c>
      <c r="H46" s="26" t="s">
        <v>276</v>
      </c>
      <c r="I46" s="117">
        <v>16736</v>
      </c>
      <c r="J46" s="117">
        <v>16736</v>
      </c>
      <c r="K46" s="58"/>
      <c r="L46" s="58"/>
      <c r="M46" s="58"/>
      <c r="N46" s="117">
        <v>16736</v>
      </c>
      <c r="O46" s="58"/>
      <c r="P46" s="117"/>
      <c r="Q46" s="117"/>
      <c r="R46" s="117"/>
      <c r="S46" s="117"/>
      <c r="T46" s="117"/>
      <c r="U46" s="117"/>
      <c r="V46" s="117"/>
      <c r="W46" s="117"/>
      <c r="X46" s="117"/>
      <c r="Y46" s="117"/>
    </row>
    <row r="47" ht="20.25" customHeight="1" spans="1:25">
      <c r="A47" s="26" t="s">
        <v>70</v>
      </c>
      <c r="B47" s="26" t="s">
        <v>70</v>
      </c>
      <c r="C47" s="26" t="s">
        <v>271</v>
      </c>
      <c r="D47" s="26" t="s">
        <v>272</v>
      </c>
      <c r="E47" s="26" t="s">
        <v>148</v>
      </c>
      <c r="F47" s="26" t="s">
        <v>149</v>
      </c>
      <c r="G47" s="26" t="s">
        <v>275</v>
      </c>
      <c r="H47" s="26" t="s">
        <v>276</v>
      </c>
      <c r="I47" s="117">
        <v>3661</v>
      </c>
      <c r="J47" s="117">
        <v>3661</v>
      </c>
      <c r="K47" s="58"/>
      <c r="L47" s="58"/>
      <c r="M47" s="58"/>
      <c r="N47" s="117">
        <v>3661</v>
      </c>
      <c r="O47" s="58"/>
      <c r="P47" s="117"/>
      <c r="Q47" s="117"/>
      <c r="R47" s="117"/>
      <c r="S47" s="117"/>
      <c r="T47" s="117"/>
      <c r="U47" s="117"/>
      <c r="V47" s="117"/>
      <c r="W47" s="117"/>
      <c r="X47" s="117"/>
      <c r="Y47" s="117"/>
    </row>
    <row r="48" ht="20.25" customHeight="1" spans="1:25">
      <c r="A48" s="26" t="s">
        <v>70</v>
      </c>
      <c r="B48" s="26" t="s">
        <v>70</v>
      </c>
      <c r="C48" s="26" t="s">
        <v>271</v>
      </c>
      <c r="D48" s="26" t="s">
        <v>272</v>
      </c>
      <c r="E48" s="26" t="s">
        <v>150</v>
      </c>
      <c r="F48" s="26" t="s">
        <v>151</v>
      </c>
      <c r="G48" s="26" t="s">
        <v>277</v>
      </c>
      <c r="H48" s="26" t="s">
        <v>278</v>
      </c>
      <c r="I48" s="117">
        <v>38031</v>
      </c>
      <c r="J48" s="117">
        <v>38031</v>
      </c>
      <c r="K48" s="58"/>
      <c r="L48" s="58"/>
      <c r="M48" s="58"/>
      <c r="N48" s="117">
        <v>38031</v>
      </c>
      <c r="O48" s="58"/>
      <c r="P48" s="117"/>
      <c r="Q48" s="117"/>
      <c r="R48" s="117"/>
      <c r="S48" s="117"/>
      <c r="T48" s="117"/>
      <c r="U48" s="117"/>
      <c r="V48" s="117"/>
      <c r="W48" s="117"/>
      <c r="X48" s="117"/>
      <c r="Y48" s="117"/>
    </row>
    <row r="49" ht="20.25" customHeight="1" spans="1:25">
      <c r="A49" s="26" t="s">
        <v>70</v>
      </c>
      <c r="B49" s="26" t="s">
        <v>70</v>
      </c>
      <c r="C49" s="26" t="s">
        <v>271</v>
      </c>
      <c r="D49" s="26" t="s">
        <v>272</v>
      </c>
      <c r="E49" s="26" t="s">
        <v>150</v>
      </c>
      <c r="F49" s="26" t="s">
        <v>151</v>
      </c>
      <c r="G49" s="26" t="s">
        <v>277</v>
      </c>
      <c r="H49" s="26" t="s">
        <v>278</v>
      </c>
      <c r="I49" s="117">
        <v>200320</v>
      </c>
      <c r="J49" s="117">
        <v>200320</v>
      </c>
      <c r="K49" s="58"/>
      <c r="L49" s="58"/>
      <c r="M49" s="58"/>
      <c r="N49" s="117">
        <v>200320</v>
      </c>
      <c r="O49" s="58"/>
      <c r="P49" s="117"/>
      <c r="Q49" s="117"/>
      <c r="R49" s="117"/>
      <c r="S49" s="117"/>
      <c r="T49" s="117"/>
      <c r="U49" s="117"/>
      <c r="V49" s="117"/>
      <c r="W49" s="117"/>
      <c r="X49" s="117"/>
      <c r="Y49" s="117"/>
    </row>
    <row r="50" ht="20.25" customHeight="1" spans="1:25">
      <c r="A50" s="26" t="s">
        <v>70</v>
      </c>
      <c r="B50" s="26" t="s">
        <v>70</v>
      </c>
      <c r="C50" s="26" t="s">
        <v>271</v>
      </c>
      <c r="D50" s="26" t="s">
        <v>272</v>
      </c>
      <c r="E50" s="26" t="s">
        <v>150</v>
      </c>
      <c r="F50" s="26" t="s">
        <v>151</v>
      </c>
      <c r="G50" s="26" t="s">
        <v>277</v>
      </c>
      <c r="H50" s="26" t="s">
        <v>278</v>
      </c>
      <c r="I50" s="117">
        <v>46788</v>
      </c>
      <c r="J50" s="117">
        <v>46788</v>
      </c>
      <c r="K50" s="58"/>
      <c r="L50" s="58"/>
      <c r="M50" s="58"/>
      <c r="N50" s="117">
        <v>46788</v>
      </c>
      <c r="O50" s="58"/>
      <c r="P50" s="117"/>
      <c r="Q50" s="117"/>
      <c r="R50" s="117"/>
      <c r="S50" s="117"/>
      <c r="T50" s="117"/>
      <c r="U50" s="117"/>
      <c r="V50" s="117"/>
      <c r="W50" s="117"/>
      <c r="X50" s="117"/>
      <c r="Y50" s="117"/>
    </row>
    <row r="51" ht="20.25" customHeight="1" spans="1:25">
      <c r="A51" s="26" t="s">
        <v>70</v>
      </c>
      <c r="B51" s="26" t="s">
        <v>70</v>
      </c>
      <c r="C51" s="26" t="s">
        <v>271</v>
      </c>
      <c r="D51" s="26" t="s">
        <v>272</v>
      </c>
      <c r="E51" s="26" t="s">
        <v>138</v>
      </c>
      <c r="F51" s="26" t="s">
        <v>139</v>
      </c>
      <c r="G51" s="26" t="s">
        <v>279</v>
      </c>
      <c r="H51" s="26" t="s">
        <v>280</v>
      </c>
      <c r="I51" s="117">
        <v>5327</v>
      </c>
      <c r="J51" s="117">
        <v>5327</v>
      </c>
      <c r="K51" s="58"/>
      <c r="L51" s="58"/>
      <c r="M51" s="58"/>
      <c r="N51" s="117">
        <v>5327</v>
      </c>
      <c r="O51" s="58"/>
      <c r="P51" s="117"/>
      <c r="Q51" s="117"/>
      <c r="R51" s="117"/>
      <c r="S51" s="117"/>
      <c r="T51" s="117"/>
      <c r="U51" s="117"/>
      <c r="V51" s="117"/>
      <c r="W51" s="117"/>
      <c r="X51" s="117"/>
      <c r="Y51" s="117"/>
    </row>
    <row r="52" ht="20.25" customHeight="1" spans="1:25">
      <c r="A52" s="26" t="s">
        <v>70</v>
      </c>
      <c r="B52" s="26" t="s">
        <v>70</v>
      </c>
      <c r="C52" s="26" t="s">
        <v>271</v>
      </c>
      <c r="D52" s="26" t="s">
        <v>272</v>
      </c>
      <c r="E52" s="26" t="s">
        <v>152</v>
      </c>
      <c r="F52" s="26" t="s">
        <v>153</v>
      </c>
      <c r="G52" s="26" t="s">
        <v>279</v>
      </c>
      <c r="H52" s="26" t="s">
        <v>280</v>
      </c>
      <c r="I52" s="117">
        <v>1631</v>
      </c>
      <c r="J52" s="117">
        <v>1631</v>
      </c>
      <c r="K52" s="58"/>
      <c r="L52" s="58"/>
      <c r="M52" s="58"/>
      <c r="N52" s="117">
        <v>1631</v>
      </c>
      <c r="O52" s="58"/>
      <c r="P52" s="117"/>
      <c r="Q52" s="117"/>
      <c r="R52" s="117"/>
      <c r="S52" s="117"/>
      <c r="T52" s="117"/>
      <c r="U52" s="117"/>
      <c r="V52" s="117"/>
      <c r="W52" s="117"/>
      <c r="X52" s="117"/>
      <c r="Y52" s="117"/>
    </row>
    <row r="53" ht="20.25" customHeight="1" spans="1:25">
      <c r="A53" s="26" t="s">
        <v>70</v>
      </c>
      <c r="B53" s="26" t="s">
        <v>70</v>
      </c>
      <c r="C53" s="26" t="s">
        <v>271</v>
      </c>
      <c r="D53" s="26" t="s">
        <v>272</v>
      </c>
      <c r="E53" s="26" t="s">
        <v>152</v>
      </c>
      <c r="F53" s="26" t="s">
        <v>153</v>
      </c>
      <c r="G53" s="26" t="s">
        <v>279</v>
      </c>
      <c r="H53" s="26" t="s">
        <v>280</v>
      </c>
      <c r="I53" s="117">
        <v>1526</v>
      </c>
      <c r="J53" s="117">
        <v>1526</v>
      </c>
      <c r="K53" s="58"/>
      <c r="L53" s="58"/>
      <c r="M53" s="58"/>
      <c r="N53" s="117">
        <v>1526</v>
      </c>
      <c r="O53" s="58"/>
      <c r="P53" s="117"/>
      <c r="Q53" s="117"/>
      <c r="R53" s="117"/>
      <c r="S53" s="117"/>
      <c r="T53" s="117"/>
      <c r="U53" s="117"/>
      <c r="V53" s="117"/>
      <c r="W53" s="117"/>
      <c r="X53" s="117"/>
      <c r="Y53" s="117"/>
    </row>
    <row r="54" ht="20.25" customHeight="1" spans="1:25">
      <c r="A54" s="26" t="s">
        <v>70</v>
      </c>
      <c r="B54" s="26" t="s">
        <v>70</v>
      </c>
      <c r="C54" s="26" t="s">
        <v>281</v>
      </c>
      <c r="D54" s="26" t="s">
        <v>163</v>
      </c>
      <c r="E54" s="26" t="s">
        <v>162</v>
      </c>
      <c r="F54" s="26" t="s">
        <v>163</v>
      </c>
      <c r="G54" s="26" t="s">
        <v>282</v>
      </c>
      <c r="H54" s="26" t="s">
        <v>163</v>
      </c>
      <c r="I54" s="117">
        <v>99330</v>
      </c>
      <c r="J54" s="117">
        <v>99330</v>
      </c>
      <c r="K54" s="58"/>
      <c r="L54" s="58"/>
      <c r="M54" s="58"/>
      <c r="N54" s="117">
        <v>99330</v>
      </c>
      <c r="O54" s="58"/>
      <c r="P54" s="117"/>
      <c r="Q54" s="117"/>
      <c r="R54" s="117"/>
      <c r="S54" s="117"/>
      <c r="T54" s="117"/>
      <c r="U54" s="117"/>
      <c r="V54" s="117"/>
      <c r="W54" s="117"/>
      <c r="X54" s="117"/>
      <c r="Y54" s="117"/>
    </row>
    <row r="55" ht="20.25" customHeight="1" spans="1:25">
      <c r="A55" s="26" t="s">
        <v>70</v>
      </c>
      <c r="B55" s="26" t="s">
        <v>70</v>
      </c>
      <c r="C55" s="26" t="s">
        <v>281</v>
      </c>
      <c r="D55" s="26" t="s">
        <v>163</v>
      </c>
      <c r="E55" s="26" t="s">
        <v>162</v>
      </c>
      <c r="F55" s="26" t="s">
        <v>163</v>
      </c>
      <c r="G55" s="26" t="s">
        <v>282</v>
      </c>
      <c r="H55" s="26" t="s">
        <v>163</v>
      </c>
      <c r="I55" s="117">
        <v>123795</v>
      </c>
      <c r="J55" s="117">
        <v>123795</v>
      </c>
      <c r="K55" s="58"/>
      <c r="L55" s="58"/>
      <c r="M55" s="58"/>
      <c r="N55" s="117">
        <v>123795</v>
      </c>
      <c r="O55" s="58"/>
      <c r="P55" s="117"/>
      <c r="Q55" s="117"/>
      <c r="R55" s="117"/>
      <c r="S55" s="117"/>
      <c r="T55" s="117"/>
      <c r="U55" s="117"/>
      <c r="V55" s="117"/>
      <c r="W55" s="117"/>
      <c r="X55" s="117"/>
      <c r="Y55" s="117"/>
    </row>
    <row r="56" ht="20.25" customHeight="1" spans="1:25">
      <c r="A56" s="26" t="s">
        <v>70</v>
      </c>
      <c r="B56" s="26" t="s">
        <v>70</v>
      </c>
      <c r="C56" s="26" t="s">
        <v>283</v>
      </c>
      <c r="D56" s="26" t="s">
        <v>284</v>
      </c>
      <c r="E56" s="26" t="s">
        <v>134</v>
      </c>
      <c r="F56" s="26" t="s">
        <v>135</v>
      </c>
      <c r="G56" s="26" t="s">
        <v>236</v>
      </c>
      <c r="H56" s="26" t="s">
        <v>237</v>
      </c>
      <c r="I56" s="117">
        <v>121080</v>
      </c>
      <c r="J56" s="117">
        <v>121080</v>
      </c>
      <c r="K56" s="58"/>
      <c r="L56" s="58"/>
      <c r="M56" s="58"/>
      <c r="N56" s="117">
        <v>121080</v>
      </c>
      <c r="O56" s="58"/>
      <c r="P56" s="117"/>
      <c r="Q56" s="117"/>
      <c r="R56" s="117"/>
      <c r="S56" s="117"/>
      <c r="T56" s="117"/>
      <c r="U56" s="117"/>
      <c r="V56" s="117"/>
      <c r="W56" s="117"/>
      <c r="X56" s="117"/>
      <c r="Y56" s="117"/>
    </row>
    <row r="57" ht="20.25" customHeight="1" spans="1:25">
      <c r="A57" s="26" t="s">
        <v>70</v>
      </c>
      <c r="B57" s="26" t="s">
        <v>70</v>
      </c>
      <c r="C57" s="26" t="s">
        <v>285</v>
      </c>
      <c r="D57" s="26" t="s">
        <v>286</v>
      </c>
      <c r="E57" s="26" t="s">
        <v>138</v>
      </c>
      <c r="F57" s="26" t="s">
        <v>139</v>
      </c>
      <c r="G57" s="26" t="s">
        <v>238</v>
      </c>
      <c r="H57" s="26" t="s">
        <v>239</v>
      </c>
      <c r="I57" s="117">
        <v>58800</v>
      </c>
      <c r="J57" s="117">
        <v>58800</v>
      </c>
      <c r="K57" s="58"/>
      <c r="L57" s="58"/>
      <c r="M57" s="58"/>
      <c r="N57" s="117">
        <v>58800</v>
      </c>
      <c r="O57" s="58"/>
      <c r="P57" s="117"/>
      <c r="Q57" s="117"/>
      <c r="R57" s="117"/>
      <c r="S57" s="117"/>
      <c r="T57" s="117"/>
      <c r="U57" s="117"/>
      <c r="V57" s="117"/>
      <c r="W57" s="117"/>
      <c r="X57" s="117"/>
      <c r="Y57" s="117"/>
    </row>
    <row r="58" ht="17.25" customHeight="1" spans="1:25">
      <c r="A58" s="179" t="s">
        <v>202</v>
      </c>
      <c r="B58" s="180"/>
      <c r="C58" s="191"/>
      <c r="D58" s="191"/>
      <c r="E58" s="191"/>
      <c r="F58" s="191"/>
      <c r="G58" s="191"/>
      <c r="H58" s="192"/>
      <c r="I58" s="117">
        <v>3199897</v>
      </c>
      <c r="J58" s="117">
        <v>3199897</v>
      </c>
      <c r="K58" s="117"/>
      <c r="L58" s="117"/>
      <c r="M58" s="117"/>
      <c r="N58" s="117">
        <v>3199897</v>
      </c>
      <c r="O58" s="117"/>
      <c r="P58" s="117"/>
      <c r="Q58" s="117"/>
      <c r="R58" s="117"/>
      <c r="S58" s="117"/>
      <c r="T58" s="117"/>
      <c r="U58" s="117"/>
      <c r="V58" s="117"/>
      <c r="W58" s="117"/>
      <c r="X58" s="117"/>
      <c r="Y58" s="117"/>
    </row>
  </sheetData>
  <mergeCells count="31">
    <mergeCell ref="A2:Y2"/>
    <mergeCell ref="A3:H3"/>
    <mergeCell ref="I4:Y4"/>
    <mergeCell ref="J5:O5"/>
    <mergeCell ref="P5:R5"/>
    <mergeCell ref="T5:Y5"/>
    <mergeCell ref="J6:K6"/>
    <mergeCell ref="A58:H58"/>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4"/>
  <sheetViews>
    <sheetView showZeros="0" topLeftCell="A23" workbookViewId="0">
      <selection activeCell="A1" sqref="A1"/>
    </sheetView>
  </sheetViews>
  <sheetFormatPr defaultColWidth="9.14166666666667" defaultRowHeight="14.25" customHeight="1"/>
  <cols>
    <col min="1" max="1" width="10.2833333333333" customWidth="1"/>
    <col min="2" max="2" width="19.125" customWidth="1"/>
    <col min="3" max="3" width="41.125" customWidth="1"/>
    <col min="4" max="4" width="23.85" customWidth="1"/>
    <col min="5" max="5" width="11.1416666666667" customWidth="1"/>
    <col min="6" max="6" width="24.125"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1:23">
      <c r="B1" s="173"/>
      <c r="E1" s="40"/>
      <c r="F1" s="40"/>
      <c r="G1" s="40"/>
      <c r="H1" s="40"/>
      <c r="U1" s="173"/>
      <c r="W1" s="174" t="s">
        <v>287</v>
      </c>
    </row>
    <row r="2" ht="46.5" customHeight="1" spans="1:23">
      <c r="A2" s="42" t="str">
        <f>"2026"&amp;"年部门项目支出预算表"</f>
        <v>2026年部门项目支出预算表</v>
      </c>
      <c r="B2" s="42"/>
      <c r="C2" s="42"/>
      <c r="D2" s="42"/>
      <c r="E2" s="42"/>
      <c r="F2" s="42"/>
      <c r="G2" s="42"/>
      <c r="H2" s="42"/>
      <c r="I2" s="42"/>
      <c r="J2" s="42"/>
      <c r="K2" s="42"/>
      <c r="L2" s="42"/>
      <c r="M2" s="42"/>
      <c r="N2" s="42"/>
      <c r="O2" s="42"/>
      <c r="P2" s="42"/>
      <c r="Q2" s="42"/>
      <c r="R2" s="42"/>
      <c r="S2" s="42"/>
      <c r="T2" s="42"/>
      <c r="U2" s="42"/>
      <c r="V2" s="42"/>
      <c r="W2" s="42"/>
    </row>
    <row r="3" ht="13.5" customHeight="1" spans="1:23">
      <c r="A3" s="43" t="str">
        <f>"单位名称："&amp;"昆明市东川区退役军人事务局"</f>
        <v>单位名称：昆明市东川区退役军人事务局</v>
      </c>
      <c r="B3" s="44"/>
      <c r="C3" s="44"/>
      <c r="D3" s="44"/>
      <c r="E3" s="44"/>
      <c r="F3" s="44"/>
      <c r="G3" s="44"/>
      <c r="H3" s="44"/>
      <c r="I3" s="45"/>
      <c r="J3" s="45"/>
      <c r="K3" s="45"/>
      <c r="L3" s="45"/>
      <c r="M3" s="45"/>
      <c r="N3" s="45"/>
      <c r="O3" s="45"/>
      <c r="P3" s="45"/>
      <c r="Q3" s="45"/>
      <c r="U3" s="173"/>
      <c r="W3" s="148" t="s">
        <v>1</v>
      </c>
    </row>
    <row r="4" ht="21.75" customHeight="1" spans="1:23">
      <c r="A4" s="47" t="s">
        <v>288</v>
      </c>
      <c r="B4" s="48" t="s">
        <v>213</v>
      </c>
      <c r="C4" s="47" t="s">
        <v>214</v>
      </c>
      <c r="D4" s="47" t="s">
        <v>289</v>
      </c>
      <c r="E4" s="48" t="s">
        <v>215</v>
      </c>
      <c r="F4" s="48" t="s">
        <v>216</v>
      </c>
      <c r="G4" s="48" t="s">
        <v>290</v>
      </c>
      <c r="H4" s="48" t="s">
        <v>291</v>
      </c>
      <c r="I4" s="62" t="s">
        <v>55</v>
      </c>
      <c r="J4" s="13" t="s">
        <v>292</v>
      </c>
      <c r="K4" s="14"/>
      <c r="L4" s="14"/>
      <c r="M4" s="15"/>
      <c r="N4" s="13" t="s">
        <v>221</v>
      </c>
      <c r="O4" s="14"/>
      <c r="P4" s="15"/>
      <c r="Q4" s="48" t="s">
        <v>61</v>
      </c>
      <c r="R4" s="13" t="s">
        <v>62</v>
      </c>
      <c r="S4" s="14"/>
      <c r="T4" s="14"/>
      <c r="U4" s="14"/>
      <c r="V4" s="14"/>
      <c r="W4" s="15"/>
    </row>
    <row r="5" ht="21.75" customHeight="1" spans="1:23">
      <c r="A5" s="49"/>
      <c r="B5" s="63"/>
      <c r="C5" s="49"/>
      <c r="D5" s="49"/>
      <c r="E5" s="50"/>
      <c r="F5" s="50"/>
      <c r="G5" s="50"/>
      <c r="H5" s="50"/>
      <c r="I5" s="63"/>
      <c r="J5" s="175" t="s">
        <v>58</v>
      </c>
      <c r="K5" s="176"/>
      <c r="L5" s="48" t="s">
        <v>59</v>
      </c>
      <c r="M5" s="48" t="s">
        <v>60</v>
      </c>
      <c r="N5" s="48" t="s">
        <v>58</v>
      </c>
      <c r="O5" s="48" t="s">
        <v>59</v>
      </c>
      <c r="P5" s="48" t="s">
        <v>60</v>
      </c>
      <c r="Q5" s="50"/>
      <c r="R5" s="48" t="s">
        <v>57</v>
      </c>
      <c r="S5" s="48" t="s">
        <v>64</v>
      </c>
      <c r="T5" s="48" t="s">
        <v>227</v>
      </c>
      <c r="U5" s="48" t="s">
        <v>66</v>
      </c>
      <c r="V5" s="48" t="s">
        <v>67</v>
      </c>
      <c r="W5" s="48" t="s">
        <v>68</v>
      </c>
    </row>
    <row r="6" ht="21" customHeight="1" spans="1:23">
      <c r="A6" s="63"/>
      <c r="B6" s="63"/>
      <c r="C6" s="63"/>
      <c r="D6" s="63"/>
      <c r="E6" s="63"/>
      <c r="F6" s="63"/>
      <c r="G6" s="63"/>
      <c r="H6" s="63"/>
      <c r="I6" s="63"/>
      <c r="J6" s="177" t="s">
        <v>57</v>
      </c>
      <c r="K6" s="178"/>
      <c r="L6" s="63"/>
      <c r="M6" s="63"/>
      <c r="N6" s="63"/>
      <c r="O6" s="63"/>
      <c r="P6" s="63"/>
      <c r="Q6" s="63"/>
      <c r="R6" s="63"/>
      <c r="S6" s="63"/>
      <c r="T6" s="63"/>
      <c r="U6" s="63"/>
      <c r="V6" s="63"/>
      <c r="W6" s="63"/>
    </row>
    <row r="7" ht="39.75" customHeight="1" spans="1:23">
      <c r="A7" s="52"/>
      <c r="B7" s="54"/>
      <c r="C7" s="52"/>
      <c r="D7" s="52"/>
      <c r="E7" s="53"/>
      <c r="F7" s="53"/>
      <c r="G7" s="53"/>
      <c r="H7" s="53"/>
      <c r="I7" s="54"/>
      <c r="J7" s="21" t="s">
        <v>57</v>
      </c>
      <c r="K7" s="21" t="s">
        <v>293</v>
      </c>
      <c r="L7" s="53"/>
      <c r="M7" s="53"/>
      <c r="N7" s="53"/>
      <c r="O7" s="53"/>
      <c r="P7" s="53"/>
      <c r="Q7" s="53"/>
      <c r="R7" s="53"/>
      <c r="S7" s="53"/>
      <c r="T7" s="53"/>
      <c r="U7" s="54"/>
      <c r="V7" s="53"/>
      <c r="W7" s="53"/>
    </row>
    <row r="8" ht="15" customHeight="1" spans="1:23">
      <c r="A8" s="55">
        <v>1</v>
      </c>
      <c r="B8" s="55">
        <v>2</v>
      </c>
      <c r="C8" s="55">
        <v>3</v>
      </c>
      <c r="D8" s="55">
        <v>4</v>
      </c>
      <c r="E8" s="55">
        <v>5</v>
      </c>
      <c r="F8" s="55">
        <v>6</v>
      </c>
      <c r="G8" s="55">
        <v>7</v>
      </c>
      <c r="H8" s="55">
        <v>8</v>
      </c>
      <c r="I8" s="55">
        <v>9</v>
      </c>
      <c r="J8" s="55">
        <v>10</v>
      </c>
      <c r="K8" s="55">
        <v>11</v>
      </c>
      <c r="L8" s="64">
        <v>12</v>
      </c>
      <c r="M8" s="64">
        <v>13</v>
      </c>
      <c r="N8" s="64">
        <v>14</v>
      </c>
      <c r="O8" s="64">
        <v>15</v>
      </c>
      <c r="P8" s="64">
        <v>16</v>
      </c>
      <c r="Q8" s="64">
        <v>17</v>
      </c>
      <c r="R8" s="64">
        <v>18</v>
      </c>
      <c r="S8" s="64">
        <v>19</v>
      </c>
      <c r="T8" s="64">
        <v>20</v>
      </c>
      <c r="U8" s="55">
        <v>21</v>
      </c>
      <c r="V8" s="64">
        <v>22</v>
      </c>
      <c r="W8" s="55">
        <v>23</v>
      </c>
    </row>
    <row r="9" ht="21.75" customHeight="1" spans="1:23">
      <c r="A9" s="103" t="s">
        <v>294</v>
      </c>
      <c r="B9" s="103" t="s">
        <v>295</v>
      </c>
      <c r="C9" s="103" t="s">
        <v>296</v>
      </c>
      <c r="D9" s="103" t="s">
        <v>70</v>
      </c>
      <c r="E9" s="103" t="s">
        <v>136</v>
      </c>
      <c r="F9" s="103" t="s">
        <v>137</v>
      </c>
      <c r="G9" s="103" t="s">
        <v>297</v>
      </c>
      <c r="H9" s="103" t="s">
        <v>298</v>
      </c>
      <c r="I9" s="117">
        <v>372000</v>
      </c>
      <c r="J9" s="117">
        <v>372000</v>
      </c>
      <c r="K9" s="117">
        <v>372000</v>
      </c>
      <c r="L9" s="117"/>
      <c r="M9" s="117"/>
      <c r="N9" s="117"/>
      <c r="O9" s="117"/>
      <c r="P9" s="117"/>
      <c r="Q9" s="117"/>
      <c r="R9" s="117"/>
      <c r="S9" s="117"/>
      <c r="T9" s="117"/>
      <c r="U9" s="117"/>
      <c r="V9" s="117"/>
      <c r="W9" s="117"/>
    </row>
    <row r="10" ht="21.75" customHeight="1" spans="1:23">
      <c r="A10" s="103" t="s">
        <v>294</v>
      </c>
      <c r="B10" s="103" t="s">
        <v>299</v>
      </c>
      <c r="C10" s="103" t="s">
        <v>300</v>
      </c>
      <c r="D10" s="103" t="s">
        <v>70</v>
      </c>
      <c r="E10" s="103" t="s">
        <v>120</v>
      </c>
      <c r="F10" s="103" t="s">
        <v>121</v>
      </c>
      <c r="G10" s="103" t="s">
        <v>301</v>
      </c>
      <c r="H10" s="103" t="s">
        <v>302</v>
      </c>
      <c r="I10" s="117">
        <v>120000</v>
      </c>
      <c r="J10" s="117">
        <v>120000</v>
      </c>
      <c r="K10" s="117">
        <v>120000</v>
      </c>
      <c r="L10" s="117"/>
      <c r="M10" s="117"/>
      <c r="N10" s="117"/>
      <c r="O10" s="117"/>
      <c r="P10" s="117"/>
      <c r="Q10" s="117"/>
      <c r="R10" s="117"/>
      <c r="S10" s="117"/>
      <c r="T10" s="117"/>
      <c r="U10" s="117"/>
      <c r="V10" s="117"/>
      <c r="W10" s="117"/>
    </row>
    <row r="11" ht="21.75" customHeight="1" spans="1:23">
      <c r="A11" s="103" t="s">
        <v>294</v>
      </c>
      <c r="B11" s="103" t="s">
        <v>299</v>
      </c>
      <c r="C11" s="103" t="s">
        <v>300</v>
      </c>
      <c r="D11" s="103" t="s">
        <v>70</v>
      </c>
      <c r="E11" s="103" t="s">
        <v>120</v>
      </c>
      <c r="F11" s="103" t="s">
        <v>121</v>
      </c>
      <c r="G11" s="103" t="s">
        <v>303</v>
      </c>
      <c r="H11" s="103" t="s">
        <v>304</v>
      </c>
      <c r="I11" s="117">
        <v>480000</v>
      </c>
      <c r="J11" s="117">
        <v>480000</v>
      </c>
      <c r="K11" s="117">
        <v>480000</v>
      </c>
      <c r="L11" s="117"/>
      <c r="M11" s="117"/>
      <c r="N11" s="117"/>
      <c r="O11" s="117"/>
      <c r="P11" s="117"/>
      <c r="Q11" s="117"/>
      <c r="R11" s="117"/>
      <c r="S11" s="117"/>
      <c r="T11" s="117"/>
      <c r="U11" s="117"/>
      <c r="V11" s="117"/>
      <c r="W11" s="117"/>
    </row>
    <row r="12" ht="21.75" customHeight="1" spans="1:23">
      <c r="A12" s="103" t="s">
        <v>294</v>
      </c>
      <c r="B12" s="103" t="s">
        <v>299</v>
      </c>
      <c r="C12" s="103" t="s">
        <v>300</v>
      </c>
      <c r="D12" s="103" t="s">
        <v>70</v>
      </c>
      <c r="E12" s="103" t="s">
        <v>120</v>
      </c>
      <c r="F12" s="103" t="s">
        <v>121</v>
      </c>
      <c r="G12" s="103" t="s">
        <v>297</v>
      </c>
      <c r="H12" s="103" t="s">
        <v>298</v>
      </c>
      <c r="I12" s="117">
        <v>2121600</v>
      </c>
      <c r="J12" s="117">
        <v>2121600</v>
      </c>
      <c r="K12" s="117">
        <v>2121600</v>
      </c>
      <c r="L12" s="117"/>
      <c r="M12" s="117"/>
      <c r="N12" s="117"/>
      <c r="O12" s="117"/>
      <c r="P12" s="117"/>
      <c r="Q12" s="117"/>
      <c r="R12" s="117"/>
      <c r="S12" s="117"/>
      <c r="T12" s="117"/>
      <c r="U12" s="117"/>
      <c r="V12" s="117"/>
      <c r="W12" s="117"/>
    </row>
    <row r="13" ht="21.75" customHeight="1" spans="1:23">
      <c r="A13" s="103" t="s">
        <v>294</v>
      </c>
      <c r="B13" s="103" t="s">
        <v>305</v>
      </c>
      <c r="C13" s="103" t="s">
        <v>306</v>
      </c>
      <c r="D13" s="103" t="s">
        <v>70</v>
      </c>
      <c r="E13" s="103" t="s">
        <v>116</v>
      </c>
      <c r="F13" s="103" t="s">
        <v>117</v>
      </c>
      <c r="G13" s="103" t="s">
        <v>297</v>
      </c>
      <c r="H13" s="103" t="s">
        <v>298</v>
      </c>
      <c r="I13" s="117">
        <v>737600</v>
      </c>
      <c r="J13" s="117">
        <v>737600</v>
      </c>
      <c r="K13" s="117">
        <v>737600</v>
      </c>
      <c r="L13" s="117"/>
      <c r="M13" s="117"/>
      <c r="N13" s="117"/>
      <c r="O13" s="117"/>
      <c r="P13" s="117"/>
      <c r="Q13" s="117"/>
      <c r="R13" s="117"/>
      <c r="S13" s="117"/>
      <c r="T13" s="117"/>
      <c r="U13" s="117"/>
      <c r="V13" s="117"/>
      <c r="W13" s="117"/>
    </row>
    <row r="14" ht="21.75" customHeight="1" spans="1:23">
      <c r="A14" s="103" t="s">
        <v>294</v>
      </c>
      <c r="B14" s="103" t="s">
        <v>305</v>
      </c>
      <c r="C14" s="103" t="s">
        <v>306</v>
      </c>
      <c r="D14" s="103" t="s">
        <v>70</v>
      </c>
      <c r="E14" s="103" t="s">
        <v>116</v>
      </c>
      <c r="F14" s="103" t="s">
        <v>117</v>
      </c>
      <c r="G14" s="103" t="s">
        <v>307</v>
      </c>
      <c r="H14" s="103" t="s">
        <v>308</v>
      </c>
      <c r="I14" s="117">
        <v>572100</v>
      </c>
      <c r="J14" s="117">
        <v>572100</v>
      </c>
      <c r="K14" s="117">
        <v>572100</v>
      </c>
      <c r="L14" s="117"/>
      <c r="M14" s="117"/>
      <c r="N14" s="117"/>
      <c r="O14" s="117"/>
      <c r="P14" s="117"/>
      <c r="Q14" s="117"/>
      <c r="R14" s="117"/>
      <c r="S14" s="117"/>
      <c r="T14" s="117"/>
      <c r="U14" s="117"/>
      <c r="V14" s="117"/>
      <c r="W14" s="117"/>
    </row>
    <row r="15" ht="21.75" customHeight="1" spans="1:23">
      <c r="A15" s="103" t="s">
        <v>294</v>
      </c>
      <c r="B15" s="103" t="s">
        <v>309</v>
      </c>
      <c r="C15" s="103" t="s">
        <v>310</v>
      </c>
      <c r="D15" s="103" t="s">
        <v>70</v>
      </c>
      <c r="E15" s="103" t="s">
        <v>112</v>
      </c>
      <c r="F15" s="103" t="s">
        <v>113</v>
      </c>
      <c r="G15" s="103" t="s">
        <v>307</v>
      </c>
      <c r="H15" s="103" t="s">
        <v>308</v>
      </c>
      <c r="I15" s="117">
        <v>97904.1</v>
      </c>
      <c r="J15" s="117">
        <v>97904.1</v>
      </c>
      <c r="K15" s="117">
        <v>97904.1</v>
      </c>
      <c r="L15" s="117"/>
      <c r="M15" s="117"/>
      <c r="N15" s="117"/>
      <c r="O15" s="117"/>
      <c r="P15" s="117"/>
      <c r="Q15" s="117"/>
      <c r="R15" s="117"/>
      <c r="S15" s="117"/>
      <c r="T15" s="117"/>
      <c r="U15" s="117"/>
      <c r="V15" s="117"/>
      <c r="W15" s="117"/>
    </row>
    <row r="16" ht="21.75" customHeight="1" spans="1:23">
      <c r="A16" s="103" t="s">
        <v>294</v>
      </c>
      <c r="B16" s="103" t="s">
        <v>311</v>
      </c>
      <c r="C16" s="103" t="s">
        <v>312</v>
      </c>
      <c r="D16" s="103" t="s">
        <v>70</v>
      </c>
      <c r="E16" s="103" t="s">
        <v>140</v>
      </c>
      <c r="F16" s="103" t="s">
        <v>141</v>
      </c>
      <c r="G16" s="103" t="s">
        <v>251</v>
      </c>
      <c r="H16" s="103" t="s">
        <v>252</v>
      </c>
      <c r="I16" s="117">
        <v>30000</v>
      </c>
      <c r="J16" s="117">
        <v>30000</v>
      </c>
      <c r="K16" s="117">
        <v>30000</v>
      </c>
      <c r="L16" s="117"/>
      <c r="M16" s="117"/>
      <c r="N16" s="117"/>
      <c r="O16" s="117"/>
      <c r="P16" s="117"/>
      <c r="Q16" s="117"/>
      <c r="R16" s="117"/>
      <c r="S16" s="117"/>
      <c r="T16" s="117"/>
      <c r="U16" s="117"/>
      <c r="V16" s="117"/>
      <c r="W16" s="117"/>
    </row>
    <row r="17" ht="21.75" customHeight="1" spans="1:23">
      <c r="A17" s="103" t="s">
        <v>294</v>
      </c>
      <c r="B17" s="103" t="s">
        <v>311</v>
      </c>
      <c r="C17" s="103" t="s">
        <v>312</v>
      </c>
      <c r="D17" s="103" t="s">
        <v>70</v>
      </c>
      <c r="E17" s="103" t="s">
        <v>140</v>
      </c>
      <c r="F17" s="103" t="s">
        <v>141</v>
      </c>
      <c r="G17" s="103" t="s">
        <v>297</v>
      </c>
      <c r="H17" s="103" t="s">
        <v>298</v>
      </c>
      <c r="I17" s="117">
        <v>90000</v>
      </c>
      <c r="J17" s="117">
        <v>90000</v>
      </c>
      <c r="K17" s="117">
        <v>90000</v>
      </c>
      <c r="L17" s="117"/>
      <c r="M17" s="117"/>
      <c r="N17" s="117"/>
      <c r="O17" s="117"/>
      <c r="P17" s="117"/>
      <c r="Q17" s="117"/>
      <c r="R17" s="117"/>
      <c r="S17" s="117"/>
      <c r="T17" s="117"/>
      <c r="U17" s="117"/>
      <c r="V17" s="117"/>
      <c r="W17" s="117"/>
    </row>
    <row r="18" ht="21.75" customHeight="1" spans="1:23">
      <c r="A18" s="103" t="s">
        <v>294</v>
      </c>
      <c r="B18" s="103" t="s">
        <v>313</v>
      </c>
      <c r="C18" s="103" t="s">
        <v>314</v>
      </c>
      <c r="D18" s="103" t="s">
        <v>70</v>
      </c>
      <c r="E18" s="103" t="s">
        <v>130</v>
      </c>
      <c r="F18" s="103" t="s">
        <v>131</v>
      </c>
      <c r="G18" s="103" t="s">
        <v>307</v>
      </c>
      <c r="H18" s="103" t="s">
        <v>308</v>
      </c>
      <c r="I18" s="117">
        <v>214600</v>
      </c>
      <c r="J18" s="117">
        <v>214600</v>
      </c>
      <c r="K18" s="117">
        <v>214600</v>
      </c>
      <c r="L18" s="117"/>
      <c r="M18" s="117"/>
      <c r="N18" s="117"/>
      <c r="O18" s="117"/>
      <c r="P18" s="117"/>
      <c r="Q18" s="117"/>
      <c r="R18" s="117"/>
      <c r="S18" s="117"/>
      <c r="T18" s="117"/>
      <c r="U18" s="117"/>
      <c r="V18" s="117"/>
      <c r="W18" s="117"/>
    </row>
    <row r="19" ht="21.75" customHeight="1" spans="1:23">
      <c r="A19" s="103" t="s">
        <v>294</v>
      </c>
      <c r="B19" s="103" t="s">
        <v>315</v>
      </c>
      <c r="C19" s="103" t="s">
        <v>316</v>
      </c>
      <c r="D19" s="103" t="s">
        <v>70</v>
      </c>
      <c r="E19" s="103" t="s">
        <v>106</v>
      </c>
      <c r="F19" s="103" t="s">
        <v>107</v>
      </c>
      <c r="G19" s="103" t="s">
        <v>317</v>
      </c>
      <c r="H19" s="103" t="s">
        <v>318</v>
      </c>
      <c r="I19" s="117">
        <v>2160</v>
      </c>
      <c r="J19" s="117">
        <v>2160</v>
      </c>
      <c r="K19" s="117">
        <v>2160</v>
      </c>
      <c r="L19" s="117"/>
      <c r="M19" s="117"/>
      <c r="N19" s="117"/>
      <c r="O19" s="117"/>
      <c r="P19" s="117"/>
      <c r="Q19" s="117"/>
      <c r="R19" s="117"/>
      <c r="S19" s="117"/>
      <c r="T19" s="117"/>
      <c r="U19" s="117"/>
      <c r="V19" s="117"/>
      <c r="W19" s="117"/>
    </row>
    <row r="20" ht="21.75" customHeight="1" spans="1:23">
      <c r="A20" s="103" t="s">
        <v>294</v>
      </c>
      <c r="B20" s="103" t="s">
        <v>315</v>
      </c>
      <c r="C20" s="103" t="s">
        <v>316</v>
      </c>
      <c r="D20" s="103" t="s">
        <v>70</v>
      </c>
      <c r="E20" s="103" t="s">
        <v>116</v>
      </c>
      <c r="F20" s="103" t="s">
        <v>117</v>
      </c>
      <c r="G20" s="103" t="s">
        <v>297</v>
      </c>
      <c r="H20" s="103" t="s">
        <v>298</v>
      </c>
      <c r="I20" s="117">
        <v>1157211</v>
      </c>
      <c r="J20" s="117">
        <v>1157211</v>
      </c>
      <c r="K20" s="117">
        <v>1157211</v>
      </c>
      <c r="L20" s="117"/>
      <c r="M20" s="117"/>
      <c r="N20" s="117"/>
      <c r="O20" s="117"/>
      <c r="P20" s="117"/>
      <c r="Q20" s="117"/>
      <c r="R20" s="117"/>
      <c r="S20" s="117"/>
      <c r="T20" s="117"/>
      <c r="U20" s="117"/>
      <c r="V20" s="117"/>
      <c r="W20" s="117"/>
    </row>
    <row r="21" ht="21.75" customHeight="1" spans="1:23">
      <c r="A21" s="103" t="s">
        <v>294</v>
      </c>
      <c r="B21" s="103" t="s">
        <v>319</v>
      </c>
      <c r="C21" s="103" t="s">
        <v>320</v>
      </c>
      <c r="D21" s="103" t="s">
        <v>70</v>
      </c>
      <c r="E21" s="103" t="s">
        <v>122</v>
      </c>
      <c r="F21" s="103" t="s">
        <v>123</v>
      </c>
      <c r="G21" s="103" t="s">
        <v>321</v>
      </c>
      <c r="H21" s="103" t="s">
        <v>322</v>
      </c>
      <c r="I21" s="117">
        <v>178500</v>
      </c>
      <c r="J21" s="117"/>
      <c r="K21" s="117"/>
      <c r="L21" s="117"/>
      <c r="M21" s="117"/>
      <c r="N21" s="117"/>
      <c r="O21" s="117"/>
      <c r="P21" s="117"/>
      <c r="Q21" s="117"/>
      <c r="R21" s="117">
        <v>178500</v>
      </c>
      <c r="S21" s="117"/>
      <c r="T21" s="117"/>
      <c r="U21" s="117">
        <v>178500</v>
      </c>
      <c r="V21" s="117"/>
      <c r="W21" s="117"/>
    </row>
    <row r="22" ht="21.75" customHeight="1" spans="1:23">
      <c r="A22" s="103" t="s">
        <v>294</v>
      </c>
      <c r="B22" s="103" t="s">
        <v>323</v>
      </c>
      <c r="C22" s="103" t="s">
        <v>324</v>
      </c>
      <c r="D22" s="103" t="s">
        <v>70</v>
      </c>
      <c r="E22" s="103" t="s">
        <v>124</v>
      </c>
      <c r="F22" s="103" t="s">
        <v>125</v>
      </c>
      <c r="G22" s="103" t="s">
        <v>251</v>
      </c>
      <c r="H22" s="103" t="s">
        <v>252</v>
      </c>
      <c r="I22" s="117">
        <v>78232.14</v>
      </c>
      <c r="J22" s="117">
        <v>78232.14</v>
      </c>
      <c r="K22" s="117">
        <v>78232.14</v>
      </c>
      <c r="L22" s="117"/>
      <c r="M22" s="117"/>
      <c r="N22" s="117"/>
      <c r="O22" s="117"/>
      <c r="P22" s="117"/>
      <c r="Q22" s="117"/>
      <c r="R22" s="117"/>
      <c r="S22" s="117"/>
      <c r="T22" s="117"/>
      <c r="U22" s="117"/>
      <c r="V22" s="117"/>
      <c r="W22" s="117"/>
    </row>
    <row r="23" ht="21.75" customHeight="1" spans="1:23">
      <c r="A23" s="103" t="s">
        <v>294</v>
      </c>
      <c r="B23" s="103" t="s">
        <v>325</v>
      </c>
      <c r="C23" s="103" t="s">
        <v>326</v>
      </c>
      <c r="D23" s="103" t="s">
        <v>70</v>
      </c>
      <c r="E23" s="103" t="s">
        <v>126</v>
      </c>
      <c r="F23" s="103" t="s">
        <v>127</v>
      </c>
      <c r="G23" s="103" t="s">
        <v>265</v>
      </c>
      <c r="H23" s="103" t="s">
        <v>266</v>
      </c>
      <c r="I23" s="117">
        <v>36647</v>
      </c>
      <c r="J23" s="117">
        <v>36647</v>
      </c>
      <c r="K23" s="117">
        <v>36647</v>
      </c>
      <c r="L23" s="117"/>
      <c r="M23" s="117"/>
      <c r="N23" s="117"/>
      <c r="O23" s="117"/>
      <c r="P23" s="117"/>
      <c r="Q23" s="117"/>
      <c r="R23" s="117"/>
      <c r="S23" s="117"/>
      <c r="T23" s="117"/>
      <c r="U23" s="117"/>
      <c r="V23" s="117"/>
      <c r="W23" s="117"/>
    </row>
    <row r="24" ht="21.75" customHeight="1" spans="1:23">
      <c r="A24" s="103" t="s">
        <v>294</v>
      </c>
      <c r="B24" s="103" t="s">
        <v>327</v>
      </c>
      <c r="C24" s="103" t="s">
        <v>328</v>
      </c>
      <c r="D24" s="103" t="s">
        <v>70</v>
      </c>
      <c r="E24" s="103" t="s">
        <v>128</v>
      </c>
      <c r="F24" s="103" t="s">
        <v>129</v>
      </c>
      <c r="G24" s="103" t="s">
        <v>251</v>
      </c>
      <c r="H24" s="103" t="s">
        <v>252</v>
      </c>
      <c r="I24" s="117">
        <v>4300</v>
      </c>
      <c r="J24" s="117">
        <v>4300</v>
      </c>
      <c r="K24" s="117">
        <v>4300</v>
      </c>
      <c r="L24" s="117"/>
      <c r="M24" s="117"/>
      <c r="N24" s="117"/>
      <c r="O24" s="117"/>
      <c r="P24" s="117"/>
      <c r="Q24" s="117"/>
      <c r="R24" s="117"/>
      <c r="S24" s="117"/>
      <c r="T24" s="117"/>
      <c r="U24" s="117"/>
      <c r="V24" s="117"/>
      <c r="W24" s="117"/>
    </row>
    <row r="25" ht="21.75" customHeight="1" spans="1:23">
      <c r="A25" s="103" t="s">
        <v>294</v>
      </c>
      <c r="B25" s="103" t="s">
        <v>329</v>
      </c>
      <c r="C25" s="103" t="s">
        <v>330</v>
      </c>
      <c r="D25" s="103" t="s">
        <v>70</v>
      </c>
      <c r="E25" s="103" t="s">
        <v>126</v>
      </c>
      <c r="F25" s="103" t="s">
        <v>127</v>
      </c>
      <c r="G25" s="103" t="s">
        <v>265</v>
      </c>
      <c r="H25" s="103" t="s">
        <v>266</v>
      </c>
      <c r="I25" s="117">
        <v>154000</v>
      </c>
      <c r="J25" s="117">
        <v>154000</v>
      </c>
      <c r="K25" s="117">
        <v>154000</v>
      </c>
      <c r="L25" s="117"/>
      <c r="M25" s="117"/>
      <c r="N25" s="117"/>
      <c r="O25" s="117"/>
      <c r="P25" s="117"/>
      <c r="Q25" s="117"/>
      <c r="R25" s="117"/>
      <c r="S25" s="117"/>
      <c r="T25" s="117"/>
      <c r="U25" s="117"/>
      <c r="V25" s="117"/>
      <c r="W25" s="117"/>
    </row>
    <row r="26" ht="21.75" customHeight="1" spans="1:23">
      <c r="A26" s="103" t="s">
        <v>294</v>
      </c>
      <c r="B26" s="103" t="s">
        <v>331</v>
      </c>
      <c r="C26" s="103" t="s">
        <v>332</v>
      </c>
      <c r="D26" s="103" t="s">
        <v>70</v>
      </c>
      <c r="E26" s="103" t="s">
        <v>116</v>
      </c>
      <c r="F26" s="103" t="s">
        <v>117</v>
      </c>
      <c r="G26" s="103" t="s">
        <v>297</v>
      </c>
      <c r="H26" s="103" t="s">
        <v>298</v>
      </c>
      <c r="I26" s="117">
        <v>710400</v>
      </c>
      <c r="J26" s="117">
        <v>710400</v>
      </c>
      <c r="K26" s="117">
        <v>710400</v>
      </c>
      <c r="L26" s="117"/>
      <c r="M26" s="117"/>
      <c r="N26" s="117"/>
      <c r="O26" s="117"/>
      <c r="P26" s="117"/>
      <c r="Q26" s="117"/>
      <c r="R26" s="117"/>
      <c r="S26" s="117"/>
      <c r="T26" s="117"/>
      <c r="U26" s="117"/>
      <c r="V26" s="117"/>
      <c r="W26" s="117"/>
    </row>
    <row r="27" ht="21.75" customHeight="1" spans="1:23">
      <c r="A27" s="103" t="s">
        <v>294</v>
      </c>
      <c r="B27" s="103" t="s">
        <v>333</v>
      </c>
      <c r="C27" s="103" t="s">
        <v>334</v>
      </c>
      <c r="D27" s="103" t="s">
        <v>70</v>
      </c>
      <c r="E27" s="103" t="s">
        <v>136</v>
      </c>
      <c r="F27" s="103" t="s">
        <v>137</v>
      </c>
      <c r="G27" s="103" t="s">
        <v>297</v>
      </c>
      <c r="H27" s="103" t="s">
        <v>298</v>
      </c>
      <c r="I27" s="117">
        <v>195200</v>
      </c>
      <c r="J27" s="117">
        <v>195200</v>
      </c>
      <c r="K27" s="117">
        <v>195200</v>
      </c>
      <c r="L27" s="117"/>
      <c r="M27" s="117"/>
      <c r="N27" s="117"/>
      <c r="O27" s="117"/>
      <c r="P27" s="117"/>
      <c r="Q27" s="117"/>
      <c r="R27" s="117"/>
      <c r="S27" s="117"/>
      <c r="T27" s="117"/>
      <c r="U27" s="117"/>
      <c r="V27" s="117"/>
      <c r="W27" s="117"/>
    </row>
    <row r="28" ht="21.75" customHeight="1" spans="1:23">
      <c r="A28" s="103" t="s">
        <v>294</v>
      </c>
      <c r="B28" s="103" t="s">
        <v>335</v>
      </c>
      <c r="C28" s="103" t="s">
        <v>336</v>
      </c>
      <c r="D28" s="103" t="s">
        <v>70</v>
      </c>
      <c r="E28" s="103" t="s">
        <v>106</v>
      </c>
      <c r="F28" s="103" t="s">
        <v>107</v>
      </c>
      <c r="G28" s="103" t="s">
        <v>317</v>
      </c>
      <c r="H28" s="103" t="s">
        <v>318</v>
      </c>
      <c r="I28" s="117">
        <v>452403.87</v>
      </c>
      <c r="J28" s="117">
        <v>452403.87</v>
      </c>
      <c r="K28" s="117">
        <v>452403.87</v>
      </c>
      <c r="L28" s="117"/>
      <c r="M28" s="117"/>
      <c r="N28" s="117"/>
      <c r="O28" s="117"/>
      <c r="P28" s="117"/>
      <c r="Q28" s="117"/>
      <c r="R28" s="117"/>
      <c r="S28" s="117"/>
      <c r="T28" s="117"/>
      <c r="U28" s="117"/>
      <c r="V28" s="117"/>
      <c r="W28" s="117"/>
    </row>
    <row r="29" ht="21.75" customHeight="1" spans="1:23">
      <c r="A29" s="103" t="s">
        <v>294</v>
      </c>
      <c r="B29" s="103" t="s">
        <v>335</v>
      </c>
      <c r="C29" s="103" t="s">
        <v>336</v>
      </c>
      <c r="D29" s="103" t="s">
        <v>70</v>
      </c>
      <c r="E29" s="103" t="s">
        <v>108</v>
      </c>
      <c r="F29" s="103" t="s">
        <v>109</v>
      </c>
      <c r="G29" s="103" t="s">
        <v>317</v>
      </c>
      <c r="H29" s="103" t="s">
        <v>318</v>
      </c>
      <c r="I29" s="117">
        <v>620862.06</v>
      </c>
      <c r="J29" s="117">
        <v>620862.06</v>
      </c>
      <c r="K29" s="117">
        <v>620862.06</v>
      </c>
      <c r="L29" s="117"/>
      <c r="M29" s="117"/>
      <c r="N29" s="117"/>
      <c r="O29" s="117"/>
      <c r="P29" s="117"/>
      <c r="Q29" s="117"/>
      <c r="R29" s="117"/>
      <c r="S29" s="117"/>
      <c r="T29" s="117"/>
      <c r="U29" s="117"/>
      <c r="V29" s="117"/>
      <c r="W29" s="117"/>
    </row>
    <row r="30" ht="21.75" customHeight="1" spans="1:23">
      <c r="A30" s="103" t="s">
        <v>294</v>
      </c>
      <c r="B30" s="103" t="s">
        <v>335</v>
      </c>
      <c r="C30" s="103" t="s">
        <v>336</v>
      </c>
      <c r="D30" s="103" t="s">
        <v>70</v>
      </c>
      <c r="E30" s="103" t="s">
        <v>110</v>
      </c>
      <c r="F30" s="103" t="s">
        <v>111</v>
      </c>
      <c r="G30" s="103" t="s">
        <v>297</v>
      </c>
      <c r="H30" s="103" t="s">
        <v>298</v>
      </c>
      <c r="I30" s="117">
        <v>2576.06</v>
      </c>
      <c r="J30" s="117">
        <v>2576.06</v>
      </c>
      <c r="K30" s="117">
        <v>2576.06</v>
      </c>
      <c r="L30" s="117"/>
      <c r="M30" s="117"/>
      <c r="N30" s="117"/>
      <c r="O30" s="117"/>
      <c r="P30" s="117"/>
      <c r="Q30" s="117"/>
      <c r="R30" s="117"/>
      <c r="S30" s="117"/>
      <c r="T30" s="117"/>
      <c r="U30" s="117"/>
      <c r="V30" s="117"/>
      <c r="W30" s="117"/>
    </row>
    <row r="31" ht="21.75" customHeight="1" spans="1:23">
      <c r="A31" s="103" t="s">
        <v>294</v>
      </c>
      <c r="B31" s="103" t="s">
        <v>335</v>
      </c>
      <c r="C31" s="103" t="s">
        <v>336</v>
      </c>
      <c r="D31" s="103" t="s">
        <v>70</v>
      </c>
      <c r="E31" s="103" t="s">
        <v>116</v>
      </c>
      <c r="F31" s="103" t="s">
        <v>117</v>
      </c>
      <c r="G31" s="103" t="s">
        <v>297</v>
      </c>
      <c r="H31" s="103" t="s">
        <v>298</v>
      </c>
      <c r="I31" s="117">
        <v>488589.62</v>
      </c>
      <c r="J31" s="117">
        <v>488589.62</v>
      </c>
      <c r="K31" s="117">
        <v>488589.62</v>
      </c>
      <c r="L31" s="117"/>
      <c r="M31" s="117"/>
      <c r="N31" s="117"/>
      <c r="O31" s="117"/>
      <c r="P31" s="117"/>
      <c r="Q31" s="117"/>
      <c r="R31" s="117"/>
      <c r="S31" s="117"/>
      <c r="T31" s="117"/>
      <c r="U31" s="117"/>
      <c r="V31" s="117"/>
      <c r="W31" s="117"/>
    </row>
    <row r="32" ht="21.75" customHeight="1" spans="1:23">
      <c r="A32" s="103" t="s">
        <v>294</v>
      </c>
      <c r="B32" s="103" t="s">
        <v>337</v>
      </c>
      <c r="C32" s="103" t="s">
        <v>338</v>
      </c>
      <c r="D32" s="103" t="s">
        <v>70</v>
      </c>
      <c r="E32" s="103" t="s">
        <v>136</v>
      </c>
      <c r="F32" s="103" t="s">
        <v>137</v>
      </c>
      <c r="G32" s="103" t="s">
        <v>297</v>
      </c>
      <c r="H32" s="103" t="s">
        <v>298</v>
      </c>
      <c r="I32" s="117">
        <v>60680</v>
      </c>
      <c r="J32" s="117">
        <v>60680</v>
      </c>
      <c r="K32" s="117">
        <v>60680</v>
      </c>
      <c r="L32" s="117"/>
      <c r="M32" s="117"/>
      <c r="N32" s="117"/>
      <c r="O32" s="117"/>
      <c r="P32" s="117"/>
      <c r="Q32" s="117"/>
      <c r="R32" s="117"/>
      <c r="S32" s="117"/>
      <c r="T32" s="117"/>
      <c r="U32" s="117"/>
      <c r="V32" s="117"/>
      <c r="W32" s="117"/>
    </row>
    <row r="33" ht="21.75" customHeight="1" spans="1:23">
      <c r="A33" s="103" t="s">
        <v>294</v>
      </c>
      <c r="B33" s="103" t="s">
        <v>339</v>
      </c>
      <c r="C33" s="103" t="s">
        <v>340</v>
      </c>
      <c r="D33" s="103" t="s">
        <v>70</v>
      </c>
      <c r="E33" s="103" t="s">
        <v>128</v>
      </c>
      <c r="F33" s="103" t="s">
        <v>129</v>
      </c>
      <c r="G33" s="103" t="s">
        <v>297</v>
      </c>
      <c r="H33" s="103" t="s">
        <v>298</v>
      </c>
      <c r="I33" s="117">
        <v>16400</v>
      </c>
      <c r="J33" s="117">
        <v>16400</v>
      </c>
      <c r="K33" s="117">
        <v>16400</v>
      </c>
      <c r="L33" s="117"/>
      <c r="M33" s="117"/>
      <c r="N33" s="117"/>
      <c r="O33" s="117"/>
      <c r="P33" s="117"/>
      <c r="Q33" s="117"/>
      <c r="R33" s="117"/>
      <c r="S33" s="117"/>
      <c r="T33" s="117"/>
      <c r="U33" s="117"/>
      <c r="V33" s="117"/>
      <c r="W33" s="117"/>
    </row>
    <row r="34" ht="21.75" customHeight="1" spans="1:23">
      <c r="A34" s="103" t="s">
        <v>294</v>
      </c>
      <c r="B34" s="103" t="s">
        <v>341</v>
      </c>
      <c r="C34" s="103" t="s">
        <v>342</v>
      </c>
      <c r="D34" s="103" t="s">
        <v>70</v>
      </c>
      <c r="E34" s="103" t="s">
        <v>122</v>
      </c>
      <c r="F34" s="103" t="s">
        <v>123</v>
      </c>
      <c r="G34" s="103" t="s">
        <v>321</v>
      </c>
      <c r="H34" s="103" t="s">
        <v>322</v>
      </c>
      <c r="I34" s="117">
        <v>648923.53</v>
      </c>
      <c r="J34" s="117">
        <v>648923.53</v>
      </c>
      <c r="K34" s="117">
        <v>648923.53</v>
      </c>
      <c r="L34" s="117"/>
      <c r="M34" s="117"/>
      <c r="N34" s="117"/>
      <c r="O34" s="117"/>
      <c r="P34" s="117"/>
      <c r="Q34" s="117"/>
      <c r="R34" s="117"/>
      <c r="S34" s="117"/>
      <c r="T34" s="117"/>
      <c r="U34" s="117"/>
      <c r="V34" s="117"/>
      <c r="W34" s="117"/>
    </row>
    <row r="35" ht="21.75" customHeight="1" spans="1:23">
      <c r="A35" s="103" t="s">
        <v>294</v>
      </c>
      <c r="B35" s="103" t="s">
        <v>343</v>
      </c>
      <c r="C35" s="103" t="s">
        <v>344</v>
      </c>
      <c r="D35" s="103" t="s">
        <v>70</v>
      </c>
      <c r="E35" s="103" t="s">
        <v>128</v>
      </c>
      <c r="F35" s="103" t="s">
        <v>129</v>
      </c>
      <c r="G35" s="103" t="s">
        <v>251</v>
      </c>
      <c r="H35" s="103" t="s">
        <v>252</v>
      </c>
      <c r="I35" s="117">
        <v>8450</v>
      </c>
      <c r="J35" s="117">
        <v>8450</v>
      </c>
      <c r="K35" s="117">
        <v>8450</v>
      </c>
      <c r="L35" s="117"/>
      <c r="M35" s="117"/>
      <c r="N35" s="117"/>
      <c r="O35" s="117"/>
      <c r="P35" s="117"/>
      <c r="Q35" s="117"/>
      <c r="R35" s="117"/>
      <c r="S35" s="117"/>
      <c r="T35" s="117"/>
      <c r="U35" s="117"/>
      <c r="V35" s="117"/>
      <c r="W35" s="117"/>
    </row>
    <row r="36" ht="21.75" customHeight="1" spans="1:23">
      <c r="A36" s="103" t="s">
        <v>294</v>
      </c>
      <c r="B36" s="103" t="s">
        <v>345</v>
      </c>
      <c r="C36" s="103" t="s">
        <v>346</v>
      </c>
      <c r="D36" s="103" t="s">
        <v>70</v>
      </c>
      <c r="E36" s="103" t="s">
        <v>112</v>
      </c>
      <c r="F36" s="103" t="s">
        <v>113</v>
      </c>
      <c r="G36" s="103" t="s">
        <v>307</v>
      </c>
      <c r="H36" s="103" t="s">
        <v>308</v>
      </c>
      <c r="I36" s="117">
        <v>147636</v>
      </c>
      <c r="J36" s="117">
        <v>147636</v>
      </c>
      <c r="K36" s="117">
        <v>147636</v>
      </c>
      <c r="L36" s="117"/>
      <c r="M36" s="117"/>
      <c r="N36" s="117"/>
      <c r="O36" s="117"/>
      <c r="P36" s="117"/>
      <c r="Q36" s="117"/>
      <c r="R36" s="117"/>
      <c r="S36" s="117"/>
      <c r="T36" s="117"/>
      <c r="U36" s="117"/>
      <c r="V36" s="117"/>
      <c r="W36" s="117"/>
    </row>
    <row r="37" ht="21.75" customHeight="1" spans="1:23">
      <c r="A37" s="103" t="s">
        <v>294</v>
      </c>
      <c r="B37" s="103" t="s">
        <v>347</v>
      </c>
      <c r="C37" s="103" t="s">
        <v>348</v>
      </c>
      <c r="D37" s="103" t="s">
        <v>70</v>
      </c>
      <c r="E37" s="103" t="s">
        <v>156</v>
      </c>
      <c r="F37" s="103" t="s">
        <v>157</v>
      </c>
      <c r="G37" s="103" t="s">
        <v>349</v>
      </c>
      <c r="H37" s="103" t="s">
        <v>350</v>
      </c>
      <c r="I37" s="117">
        <v>1676442.12</v>
      </c>
      <c r="J37" s="117">
        <v>1676442.12</v>
      </c>
      <c r="K37" s="117">
        <v>1676442.12</v>
      </c>
      <c r="L37" s="117"/>
      <c r="M37" s="117"/>
      <c r="N37" s="117"/>
      <c r="O37" s="117"/>
      <c r="P37" s="117"/>
      <c r="Q37" s="117"/>
      <c r="R37" s="117"/>
      <c r="S37" s="117"/>
      <c r="T37" s="117"/>
      <c r="U37" s="117"/>
      <c r="V37" s="117"/>
      <c r="W37" s="117"/>
    </row>
    <row r="38" ht="21.75" customHeight="1" spans="1:23">
      <c r="A38" s="103" t="s">
        <v>294</v>
      </c>
      <c r="B38" s="103" t="s">
        <v>351</v>
      </c>
      <c r="C38" s="103" t="s">
        <v>352</v>
      </c>
      <c r="D38" s="103" t="s">
        <v>70</v>
      </c>
      <c r="E38" s="103" t="s">
        <v>116</v>
      </c>
      <c r="F38" s="103" t="s">
        <v>117</v>
      </c>
      <c r="G38" s="103" t="s">
        <v>297</v>
      </c>
      <c r="H38" s="103" t="s">
        <v>298</v>
      </c>
      <c r="I38" s="117">
        <v>3506350.36</v>
      </c>
      <c r="J38" s="117">
        <v>3506350.36</v>
      </c>
      <c r="K38" s="117">
        <v>3506350.36</v>
      </c>
      <c r="L38" s="117"/>
      <c r="M38" s="117"/>
      <c r="N38" s="117"/>
      <c r="O38" s="117"/>
      <c r="P38" s="117"/>
      <c r="Q38" s="117"/>
      <c r="R38" s="117"/>
      <c r="S38" s="117"/>
      <c r="T38" s="117"/>
      <c r="U38" s="117"/>
      <c r="V38" s="117"/>
      <c r="W38" s="117"/>
    </row>
    <row r="39" ht="21.75" customHeight="1" spans="1:23">
      <c r="A39" s="103" t="s">
        <v>294</v>
      </c>
      <c r="B39" s="103" t="s">
        <v>353</v>
      </c>
      <c r="C39" s="103" t="s">
        <v>354</v>
      </c>
      <c r="D39" s="103" t="s">
        <v>70</v>
      </c>
      <c r="E39" s="103" t="s">
        <v>128</v>
      </c>
      <c r="F39" s="103" t="s">
        <v>129</v>
      </c>
      <c r="G39" s="103" t="s">
        <v>297</v>
      </c>
      <c r="H39" s="103" t="s">
        <v>298</v>
      </c>
      <c r="I39" s="117">
        <v>1021.02</v>
      </c>
      <c r="J39" s="117">
        <v>1021.02</v>
      </c>
      <c r="K39" s="117">
        <v>1021.02</v>
      </c>
      <c r="L39" s="117"/>
      <c r="M39" s="117"/>
      <c r="N39" s="117"/>
      <c r="O39" s="117"/>
      <c r="P39" s="117"/>
      <c r="Q39" s="117"/>
      <c r="R39" s="117"/>
      <c r="S39" s="117"/>
      <c r="T39" s="117"/>
      <c r="U39" s="117"/>
      <c r="V39" s="117"/>
      <c r="W39" s="117"/>
    </row>
    <row r="40" ht="21.75" customHeight="1" spans="1:23">
      <c r="A40" s="103" t="s">
        <v>294</v>
      </c>
      <c r="B40" s="103" t="s">
        <v>353</v>
      </c>
      <c r="C40" s="103" t="s">
        <v>354</v>
      </c>
      <c r="D40" s="103" t="s">
        <v>70</v>
      </c>
      <c r="E40" s="103" t="s">
        <v>152</v>
      </c>
      <c r="F40" s="103" t="s">
        <v>153</v>
      </c>
      <c r="G40" s="103" t="s">
        <v>297</v>
      </c>
      <c r="H40" s="103" t="s">
        <v>298</v>
      </c>
      <c r="I40" s="117">
        <v>734.5</v>
      </c>
      <c r="J40" s="117">
        <v>734.5</v>
      </c>
      <c r="K40" s="117">
        <v>734.5</v>
      </c>
      <c r="L40" s="117"/>
      <c r="M40" s="117"/>
      <c r="N40" s="117"/>
      <c r="O40" s="117"/>
      <c r="P40" s="117"/>
      <c r="Q40" s="117"/>
      <c r="R40" s="117"/>
      <c r="S40" s="117"/>
      <c r="T40" s="117"/>
      <c r="U40" s="117"/>
      <c r="V40" s="117"/>
      <c r="W40" s="117"/>
    </row>
    <row r="41" ht="21.75" customHeight="1" spans="1:23">
      <c r="A41" s="103" t="s">
        <v>355</v>
      </c>
      <c r="B41" s="103" t="s">
        <v>356</v>
      </c>
      <c r="C41" s="103" t="s">
        <v>357</v>
      </c>
      <c r="D41" s="103" t="s">
        <v>70</v>
      </c>
      <c r="E41" s="103" t="s">
        <v>140</v>
      </c>
      <c r="F41" s="103" t="s">
        <v>141</v>
      </c>
      <c r="G41" s="103" t="s">
        <v>251</v>
      </c>
      <c r="H41" s="103" t="s">
        <v>252</v>
      </c>
      <c r="I41" s="117">
        <v>64000</v>
      </c>
      <c r="J41" s="117">
        <v>64000</v>
      </c>
      <c r="K41" s="117">
        <v>64000</v>
      </c>
      <c r="L41" s="117"/>
      <c r="M41" s="117"/>
      <c r="N41" s="117"/>
      <c r="O41" s="117"/>
      <c r="P41" s="117"/>
      <c r="Q41" s="117"/>
      <c r="R41" s="117"/>
      <c r="S41" s="117"/>
      <c r="T41" s="117"/>
      <c r="U41" s="117"/>
      <c r="V41" s="117"/>
      <c r="W41" s="117"/>
    </row>
    <row r="42" ht="21.75" customHeight="1" spans="1:23">
      <c r="A42" s="103" t="s">
        <v>355</v>
      </c>
      <c r="B42" s="103" t="s">
        <v>358</v>
      </c>
      <c r="C42" s="103" t="s">
        <v>359</v>
      </c>
      <c r="D42" s="103" t="s">
        <v>70</v>
      </c>
      <c r="E42" s="103" t="s">
        <v>114</v>
      </c>
      <c r="F42" s="103" t="s">
        <v>115</v>
      </c>
      <c r="G42" s="103" t="s">
        <v>251</v>
      </c>
      <c r="H42" s="103" t="s">
        <v>252</v>
      </c>
      <c r="I42" s="117">
        <v>40000</v>
      </c>
      <c r="J42" s="117">
        <v>40000</v>
      </c>
      <c r="K42" s="117">
        <v>40000</v>
      </c>
      <c r="L42" s="117"/>
      <c r="M42" s="117"/>
      <c r="N42" s="117"/>
      <c r="O42" s="117"/>
      <c r="P42" s="117"/>
      <c r="Q42" s="117"/>
      <c r="R42" s="117"/>
      <c r="S42" s="117"/>
      <c r="T42" s="117"/>
      <c r="U42" s="117"/>
      <c r="V42" s="117"/>
      <c r="W42" s="117"/>
    </row>
    <row r="43" ht="21.75" customHeight="1" spans="1:23">
      <c r="A43" s="103" t="s">
        <v>355</v>
      </c>
      <c r="B43" s="103" t="s">
        <v>360</v>
      </c>
      <c r="C43" s="103" t="s">
        <v>361</v>
      </c>
      <c r="D43" s="103" t="s">
        <v>70</v>
      </c>
      <c r="E43" s="103" t="s">
        <v>114</v>
      </c>
      <c r="F43" s="103" t="s">
        <v>115</v>
      </c>
      <c r="G43" s="103" t="s">
        <v>261</v>
      </c>
      <c r="H43" s="103" t="s">
        <v>262</v>
      </c>
      <c r="I43" s="117">
        <v>50000</v>
      </c>
      <c r="J43" s="117">
        <v>50000</v>
      </c>
      <c r="K43" s="117">
        <v>50000</v>
      </c>
      <c r="L43" s="117"/>
      <c r="M43" s="117"/>
      <c r="N43" s="117"/>
      <c r="O43" s="117"/>
      <c r="P43" s="117"/>
      <c r="Q43" s="117"/>
      <c r="R43" s="117"/>
      <c r="S43" s="117"/>
      <c r="T43" s="117"/>
      <c r="U43" s="117"/>
      <c r="V43" s="117"/>
      <c r="W43" s="117"/>
    </row>
    <row r="44" ht="18.75" customHeight="1" spans="1:23">
      <c r="A44" s="179" t="s">
        <v>202</v>
      </c>
      <c r="B44" s="180"/>
      <c r="C44" s="180"/>
      <c r="D44" s="180"/>
      <c r="E44" s="180"/>
      <c r="F44" s="180"/>
      <c r="G44" s="180"/>
      <c r="H44" s="181"/>
      <c r="I44" s="117">
        <v>15137523.38</v>
      </c>
      <c r="J44" s="117">
        <v>14959023.38</v>
      </c>
      <c r="K44" s="117">
        <v>14959023.38</v>
      </c>
      <c r="L44" s="117"/>
      <c r="M44" s="117"/>
      <c r="N44" s="117"/>
      <c r="O44" s="117"/>
      <c r="P44" s="117"/>
      <c r="Q44" s="117"/>
      <c r="R44" s="117">
        <v>178500</v>
      </c>
      <c r="S44" s="117"/>
      <c r="T44" s="117"/>
      <c r="U44" s="117">
        <v>178500</v>
      </c>
      <c r="V44" s="117"/>
      <c r="W44" s="117"/>
    </row>
  </sheetData>
  <mergeCells count="28">
    <mergeCell ref="A2:W2"/>
    <mergeCell ref="A3:H3"/>
    <mergeCell ref="J4:M4"/>
    <mergeCell ref="N4:P4"/>
    <mergeCell ref="R4:W4"/>
    <mergeCell ref="A44:H44"/>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97"/>
  <sheetViews>
    <sheetView showZeros="0" workbookViewId="0">
      <selection activeCell="C144" sqref="$A144:$XFD144"/>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10">
      <c r="J1" s="41" t="s">
        <v>362</v>
      </c>
    </row>
    <row r="2" ht="39.75" customHeight="1" spans="1:10">
      <c r="A2" s="100" t="str">
        <f>"2026"&amp;"年部门项目支出绩效目标表"</f>
        <v>2026年部门项目支出绩效目标表</v>
      </c>
      <c r="B2" s="42"/>
      <c r="C2" s="42"/>
      <c r="D2" s="42"/>
      <c r="E2" s="42"/>
      <c r="F2" s="101"/>
      <c r="G2" s="42"/>
      <c r="H2" s="101"/>
      <c r="I2" s="101"/>
      <c r="J2" s="42"/>
    </row>
    <row r="3" ht="17.25" customHeight="1" spans="1:10">
      <c r="A3" s="43" t="str">
        <f>"单位名称："&amp;"昆明市东川区退役军人事务局"</f>
        <v>单位名称：昆明市东川区退役军人事务局</v>
      </c>
    </row>
    <row r="4" ht="44.25" customHeight="1" spans="1:10">
      <c r="A4" s="21" t="s">
        <v>214</v>
      </c>
      <c r="B4" s="21" t="s">
        <v>363</v>
      </c>
      <c r="C4" s="21" t="s">
        <v>364</v>
      </c>
      <c r="D4" s="21" t="s">
        <v>365</v>
      </c>
      <c r="E4" s="21" t="s">
        <v>366</v>
      </c>
      <c r="F4" s="102" t="s">
        <v>367</v>
      </c>
      <c r="G4" s="21" t="s">
        <v>368</v>
      </c>
      <c r="H4" s="102" t="s">
        <v>369</v>
      </c>
      <c r="I4" s="102" t="s">
        <v>370</v>
      </c>
      <c r="J4" s="21" t="s">
        <v>371</v>
      </c>
    </row>
    <row r="5" ht="18.75" customHeight="1" spans="1:10">
      <c r="A5" s="170">
        <v>1</v>
      </c>
      <c r="B5" s="170">
        <v>2</v>
      </c>
      <c r="C5" s="170">
        <v>3</v>
      </c>
      <c r="D5" s="170">
        <v>4</v>
      </c>
      <c r="E5" s="170">
        <v>5</v>
      </c>
      <c r="F5" s="64">
        <v>6</v>
      </c>
      <c r="G5" s="170">
        <v>7</v>
      </c>
      <c r="H5" s="64">
        <v>8</v>
      </c>
      <c r="I5" s="64">
        <v>9</v>
      </c>
      <c r="J5" s="170">
        <v>10</v>
      </c>
    </row>
    <row r="6" ht="42" customHeight="1" spans="1:10">
      <c r="A6" s="22" t="s">
        <v>70</v>
      </c>
      <c r="B6" s="103"/>
      <c r="C6" s="103"/>
      <c r="D6" s="103"/>
      <c r="E6" s="39"/>
      <c r="F6" s="104"/>
      <c r="G6" s="39"/>
      <c r="H6" s="104"/>
      <c r="I6" s="104"/>
      <c r="J6" s="39"/>
    </row>
    <row r="7" ht="42" customHeight="1" spans="1:10">
      <c r="A7" s="171" t="s">
        <v>70</v>
      </c>
      <c r="B7" s="38"/>
      <c r="C7" s="38"/>
      <c r="D7" s="38"/>
      <c r="E7" s="22"/>
      <c r="F7" s="38"/>
      <c r="G7" s="22"/>
      <c r="H7" s="38"/>
      <c r="I7" s="38"/>
      <c r="J7" s="22"/>
    </row>
    <row r="8" ht="42" customHeight="1" spans="1:10">
      <c r="A8" s="172" t="s">
        <v>338</v>
      </c>
      <c r="B8" s="38" t="s">
        <v>372</v>
      </c>
      <c r="C8" s="38" t="s">
        <v>373</v>
      </c>
      <c r="D8" s="38" t="s">
        <v>374</v>
      </c>
      <c r="E8" s="22" t="s">
        <v>375</v>
      </c>
      <c r="F8" s="38" t="s">
        <v>376</v>
      </c>
      <c r="G8" s="22" t="s">
        <v>377</v>
      </c>
      <c r="H8" s="38" t="s">
        <v>378</v>
      </c>
      <c r="I8" s="38" t="s">
        <v>379</v>
      </c>
      <c r="J8" s="22" t="s">
        <v>375</v>
      </c>
    </row>
    <row r="9" ht="42" customHeight="1" spans="1:10">
      <c r="A9" s="172" t="s">
        <v>338</v>
      </c>
      <c r="B9" s="38" t="s">
        <v>372</v>
      </c>
      <c r="C9" s="38" t="s">
        <v>373</v>
      </c>
      <c r="D9" s="38" t="s">
        <v>380</v>
      </c>
      <c r="E9" s="22" t="s">
        <v>381</v>
      </c>
      <c r="F9" s="38" t="s">
        <v>376</v>
      </c>
      <c r="G9" s="22" t="s">
        <v>377</v>
      </c>
      <c r="H9" s="38" t="s">
        <v>378</v>
      </c>
      <c r="I9" s="38" t="s">
        <v>379</v>
      </c>
      <c r="J9" s="22" t="s">
        <v>381</v>
      </c>
    </row>
    <row r="10" ht="42" customHeight="1" spans="1:10">
      <c r="A10" s="172" t="s">
        <v>338</v>
      </c>
      <c r="B10" s="38" t="s">
        <v>372</v>
      </c>
      <c r="C10" s="38" t="s">
        <v>373</v>
      </c>
      <c r="D10" s="38" t="s">
        <v>380</v>
      </c>
      <c r="E10" s="22" t="s">
        <v>382</v>
      </c>
      <c r="F10" s="38" t="s">
        <v>376</v>
      </c>
      <c r="G10" s="22" t="s">
        <v>377</v>
      </c>
      <c r="H10" s="38" t="s">
        <v>378</v>
      </c>
      <c r="I10" s="38" t="s">
        <v>379</v>
      </c>
      <c r="J10" s="22" t="s">
        <v>382</v>
      </c>
    </row>
    <row r="11" ht="42" customHeight="1" spans="1:10">
      <c r="A11" s="172" t="s">
        <v>338</v>
      </c>
      <c r="B11" s="38" t="s">
        <v>372</v>
      </c>
      <c r="C11" s="38" t="s">
        <v>373</v>
      </c>
      <c r="D11" s="38" t="s">
        <v>383</v>
      </c>
      <c r="E11" s="22" t="s">
        <v>384</v>
      </c>
      <c r="F11" s="38" t="s">
        <v>376</v>
      </c>
      <c r="G11" s="22" t="s">
        <v>377</v>
      </c>
      <c r="H11" s="38" t="s">
        <v>378</v>
      </c>
      <c r="I11" s="38" t="s">
        <v>379</v>
      </c>
      <c r="J11" s="22" t="s">
        <v>384</v>
      </c>
    </row>
    <row r="12" ht="42" customHeight="1" spans="1:10">
      <c r="A12" s="172" t="s">
        <v>338</v>
      </c>
      <c r="B12" s="38" t="s">
        <v>372</v>
      </c>
      <c r="C12" s="38" t="s">
        <v>385</v>
      </c>
      <c r="D12" s="38" t="s">
        <v>386</v>
      </c>
      <c r="E12" s="22" t="s">
        <v>387</v>
      </c>
      <c r="F12" s="38" t="s">
        <v>376</v>
      </c>
      <c r="G12" s="22" t="s">
        <v>377</v>
      </c>
      <c r="H12" s="38" t="s">
        <v>378</v>
      </c>
      <c r="I12" s="38" t="s">
        <v>379</v>
      </c>
      <c r="J12" s="22" t="s">
        <v>387</v>
      </c>
    </row>
    <row r="13" ht="42" customHeight="1" spans="1:10">
      <c r="A13" s="172" t="s">
        <v>338</v>
      </c>
      <c r="B13" s="38" t="s">
        <v>372</v>
      </c>
      <c r="C13" s="38" t="s">
        <v>388</v>
      </c>
      <c r="D13" s="38" t="s">
        <v>389</v>
      </c>
      <c r="E13" s="22" t="s">
        <v>390</v>
      </c>
      <c r="F13" s="38" t="s">
        <v>391</v>
      </c>
      <c r="G13" s="22" t="s">
        <v>392</v>
      </c>
      <c r="H13" s="38" t="s">
        <v>378</v>
      </c>
      <c r="I13" s="38" t="s">
        <v>379</v>
      </c>
      <c r="J13" s="22" t="s">
        <v>390</v>
      </c>
    </row>
    <row r="14" ht="42" customHeight="1" spans="1:10">
      <c r="A14" s="172" t="s">
        <v>316</v>
      </c>
      <c r="B14" s="38" t="s">
        <v>393</v>
      </c>
      <c r="C14" s="38" t="s">
        <v>373</v>
      </c>
      <c r="D14" s="38" t="s">
        <v>374</v>
      </c>
      <c r="E14" s="22" t="s">
        <v>394</v>
      </c>
      <c r="F14" s="38" t="s">
        <v>395</v>
      </c>
      <c r="G14" s="22" t="s">
        <v>396</v>
      </c>
      <c r="H14" s="38" t="s">
        <v>397</v>
      </c>
      <c r="I14" s="38" t="s">
        <v>379</v>
      </c>
      <c r="J14" s="22" t="s">
        <v>398</v>
      </c>
    </row>
    <row r="15" ht="42" customHeight="1" spans="1:10">
      <c r="A15" s="172" t="s">
        <v>316</v>
      </c>
      <c r="B15" s="38" t="s">
        <v>393</v>
      </c>
      <c r="C15" s="38" t="s">
        <v>373</v>
      </c>
      <c r="D15" s="38" t="s">
        <v>380</v>
      </c>
      <c r="E15" s="22" t="s">
        <v>381</v>
      </c>
      <c r="F15" s="38" t="s">
        <v>376</v>
      </c>
      <c r="G15" s="22" t="s">
        <v>377</v>
      </c>
      <c r="H15" s="38" t="s">
        <v>378</v>
      </c>
      <c r="I15" s="38" t="s">
        <v>379</v>
      </c>
      <c r="J15" s="22" t="s">
        <v>399</v>
      </c>
    </row>
    <row r="16" ht="42" customHeight="1" spans="1:10">
      <c r="A16" s="172" t="s">
        <v>316</v>
      </c>
      <c r="B16" s="38" t="s">
        <v>393</v>
      </c>
      <c r="C16" s="38" t="s">
        <v>373</v>
      </c>
      <c r="D16" s="38" t="s">
        <v>380</v>
      </c>
      <c r="E16" s="22" t="s">
        <v>400</v>
      </c>
      <c r="F16" s="38" t="s">
        <v>376</v>
      </c>
      <c r="G16" s="22" t="s">
        <v>377</v>
      </c>
      <c r="H16" s="38" t="s">
        <v>378</v>
      </c>
      <c r="I16" s="38" t="s">
        <v>379</v>
      </c>
      <c r="J16" s="22" t="s">
        <v>401</v>
      </c>
    </row>
    <row r="17" ht="42" customHeight="1" spans="1:10">
      <c r="A17" s="172" t="s">
        <v>316</v>
      </c>
      <c r="B17" s="38" t="s">
        <v>393</v>
      </c>
      <c r="C17" s="38" t="s">
        <v>373</v>
      </c>
      <c r="D17" s="38" t="s">
        <v>383</v>
      </c>
      <c r="E17" s="22" t="s">
        <v>402</v>
      </c>
      <c r="F17" s="38" t="s">
        <v>376</v>
      </c>
      <c r="G17" s="22" t="s">
        <v>377</v>
      </c>
      <c r="H17" s="38" t="s">
        <v>378</v>
      </c>
      <c r="I17" s="38" t="s">
        <v>379</v>
      </c>
      <c r="J17" s="22" t="s">
        <v>403</v>
      </c>
    </row>
    <row r="18" ht="42" customHeight="1" spans="1:10">
      <c r="A18" s="172" t="s">
        <v>316</v>
      </c>
      <c r="B18" s="38" t="s">
        <v>393</v>
      </c>
      <c r="C18" s="38" t="s">
        <v>385</v>
      </c>
      <c r="D18" s="38" t="s">
        <v>386</v>
      </c>
      <c r="E18" s="22" t="s">
        <v>404</v>
      </c>
      <c r="F18" s="38" t="s">
        <v>376</v>
      </c>
      <c r="G18" s="22" t="s">
        <v>405</v>
      </c>
      <c r="H18" s="38" t="s">
        <v>406</v>
      </c>
      <c r="I18" s="38" t="s">
        <v>407</v>
      </c>
      <c r="J18" s="22" t="s">
        <v>408</v>
      </c>
    </row>
    <row r="19" ht="42" customHeight="1" spans="1:10">
      <c r="A19" s="172" t="s">
        <v>316</v>
      </c>
      <c r="B19" s="38" t="s">
        <v>393</v>
      </c>
      <c r="C19" s="38" t="s">
        <v>388</v>
      </c>
      <c r="D19" s="38" t="s">
        <v>389</v>
      </c>
      <c r="E19" s="22" t="s">
        <v>409</v>
      </c>
      <c r="F19" s="38" t="s">
        <v>391</v>
      </c>
      <c r="G19" s="22" t="s">
        <v>410</v>
      </c>
      <c r="H19" s="38" t="s">
        <v>378</v>
      </c>
      <c r="I19" s="38" t="s">
        <v>379</v>
      </c>
      <c r="J19" s="22" t="s">
        <v>411</v>
      </c>
    </row>
    <row r="20" ht="42" customHeight="1" spans="1:10">
      <c r="A20" s="172" t="s">
        <v>316</v>
      </c>
      <c r="B20" s="38" t="s">
        <v>393</v>
      </c>
      <c r="C20" s="38" t="s">
        <v>412</v>
      </c>
      <c r="D20" s="38" t="s">
        <v>413</v>
      </c>
      <c r="E20" s="22" t="s">
        <v>413</v>
      </c>
      <c r="F20" s="38" t="s">
        <v>376</v>
      </c>
      <c r="G20" s="22" t="s">
        <v>414</v>
      </c>
      <c r="H20" s="38" t="s">
        <v>415</v>
      </c>
      <c r="I20" s="38" t="s">
        <v>379</v>
      </c>
      <c r="J20" s="22" t="s">
        <v>416</v>
      </c>
    </row>
    <row r="21" ht="42" customHeight="1" spans="1:10">
      <c r="A21" s="172" t="s">
        <v>310</v>
      </c>
      <c r="B21" s="38" t="s">
        <v>417</v>
      </c>
      <c r="C21" s="38" t="s">
        <v>373</v>
      </c>
      <c r="D21" s="38" t="s">
        <v>374</v>
      </c>
      <c r="E21" s="22" t="s">
        <v>418</v>
      </c>
      <c r="F21" s="38" t="s">
        <v>376</v>
      </c>
      <c r="G21" s="22" t="s">
        <v>419</v>
      </c>
      <c r="H21" s="38" t="s">
        <v>420</v>
      </c>
      <c r="I21" s="38" t="s">
        <v>379</v>
      </c>
      <c r="J21" s="22" t="s">
        <v>418</v>
      </c>
    </row>
    <row r="22" ht="42" customHeight="1" spans="1:10">
      <c r="A22" s="172" t="s">
        <v>310</v>
      </c>
      <c r="B22" s="38" t="s">
        <v>417</v>
      </c>
      <c r="C22" s="38" t="s">
        <v>373</v>
      </c>
      <c r="D22" s="38" t="s">
        <v>374</v>
      </c>
      <c r="E22" s="22" t="s">
        <v>421</v>
      </c>
      <c r="F22" s="38" t="s">
        <v>376</v>
      </c>
      <c r="G22" s="22" t="s">
        <v>422</v>
      </c>
      <c r="H22" s="38" t="s">
        <v>420</v>
      </c>
      <c r="I22" s="38" t="s">
        <v>379</v>
      </c>
      <c r="J22" s="22" t="s">
        <v>421</v>
      </c>
    </row>
    <row r="23" ht="42" customHeight="1" spans="1:10">
      <c r="A23" s="172" t="s">
        <v>310</v>
      </c>
      <c r="B23" s="38" t="s">
        <v>417</v>
      </c>
      <c r="C23" s="38" t="s">
        <v>373</v>
      </c>
      <c r="D23" s="38" t="s">
        <v>374</v>
      </c>
      <c r="E23" s="22" t="s">
        <v>423</v>
      </c>
      <c r="F23" s="38" t="s">
        <v>376</v>
      </c>
      <c r="G23" s="22" t="s">
        <v>97</v>
      </c>
      <c r="H23" s="38" t="s">
        <v>397</v>
      </c>
      <c r="I23" s="38" t="s">
        <v>379</v>
      </c>
      <c r="J23" s="22" t="s">
        <v>423</v>
      </c>
    </row>
    <row r="24" ht="42" customHeight="1" spans="1:10">
      <c r="A24" s="172" t="s">
        <v>310</v>
      </c>
      <c r="B24" s="38" t="s">
        <v>417</v>
      </c>
      <c r="C24" s="38" t="s">
        <v>373</v>
      </c>
      <c r="D24" s="38" t="s">
        <v>374</v>
      </c>
      <c r="E24" s="22" t="s">
        <v>424</v>
      </c>
      <c r="F24" s="38" t="s">
        <v>376</v>
      </c>
      <c r="G24" s="22" t="s">
        <v>425</v>
      </c>
      <c r="H24" s="38" t="s">
        <v>397</v>
      </c>
      <c r="I24" s="38" t="s">
        <v>379</v>
      </c>
      <c r="J24" s="22" t="s">
        <v>424</v>
      </c>
    </row>
    <row r="25" ht="42" customHeight="1" spans="1:10">
      <c r="A25" s="172" t="s">
        <v>310</v>
      </c>
      <c r="B25" s="38" t="s">
        <v>417</v>
      </c>
      <c r="C25" s="38" t="s">
        <v>373</v>
      </c>
      <c r="D25" s="38" t="s">
        <v>380</v>
      </c>
      <c r="E25" s="22" t="s">
        <v>426</v>
      </c>
      <c r="F25" s="38" t="s">
        <v>376</v>
      </c>
      <c r="G25" s="22" t="s">
        <v>377</v>
      </c>
      <c r="H25" s="38" t="s">
        <v>378</v>
      </c>
      <c r="I25" s="38" t="s">
        <v>379</v>
      </c>
      <c r="J25" s="22" t="s">
        <v>426</v>
      </c>
    </row>
    <row r="26" ht="42" customHeight="1" spans="1:10">
      <c r="A26" s="172" t="s">
        <v>310</v>
      </c>
      <c r="B26" s="38" t="s">
        <v>417</v>
      </c>
      <c r="C26" s="38" t="s">
        <v>373</v>
      </c>
      <c r="D26" s="38" t="s">
        <v>380</v>
      </c>
      <c r="E26" s="22" t="s">
        <v>427</v>
      </c>
      <c r="F26" s="38" t="s">
        <v>376</v>
      </c>
      <c r="G26" s="22" t="s">
        <v>377</v>
      </c>
      <c r="H26" s="38" t="s">
        <v>378</v>
      </c>
      <c r="I26" s="38" t="s">
        <v>379</v>
      </c>
      <c r="J26" s="22" t="s">
        <v>427</v>
      </c>
    </row>
    <row r="27" ht="42" customHeight="1" spans="1:10">
      <c r="A27" s="172" t="s">
        <v>310</v>
      </c>
      <c r="B27" s="38" t="s">
        <v>417</v>
      </c>
      <c r="C27" s="38" t="s">
        <v>373</v>
      </c>
      <c r="D27" s="38" t="s">
        <v>383</v>
      </c>
      <c r="E27" s="22" t="s">
        <v>428</v>
      </c>
      <c r="F27" s="38" t="s">
        <v>376</v>
      </c>
      <c r="G27" s="22" t="s">
        <v>429</v>
      </c>
      <c r="H27" s="38" t="s">
        <v>406</v>
      </c>
      <c r="I27" s="38" t="s">
        <v>379</v>
      </c>
      <c r="J27" s="22" t="s">
        <v>428</v>
      </c>
    </row>
    <row r="28" ht="42" customHeight="1" spans="1:10">
      <c r="A28" s="172" t="s">
        <v>310</v>
      </c>
      <c r="B28" s="38" t="s">
        <v>417</v>
      </c>
      <c r="C28" s="38" t="s">
        <v>385</v>
      </c>
      <c r="D28" s="38" t="s">
        <v>386</v>
      </c>
      <c r="E28" s="22" t="s">
        <v>430</v>
      </c>
      <c r="F28" s="38" t="s">
        <v>376</v>
      </c>
      <c r="G28" s="22" t="s">
        <v>377</v>
      </c>
      <c r="H28" s="38" t="s">
        <v>378</v>
      </c>
      <c r="I28" s="38" t="s">
        <v>407</v>
      </c>
      <c r="J28" s="22" t="s">
        <v>431</v>
      </c>
    </row>
    <row r="29" ht="42" customHeight="1" spans="1:10">
      <c r="A29" s="172" t="s">
        <v>310</v>
      </c>
      <c r="B29" s="38" t="s">
        <v>417</v>
      </c>
      <c r="C29" s="38" t="s">
        <v>385</v>
      </c>
      <c r="D29" s="38" t="s">
        <v>386</v>
      </c>
      <c r="E29" s="22" t="s">
        <v>432</v>
      </c>
      <c r="F29" s="38" t="s">
        <v>376</v>
      </c>
      <c r="G29" s="22" t="s">
        <v>433</v>
      </c>
      <c r="H29" s="38" t="s">
        <v>406</v>
      </c>
      <c r="I29" s="38" t="s">
        <v>407</v>
      </c>
      <c r="J29" s="22" t="s">
        <v>432</v>
      </c>
    </row>
    <row r="30" ht="42" customHeight="1" spans="1:10">
      <c r="A30" s="172" t="s">
        <v>310</v>
      </c>
      <c r="B30" s="38" t="s">
        <v>417</v>
      </c>
      <c r="C30" s="38" t="s">
        <v>388</v>
      </c>
      <c r="D30" s="38" t="s">
        <v>389</v>
      </c>
      <c r="E30" s="22" t="s">
        <v>434</v>
      </c>
      <c r="F30" s="38" t="s">
        <v>391</v>
      </c>
      <c r="G30" s="22" t="s">
        <v>410</v>
      </c>
      <c r="H30" s="38" t="s">
        <v>378</v>
      </c>
      <c r="I30" s="38" t="s">
        <v>379</v>
      </c>
      <c r="J30" s="22" t="s">
        <v>435</v>
      </c>
    </row>
    <row r="31" ht="42" customHeight="1" spans="1:10">
      <c r="A31" s="172" t="s">
        <v>310</v>
      </c>
      <c r="B31" s="38" t="s">
        <v>417</v>
      </c>
      <c r="C31" s="38" t="s">
        <v>412</v>
      </c>
      <c r="D31" s="38" t="s">
        <v>413</v>
      </c>
      <c r="E31" s="22" t="s">
        <v>413</v>
      </c>
      <c r="F31" s="38" t="s">
        <v>376</v>
      </c>
      <c r="G31" s="22" t="s">
        <v>436</v>
      </c>
      <c r="H31" s="38" t="s">
        <v>415</v>
      </c>
      <c r="I31" s="38" t="s">
        <v>379</v>
      </c>
      <c r="J31" s="22" t="s">
        <v>416</v>
      </c>
    </row>
    <row r="32" ht="42" customHeight="1" spans="1:10">
      <c r="A32" s="172" t="s">
        <v>344</v>
      </c>
      <c r="B32" s="38" t="s">
        <v>437</v>
      </c>
      <c r="C32" s="38" t="s">
        <v>373</v>
      </c>
      <c r="D32" s="38" t="s">
        <v>374</v>
      </c>
      <c r="E32" s="22" t="s">
        <v>438</v>
      </c>
      <c r="F32" s="38" t="s">
        <v>376</v>
      </c>
      <c r="G32" s="22" t="s">
        <v>439</v>
      </c>
      <c r="H32" s="38" t="s">
        <v>397</v>
      </c>
      <c r="I32" s="38" t="s">
        <v>379</v>
      </c>
      <c r="J32" s="22" t="s">
        <v>438</v>
      </c>
    </row>
    <row r="33" ht="42" customHeight="1" spans="1:10">
      <c r="A33" s="172" t="s">
        <v>344</v>
      </c>
      <c r="B33" s="38" t="s">
        <v>437</v>
      </c>
      <c r="C33" s="38" t="s">
        <v>373</v>
      </c>
      <c r="D33" s="38" t="s">
        <v>380</v>
      </c>
      <c r="E33" s="22" t="s">
        <v>440</v>
      </c>
      <c r="F33" s="38" t="s">
        <v>376</v>
      </c>
      <c r="G33" s="22" t="s">
        <v>377</v>
      </c>
      <c r="H33" s="38" t="s">
        <v>378</v>
      </c>
      <c r="I33" s="38" t="s">
        <v>379</v>
      </c>
      <c r="J33" s="22" t="s">
        <v>440</v>
      </c>
    </row>
    <row r="34" ht="42" customHeight="1" spans="1:10">
      <c r="A34" s="172" t="s">
        <v>344</v>
      </c>
      <c r="B34" s="38" t="s">
        <v>437</v>
      </c>
      <c r="C34" s="38" t="s">
        <v>373</v>
      </c>
      <c r="D34" s="38" t="s">
        <v>383</v>
      </c>
      <c r="E34" s="22" t="s">
        <v>441</v>
      </c>
      <c r="F34" s="38" t="s">
        <v>376</v>
      </c>
      <c r="G34" s="22" t="s">
        <v>377</v>
      </c>
      <c r="H34" s="38" t="s">
        <v>378</v>
      </c>
      <c r="I34" s="38" t="s">
        <v>379</v>
      </c>
      <c r="J34" s="22" t="s">
        <v>441</v>
      </c>
    </row>
    <row r="35" ht="42" customHeight="1" spans="1:10">
      <c r="A35" s="172" t="s">
        <v>344</v>
      </c>
      <c r="B35" s="38" t="s">
        <v>437</v>
      </c>
      <c r="C35" s="38" t="s">
        <v>385</v>
      </c>
      <c r="D35" s="38" t="s">
        <v>386</v>
      </c>
      <c r="E35" s="22" t="s">
        <v>442</v>
      </c>
      <c r="F35" s="38" t="s">
        <v>376</v>
      </c>
      <c r="G35" s="22" t="s">
        <v>377</v>
      </c>
      <c r="H35" s="38" t="s">
        <v>378</v>
      </c>
      <c r="I35" s="38" t="s">
        <v>379</v>
      </c>
      <c r="J35" s="22" t="s">
        <v>442</v>
      </c>
    </row>
    <row r="36" ht="42" customHeight="1" spans="1:10">
      <c r="A36" s="172" t="s">
        <v>344</v>
      </c>
      <c r="B36" s="38" t="s">
        <v>437</v>
      </c>
      <c r="C36" s="38" t="s">
        <v>385</v>
      </c>
      <c r="D36" s="38" t="s">
        <v>386</v>
      </c>
      <c r="E36" s="22" t="s">
        <v>443</v>
      </c>
      <c r="F36" s="38" t="s">
        <v>376</v>
      </c>
      <c r="G36" s="22" t="s">
        <v>444</v>
      </c>
      <c r="H36" s="38"/>
      <c r="I36" s="38" t="s">
        <v>407</v>
      </c>
      <c r="J36" s="22" t="s">
        <v>443</v>
      </c>
    </row>
    <row r="37" ht="42" customHeight="1" spans="1:10">
      <c r="A37" s="172" t="s">
        <v>344</v>
      </c>
      <c r="B37" s="38" t="s">
        <v>437</v>
      </c>
      <c r="C37" s="38" t="s">
        <v>385</v>
      </c>
      <c r="D37" s="38" t="s">
        <v>445</v>
      </c>
      <c r="E37" s="22" t="s">
        <v>446</v>
      </c>
      <c r="F37" s="38" t="s">
        <v>376</v>
      </c>
      <c r="G37" s="22" t="s">
        <v>447</v>
      </c>
      <c r="H37" s="38"/>
      <c r="I37" s="38" t="s">
        <v>407</v>
      </c>
      <c r="J37" s="22" t="s">
        <v>446</v>
      </c>
    </row>
    <row r="38" ht="42" customHeight="1" spans="1:10">
      <c r="A38" s="172" t="s">
        <v>344</v>
      </c>
      <c r="B38" s="38" t="s">
        <v>437</v>
      </c>
      <c r="C38" s="38" t="s">
        <v>388</v>
      </c>
      <c r="D38" s="38" t="s">
        <v>389</v>
      </c>
      <c r="E38" s="22" t="s">
        <v>448</v>
      </c>
      <c r="F38" s="38" t="s">
        <v>391</v>
      </c>
      <c r="G38" s="22" t="s">
        <v>449</v>
      </c>
      <c r="H38" s="38" t="s">
        <v>378</v>
      </c>
      <c r="I38" s="38" t="s">
        <v>379</v>
      </c>
      <c r="J38" s="22" t="s">
        <v>448</v>
      </c>
    </row>
    <row r="39" ht="42" customHeight="1" spans="1:10">
      <c r="A39" s="172" t="s">
        <v>352</v>
      </c>
      <c r="B39" s="38" t="s">
        <v>450</v>
      </c>
      <c r="C39" s="38" t="s">
        <v>373</v>
      </c>
      <c r="D39" s="38" t="s">
        <v>374</v>
      </c>
      <c r="E39" s="22" t="s">
        <v>451</v>
      </c>
      <c r="F39" s="38" t="s">
        <v>376</v>
      </c>
      <c r="G39" s="22" t="s">
        <v>452</v>
      </c>
      <c r="H39" s="38" t="s">
        <v>397</v>
      </c>
      <c r="I39" s="38" t="s">
        <v>379</v>
      </c>
      <c r="J39" s="22" t="s">
        <v>453</v>
      </c>
    </row>
    <row r="40" ht="42" customHeight="1" spans="1:10">
      <c r="A40" s="172" t="s">
        <v>352</v>
      </c>
      <c r="B40" s="38" t="s">
        <v>450</v>
      </c>
      <c r="C40" s="38" t="s">
        <v>373</v>
      </c>
      <c r="D40" s="38" t="s">
        <v>380</v>
      </c>
      <c r="E40" s="22" t="s">
        <v>454</v>
      </c>
      <c r="F40" s="38" t="s">
        <v>376</v>
      </c>
      <c r="G40" s="22" t="s">
        <v>377</v>
      </c>
      <c r="H40" s="38" t="s">
        <v>378</v>
      </c>
      <c r="I40" s="38" t="s">
        <v>379</v>
      </c>
      <c r="J40" s="22" t="s">
        <v>455</v>
      </c>
    </row>
    <row r="41" ht="42" customHeight="1" spans="1:10">
      <c r="A41" s="172" t="s">
        <v>352</v>
      </c>
      <c r="B41" s="38" t="s">
        <v>450</v>
      </c>
      <c r="C41" s="38" t="s">
        <v>373</v>
      </c>
      <c r="D41" s="38" t="s">
        <v>383</v>
      </c>
      <c r="E41" s="22" t="s">
        <v>456</v>
      </c>
      <c r="F41" s="38" t="s">
        <v>391</v>
      </c>
      <c r="G41" s="22" t="s">
        <v>449</v>
      </c>
      <c r="H41" s="38" t="s">
        <v>378</v>
      </c>
      <c r="I41" s="38" t="s">
        <v>379</v>
      </c>
      <c r="J41" s="22" t="s">
        <v>457</v>
      </c>
    </row>
    <row r="42" ht="42" customHeight="1" spans="1:10">
      <c r="A42" s="172" t="s">
        <v>352</v>
      </c>
      <c r="B42" s="38" t="s">
        <v>450</v>
      </c>
      <c r="C42" s="38" t="s">
        <v>385</v>
      </c>
      <c r="D42" s="38" t="s">
        <v>386</v>
      </c>
      <c r="E42" s="22" t="s">
        <v>458</v>
      </c>
      <c r="F42" s="38" t="s">
        <v>376</v>
      </c>
      <c r="G42" s="22" t="s">
        <v>405</v>
      </c>
      <c r="H42" s="38"/>
      <c r="I42" s="38" t="s">
        <v>407</v>
      </c>
      <c r="J42" s="22" t="s">
        <v>459</v>
      </c>
    </row>
    <row r="43" ht="42" customHeight="1" spans="1:10">
      <c r="A43" s="172" t="s">
        <v>352</v>
      </c>
      <c r="B43" s="38" t="s">
        <v>450</v>
      </c>
      <c r="C43" s="38" t="s">
        <v>385</v>
      </c>
      <c r="D43" s="38" t="s">
        <v>386</v>
      </c>
      <c r="E43" s="22" t="s">
        <v>460</v>
      </c>
      <c r="F43" s="38" t="s">
        <v>391</v>
      </c>
      <c r="G43" s="22" t="s">
        <v>461</v>
      </c>
      <c r="H43" s="38" t="s">
        <v>378</v>
      </c>
      <c r="I43" s="38" t="s">
        <v>379</v>
      </c>
      <c r="J43" s="22" t="s">
        <v>462</v>
      </c>
    </row>
    <row r="44" ht="42" customHeight="1" spans="1:10">
      <c r="A44" s="172" t="s">
        <v>352</v>
      </c>
      <c r="B44" s="38" t="s">
        <v>450</v>
      </c>
      <c r="C44" s="38" t="s">
        <v>388</v>
      </c>
      <c r="D44" s="38" t="s">
        <v>389</v>
      </c>
      <c r="E44" s="22" t="s">
        <v>463</v>
      </c>
      <c r="F44" s="38" t="s">
        <v>376</v>
      </c>
      <c r="G44" s="22" t="s">
        <v>410</v>
      </c>
      <c r="H44" s="38" t="s">
        <v>378</v>
      </c>
      <c r="I44" s="38" t="s">
        <v>379</v>
      </c>
      <c r="J44" s="22" t="s">
        <v>464</v>
      </c>
    </row>
    <row r="45" ht="42" customHeight="1" spans="1:10">
      <c r="A45" s="172" t="s">
        <v>320</v>
      </c>
      <c r="B45" s="38" t="s">
        <v>465</v>
      </c>
      <c r="C45" s="38" t="s">
        <v>373</v>
      </c>
      <c r="D45" s="38" t="s">
        <v>374</v>
      </c>
      <c r="E45" s="22" t="s">
        <v>466</v>
      </c>
      <c r="F45" s="38" t="s">
        <v>376</v>
      </c>
      <c r="G45" s="22" t="s">
        <v>85</v>
      </c>
      <c r="H45" s="38" t="s">
        <v>397</v>
      </c>
      <c r="I45" s="38" t="s">
        <v>379</v>
      </c>
      <c r="J45" s="22" t="s">
        <v>467</v>
      </c>
    </row>
    <row r="46" ht="42" customHeight="1" spans="1:10">
      <c r="A46" s="172" t="s">
        <v>320</v>
      </c>
      <c r="B46" s="38" t="s">
        <v>465</v>
      </c>
      <c r="C46" s="38" t="s">
        <v>373</v>
      </c>
      <c r="D46" s="38" t="s">
        <v>383</v>
      </c>
      <c r="E46" s="22" t="s">
        <v>468</v>
      </c>
      <c r="F46" s="38" t="s">
        <v>376</v>
      </c>
      <c r="G46" s="22" t="s">
        <v>469</v>
      </c>
      <c r="H46" s="38" t="s">
        <v>470</v>
      </c>
      <c r="I46" s="38" t="s">
        <v>379</v>
      </c>
      <c r="J46" s="22" t="s">
        <v>471</v>
      </c>
    </row>
    <row r="47" ht="42" customHeight="1" spans="1:10">
      <c r="A47" s="172" t="s">
        <v>320</v>
      </c>
      <c r="B47" s="38" t="s">
        <v>465</v>
      </c>
      <c r="C47" s="38" t="s">
        <v>373</v>
      </c>
      <c r="D47" s="38" t="s">
        <v>383</v>
      </c>
      <c r="E47" s="22" t="s">
        <v>472</v>
      </c>
      <c r="F47" s="38" t="s">
        <v>376</v>
      </c>
      <c r="G47" s="22" t="s">
        <v>377</v>
      </c>
      <c r="H47" s="38" t="s">
        <v>378</v>
      </c>
      <c r="I47" s="38" t="s">
        <v>379</v>
      </c>
      <c r="J47" s="22" t="s">
        <v>473</v>
      </c>
    </row>
    <row r="48" ht="42" customHeight="1" spans="1:10">
      <c r="A48" s="172" t="s">
        <v>320</v>
      </c>
      <c r="B48" s="38" t="s">
        <v>465</v>
      </c>
      <c r="C48" s="38" t="s">
        <v>385</v>
      </c>
      <c r="D48" s="38" t="s">
        <v>386</v>
      </c>
      <c r="E48" s="22" t="s">
        <v>474</v>
      </c>
      <c r="F48" s="38" t="s">
        <v>376</v>
      </c>
      <c r="G48" s="22" t="s">
        <v>377</v>
      </c>
      <c r="H48" s="38" t="s">
        <v>378</v>
      </c>
      <c r="I48" s="38" t="s">
        <v>379</v>
      </c>
      <c r="J48" s="22" t="s">
        <v>474</v>
      </c>
    </row>
    <row r="49" ht="42" customHeight="1" spans="1:10">
      <c r="A49" s="172" t="s">
        <v>320</v>
      </c>
      <c r="B49" s="38" t="s">
        <v>465</v>
      </c>
      <c r="C49" s="38" t="s">
        <v>385</v>
      </c>
      <c r="D49" s="38" t="s">
        <v>445</v>
      </c>
      <c r="E49" s="22" t="s">
        <v>475</v>
      </c>
      <c r="F49" s="38" t="s">
        <v>376</v>
      </c>
      <c r="G49" s="22" t="s">
        <v>476</v>
      </c>
      <c r="H49" s="38"/>
      <c r="I49" s="38" t="s">
        <v>407</v>
      </c>
      <c r="J49" s="22" t="s">
        <v>477</v>
      </c>
    </row>
    <row r="50" ht="42" customHeight="1" spans="1:10">
      <c r="A50" s="172" t="s">
        <v>320</v>
      </c>
      <c r="B50" s="38" t="s">
        <v>465</v>
      </c>
      <c r="C50" s="38" t="s">
        <v>388</v>
      </c>
      <c r="D50" s="38" t="s">
        <v>389</v>
      </c>
      <c r="E50" s="22" t="s">
        <v>478</v>
      </c>
      <c r="F50" s="38" t="s">
        <v>391</v>
      </c>
      <c r="G50" s="22" t="s">
        <v>449</v>
      </c>
      <c r="H50" s="38" t="s">
        <v>378</v>
      </c>
      <c r="I50" s="38" t="s">
        <v>379</v>
      </c>
      <c r="J50" s="22" t="s">
        <v>479</v>
      </c>
    </row>
    <row r="51" ht="42" customHeight="1" spans="1:10">
      <c r="A51" s="172" t="s">
        <v>340</v>
      </c>
      <c r="B51" s="38" t="s">
        <v>480</v>
      </c>
      <c r="C51" s="38" t="s">
        <v>373</v>
      </c>
      <c r="D51" s="38" t="s">
        <v>374</v>
      </c>
      <c r="E51" s="22" t="s">
        <v>481</v>
      </c>
      <c r="F51" s="38" t="s">
        <v>376</v>
      </c>
      <c r="G51" s="22" t="s">
        <v>482</v>
      </c>
      <c r="H51" s="38" t="s">
        <v>397</v>
      </c>
      <c r="I51" s="38" t="s">
        <v>379</v>
      </c>
      <c r="J51" s="22" t="s">
        <v>481</v>
      </c>
    </row>
    <row r="52" ht="42" customHeight="1" spans="1:10">
      <c r="A52" s="172" t="s">
        <v>340</v>
      </c>
      <c r="B52" s="38" t="s">
        <v>480</v>
      </c>
      <c r="C52" s="38" t="s">
        <v>373</v>
      </c>
      <c r="D52" s="38" t="s">
        <v>380</v>
      </c>
      <c r="E52" s="22" t="s">
        <v>381</v>
      </c>
      <c r="F52" s="38" t="s">
        <v>376</v>
      </c>
      <c r="G52" s="22" t="s">
        <v>377</v>
      </c>
      <c r="H52" s="38" t="s">
        <v>378</v>
      </c>
      <c r="I52" s="38" t="s">
        <v>379</v>
      </c>
      <c r="J52" s="22" t="s">
        <v>381</v>
      </c>
    </row>
    <row r="53" ht="42" customHeight="1" spans="1:10">
      <c r="A53" s="172" t="s">
        <v>340</v>
      </c>
      <c r="B53" s="38" t="s">
        <v>480</v>
      </c>
      <c r="C53" s="38" t="s">
        <v>373</v>
      </c>
      <c r="D53" s="38" t="s">
        <v>380</v>
      </c>
      <c r="E53" s="22" t="s">
        <v>483</v>
      </c>
      <c r="F53" s="38" t="s">
        <v>376</v>
      </c>
      <c r="G53" s="22" t="s">
        <v>377</v>
      </c>
      <c r="H53" s="38" t="s">
        <v>378</v>
      </c>
      <c r="I53" s="38" t="s">
        <v>379</v>
      </c>
      <c r="J53" s="22" t="s">
        <v>483</v>
      </c>
    </row>
    <row r="54" ht="42" customHeight="1" spans="1:10">
      <c r="A54" s="172" t="s">
        <v>340</v>
      </c>
      <c r="B54" s="38" t="s">
        <v>480</v>
      </c>
      <c r="C54" s="38" t="s">
        <v>373</v>
      </c>
      <c r="D54" s="38" t="s">
        <v>383</v>
      </c>
      <c r="E54" s="22" t="s">
        <v>484</v>
      </c>
      <c r="F54" s="38" t="s">
        <v>376</v>
      </c>
      <c r="G54" s="22" t="s">
        <v>377</v>
      </c>
      <c r="H54" s="38" t="s">
        <v>378</v>
      </c>
      <c r="I54" s="38" t="s">
        <v>379</v>
      </c>
      <c r="J54" s="22" t="s">
        <v>484</v>
      </c>
    </row>
    <row r="55" ht="42" customHeight="1" spans="1:10">
      <c r="A55" s="172" t="s">
        <v>340</v>
      </c>
      <c r="B55" s="38" t="s">
        <v>480</v>
      </c>
      <c r="C55" s="38" t="s">
        <v>385</v>
      </c>
      <c r="D55" s="38" t="s">
        <v>386</v>
      </c>
      <c r="E55" s="22" t="s">
        <v>485</v>
      </c>
      <c r="F55" s="38" t="s">
        <v>376</v>
      </c>
      <c r="G55" s="22" t="s">
        <v>486</v>
      </c>
      <c r="H55" s="38"/>
      <c r="I55" s="38" t="s">
        <v>407</v>
      </c>
      <c r="J55" s="22" t="s">
        <v>485</v>
      </c>
    </row>
    <row r="56" ht="42" customHeight="1" spans="1:10">
      <c r="A56" s="172" t="s">
        <v>340</v>
      </c>
      <c r="B56" s="38" t="s">
        <v>480</v>
      </c>
      <c r="C56" s="38" t="s">
        <v>388</v>
      </c>
      <c r="D56" s="38" t="s">
        <v>389</v>
      </c>
      <c r="E56" s="22" t="s">
        <v>487</v>
      </c>
      <c r="F56" s="38" t="s">
        <v>391</v>
      </c>
      <c r="G56" s="22" t="s">
        <v>410</v>
      </c>
      <c r="H56" s="38" t="s">
        <v>378</v>
      </c>
      <c r="I56" s="38" t="s">
        <v>379</v>
      </c>
      <c r="J56" s="22" t="s">
        <v>487</v>
      </c>
    </row>
    <row r="57" ht="42" customHeight="1" spans="1:10">
      <c r="A57" s="172" t="s">
        <v>328</v>
      </c>
      <c r="B57" s="38" t="s">
        <v>488</v>
      </c>
      <c r="C57" s="38" t="s">
        <v>373</v>
      </c>
      <c r="D57" s="38" t="s">
        <v>374</v>
      </c>
      <c r="E57" s="22" t="s">
        <v>489</v>
      </c>
      <c r="F57" s="38" t="s">
        <v>376</v>
      </c>
      <c r="G57" s="22" t="s">
        <v>439</v>
      </c>
      <c r="H57" s="38" t="s">
        <v>397</v>
      </c>
      <c r="I57" s="38" t="s">
        <v>379</v>
      </c>
      <c r="J57" s="22" t="s">
        <v>489</v>
      </c>
    </row>
    <row r="58" ht="42" customHeight="1" spans="1:10">
      <c r="A58" s="172" t="s">
        <v>328</v>
      </c>
      <c r="B58" s="38" t="s">
        <v>488</v>
      </c>
      <c r="C58" s="38" t="s">
        <v>373</v>
      </c>
      <c r="D58" s="38" t="s">
        <v>374</v>
      </c>
      <c r="E58" s="22" t="s">
        <v>490</v>
      </c>
      <c r="F58" s="38" t="s">
        <v>376</v>
      </c>
      <c r="G58" s="22" t="s">
        <v>491</v>
      </c>
      <c r="H58" s="38" t="s">
        <v>378</v>
      </c>
      <c r="I58" s="38" t="s">
        <v>379</v>
      </c>
      <c r="J58" s="22" t="s">
        <v>490</v>
      </c>
    </row>
    <row r="59" ht="42" customHeight="1" spans="1:10">
      <c r="A59" s="172" t="s">
        <v>328</v>
      </c>
      <c r="B59" s="38" t="s">
        <v>488</v>
      </c>
      <c r="C59" s="38" t="s">
        <v>373</v>
      </c>
      <c r="D59" s="38" t="s">
        <v>374</v>
      </c>
      <c r="E59" s="22" t="s">
        <v>492</v>
      </c>
      <c r="F59" s="38" t="s">
        <v>391</v>
      </c>
      <c r="G59" s="22" t="s">
        <v>84</v>
      </c>
      <c r="H59" s="38" t="s">
        <v>406</v>
      </c>
      <c r="I59" s="38" t="s">
        <v>379</v>
      </c>
      <c r="J59" s="22" t="s">
        <v>492</v>
      </c>
    </row>
    <row r="60" ht="42" customHeight="1" spans="1:10">
      <c r="A60" s="172" t="s">
        <v>328</v>
      </c>
      <c r="B60" s="38" t="s">
        <v>488</v>
      </c>
      <c r="C60" s="38" t="s">
        <v>373</v>
      </c>
      <c r="D60" s="38" t="s">
        <v>380</v>
      </c>
      <c r="E60" s="22" t="s">
        <v>493</v>
      </c>
      <c r="F60" s="38" t="s">
        <v>391</v>
      </c>
      <c r="G60" s="22" t="s">
        <v>449</v>
      </c>
      <c r="H60" s="38" t="s">
        <v>378</v>
      </c>
      <c r="I60" s="38" t="s">
        <v>379</v>
      </c>
      <c r="J60" s="22" t="s">
        <v>493</v>
      </c>
    </row>
    <row r="61" ht="42" customHeight="1" spans="1:10">
      <c r="A61" s="172" t="s">
        <v>328</v>
      </c>
      <c r="B61" s="38" t="s">
        <v>488</v>
      </c>
      <c r="C61" s="38" t="s">
        <v>373</v>
      </c>
      <c r="D61" s="38" t="s">
        <v>380</v>
      </c>
      <c r="E61" s="22" t="s">
        <v>494</v>
      </c>
      <c r="F61" s="38" t="s">
        <v>391</v>
      </c>
      <c r="G61" s="22" t="s">
        <v>449</v>
      </c>
      <c r="H61" s="38" t="s">
        <v>378</v>
      </c>
      <c r="I61" s="38" t="s">
        <v>379</v>
      </c>
      <c r="J61" s="22" t="s">
        <v>494</v>
      </c>
    </row>
    <row r="62" ht="42" customHeight="1" spans="1:10">
      <c r="A62" s="172" t="s">
        <v>328</v>
      </c>
      <c r="B62" s="38" t="s">
        <v>488</v>
      </c>
      <c r="C62" s="38" t="s">
        <v>373</v>
      </c>
      <c r="D62" s="38" t="s">
        <v>380</v>
      </c>
      <c r="E62" s="22" t="s">
        <v>495</v>
      </c>
      <c r="F62" s="38" t="s">
        <v>376</v>
      </c>
      <c r="G62" s="22" t="s">
        <v>377</v>
      </c>
      <c r="H62" s="38" t="s">
        <v>378</v>
      </c>
      <c r="I62" s="38" t="s">
        <v>379</v>
      </c>
      <c r="J62" s="22" t="s">
        <v>495</v>
      </c>
    </row>
    <row r="63" ht="42" customHeight="1" spans="1:10">
      <c r="A63" s="172" t="s">
        <v>328</v>
      </c>
      <c r="B63" s="38" t="s">
        <v>488</v>
      </c>
      <c r="C63" s="38" t="s">
        <v>373</v>
      </c>
      <c r="D63" s="38" t="s">
        <v>383</v>
      </c>
      <c r="E63" s="22" t="s">
        <v>496</v>
      </c>
      <c r="F63" s="38" t="s">
        <v>376</v>
      </c>
      <c r="G63" s="22" t="s">
        <v>377</v>
      </c>
      <c r="H63" s="38" t="s">
        <v>378</v>
      </c>
      <c r="I63" s="38" t="s">
        <v>379</v>
      </c>
      <c r="J63" s="22" t="s">
        <v>496</v>
      </c>
    </row>
    <row r="64" ht="42" customHeight="1" spans="1:10">
      <c r="A64" s="172" t="s">
        <v>328</v>
      </c>
      <c r="B64" s="38" t="s">
        <v>488</v>
      </c>
      <c r="C64" s="38" t="s">
        <v>385</v>
      </c>
      <c r="D64" s="38" t="s">
        <v>386</v>
      </c>
      <c r="E64" s="22" t="s">
        <v>443</v>
      </c>
      <c r="F64" s="38" t="s">
        <v>376</v>
      </c>
      <c r="G64" s="22" t="s">
        <v>444</v>
      </c>
      <c r="H64" s="38"/>
      <c r="I64" s="38" t="s">
        <v>407</v>
      </c>
      <c r="J64" s="22" t="s">
        <v>497</v>
      </c>
    </row>
    <row r="65" ht="42" customHeight="1" spans="1:10">
      <c r="A65" s="172" t="s">
        <v>328</v>
      </c>
      <c r="B65" s="38" t="s">
        <v>488</v>
      </c>
      <c r="C65" s="38" t="s">
        <v>385</v>
      </c>
      <c r="D65" s="38" t="s">
        <v>386</v>
      </c>
      <c r="E65" s="22" t="s">
        <v>498</v>
      </c>
      <c r="F65" s="38" t="s">
        <v>499</v>
      </c>
      <c r="G65" s="22" t="s">
        <v>92</v>
      </c>
      <c r="H65" s="38" t="s">
        <v>378</v>
      </c>
      <c r="I65" s="38" t="s">
        <v>379</v>
      </c>
      <c r="J65" s="22" t="s">
        <v>498</v>
      </c>
    </row>
    <row r="66" ht="42" customHeight="1" spans="1:10">
      <c r="A66" s="172" t="s">
        <v>328</v>
      </c>
      <c r="B66" s="38" t="s">
        <v>488</v>
      </c>
      <c r="C66" s="38" t="s">
        <v>385</v>
      </c>
      <c r="D66" s="38" t="s">
        <v>445</v>
      </c>
      <c r="E66" s="22" t="s">
        <v>446</v>
      </c>
      <c r="F66" s="38" t="s">
        <v>376</v>
      </c>
      <c r="G66" s="22" t="s">
        <v>447</v>
      </c>
      <c r="H66" s="38"/>
      <c r="I66" s="38" t="s">
        <v>407</v>
      </c>
      <c r="J66" s="22" t="s">
        <v>500</v>
      </c>
    </row>
    <row r="67" ht="42" customHeight="1" spans="1:10">
      <c r="A67" s="172" t="s">
        <v>328</v>
      </c>
      <c r="B67" s="38" t="s">
        <v>488</v>
      </c>
      <c r="C67" s="38" t="s">
        <v>388</v>
      </c>
      <c r="D67" s="38" t="s">
        <v>389</v>
      </c>
      <c r="E67" s="22" t="s">
        <v>448</v>
      </c>
      <c r="F67" s="38" t="s">
        <v>391</v>
      </c>
      <c r="G67" s="22" t="s">
        <v>449</v>
      </c>
      <c r="H67" s="38" t="s">
        <v>378</v>
      </c>
      <c r="I67" s="38" t="s">
        <v>379</v>
      </c>
      <c r="J67" s="22" t="s">
        <v>501</v>
      </c>
    </row>
    <row r="68" ht="42" customHeight="1" spans="1:10">
      <c r="A68" s="172" t="s">
        <v>334</v>
      </c>
      <c r="B68" s="38" t="s">
        <v>502</v>
      </c>
      <c r="C68" s="38" t="s">
        <v>373</v>
      </c>
      <c r="D68" s="38" t="s">
        <v>374</v>
      </c>
      <c r="E68" s="22" t="s">
        <v>503</v>
      </c>
      <c r="F68" s="38" t="s">
        <v>376</v>
      </c>
      <c r="G68" s="22" t="s">
        <v>504</v>
      </c>
      <c r="H68" s="38" t="s">
        <v>397</v>
      </c>
      <c r="I68" s="38" t="s">
        <v>379</v>
      </c>
      <c r="J68" s="22" t="s">
        <v>503</v>
      </c>
    </row>
    <row r="69" ht="42" customHeight="1" spans="1:10">
      <c r="A69" s="172" t="s">
        <v>334</v>
      </c>
      <c r="B69" s="38" t="s">
        <v>502</v>
      </c>
      <c r="C69" s="38" t="s">
        <v>373</v>
      </c>
      <c r="D69" s="38" t="s">
        <v>380</v>
      </c>
      <c r="E69" s="22" t="s">
        <v>381</v>
      </c>
      <c r="F69" s="38" t="s">
        <v>376</v>
      </c>
      <c r="G69" s="22" t="s">
        <v>377</v>
      </c>
      <c r="H69" s="38" t="s">
        <v>378</v>
      </c>
      <c r="I69" s="38" t="s">
        <v>379</v>
      </c>
      <c r="J69" s="22" t="s">
        <v>505</v>
      </c>
    </row>
    <row r="70" ht="42" customHeight="1" spans="1:10">
      <c r="A70" s="172" t="s">
        <v>334</v>
      </c>
      <c r="B70" s="38" t="s">
        <v>502</v>
      </c>
      <c r="C70" s="38" t="s">
        <v>373</v>
      </c>
      <c r="D70" s="38" t="s">
        <v>380</v>
      </c>
      <c r="E70" s="22" t="s">
        <v>382</v>
      </c>
      <c r="F70" s="38" t="s">
        <v>376</v>
      </c>
      <c r="G70" s="22" t="s">
        <v>377</v>
      </c>
      <c r="H70" s="38" t="s">
        <v>378</v>
      </c>
      <c r="I70" s="38" t="s">
        <v>379</v>
      </c>
      <c r="J70" s="22" t="s">
        <v>506</v>
      </c>
    </row>
    <row r="71" ht="42" customHeight="1" spans="1:10">
      <c r="A71" s="172" t="s">
        <v>334</v>
      </c>
      <c r="B71" s="38" t="s">
        <v>502</v>
      </c>
      <c r="C71" s="38" t="s">
        <v>373</v>
      </c>
      <c r="D71" s="38" t="s">
        <v>383</v>
      </c>
      <c r="E71" s="22" t="s">
        <v>507</v>
      </c>
      <c r="F71" s="38" t="s">
        <v>376</v>
      </c>
      <c r="G71" s="22" t="s">
        <v>377</v>
      </c>
      <c r="H71" s="38" t="s">
        <v>378</v>
      </c>
      <c r="I71" s="38" t="s">
        <v>379</v>
      </c>
      <c r="J71" s="22" t="s">
        <v>508</v>
      </c>
    </row>
    <row r="72" ht="42" customHeight="1" spans="1:10">
      <c r="A72" s="172" t="s">
        <v>334</v>
      </c>
      <c r="B72" s="38" t="s">
        <v>502</v>
      </c>
      <c r="C72" s="38" t="s">
        <v>385</v>
      </c>
      <c r="D72" s="38" t="s">
        <v>386</v>
      </c>
      <c r="E72" s="22" t="s">
        <v>509</v>
      </c>
      <c r="F72" s="38" t="s">
        <v>376</v>
      </c>
      <c r="G72" s="22" t="s">
        <v>510</v>
      </c>
      <c r="H72" s="38"/>
      <c r="I72" s="38" t="s">
        <v>407</v>
      </c>
      <c r="J72" s="22" t="s">
        <v>511</v>
      </c>
    </row>
    <row r="73" ht="42" customHeight="1" spans="1:10">
      <c r="A73" s="172" t="s">
        <v>334</v>
      </c>
      <c r="B73" s="38" t="s">
        <v>502</v>
      </c>
      <c r="C73" s="38" t="s">
        <v>385</v>
      </c>
      <c r="D73" s="38" t="s">
        <v>386</v>
      </c>
      <c r="E73" s="22" t="s">
        <v>512</v>
      </c>
      <c r="F73" s="38" t="s">
        <v>376</v>
      </c>
      <c r="G73" s="22" t="s">
        <v>377</v>
      </c>
      <c r="H73" s="38" t="s">
        <v>378</v>
      </c>
      <c r="I73" s="38" t="s">
        <v>379</v>
      </c>
      <c r="J73" s="22" t="s">
        <v>513</v>
      </c>
    </row>
    <row r="74" ht="42" customHeight="1" spans="1:10">
      <c r="A74" s="172" t="s">
        <v>334</v>
      </c>
      <c r="B74" s="38" t="s">
        <v>502</v>
      </c>
      <c r="C74" s="38" t="s">
        <v>388</v>
      </c>
      <c r="D74" s="38" t="s">
        <v>389</v>
      </c>
      <c r="E74" s="22" t="s">
        <v>514</v>
      </c>
      <c r="F74" s="38" t="s">
        <v>391</v>
      </c>
      <c r="G74" s="22" t="s">
        <v>410</v>
      </c>
      <c r="H74" s="38" t="s">
        <v>378</v>
      </c>
      <c r="I74" s="38" t="s">
        <v>379</v>
      </c>
      <c r="J74" s="22" t="s">
        <v>515</v>
      </c>
    </row>
    <row r="75" ht="42" customHeight="1" spans="1:10">
      <c r="A75" s="172" t="s">
        <v>334</v>
      </c>
      <c r="B75" s="38" t="s">
        <v>502</v>
      </c>
      <c r="C75" s="38" t="s">
        <v>412</v>
      </c>
      <c r="D75" s="38" t="s">
        <v>413</v>
      </c>
      <c r="E75" s="22" t="s">
        <v>413</v>
      </c>
      <c r="F75" s="38" t="s">
        <v>376</v>
      </c>
      <c r="G75" s="22" t="s">
        <v>516</v>
      </c>
      <c r="H75" s="38" t="s">
        <v>415</v>
      </c>
      <c r="I75" s="38" t="s">
        <v>379</v>
      </c>
      <c r="J75" s="22" t="s">
        <v>413</v>
      </c>
    </row>
    <row r="76" ht="42" customHeight="1" spans="1:10">
      <c r="A76" s="172" t="s">
        <v>357</v>
      </c>
      <c r="B76" s="38" t="s">
        <v>517</v>
      </c>
      <c r="C76" s="38" t="s">
        <v>373</v>
      </c>
      <c r="D76" s="38" t="s">
        <v>374</v>
      </c>
      <c r="E76" s="22" t="s">
        <v>518</v>
      </c>
      <c r="F76" s="38" t="s">
        <v>376</v>
      </c>
      <c r="G76" s="22" t="s">
        <v>519</v>
      </c>
      <c r="H76" s="38" t="s">
        <v>520</v>
      </c>
      <c r="I76" s="38" t="s">
        <v>379</v>
      </c>
      <c r="J76" s="22" t="s">
        <v>521</v>
      </c>
    </row>
    <row r="77" ht="42" customHeight="1" spans="1:10">
      <c r="A77" s="172" t="s">
        <v>357</v>
      </c>
      <c r="B77" s="38" t="s">
        <v>517</v>
      </c>
      <c r="C77" s="38" t="s">
        <v>373</v>
      </c>
      <c r="D77" s="38" t="s">
        <v>380</v>
      </c>
      <c r="E77" s="22" t="s">
        <v>381</v>
      </c>
      <c r="F77" s="38" t="s">
        <v>376</v>
      </c>
      <c r="G77" s="22" t="s">
        <v>377</v>
      </c>
      <c r="H77" s="38" t="s">
        <v>378</v>
      </c>
      <c r="I77" s="38" t="s">
        <v>379</v>
      </c>
      <c r="J77" s="22" t="s">
        <v>522</v>
      </c>
    </row>
    <row r="78" ht="42" customHeight="1" spans="1:10">
      <c r="A78" s="172" t="s">
        <v>357</v>
      </c>
      <c r="B78" s="38" t="s">
        <v>517</v>
      </c>
      <c r="C78" s="38" t="s">
        <v>373</v>
      </c>
      <c r="D78" s="38" t="s">
        <v>383</v>
      </c>
      <c r="E78" s="22" t="s">
        <v>468</v>
      </c>
      <c r="F78" s="38" t="s">
        <v>376</v>
      </c>
      <c r="G78" s="22" t="s">
        <v>523</v>
      </c>
      <c r="H78" s="38" t="s">
        <v>406</v>
      </c>
      <c r="I78" s="38" t="s">
        <v>379</v>
      </c>
      <c r="J78" s="22" t="s">
        <v>468</v>
      </c>
    </row>
    <row r="79" ht="42" customHeight="1" spans="1:10">
      <c r="A79" s="172" t="s">
        <v>357</v>
      </c>
      <c r="B79" s="38" t="s">
        <v>517</v>
      </c>
      <c r="C79" s="38" t="s">
        <v>385</v>
      </c>
      <c r="D79" s="38" t="s">
        <v>386</v>
      </c>
      <c r="E79" s="22" t="s">
        <v>524</v>
      </c>
      <c r="F79" s="38" t="s">
        <v>376</v>
      </c>
      <c r="G79" s="22" t="s">
        <v>525</v>
      </c>
      <c r="H79" s="38"/>
      <c r="I79" s="38" t="s">
        <v>407</v>
      </c>
      <c r="J79" s="22" t="s">
        <v>524</v>
      </c>
    </row>
    <row r="80" ht="42" customHeight="1" spans="1:10">
      <c r="A80" s="172" t="s">
        <v>357</v>
      </c>
      <c r="B80" s="38" t="s">
        <v>517</v>
      </c>
      <c r="C80" s="38" t="s">
        <v>388</v>
      </c>
      <c r="D80" s="38" t="s">
        <v>389</v>
      </c>
      <c r="E80" s="22" t="s">
        <v>526</v>
      </c>
      <c r="F80" s="38" t="s">
        <v>391</v>
      </c>
      <c r="G80" s="22" t="s">
        <v>461</v>
      </c>
      <c r="H80" s="38" t="s">
        <v>378</v>
      </c>
      <c r="I80" s="38" t="s">
        <v>379</v>
      </c>
      <c r="J80" s="22" t="s">
        <v>527</v>
      </c>
    </row>
    <row r="81" ht="42" customHeight="1" spans="1:10">
      <c r="A81" s="172" t="s">
        <v>324</v>
      </c>
      <c r="B81" s="38" t="s">
        <v>528</v>
      </c>
      <c r="C81" s="38" t="s">
        <v>373</v>
      </c>
      <c r="D81" s="38" t="s">
        <v>374</v>
      </c>
      <c r="E81" s="22" t="s">
        <v>529</v>
      </c>
      <c r="F81" s="38" t="s">
        <v>376</v>
      </c>
      <c r="G81" s="22" t="s">
        <v>84</v>
      </c>
      <c r="H81" s="38" t="s">
        <v>397</v>
      </c>
      <c r="I81" s="38" t="s">
        <v>379</v>
      </c>
      <c r="J81" s="22" t="s">
        <v>530</v>
      </c>
    </row>
    <row r="82" ht="42" customHeight="1" spans="1:10">
      <c r="A82" s="172" t="s">
        <v>324</v>
      </c>
      <c r="B82" s="38" t="s">
        <v>528</v>
      </c>
      <c r="C82" s="38" t="s">
        <v>373</v>
      </c>
      <c r="D82" s="38" t="s">
        <v>383</v>
      </c>
      <c r="E82" s="22" t="s">
        <v>531</v>
      </c>
      <c r="F82" s="38" t="s">
        <v>376</v>
      </c>
      <c r="G82" s="22" t="s">
        <v>377</v>
      </c>
      <c r="H82" s="38" t="s">
        <v>378</v>
      </c>
      <c r="I82" s="38" t="s">
        <v>379</v>
      </c>
      <c r="J82" s="22" t="s">
        <v>532</v>
      </c>
    </row>
    <row r="83" ht="42" customHeight="1" spans="1:10">
      <c r="A83" s="172" t="s">
        <v>324</v>
      </c>
      <c r="B83" s="38" t="s">
        <v>528</v>
      </c>
      <c r="C83" s="38" t="s">
        <v>373</v>
      </c>
      <c r="D83" s="38" t="s">
        <v>383</v>
      </c>
      <c r="E83" s="22" t="s">
        <v>533</v>
      </c>
      <c r="F83" s="38" t="s">
        <v>376</v>
      </c>
      <c r="G83" s="22" t="s">
        <v>377</v>
      </c>
      <c r="H83" s="38" t="s">
        <v>378</v>
      </c>
      <c r="I83" s="38" t="s">
        <v>379</v>
      </c>
      <c r="J83" s="22" t="s">
        <v>473</v>
      </c>
    </row>
    <row r="84" ht="42" customHeight="1" spans="1:10">
      <c r="A84" s="172" t="s">
        <v>324</v>
      </c>
      <c r="B84" s="38" t="s">
        <v>528</v>
      </c>
      <c r="C84" s="38" t="s">
        <v>385</v>
      </c>
      <c r="D84" s="38" t="s">
        <v>386</v>
      </c>
      <c r="E84" s="22" t="s">
        <v>534</v>
      </c>
      <c r="F84" s="38" t="s">
        <v>376</v>
      </c>
      <c r="G84" s="22" t="s">
        <v>535</v>
      </c>
      <c r="H84" s="38"/>
      <c r="I84" s="38" t="s">
        <v>407</v>
      </c>
      <c r="J84" s="22" t="s">
        <v>536</v>
      </c>
    </row>
    <row r="85" ht="42" customHeight="1" spans="1:10">
      <c r="A85" s="172" t="s">
        <v>324</v>
      </c>
      <c r="B85" s="38" t="s">
        <v>528</v>
      </c>
      <c r="C85" s="38" t="s">
        <v>385</v>
      </c>
      <c r="D85" s="38" t="s">
        <v>445</v>
      </c>
      <c r="E85" s="22" t="s">
        <v>475</v>
      </c>
      <c r="F85" s="38" t="s">
        <v>376</v>
      </c>
      <c r="G85" s="22" t="s">
        <v>476</v>
      </c>
      <c r="H85" s="38"/>
      <c r="I85" s="38" t="s">
        <v>407</v>
      </c>
      <c r="J85" s="22" t="s">
        <v>477</v>
      </c>
    </row>
    <row r="86" ht="42" customHeight="1" spans="1:10">
      <c r="A86" s="172" t="s">
        <v>324</v>
      </c>
      <c r="B86" s="38" t="s">
        <v>528</v>
      </c>
      <c r="C86" s="38" t="s">
        <v>388</v>
      </c>
      <c r="D86" s="38" t="s">
        <v>389</v>
      </c>
      <c r="E86" s="22" t="s">
        <v>537</v>
      </c>
      <c r="F86" s="38" t="s">
        <v>391</v>
      </c>
      <c r="G86" s="22" t="s">
        <v>449</v>
      </c>
      <c r="H86" s="38" t="s">
        <v>378</v>
      </c>
      <c r="I86" s="38" t="s">
        <v>379</v>
      </c>
      <c r="J86" s="22" t="s">
        <v>538</v>
      </c>
    </row>
    <row r="87" ht="42" customHeight="1" spans="1:10">
      <c r="A87" s="172" t="s">
        <v>354</v>
      </c>
      <c r="B87" s="38" t="s">
        <v>539</v>
      </c>
      <c r="C87" s="38" t="s">
        <v>373</v>
      </c>
      <c r="D87" s="38" t="s">
        <v>374</v>
      </c>
      <c r="E87" s="22" t="s">
        <v>540</v>
      </c>
      <c r="F87" s="38" t="s">
        <v>376</v>
      </c>
      <c r="G87" s="22" t="s">
        <v>439</v>
      </c>
      <c r="H87" s="38" t="s">
        <v>397</v>
      </c>
      <c r="I87" s="38" t="s">
        <v>379</v>
      </c>
      <c r="J87" s="22" t="s">
        <v>541</v>
      </c>
    </row>
    <row r="88" ht="42" customHeight="1" spans="1:10">
      <c r="A88" s="172" t="s">
        <v>354</v>
      </c>
      <c r="B88" s="38" t="s">
        <v>539</v>
      </c>
      <c r="C88" s="38" t="s">
        <v>373</v>
      </c>
      <c r="D88" s="38" t="s">
        <v>380</v>
      </c>
      <c r="E88" s="22" t="s">
        <v>542</v>
      </c>
      <c r="F88" s="38" t="s">
        <v>376</v>
      </c>
      <c r="G88" s="22" t="s">
        <v>377</v>
      </c>
      <c r="H88" s="38" t="s">
        <v>378</v>
      </c>
      <c r="I88" s="38" t="s">
        <v>379</v>
      </c>
      <c r="J88" s="22" t="s">
        <v>543</v>
      </c>
    </row>
    <row r="89" ht="42" customHeight="1" spans="1:10">
      <c r="A89" s="172" t="s">
        <v>354</v>
      </c>
      <c r="B89" s="38" t="s">
        <v>539</v>
      </c>
      <c r="C89" s="38" t="s">
        <v>373</v>
      </c>
      <c r="D89" s="38" t="s">
        <v>383</v>
      </c>
      <c r="E89" s="22" t="s">
        <v>544</v>
      </c>
      <c r="F89" s="38" t="s">
        <v>376</v>
      </c>
      <c r="G89" s="22" t="s">
        <v>377</v>
      </c>
      <c r="H89" s="38" t="s">
        <v>378</v>
      </c>
      <c r="I89" s="38" t="s">
        <v>379</v>
      </c>
      <c r="J89" s="22" t="s">
        <v>545</v>
      </c>
    </row>
    <row r="90" ht="42" customHeight="1" spans="1:10">
      <c r="A90" s="172" t="s">
        <v>354</v>
      </c>
      <c r="B90" s="38" t="s">
        <v>539</v>
      </c>
      <c r="C90" s="38" t="s">
        <v>385</v>
      </c>
      <c r="D90" s="38" t="s">
        <v>445</v>
      </c>
      <c r="E90" s="22" t="s">
        <v>546</v>
      </c>
      <c r="F90" s="38" t="s">
        <v>376</v>
      </c>
      <c r="G90" s="22" t="s">
        <v>444</v>
      </c>
      <c r="H90" s="38"/>
      <c r="I90" s="38" t="s">
        <v>407</v>
      </c>
      <c r="J90" s="22" t="s">
        <v>547</v>
      </c>
    </row>
    <row r="91" ht="42" customHeight="1" spans="1:10">
      <c r="A91" s="172" t="s">
        <v>354</v>
      </c>
      <c r="B91" s="38" t="s">
        <v>539</v>
      </c>
      <c r="C91" s="38" t="s">
        <v>388</v>
      </c>
      <c r="D91" s="38" t="s">
        <v>389</v>
      </c>
      <c r="E91" s="22" t="s">
        <v>548</v>
      </c>
      <c r="F91" s="38" t="s">
        <v>391</v>
      </c>
      <c r="G91" s="22" t="s">
        <v>449</v>
      </c>
      <c r="H91" s="38" t="s">
        <v>378</v>
      </c>
      <c r="I91" s="38" t="s">
        <v>379</v>
      </c>
      <c r="J91" s="22" t="s">
        <v>549</v>
      </c>
    </row>
    <row r="92" ht="42" customHeight="1" spans="1:10">
      <c r="A92" s="172" t="s">
        <v>332</v>
      </c>
      <c r="B92" s="38" t="s">
        <v>550</v>
      </c>
      <c r="C92" s="38" t="s">
        <v>373</v>
      </c>
      <c r="D92" s="38" t="s">
        <v>374</v>
      </c>
      <c r="E92" s="22" t="s">
        <v>551</v>
      </c>
      <c r="F92" s="38" t="s">
        <v>376</v>
      </c>
      <c r="G92" s="22" t="s">
        <v>552</v>
      </c>
      <c r="H92" s="38" t="s">
        <v>397</v>
      </c>
      <c r="I92" s="38" t="s">
        <v>379</v>
      </c>
      <c r="J92" s="22" t="s">
        <v>553</v>
      </c>
    </row>
    <row r="93" ht="42" customHeight="1" spans="1:10">
      <c r="A93" s="172" t="s">
        <v>332</v>
      </c>
      <c r="B93" s="38" t="s">
        <v>550</v>
      </c>
      <c r="C93" s="38" t="s">
        <v>373</v>
      </c>
      <c r="D93" s="38" t="s">
        <v>374</v>
      </c>
      <c r="E93" s="22" t="s">
        <v>427</v>
      </c>
      <c r="F93" s="38" t="s">
        <v>376</v>
      </c>
      <c r="G93" s="22" t="s">
        <v>377</v>
      </c>
      <c r="H93" s="38" t="s">
        <v>378</v>
      </c>
      <c r="I93" s="38" t="s">
        <v>379</v>
      </c>
      <c r="J93" s="22" t="s">
        <v>554</v>
      </c>
    </row>
    <row r="94" ht="42" customHeight="1" spans="1:10">
      <c r="A94" s="172" t="s">
        <v>332</v>
      </c>
      <c r="B94" s="38" t="s">
        <v>550</v>
      </c>
      <c r="C94" s="38" t="s">
        <v>373</v>
      </c>
      <c r="D94" s="38" t="s">
        <v>380</v>
      </c>
      <c r="E94" s="22" t="s">
        <v>555</v>
      </c>
      <c r="F94" s="38" t="s">
        <v>376</v>
      </c>
      <c r="G94" s="22" t="s">
        <v>377</v>
      </c>
      <c r="H94" s="38" t="s">
        <v>378</v>
      </c>
      <c r="I94" s="38" t="s">
        <v>379</v>
      </c>
      <c r="J94" s="22" t="s">
        <v>556</v>
      </c>
    </row>
    <row r="95" ht="42" customHeight="1" spans="1:10">
      <c r="A95" s="172" t="s">
        <v>332</v>
      </c>
      <c r="B95" s="38" t="s">
        <v>550</v>
      </c>
      <c r="C95" s="38" t="s">
        <v>373</v>
      </c>
      <c r="D95" s="38" t="s">
        <v>380</v>
      </c>
      <c r="E95" s="22" t="s">
        <v>557</v>
      </c>
      <c r="F95" s="38" t="s">
        <v>376</v>
      </c>
      <c r="G95" s="22" t="s">
        <v>377</v>
      </c>
      <c r="H95" s="38" t="s">
        <v>378</v>
      </c>
      <c r="I95" s="38" t="s">
        <v>379</v>
      </c>
      <c r="J95" s="22" t="s">
        <v>558</v>
      </c>
    </row>
    <row r="96" ht="42" customHeight="1" spans="1:10">
      <c r="A96" s="172" t="s">
        <v>332</v>
      </c>
      <c r="B96" s="38" t="s">
        <v>550</v>
      </c>
      <c r="C96" s="38" t="s">
        <v>373</v>
      </c>
      <c r="D96" s="38" t="s">
        <v>383</v>
      </c>
      <c r="E96" s="22" t="s">
        <v>559</v>
      </c>
      <c r="F96" s="38" t="s">
        <v>376</v>
      </c>
      <c r="G96" s="22" t="s">
        <v>560</v>
      </c>
      <c r="H96" s="38"/>
      <c r="I96" s="38" t="s">
        <v>407</v>
      </c>
      <c r="J96" s="22" t="s">
        <v>561</v>
      </c>
    </row>
    <row r="97" ht="42" customHeight="1" spans="1:10">
      <c r="A97" s="172" t="s">
        <v>332</v>
      </c>
      <c r="B97" s="38" t="s">
        <v>550</v>
      </c>
      <c r="C97" s="38" t="s">
        <v>385</v>
      </c>
      <c r="D97" s="38" t="s">
        <v>386</v>
      </c>
      <c r="E97" s="22" t="s">
        <v>562</v>
      </c>
      <c r="F97" s="38" t="s">
        <v>499</v>
      </c>
      <c r="G97" s="22" t="s">
        <v>87</v>
      </c>
      <c r="H97" s="38" t="s">
        <v>378</v>
      </c>
      <c r="I97" s="38" t="s">
        <v>379</v>
      </c>
      <c r="J97" s="22" t="s">
        <v>562</v>
      </c>
    </row>
    <row r="98" ht="42" customHeight="1" spans="1:10">
      <c r="A98" s="172" t="s">
        <v>332</v>
      </c>
      <c r="B98" s="38" t="s">
        <v>550</v>
      </c>
      <c r="C98" s="38" t="s">
        <v>385</v>
      </c>
      <c r="D98" s="38" t="s">
        <v>386</v>
      </c>
      <c r="E98" s="22" t="s">
        <v>563</v>
      </c>
      <c r="F98" s="38" t="s">
        <v>376</v>
      </c>
      <c r="G98" s="22" t="s">
        <v>405</v>
      </c>
      <c r="H98" s="38"/>
      <c r="I98" s="38" t="s">
        <v>407</v>
      </c>
      <c r="J98" s="22" t="s">
        <v>564</v>
      </c>
    </row>
    <row r="99" ht="42" customHeight="1" spans="1:10">
      <c r="A99" s="172" t="s">
        <v>332</v>
      </c>
      <c r="B99" s="38" t="s">
        <v>550</v>
      </c>
      <c r="C99" s="38" t="s">
        <v>388</v>
      </c>
      <c r="D99" s="38" t="s">
        <v>389</v>
      </c>
      <c r="E99" s="22" t="s">
        <v>565</v>
      </c>
      <c r="F99" s="38" t="s">
        <v>391</v>
      </c>
      <c r="G99" s="22" t="s">
        <v>410</v>
      </c>
      <c r="H99" s="38" t="s">
        <v>378</v>
      </c>
      <c r="I99" s="38" t="s">
        <v>379</v>
      </c>
      <c r="J99" s="22" t="s">
        <v>566</v>
      </c>
    </row>
    <row r="100" ht="42" customHeight="1" spans="1:10">
      <c r="A100" s="172" t="s">
        <v>332</v>
      </c>
      <c r="B100" s="38" t="s">
        <v>550</v>
      </c>
      <c r="C100" s="38" t="s">
        <v>412</v>
      </c>
      <c r="D100" s="38" t="s">
        <v>413</v>
      </c>
      <c r="E100" s="22" t="s">
        <v>413</v>
      </c>
      <c r="F100" s="38" t="s">
        <v>376</v>
      </c>
      <c r="G100" s="22" t="s">
        <v>567</v>
      </c>
      <c r="H100" s="38" t="s">
        <v>415</v>
      </c>
      <c r="I100" s="38" t="s">
        <v>379</v>
      </c>
      <c r="J100" s="22" t="s">
        <v>416</v>
      </c>
    </row>
    <row r="101" ht="42" customHeight="1" spans="1:10">
      <c r="A101" s="172" t="s">
        <v>359</v>
      </c>
      <c r="B101" s="38" t="s">
        <v>568</v>
      </c>
      <c r="C101" s="38" t="s">
        <v>373</v>
      </c>
      <c r="D101" s="38" t="s">
        <v>374</v>
      </c>
      <c r="E101" s="22" t="s">
        <v>569</v>
      </c>
      <c r="F101" s="38" t="s">
        <v>376</v>
      </c>
      <c r="G101" s="22" t="s">
        <v>519</v>
      </c>
      <c r="H101" s="38" t="s">
        <v>520</v>
      </c>
      <c r="I101" s="38" t="s">
        <v>379</v>
      </c>
      <c r="J101" s="22" t="s">
        <v>521</v>
      </c>
    </row>
    <row r="102" ht="42" customHeight="1" spans="1:10">
      <c r="A102" s="172" t="s">
        <v>359</v>
      </c>
      <c r="B102" s="38" t="s">
        <v>568</v>
      </c>
      <c r="C102" s="38" t="s">
        <v>373</v>
      </c>
      <c r="D102" s="38" t="s">
        <v>380</v>
      </c>
      <c r="E102" s="22" t="s">
        <v>381</v>
      </c>
      <c r="F102" s="38" t="s">
        <v>376</v>
      </c>
      <c r="G102" s="22" t="s">
        <v>377</v>
      </c>
      <c r="H102" s="38" t="s">
        <v>378</v>
      </c>
      <c r="I102" s="38" t="s">
        <v>379</v>
      </c>
      <c r="J102" s="22" t="s">
        <v>522</v>
      </c>
    </row>
    <row r="103" ht="42" customHeight="1" spans="1:10">
      <c r="A103" s="172" t="s">
        <v>359</v>
      </c>
      <c r="B103" s="38" t="s">
        <v>568</v>
      </c>
      <c r="C103" s="38" t="s">
        <v>373</v>
      </c>
      <c r="D103" s="38" t="s">
        <v>383</v>
      </c>
      <c r="E103" s="22" t="s">
        <v>468</v>
      </c>
      <c r="F103" s="38" t="s">
        <v>376</v>
      </c>
      <c r="G103" s="22" t="s">
        <v>570</v>
      </c>
      <c r="H103" s="38"/>
      <c r="I103" s="38" t="s">
        <v>407</v>
      </c>
      <c r="J103" s="22" t="s">
        <v>468</v>
      </c>
    </row>
    <row r="104" ht="42" customHeight="1" spans="1:10">
      <c r="A104" s="172" t="s">
        <v>359</v>
      </c>
      <c r="B104" s="38" t="s">
        <v>568</v>
      </c>
      <c r="C104" s="38" t="s">
        <v>385</v>
      </c>
      <c r="D104" s="38" t="s">
        <v>386</v>
      </c>
      <c r="E104" s="22" t="s">
        <v>571</v>
      </c>
      <c r="F104" s="38" t="s">
        <v>376</v>
      </c>
      <c r="G104" s="22" t="s">
        <v>572</v>
      </c>
      <c r="H104" s="38"/>
      <c r="I104" s="38" t="s">
        <v>407</v>
      </c>
      <c r="J104" s="22" t="s">
        <v>571</v>
      </c>
    </row>
    <row r="105" ht="42" customHeight="1" spans="1:10">
      <c r="A105" s="172" t="s">
        <v>359</v>
      </c>
      <c r="B105" s="38" t="s">
        <v>568</v>
      </c>
      <c r="C105" s="38" t="s">
        <v>388</v>
      </c>
      <c r="D105" s="38" t="s">
        <v>389</v>
      </c>
      <c r="E105" s="22" t="s">
        <v>573</v>
      </c>
      <c r="F105" s="38" t="s">
        <v>391</v>
      </c>
      <c r="G105" s="22" t="s">
        <v>461</v>
      </c>
      <c r="H105" s="38" t="s">
        <v>378</v>
      </c>
      <c r="I105" s="38" t="s">
        <v>379</v>
      </c>
      <c r="J105" s="22" t="s">
        <v>527</v>
      </c>
    </row>
    <row r="106" ht="42" customHeight="1" spans="1:10">
      <c r="A106" s="172" t="s">
        <v>330</v>
      </c>
      <c r="B106" s="38" t="s">
        <v>574</v>
      </c>
      <c r="C106" s="38" t="s">
        <v>373</v>
      </c>
      <c r="D106" s="38" t="s">
        <v>374</v>
      </c>
      <c r="E106" s="22" t="s">
        <v>575</v>
      </c>
      <c r="F106" s="38" t="s">
        <v>376</v>
      </c>
      <c r="G106" s="22" t="s">
        <v>576</v>
      </c>
      <c r="H106" s="38" t="s">
        <v>397</v>
      </c>
      <c r="I106" s="38" t="s">
        <v>379</v>
      </c>
      <c r="J106" s="22" t="s">
        <v>575</v>
      </c>
    </row>
    <row r="107" ht="42" customHeight="1" spans="1:10">
      <c r="A107" s="172" t="s">
        <v>330</v>
      </c>
      <c r="B107" s="38" t="s">
        <v>574</v>
      </c>
      <c r="C107" s="38" t="s">
        <v>373</v>
      </c>
      <c r="D107" s="38" t="s">
        <v>380</v>
      </c>
      <c r="E107" s="22" t="s">
        <v>577</v>
      </c>
      <c r="F107" s="38" t="s">
        <v>376</v>
      </c>
      <c r="G107" s="22" t="s">
        <v>377</v>
      </c>
      <c r="H107" s="38" t="s">
        <v>378</v>
      </c>
      <c r="I107" s="38" t="s">
        <v>379</v>
      </c>
      <c r="J107" s="22" t="s">
        <v>577</v>
      </c>
    </row>
    <row r="108" ht="42" customHeight="1" spans="1:10">
      <c r="A108" s="172" t="s">
        <v>330</v>
      </c>
      <c r="B108" s="38" t="s">
        <v>574</v>
      </c>
      <c r="C108" s="38" t="s">
        <v>385</v>
      </c>
      <c r="D108" s="38" t="s">
        <v>386</v>
      </c>
      <c r="E108" s="22" t="s">
        <v>578</v>
      </c>
      <c r="F108" s="38" t="s">
        <v>376</v>
      </c>
      <c r="G108" s="22" t="s">
        <v>444</v>
      </c>
      <c r="H108" s="38"/>
      <c r="I108" s="38" t="s">
        <v>407</v>
      </c>
      <c r="J108" s="22" t="s">
        <v>578</v>
      </c>
    </row>
    <row r="109" ht="42" customHeight="1" spans="1:10">
      <c r="A109" s="172" t="s">
        <v>330</v>
      </c>
      <c r="B109" s="38" t="s">
        <v>574</v>
      </c>
      <c r="C109" s="38" t="s">
        <v>385</v>
      </c>
      <c r="D109" s="38" t="s">
        <v>445</v>
      </c>
      <c r="E109" s="22" t="s">
        <v>579</v>
      </c>
      <c r="F109" s="38" t="s">
        <v>376</v>
      </c>
      <c r="G109" s="22" t="s">
        <v>476</v>
      </c>
      <c r="H109" s="38"/>
      <c r="I109" s="38" t="s">
        <v>407</v>
      </c>
      <c r="J109" s="22" t="s">
        <v>579</v>
      </c>
    </row>
    <row r="110" ht="42" customHeight="1" spans="1:10">
      <c r="A110" s="172" t="s">
        <v>330</v>
      </c>
      <c r="B110" s="38" t="s">
        <v>574</v>
      </c>
      <c r="C110" s="38" t="s">
        <v>388</v>
      </c>
      <c r="D110" s="38" t="s">
        <v>389</v>
      </c>
      <c r="E110" s="22" t="s">
        <v>580</v>
      </c>
      <c r="F110" s="38" t="s">
        <v>391</v>
      </c>
      <c r="G110" s="22" t="s">
        <v>449</v>
      </c>
      <c r="H110" s="38" t="s">
        <v>378</v>
      </c>
      <c r="I110" s="38" t="s">
        <v>379</v>
      </c>
      <c r="J110" s="22" t="s">
        <v>581</v>
      </c>
    </row>
    <row r="111" ht="42" customHeight="1" spans="1:10">
      <c r="A111" s="172" t="s">
        <v>342</v>
      </c>
      <c r="B111" s="38" t="s">
        <v>582</v>
      </c>
      <c r="C111" s="38" t="s">
        <v>373</v>
      </c>
      <c r="D111" s="38" t="s">
        <v>374</v>
      </c>
      <c r="E111" s="22" t="s">
        <v>583</v>
      </c>
      <c r="F111" s="38" t="s">
        <v>376</v>
      </c>
      <c r="G111" s="22" t="s">
        <v>85</v>
      </c>
      <c r="H111" s="38" t="s">
        <v>397</v>
      </c>
      <c r="I111" s="38" t="s">
        <v>379</v>
      </c>
      <c r="J111" s="22" t="s">
        <v>584</v>
      </c>
    </row>
    <row r="112" ht="42" customHeight="1" spans="1:10">
      <c r="A112" s="172" t="s">
        <v>342</v>
      </c>
      <c r="B112" s="38" t="s">
        <v>582</v>
      </c>
      <c r="C112" s="38" t="s">
        <v>373</v>
      </c>
      <c r="D112" s="38" t="s">
        <v>374</v>
      </c>
      <c r="E112" s="22" t="s">
        <v>585</v>
      </c>
      <c r="F112" s="38" t="s">
        <v>376</v>
      </c>
      <c r="G112" s="22" t="s">
        <v>84</v>
      </c>
      <c r="H112" s="38" t="s">
        <v>397</v>
      </c>
      <c r="I112" s="38" t="s">
        <v>379</v>
      </c>
      <c r="J112" s="22" t="s">
        <v>584</v>
      </c>
    </row>
    <row r="113" ht="42" customHeight="1" spans="1:10">
      <c r="A113" s="172" t="s">
        <v>342</v>
      </c>
      <c r="B113" s="38" t="s">
        <v>582</v>
      </c>
      <c r="C113" s="38" t="s">
        <v>373</v>
      </c>
      <c r="D113" s="38" t="s">
        <v>383</v>
      </c>
      <c r="E113" s="22" t="s">
        <v>531</v>
      </c>
      <c r="F113" s="38" t="s">
        <v>376</v>
      </c>
      <c r="G113" s="22" t="s">
        <v>377</v>
      </c>
      <c r="H113" s="38" t="s">
        <v>378</v>
      </c>
      <c r="I113" s="38" t="s">
        <v>379</v>
      </c>
      <c r="J113" s="22" t="s">
        <v>586</v>
      </c>
    </row>
    <row r="114" ht="42" customHeight="1" spans="1:10">
      <c r="A114" s="172" t="s">
        <v>342</v>
      </c>
      <c r="B114" s="38" t="s">
        <v>582</v>
      </c>
      <c r="C114" s="38" t="s">
        <v>373</v>
      </c>
      <c r="D114" s="38" t="s">
        <v>383</v>
      </c>
      <c r="E114" s="22" t="s">
        <v>533</v>
      </c>
      <c r="F114" s="38" t="s">
        <v>376</v>
      </c>
      <c r="G114" s="22" t="s">
        <v>377</v>
      </c>
      <c r="H114" s="38" t="s">
        <v>378</v>
      </c>
      <c r="I114" s="38" t="s">
        <v>379</v>
      </c>
      <c r="J114" s="22" t="s">
        <v>587</v>
      </c>
    </row>
    <row r="115" ht="42" customHeight="1" spans="1:10">
      <c r="A115" s="172" t="s">
        <v>342</v>
      </c>
      <c r="B115" s="38" t="s">
        <v>582</v>
      </c>
      <c r="C115" s="38" t="s">
        <v>385</v>
      </c>
      <c r="D115" s="38" t="s">
        <v>386</v>
      </c>
      <c r="E115" s="22" t="s">
        <v>534</v>
      </c>
      <c r="F115" s="38" t="s">
        <v>376</v>
      </c>
      <c r="G115" s="22" t="s">
        <v>535</v>
      </c>
      <c r="H115" s="38" t="s">
        <v>406</v>
      </c>
      <c r="I115" s="38" t="s">
        <v>407</v>
      </c>
      <c r="J115" s="22" t="s">
        <v>588</v>
      </c>
    </row>
    <row r="116" ht="42" customHeight="1" spans="1:10">
      <c r="A116" s="172" t="s">
        <v>342</v>
      </c>
      <c r="B116" s="38" t="s">
        <v>582</v>
      </c>
      <c r="C116" s="38" t="s">
        <v>385</v>
      </c>
      <c r="D116" s="38" t="s">
        <v>445</v>
      </c>
      <c r="E116" s="22" t="s">
        <v>475</v>
      </c>
      <c r="F116" s="38" t="s">
        <v>376</v>
      </c>
      <c r="G116" s="22" t="s">
        <v>476</v>
      </c>
      <c r="H116" s="38" t="s">
        <v>406</v>
      </c>
      <c r="I116" s="38" t="s">
        <v>407</v>
      </c>
      <c r="J116" s="22" t="s">
        <v>589</v>
      </c>
    </row>
    <row r="117" ht="42" customHeight="1" spans="1:10">
      <c r="A117" s="172" t="s">
        <v>342</v>
      </c>
      <c r="B117" s="38" t="s">
        <v>582</v>
      </c>
      <c r="C117" s="38" t="s">
        <v>388</v>
      </c>
      <c r="D117" s="38" t="s">
        <v>389</v>
      </c>
      <c r="E117" s="22" t="s">
        <v>537</v>
      </c>
      <c r="F117" s="38" t="s">
        <v>391</v>
      </c>
      <c r="G117" s="22" t="s">
        <v>449</v>
      </c>
      <c r="H117" s="38" t="s">
        <v>378</v>
      </c>
      <c r="I117" s="38" t="s">
        <v>379</v>
      </c>
      <c r="J117" s="22" t="s">
        <v>590</v>
      </c>
    </row>
    <row r="118" ht="42" customHeight="1" spans="1:10">
      <c r="A118" s="172" t="s">
        <v>314</v>
      </c>
      <c r="B118" s="38" t="s">
        <v>591</v>
      </c>
      <c r="C118" s="38" t="s">
        <v>373</v>
      </c>
      <c r="D118" s="38" t="s">
        <v>374</v>
      </c>
      <c r="E118" s="22" t="s">
        <v>592</v>
      </c>
      <c r="F118" s="38" t="s">
        <v>395</v>
      </c>
      <c r="G118" s="22" t="s">
        <v>97</v>
      </c>
      <c r="H118" s="38" t="s">
        <v>397</v>
      </c>
      <c r="I118" s="38" t="s">
        <v>379</v>
      </c>
      <c r="J118" s="22" t="s">
        <v>592</v>
      </c>
    </row>
    <row r="119" ht="42" customHeight="1" spans="1:10">
      <c r="A119" s="172" t="s">
        <v>314</v>
      </c>
      <c r="B119" s="38" t="s">
        <v>591</v>
      </c>
      <c r="C119" s="38" t="s">
        <v>373</v>
      </c>
      <c r="D119" s="38" t="s">
        <v>374</v>
      </c>
      <c r="E119" s="22" t="s">
        <v>593</v>
      </c>
      <c r="F119" s="38" t="s">
        <v>395</v>
      </c>
      <c r="G119" s="22" t="s">
        <v>92</v>
      </c>
      <c r="H119" s="38" t="s">
        <v>397</v>
      </c>
      <c r="I119" s="38" t="s">
        <v>379</v>
      </c>
      <c r="J119" s="22" t="s">
        <v>593</v>
      </c>
    </row>
    <row r="120" ht="42" customHeight="1" spans="1:10">
      <c r="A120" s="172" t="s">
        <v>314</v>
      </c>
      <c r="B120" s="38" t="s">
        <v>591</v>
      </c>
      <c r="C120" s="38" t="s">
        <v>373</v>
      </c>
      <c r="D120" s="38" t="s">
        <v>380</v>
      </c>
      <c r="E120" s="22" t="s">
        <v>381</v>
      </c>
      <c r="F120" s="38" t="s">
        <v>376</v>
      </c>
      <c r="G120" s="22" t="s">
        <v>377</v>
      </c>
      <c r="H120" s="38" t="s">
        <v>378</v>
      </c>
      <c r="I120" s="38" t="s">
        <v>379</v>
      </c>
      <c r="J120" s="22" t="s">
        <v>381</v>
      </c>
    </row>
    <row r="121" ht="42" customHeight="1" spans="1:10">
      <c r="A121" s="172" t="s">
        <v>314</v>
      </c>
      <c r="B121" s="38" t="s">
        <v>591</v>
      </c>
      <c r="C121" s="38" t="s">
        <v>373</v>
      </c>
      <c r="D121" s="38" t="s">
        <v>380</v>
      </c>
      <c r="E121" s="22" t="s">
        <v>594</v>
      </c>
      <c r="F121" s="38" t="s">
        <v>376</v>
      </c>
      <c r="G121" s="22" t="s">
        <v>377</v>
      </c>
      <c r="H121" s="38" t="s">
        <v>378</v>
      </c>
      <c r="I121" s="38" t="s">
        <v>379</v>
      </c>
      <c r="J121" s="22" t="s">
        <v>594</v>
      </c>
    </row>
    <row r="122" ht="42" customHeight="1" spans="1:10">
      <c r="A122" s="172" t="s">
        <v>314</v>
      </c>
      <c r="B122" s="38" t="s">
        <v>591</v>
      </c>
      <c r="C122" s="38" t="s">
        <v>373</v>
      </c>
      <c r="D122" s="38" t="s">
        <v>383</v>
      </c>
      <c r="E122" s="22" t="s">
        <v>595</v>
      </c>
      <c r="F122" s="38" t="s">
        <v>376</v>
      </c>
      <c r="G122" s="22" t="s">
        <v>377</v>
      </c>
      <c r="H122" s="38" t="s">
        <v>378</v>
      </c>
      <c r="I122" s="38" t="s">
        <v>379</v>
      </c>
      <c r="J122" s="22" t="s">
        <v>595</v>
      </c>
    </row>
    <row r="123" ht="42" customHeight="1" spans="1:10">
      <c r="A123" s="172" t="s">
        <v>314</v>
      </c>
      <c r="B123" s="38" t="s">
        <v>591</v>
      </c>
      <c r="C123" s="38" t="s">
        <v>385</v>
      </c>
      <c r="D123" s="38" t="s">
        <v>386</v>
      </c>
      <c r="E123" s="22" t="s">
        <v>596</v>
      </c>
      <c r="F123" s="38" t="s">
        <v>376</v>
      </c>
      <c r="G123" s="22" t="s">
        <v>597</v>
      </c>
      <c r="H123" s="38"/>
      <c r="I123" s="38" t="s">
        <v>407</v>
      </c>
      <c r="J123" s="22" t="s">
        <v>596</v>
      </c>
    </row>
    <row r="124" ht="42" customHeight="1" spans="1:10">
      <c r="A124" s="172" t="s">
        <v>314</v>
      </c>
      <c r="B124" s="38" t="s">
        <v>591</v>
      </c>
      <c r="C124" s="38" t="s">
        <v>385</v>
      </c>
      <c r="D124" s="38" t="s">
        <v>386</v>
      </c>
      <c r="E124" s="22" t="s">
        <v>598</v>
      </c>
      <c r="F124" s="38" t="s">
        <v>376</v>
      </c>
      <c r="G124" s="22" t="s">
        <v>599</v>
      </c>
      <c r="H124" s="38" t="s">
        <v>415</v>
      </c>
      <c r="I124" s="38" t="s">
        <v>407</v>
      </c>
      <c r="J124" s="22" t="s">
        <v>598</v>
      </c>
    </row>
    <row r="125" ht="42" customHeight="1" spans="1:10">
      <c r="A125" s="172" t="s">
        <v>314</v>
      </c>
      <c r="B125" s="38" t="s">
        <v>591</v>
      </c>
      <c r="C125" s="38" t="s">
        <v>388</v>
      </c>
      <c r="D125" s="38" t="s">
        <v>389</v>
      </c>
      <c r="E125" s="22" t="s">
        <v>600</v>
      </c>
      <c r="F125" s="38" t="s">
        <v>391</v>
      </c>
      <c r="G125" s="22" t="s">
        <v>410</v>
      </c>
      <c r="H125" s="38" t="s">
        <v>378</v>
      </c>
      <c r="I125" s="38" t="s">
        <v>379</v>
      </c>
      <c r="J125" s="22" t="s">
        <v>601</v>
      </c>
    </row>
    <row r="126" ht="42" customHeight="1" spans="1:10">
      <c r="A126" s="172" t="s">
        <v>348</v>
      </c>
      <c r="B126" s="38" t="s">
        <v>602</v>
      </c>
      <c r="C126" s="38" t="s">
        <v>373</v>
      </c>
      <c r="D126" s="38" t="s">
        <v>374</v>
      </c>
      <c r="E126" s="22" t="s">
        <v>603</v>
      </c>
      <c r="F126" s="38" t="s">
        <v>391</v>
      </c>
      <c r="G126" s="22" t="s">
        <v>449</v>
      </c>
      <c r="H126" s="38" t="s">
        <v>378</v>
      </c>
      <c r="I126" s="38" t="s">
        <v>379</v>
      </c>
      <c r="J126" s="22" t="s">
        <v>604</v>
      </c>
    </row>
    <row r="127" ht="70" customHeight="1" spans="1:10">
      <c r="A127" s="172" t="s">
        <v>348</v>
      </c>
      <c r="B127" s="38" t="s">
        <v>602</v>
      </c>
      <c r="C127" s="38" t="s">
        <v>373</v>
      </c>
      <c r="D127" s="38" t="s">
        <v>374</v>
      </c>
      <c r="E127" s="22" t="s">
        <v>605</v>
      </c>
      <c r="F127" s="38" t="s">
        <v>391</v>
      </c>
      <c r="G127" s="22" t="s">
        <v>410</v>
      </c>
      <c r="H127" s="38" t="s">
        <v>378</v>
      </c>
      <c r="I127" s="38" t="s">
        <v>379</v>
      </c>
      <c r="J127" s="22" t="s">
        <v>606</v>
      </c>
    </row>
    <row r="128" ht="42" customHeight="1" spans="1:10">
      <c r="A128" s="172" t="s">
        <v>348</v>
      </c>
      <c r="B128" s="38" t="s">
        <v>602</v>
      </c>
      <c r="C128" s="38" t="s">
        <v>373</v>
      </c>
      <c r="D128" s="38" t="s">
        <v>380</v>
      </c>
      <c r="E128" s="22" t="s">
        <v>381</v>
      </c>
      <c r="F128" s="38" t="s">
        <v>376</v>
      </c>
      <c r="G128" s="22" t="s">
        <v>377</v>
      </c>
      <c r="H128" s="38" t="s">
        <v>378</v>
      </c>
      <c r="I128" s="38" t="s">
        <v>379</v>
      </c>
      <c r="J128" s="22" t="s">
        <v>505</v>
      </c>
    </row>
    <row r="129" ht="42" customHeight="1" spans="1:10">
      <c r="A129" s="172" t="s">
        <v>348</v>
      </c>
      <c r="B129" s="38" t="s">
        <v>602</v>
      </c>
      <c r="C129" s="38" t="s">
        <v>373</v>
      </c>
      <c r="D129" s="38" t="s">
        <v>383</v>
      </c>
      <c r="E129" s="22" t="s">
        <v>607</v>
      </c>
      <c r="F129" s="38" t="s">
        <v>376</v>
      </c>
      <c r="G129" s="22" t="s">
        <v>377</v>
      </c>
      <c r="H129" s="38" t="s">
        <v>378</v>
      </c>
      <c r="I129" s="38" t="s">
        <v>379</v>
      </c>
      <c r="J129" s="22" t="s">
        <v>608</v>
      </c>
    </row>
    <row r="130" ht="42" customHeight="1" spans="1:10">
      <c r="A130" s="172" t="s">
        <v>348</v>
      </c>
      <c r="B130" s="38" t="s">
        <v>602</v>
      </c>
      <c r="C130" s="38" t="s">
        <v>385</v>
      </c>
      <c r="D130" s="38" t="s">
        <v>386</v>
      </c>
      <c r="E130" s="22" t="s">
        <v>609</v>
      </c>
      <c r="F130" s="38" t="s">
        <v>376</v>
      </c>
      <c r="G130" s="22" t="s">
        <v>405</v>
      </c>
      <c r="H130" s="38"/>
      <c r="I130" s="38" t="s">
        <v>407</v>
      </c>
      <c r="J130" s="22" t="s">
        <v>610</v>
      </c>
    </row>
    <row r="131" ht="42" customHeight="1" spans="1:10">
      <c r="A131" s="172" t="s">
        <v>348</v>
      </c>
      <c r="B131" s="38" t="s">
        <v>602</v>
      </c>
      <c r="C131" s="38" t="s">
        <v>388</v>
      </c>
      <c r="D131" s="38" t="s">
        <v>389</v>
      </c>
      <c r="E131" s="22" t="s">
        <v>611</v>
      </c>
      <c r="F131" s="38" t="s">
        <v>391</v>
      </c>
      <c r="G131" s="22" t="s">
        <v>449</v>
      </c>
      <c r="H131" s="38" t="s">
        <v>378</v>
      </c>
      <c r="I131" s="38" t="s">
        <v>379</v>
      </c>
      <c r="J131" s="22" t="s">
        <v>612</v>
      </c>
    </row>
    <row r="132" ht="42" customHeight="1" spans="1:10">
      <c r="A132" s="172" t="s">
        <v>296</v>
      </c>
      <c r="B132" s="38" t="s">
        <v>613</v>
      </c>
      <c r="C132" s="38" t="s">
        <v>373</v>
      </c>
      <c r="D132" s="38" t="s">
        <v>374</v>
      </c>
      <c r="E132" s="22" t="s">
        <v>375</v>
      </c>
      <c r="F132" s="38" t="s">
        <v>376</v>
      </c>
      <c r="G132" s="22" t="s">
        <v>377</v>
      </c>
      <c r="H132" s="38" t="s">
        <v>378</v>
      </c>
      <c r="I132" s="38" t="s">
        <v>379</v>
      </c>
      <c r="J132" s="22" t="s">
        <v>375</v>
      </c>
    </row>
    <row r="133" ht="42" customHeight="1" spans="1:10">
      <c r="A133" s="172" t="s">
        <v>296</v>
      </c>
      <c r="B133" s="38" t="s">
        <v>613</v>
      </c>
      <c r="C133" s="38" t="s">
        <v>373</v>
      </c>
      <c r="D133" s="38" t="s">
        <v>380</v>
      </c>
      <c r="E133" s="22" t="s">
        <v>381</v>
      </c>
      <c r="F133" s="38" t="s">
        <v>376</v>
      </c>
      <c r="G133" s="22" t="s">
        <v>377</v>
      </c>
      <c r="H133" s="38" t="s">
        <v>378</v>
      </c>
      <c r="I133" s="38" t="s">
        <v>379</v>
      </c>
      <c r="J133" s="22" t="s">
        <v>614</v>
      </c>
    </row>
    <row r="134" ht="42" customHeight="1" spans="1:10">
      <c r="A134" s="172" t="s">
        <v>296</v>
      </c>
      <c r="B134" s="38" t="s">
        <v>613</v>
      </c>
      <c r="C134" s="38" t="s">
        <v>373</v>
      </c>
      <c r="D134" s="38" t="s">
        <v>380</v>
      </c>
      <c r="E134" s="22" t="s">
        <v>382</v>
      </c>
      <c r="F134" s="38" t="s">
        <v>376</v>
      </c>
      <c r="G134" s="22" t="s">
        <v>377</v>
      </c>
      <c r="H134" s="38" t="s">
        <v>378</v>
      </c>
      <c r="I134" s="38" t="s">
        <v>379</v>
      </c>
      <c r="J134" s="22" t="s">
        <v>615</v>
      </c>
    </row>
    <row r="135" ht="42" customHeight="1" spans="1:10">
      <c r="A135" s="172" t="s">
        <v>296</v>
      </c>
      <c r="B135" s="38" t="s">
        <v>613</v>
      </c>
      <c r="C135" s="38" t="s">
        <v>373</v>
      </c>
      <c r="D135" s="38" t="s">
        <v>383</v>
      </c>
      <c r="E135" s="22" t="s">
        <v>507</v>
      </c>
      <c r="F135" s="38" t="s">
        <v>376</v>
      </c>
      <c r="G135" s="22" t="s">
        <v>377</v>
      </c>
      <c r="H135" s="38" t="s">
        <v>378</v>
      </c>
      <c r="I135" s="38" t="s">
        <v>379</v>
      </c>
      <c r="J135" s="22" t="s">
        <v>616</v>
      </c>
    </row>
    <row r="136" ht="42" customHeight="1" spans="1:10">
      <c r="A136" s="172" t="s">
        <v>296</v>
      </c>
      <c r="B136" s="38" t="s">
        <v>613</v>
      </c>
      <c r="C136" s="38" t="s">
        <v>385</v>
      </c>
      <c r="D136" s="38" t="s">
        <v>386</v>
      </c>
      <c r="E136" s="22" t="s">
        <v>509</v>
      </c>
      <c r="F136" s="38" t="s">
        <v>376</v>
      </c>
      <c r="G136" s="22" t="s">
        <v>510</v>
      </c>
      <c r="H136" s="38"/>
      <c r="I136" s="38" t="s">
        <v>407</v>
      </c>
      <c r="J136" s="22" t="s">
        <v>617</v>
      </c>
    </row>
    <row r="137" ht="42" customHeight="1" spans="1:10">
      <c r="A137" s="172" t="s">
        <v>296</v>
      </c>
      <c r="B137" s="38" t="s">
        <v>613</v>
      </c>
      <c r="C137" s="38" t="s">
        <v>385</v>
      </c>
      <c r="D137" s="38" t="s">
        <v>386</v>
      </c>
      <c r="E137" s="22" t="s">
        <v>512</v>
      </c>
      <c r="F137" s="38" t="s">
        <v>376</v>
      </c>
      <c r="G137" s="22" t="s">
        <v>377</v>
      </c>
      <c r="H137" s="38" t="s">
        <v>378</v>
      </c>
      <c r="I137" s="38" t="s">
        <v>379</v>
      </c>
      <c r="J137" s="22" t="s">
        <v>618</v>
      </c>
    </row>
    <row r="138" ht="42" customHeight="1" spans="1:10">
      <c r="A138" s="172" t="s">
        <v>296</v>
      </c>
      <c r="B138" s="38" t="s">
        <v>613</v>
      </c>
      <c r="C138" s="38" t="s">
        <v>388</v>
      </c>
      <c r="D138" s="38" t="s">
        <v>389</v>
      </c>
      <c r="E138" s="22" t="s">
        <v>514</v>
      </c>
      <c r="F138" s="38" t="s">
        <v>391</v>
      </c>
      <c r="G138" s="22" t="s">
        <v>392</v>
      </c>
      <c r="H138" s="38" t="s">
        <v>378</v>
      </c>
      <c r="I138" s="38" t="s">
        <v>379</v>
      </c>
      <c r="J138" s="22" t="s">
        <v>619</v>
      </c>
    </row>
    <row r="139" ht="42" customHeight="1" spans="1:10">
      <c r="A139" s="172" t="s">
        <v>296</v>
      </c>
      <c r="B139" s="38" t="s">
        <v>613</v>
      </c>
      <c r="C139" s="38" t="s">
        <v>412</v>
      </c>
      <c r="D139" s="38" t="s">
        <v>413</v>
      </c>
      <c r="E139" s="22" t="s">
        <v>413</v>
      </c>
      <c r="F139" s="38" t="s">
        <v>376</v>
      </c>
      <c r="G139" s="22" t="s">
        <v>620</v>
      </c>
      <c r="H139" s="38" t="s">
        <v>415</v>
      </c>
      <c r="I139" s="38" t="s">
        <v>379</v>
      </c>
      <c r="J139" s="22" t="s">
        <v>413</v>
      </c>
    </row>
    <row r="140" ht="42" customHeight="1" spans="1:10">
      <c r="A140" s="172" t="s">
        <v>361</v>
      </c>
      <c r="B140" s="38" t="s">
        <v>621</v>
      </c>
      <c r="C140" s="38" t="s">
        <v>373</v>
      </c>
      <c r="D140" s="38" t="s">
        <v>374</v>
      </c>
      <c r="E140" s="22" t="s">
        <v>622</v>
      </c>
      <c r="F140" s="38" t="s">
        <v>376</v>
      </c>
      <c r="G140" s="22" t="s">
        <v>87</v>
      </c>
      <c r="H140" s="38" t="s">
        <v>623</v>
      </c>
      <c r="I140" s="38" t="s">
        <v>379</v>
      </c>
      <c r="J140" s="22" t="s">
        <v>622</v>
      </c>
    </row>
    <row r="141" ht="42" customHeight="1" spans="1:10">
      <c r="A141" s="172" t="s">
        <v>361</v>
      </c>
      <c r="B141" s="38" t="s">
        <v>621</v>
      </c>
      <c r="C141" s="38" t="s">
        <v>373</v>
      </c>
      <c r="D141" s="38" t="s">
        <v>380</v>
      </c>
      <c r="E141" s="22" t="s">
        <v>381</v>
      </c>
      <c r="F141" s="38" t="s">
        <v>376</v>
      </c>
      <c r="G141" s="22" t="s">
        <v>377</v>
      </c>
      <c r="H141" s="38" t="s">
        <v>378</v>
      </c>
      <c r="I141" s="38" t="s">
        <v>379</v>
      </c>
      <c r="J141" s="22" t="s">
        <v>381</v>
      </c>
    </row>
    <row r="142" ht="42" customHeight="1" spans="1:10">
      <c r="A142" s="172" t="s">
        <v>361</v>
      </c>
      <c r="B142" s="38" t="s">
        <v>621</v>
      </c>
      <c r="C142" s="38" t="s">
        <v>373</v>
      </c>
      <c r="D142" s="38" t="s">
        <v>380</v>
      </c>
      <c r="E142" s="22" t="s">
        <v>624</v>
      </c>
      <c r="F142" s="38" t="s">
        <v>376</v>
      </c>
      <c r="G142" s="22" t="s">
        <v>625</v>
      </c>
      <c r="H142" s="38"/>
      <c r="I142" s="38" t="s">
        <v>407</v>
      </c>
      <c r="J142" s="22" t="s">
        <v>624</v>
      </c>
    </row>
    <row r="143" ht="42" customHeight="1" spans="1:10">
      <c r="A143" s="172" t="s">
        <v>361</v>
      </c>
      <c r="B143" s="38" t="s">
        <v>621</v>
      </c>
      <c r="C143" s="38" t="s">
        <v>373</v>
      </c>
      <c r="D143" s="38" t="s">
        <v>383</v>
      </c>
      <c r="E143" s="22" t="s">
        <v>468</v>
      </c>
      <c r="F143" s="38" t="s">
        <v>376</v>
      </c>
      <c r="G143" s="22" t="s">
        <v>626</v>
      </c>
      <c r="H143" s="38"/>
      <c r="I143" s="38" t="s">
        <v>407</v>
      </c>
      <c r="J143" s="22" t="s">
        <v>468</v>
      </c>
    </row>
    <row r="144" ht="92" customHeight="1" spans="1:10">
      <c r="A144" s="172" t="s">
        <v>361</v>
      </c>
      <c r="B144" s="38" t="s">
        <v>621</v>
      </c>
      <c r="C144" s="38" t="s">
        <v>385</v>
      </c>
      <c r="D144" s="38" t="s">
        <v>386</v>
      </c>
      <c r="E144" s="22" t="s">
        <v>627</v>
      </c>
      <c r="F144" s="38" t="s">
        <v>376</v>
      </c>
      <c r="G144" s="22" t="s">
        <v>628</v>
      </c>
      <c r="H144" s="38"/>
      <c r="I144" s="38" t="s">
        <v>407</v>
      </c>
      <c r="J144" s="22" t="s">
        <v>627</v>
      </c>
    </row>
    <row r="145" ht="42" customHeight="1" spans="1:10">
      <c r="A145" s="172" t="s">
        <v>361</v>
      </c>
      <c r="B145" s="38" t="s">
        <v>621</v>
      </c>
      <c r="C145" s="38" t="s">
        <v>388</v>
      </c>
      <c r="D145" s="38" t="s">
        <v>389</v>
      </c>
      <c r="E145" s="22" t="s">
        <v>629</v>
      </c>
      <c r="F145" s="38" t="s">
        <v>391</v>
      </c>
      <c r="G145" s="22" t="s">
        <v>410</v>
      </c>
      <c r="H145" s="38" t="s">
        <v>378</v>
      </c>
      <c r="I145" s="38" t="s">
        <v>379</v>
      </c>
      <c r="J145" s="22" t="s">
        <v>629</v>
      </c>
    </row>
    <row r="146" ht="42" customHeight="1" spans="1:10">
      <c r="A146" s="172" t="s">
        <v>326</v>
      </c>
      <c r="B146" s="38" t="s">
        <v>630</v>
      </c>
      <c r="C146" s="38" t="s">
        <v>373</v>
      </c>
      <c r="D146" s="38" t="s">
        <v>374</v>
      </c>
      <c r="E146" s="22" t="s">
        <v>631</v>
      </c>
      <c r="F146" s="38" t="s">
        <v>376</v>
      </c>
      <c r="G146" s="22" t="s">
        <v>576</v>
      </c>
      <c r="H146" s="38" t="s">
        <v>397</v>
      </c>
      <c r="I146" s="38" t="s">
        <v>379</v>
      </c>
      <c r="J146" s="22" t="s">
        <v>632</v>
      </c>
    </row>
    <row r="147" ht="42" customHeight="1" spans="1:10">
      <c r="A147" s="172" t="s">
        <v>326</v>
      </c>
      <c r="B147" s="38" t="s">
        <v>630</v>
      </c>
      <c r="C147" s="38" t="s">
        <v>373</v>
      </c>
      <c r="D147" s="38" t="s">
        <v>380</v>
      </c>
      <c r="E147" s="22" t="s">
        <v>633</v>
      </c>
      <c r="F147" s="38" t="s">
        <v>391</v>
      </c>
      <c r="G147" s="22" t="s">
        <v>449</v>
      </c>
      <c r="H147" s="38" t="s">
        <v>378</v>
      </c>
      <c r="I147" s="38" t="s">
        <v>379</v>
      </c>
      <c r="J147" s="22" t="s">
        <v>634</v>
      </c>
    </row>
    <row r="148" ht="42" customHeight="1" spans="1:10">
      <c r="A148" s="172" t="s">
        <v>326</v>
      </c>
      <c r="B148" s="38" t="s">
        <v>630</v>
      </c>
      <c r="C148" s="38" t="s">
        <v>373</v>
      </c>
      <c r="D148" s="38" t="s">
        <v>380</v>
      </c>
      <c r="E148" s="22" t="s">
        <v>635</v>
      </c>
      <c r="F148" s="38" t="s">
        <v>391</v>
      </c>
      <c r="G148" s="22" t="s">
        <v>410</v>
      </c>
      <c r="H148" s="38" t="s">
        <v>378</v>
      </c>
      <c r="I148" s="38" t="s">
        <v>379</v>
      </c>
      <c r="J148" s="22" t="s">
        <v>636</v>
      </c>
    </row>
    <row r="149" ht="42" customHeight="1" spans="1:10">
      <c r="A149" s="172" t="s">
        <v>326</v>
      </c>
      <c r="B149" s="38" t="s">
        <v>630</v>
      </c>
      <c r="C149" s="38" t="s">
        <v>385</v>
      </c>
      <c r="D149" s="38" t="s">
        <v>386</v>
      </c>
      <c r="E149" s="22" t="s">
        <v>637</v>
      </c>
      <c r="F149" s="38" t="s">
        <v>391</v>
      </c>
      <c r="G149" s="22" t="s">
        <v>410</v>
      </c>
      <c r="H149" s="38" t="s">
        <v>378</v>
      </c>
      <c r="I149" s="38" t="s">
        <v>379</v>
      </c>
      <c r="J149" s="22" t="s">
        <v>638</v>
      </c>
    </row>
    <row r="150" ht="42" customHeight="1" spans="1:10">
      <c r="A150" s="172" t="s">
        <v>326</v>
      </c>
      <c r="B150" s="38" t="s">
        <v>630</v>
      </c>
      <c r="C150" s="38" t="s">
        <v>385</v>
      </c>
      <c r="D150" s="38" t="s">
        <v>445</v>
      </c>
      <c r="E150" s="22" t="s">
        <v>639</v>
      </c>
      <c r="F150" s="38" t="s">
        <v>391</v>
      </c>
      <c r="G150" s="22" t="s">
        <v>410</v>
      </c>
      <c r="H150" s="38" t="s">
        <v>378</v>
      </c>
      <c r="I150" s="38" t="s">
        <v>379</v>
      </c>
      <c r="J150" s="22" t="s">
        <v>640</v>
      </c>
    </row>
    <row r="151" ht="42" customHeight="1" spans="1:10">
      <c r="A151" s="172" t="s">
        <v>326</v>
      </c>
      <c r="B151" s="38" t="s">
        <v>630</v>
      </c>
      <c r="C151" s="38" t="s">
        <v>388</v>
      </c>
      <c r="D151" s="38" t="s">
        <v>389</v>
      </c>
      <c r="E151" s="22" t="s">
        <v>641</v>
      </c>
      <c r="F151" s="38" t="s">
        <v>391</v>
      </c>
      <c r="G151" s="22" t="s">
        <v>410</v>
      </c>
      <c r="H151" s="38" t="s">
        <v>378</v>
      </c>
      <c r="I151" s="38" t="s">
        <v>379</v>
      </c>
      <c r="J151" s="22" t="s">
        <v>642</v>
      </c>
    </row>
    <row r="152" ht="42" customHeight="1" spans="1:10">
      <c r="A152" s="172" t="s">
        <v>306</v>
      </c>
      <c r="B152" s="38" t="s">
        <v>643</v>
      </c>
      <c r="C152" s="38" t="s">
        <v>373</v>
      </c>
      <c r="D152" s="38" t="s">
        <v>374</v>
      </c>
      <c r="E152" s="22" t="s">
        <v>551</v>
      </c>
      <c r="F152" s="38" t="s">
        <v>395</v>
      </c>
      <c r="G152" s="22" t="s">
        <v>644</v>
      </c>
      <c r="H152" s="38" t="s">
        <v>397</v>
      </c>
      <c r="I152" s="38" t="s">
        <v>379</v>
      </c>
      <c r="J152" s="22" t="s">
        <v>551</v>
      </c>
    </row>
    <row r="153" ht="42" customHeight="1" spans="1:10">
      <c r="A153" s="172" t="s">
        <v>306</v>
      </c>
      <c r="B153" s="38" t="s">
        <v>643</v>
      </c>
      <c r="C153" s="38" t="s">
        <v>373</v>
      </c>
      <c r="D153" s="38" t="s">
        <v>374</v>
      </c>
      <c r="E153" s="22" t="s">
        <v>427</v>
      </c>
      <c r="F153" s="38" t="s">
        <v>376</v>
      </c>
      <c r="G153" s="22" t="s">
        <v>377</v>
      </c>
      <c r="H153" s="38" t="s">
        <v>378</v>
      </c>
      <c r="I153" s="38" t="s">
        <v>379</v>
      </c>
      <c r="J153" s="22" t="s">
        <v>645</v>
      </c>
    </row>
    <row r="154" ht="42" customHeight="1" spans="1:10">
      <c r="A154" s="172" t="s">
        <v>306</v>
      </c>
      <c r="B154" s="38" t="s">
        <v>643</v>
      </c>
      <c r="C154" s="38" t="s">
        <v>373</v>
      </c>
      <c r="D154" s="38" t="s">
        <v>380</v>
      </c>
      <c r="E154" s="22" t="s">
        <v>555</v>
      </c>
      <c r="F154" s="38" t="s">
        <v>376</v>
      </c>
      <c r="G154" s="22" t="s">
        <v>377</v>
      </c>
      <c r="H154" s="38" t="s">
        <v>378</v>
      </c>
      <c r="I154" s="38" t="s">
        <v>379</v>
      </c>
      <c r="J154" s="22" t="s">
        <v>555</v>
      </c>
    </row>
    <row r="155" ht="42" customHeight="1" spans="1:10">
      <c r="A155" s="172" t="s">
        <v>306</v>
      </c>
      <c r="B155" s="38" t="s">
        <v>643</v>
      </c>
      <c r="C155" s="38" t="s">
        <v>373</v>
      </c>
      <c r="D155" s="38" t="s">
        <v>380</v>
      </c>
      <c r="E155" s="22" t="s">
        <v>557</v>
      </c>
      <c r="F155" s="38" t="s">
        <v>376</v>
      </c>
      <c r="G155" s="22" t="s">
        <v>377</v>
      </c>
      <c r="H155" s="38" t="s">
        <v>378</v>
      </c>
      <c r="I155" s="38" t="s">
        <v>379</v>
      </c>
      <c r="J155" s="22" t="s">
        <v>615</v>
      </c>
    </row>
    <row r="156" ht="42" customHeight="1" spans="1:10">
      <c r="A156" s="172" t="s">
        <v>306</v>
      </c>
      <c r="B156" s="38" t="s">
        <v>643</v>
      </c>
      <c r="C156" s="38" t="s">
        <v>373</v>
      </c>
      <c r="D156" s="38" t="s">
        <v>383</v>
      </c>
      <c r="E156" s="22" t="s">
        <v>559</v>
      </c>
      <c r="F156" s="38" t="s">
        <v>376</v>
      </c>
      <c r="G156" s="22" t="s">
        <v>560</v>
      </c>
      <c r="H156" s="38"/>
      <c r="I156" s="38" t="s">
        <v>407</v>
      </c>
      <c r="J156" s="22" t="s">
        <v>646</v>
      </c>
    </row>
    <row r="157" ht="42" customHeight="1" spans="1:10">
      <c r="A157" s="172" t="s">
        <v>306</v>
      </c>
      <c r="B157" s="38" t="s">
        <v>643</v>
      </c>
      <c r="C157" s="38" t="s">
        <v>385</v>
      </c>
      <c r="D157" s="38" t="s">
        <v>386</v>
      </c>
      <c r="E157" s="22" t="s">
        <v>647</v>
      </c>
      <c r="F157" s="38" t="s">
        <v>376</v>
      </c>
      <c r="G157" s="22" t="s">
        <v>648</v>
      </c>
      <c r="H157" s="38"/>
      <c r="I157" s="38" t="s">
        <v>407</v>
      </c>
      <c r="J157" s="22" t="s">
        <v>617</v>
      </c>
    </row>
    <row r="158" ht="42" customHeight="1" spans="1:10">
      <c r="A158" s="172" t="s">
        <v>306</v>
      </c>
      <c r="B158" s="38" t="s">
        <v>643</v>
      </c>
      <c r="C158" s="38" t="s">
        <v>385</v>
      </c>
      <c r="D158" s="38" t="s">
        <v>386</v>
      </c>
      <c r="E158" s="22" t="s">
        <v>563</v>
      </c>
      <c r="F158" s="38" t="s">
        <v>376</v>
      </c>
      <c r="G158" s="22" t="s">
        <v>405</v>
      </c>
      <c r="H158" s="38" t="s">
        <v>397</v>
      </c>
      <c r="I158" s="38" t="s">
        <v>407</v>
      </c>
      <c r="J158" s="22" t="s">
        <v>649</v>
      </c>
    </row>
    <row r="159" ht="42" customHeight="1" spans="1:10">
      <c r="A159" s="172" t="s">
        <v>306</v>
      </c>
      <c r="B159" s="38" t="s">
        <v>643</v>
      </c>
      <c r="C159" s="38" t="s">
        <v>388</v>
      </c>
      <c r="D159" s="38" t="s">
        <v>389</v>
      </c>
      <c r="E159" s="22" t="s">
        <v>565</v>
      </c>
      <c r="F159" s="38" t="s">
        <v>391</v>
      </c>
      <c r="G159" s="22" t="s">
        <v>410</v>
      </c>
      <c r="H159" s="38" t="s">
        <v>378</v>
      </c>
      <c r="I159" s="38" t="s">
        <v>379</v>
      </c>
      <c r="J159" s="22" t="s">
        <v>650</v>
      </c>
    </row>
    <row r="160" ht="42" customHeight="1" spans="1:10">
      <c r="A160" s="172" t="s">
        <v>336</v>
      </c>
      <c r="B160" s="38" t="s">
        <v>651</v>
      </c>
      <c r="C160" s="38" t="s">
        <v>373</v>
      </c>
      <c r="D160" s="38" t="s">
        <v>374</v>
      </c>
      <c r="E160" s="22" t="s">
        <v>652</v>
      </c>
      <c r="F160" s="38" t="s">
        <v>391</v>
      </c>
      <c r="G160" s="22" t="s">
        <v>653</v>
      </c>
      <c r="H160" s="38" t="s">
        <v>397</v>
      </c>
      <c r="I160" s="38" t="s">
        <v>379</v>
      </c>
      <c r="J160" s="22" t="s">
        <v>654</v>
      </c>
    </row>
    <row r="161" ht="42" customHeight="1" spans="1:10">
      <c r="A161" s="172" t="s">
        <v>336</v>
      </c>
      <c r="B161" s="38" t="s">
        <v>651</v>
      </c>
      <c r="C161" s="38" t="s">
        <v>373</v>
      </c>
      <c r="D161" s="38" t="s">
        <v>380</v>
      </c>
      <c r="E161" s="22" t="s">
        <v>381</v>
      </c>
      <c r="F161" s="38" t="s">
        <v>376</v>
      </c>
      <c r="G161" s="22" t="s">
        <v>377</v>
      </c>
      <c r="H161" s="38" t="s">
        <v>378</v>
      </c>
      <c r="I161" s="38" t="s">
        <v>379</v>
      </c>
      <c r="J161" s="22" t="s">
        <v>505</v>
      </c>
    </row>
    <row r="162" ht="42" customHeight="1" spans="1:10">
      <c r="A162" s="172" t="s">
        <v>336</v>
      </c>
      <c r="B162" s="38" t="s">
        <v>651</v>
      </c>
      <c r="C162" s="38" t="s">
        <v>373</v>
      </c>
      <c r="D162" s="38" t="s">
        <v>380</v>
      </c>
      <c r="E162" s="22" t="s">
        <v>655</v>
      </c>
      <c r="F162" s="38" t="s">
        <v>376</v>
      </c>
      <c r="G162" s="22" t="s">
        <v>377</v>
      </c>
      <c r="H162" s="38" t="s">
        <v>378</v>
      </c>
      <c r="I162" s="38" t="s">
        <v>379</v>
      </c>
      <c r="J162" s="22" t="s">
        <v>656</v>
      </c>
    </row>
    <row r="163" ht="42" customHeight="1" spans="1:10">
      <c r="A163" s="172" t="s">
        <v>336</v>
      </c>
      <c r="B163" s="38" t="s">
        <v>651</v>
      </c>
      <c r="C163" s="38" t="s">
        <v>373</v>
      </c>
      <c r="D163" s="38" t="s">
        <v>383</v>
      </c>
      <c r="E163" s="22" t="s">
        <v>657</v>
      </c>
      <c r="F163" s="38" t="s">
        <v>376</v>
      </c>
      <c r="G163" s="22" t="s">
        <v>377</v>
      </c>
      <c r="H163" s="38" t="s">
        <v>378</v>
      </c>
      <c r="I163" s="38" t="s">
        <v>379</v>
      </c>
      <c r="J163" s="22" t="s">
        <v>658</v>
      </c>
    </row>
    <row r="164" ht="42" customHeight="1" spans="1:10">
      <c r="A164" s="172" t="s">
        <v>336</v>
      </c>
      <c r="B164" s="38" t="s">
        <v>651</v>
      </c>
      <c r="C164" s="38" t="s">
        <v>385</v>
      </c>
      <c r="D164" s="38" t="s">
        <v>386</v>
      </c>
      <c r="E164" s="22" t="s">
        <v>404</v>
      </c>
      <c r="F164" s="38" t="s">
        <v>376</v>
      </c>
      <c r="G164" s="22" t="s">
        <v>405</v>
      </c>
      <c r="H164" s="38"/>
      <c r="I164" s="38" t="s">
        <v>407</v>
      </c>
      <c r="J164" s="22" t="s">
        <v>659</v>
      </c>
    </row>
    <row r="165" ht="42" customHeight="1" spans="1:10">
      <c r="A165" s="172" t="s">
        <v>336</v>
      </c>
      <c r="B165" s="38" t="s">
        <v>651</v>
      </c>
      <c r="C165" s="38" t="s">
        <v>388</v>
      </c>
      <c r="D165" s="38" t="s">
        <v>389</v>
      </c>
      <c r="E165" s="22" t="s">
        <v>409</v>
      </c>
      <c r="F165" s="38" t="s">
        <v>391</v>
      </c>
      <c r="G165" s="22" t="s">
        <v>410</v>
      </c>
      <c r="H165" s="38" t="s">
        <v>378</v>
      </c>
      <c r="I165" s="38" t="s">
        <v>379</v>
      </c>
      <c r="J165" s="22" t="s">
        <v>660</v>
      </c>
    </row>
    <row r="166" ht="42" customHeight="1" spans="1:10">
      <c r="A166" s="172" t="s">
        <v>346</v>
      </c>
      <c r="B166" s="38" t="s">
        <v>661</v>
      </c>
      <c r="C166" s="38" t="s">
        <v>373</v>
      </c>
      <c r="D166" s="38" t="s">
        <v>374</v>
      </c>
      <c r="E166" s="22" t="s">
        <v>662</v>
      </c>
      <c r="F166" s="38" t="s">
        <v>376</v>
      </c>
      <c r="G166" s="22" t="s">
        <v>663</v>
      </c>
      <c r="H166" s="38" t="s">
        <v>397</v>
      </c>
      <c r="I166" s="38" t="s">
        <v>379</v>
      </c>
      <c r="J166" s="22" t="s">
        <v>664</v>
      </c>
    </row>
    <row r="167" ht="42" customHeight="1" spans="1:10">
      <c r="A167" s="172" t="s">
        <v>346</v>
      </c>
      <c r="B167" s="38" t="s">
        <v>661</v>
      </c>
      <c r="C167" s="38" t="s">
        <v>373</v>
      </c>
      <c r="D167" s="38" t="s">
        <v>380</v>
      </c>
      <c r="E167" s="22" t="s">
        <v>665</v>
      </c>
      <c r="F167" s="38" t="s">
        <v>376</v>
      </c>
      <c r="G167" s="22" t="s">
        <v>377</v>
      </c>
      <c r="H167" s="38" t="s">
        <v>378</v>
      </c>
      <c r="I167" s="38" t="s">
        <v>379</v>
      </c>
      <c r="J167" s="22" t="s">
        <v>665</v>
      </c>
    </row>
    <row r="168" ht="42" customHeight="1" spans="1:10">
      <c r="A168" s="172" t="s">
        <v>346</v>
      </c>
      <c r="B168" s="38" t="s">
        <v>661</v>
      </c>
      <c r="C168" s="38" t="s">
        <v>373</v>
      </c>
      <c r="D168" s="38" t="s">
        <v>380</v>
      </c>
      <c r="E168" s="22" t="s">
        <v>666</v>
      </c>
      <c r="F168" s="38" t="s">
        <v>376</v>
      </c>
      <c r="G168" s="22" t="s">
        <v>377</v>
      </c>
      <c r="H168" s="38" t="s">
        <v>378</v>
      </c>
      <c r="I168" s="38" t="s">
        <v>379</v>
      </c>
      <c r="J168" s="22" t="s">
        <v>666</v>
      </c>
    </row>
    <row r="169" ht="42" customHeight="1" spans="1:10">
      <c r="A169" s="172" t="s">
        <v>346</v>
      </c>
      <c r="B169" s="38" t="s">
        <v>661</v>
      </c>
      <c r="C169" s="38" t="s">
        <v>373</v>
      </c>
      <c r="D169" s="38" t="s">
        <v>383</v>
      </c>
      <c r="E169" s="22" t="s">
        <v>667</v>
      </c>
      <c r="F169" s="38" t="s">
        <v>376</v>
      </c>
      <c r="G169" s="22" t="s">
        <v>668</v>
      </c>
      <c r="H169" s="38"/>
      <c r="I169" s="38" t="s">
        <v>407</v>
      </c>
      <c r="J169" s="22" t="s">
        <v>669</v>
      </c>
    </row>
    <row r="170" ht="42" customHeight="1" spans="1:10">
      <c r="A170" s="172" t="s">
        <v>346</v>
      </c>
      <c r="B170" s="38" t="s">
        <v>661</v>
      </c>
      <c r="C170" s="38" t="s">
        <v>385</v>
      </c>
      <c r="D170" s="38" t="s">
        <v>386</v>
      </c>
      <c r="E170" s="22" t="s">
        <v>670</v>
      </c>
      <c r="F170" s="38" t="s">
        <v>376</v>
      </c>
      <c r="G170" s="22" t="s">
        <v>377</v>
      </c>
      <c r="H170" s="38" t="s">
        <v>378</v>
      </c>
      <c r="I170" s="38" t="s">
        <v>379</v>
      </c>
      <c r="J170" s="22" t="s">
        <v>671</v>
      </c>
    </row>
    <row r="171" ht="42" customHeight="1" spans="1:10">
      <c r="A171" s="172" t="s">
        <v>346</v>
      </c>
      <c r="B171" s="38" t="s">
        <v>661</v>
      </c>
      <c r="C171" s="38" t="s">
        <v>385</v>
      </c>
      <c r="D171" s="38" t="s">
        <v>386</v>
      </c>
      <c r="E171" s="22" t="s">
        <v>432</v>
      </c>
      <c r="F171" s="38" t="s">
        <v>376</v>
      </c>
      <c r="G171" s="22" t="s">
        <v>672</v>
      </c>
      <c r="H171" s="38"/>
      <c r="I171" s="38" t="s">
        <v>407</v>
      </c>
      <c r="J171" s="22" t="s">
        <v>673</v>
      </c>
    </row>
    <row r="172" ht="42" customHeight="1" spans="1:10">
      <c r="A172" s="172" t="s">
        <v>346</v>
      </c>
      <c r="B172" s="38" t="s">
        <v>661</v>
      </c>
      <c r="C172" s="38" t="s">
        <v>388</v>
      </c>
      <c r="D172" s="38" t="s">
        <v>389</v>
      </c>
      <c r="E172" s="22" t="s">
        <v>674</v>
      </c>
      <c r="F172" s="38" t="s">
        <v>391</v>
      </c>
      <c r="G172" s="22" t="s">
        <v>410</v>
      </c>
      <c r="H172" s="38" t="s">
        <v>378</v>
      </c>
      <c r="I172" s="38" t="s">
        <v>379</v>
      </c>
      <c r="J172" s="22" t="s">
        <v>675</v>
      </c>
    </row>
    <row r="173" ht="42" customHeight="1" spans="1:10">
      <c r="A173" s="172" t="s">
        <v>300</v>
      </c>
      <c r="B173" s="38" t="s">
        <v>676</v>
      </c>
      <c r="C173" s="38" t="s">
        <v>373</v>
      </c>
      <c r="D173" s="38" t="s">
        <v>374</v>
      </c>
      <c r="E173" s="22" t="s">
        <v>677</v>
      </c>
      <c r="F173" s="38" t="s">
        <v>395</v>
      </c>
      <c r="G173" s="22" t="s">
        <v>678</v>
      </c>
      <c r="H173" s="38" t="s">
        <v>397</v>
      </c>
      <c r="I173" s="38" t="s">
        <v>379</v>
      </c>
      <c r="J173" s="22" t="s">
        <v>677</v>
      </c>
    </row>
    <row r="174" ht="42" customHeight="1" spans="1:10">
      <c r="A174" s="172" t="s">
        <v>300</v>
      </c>
      <c r="B174" s="38" t="s">
        <v>676</v>
      </c>
      <c r="C174" s="38" t="s">
        <v>373</v>
      </c>
      <c r="D174" s="38" t="s">
        <v>374</v>
      </c>
      <c r="E174" s="22" t="s">
        <v>679</v>
      </c>
      <c r="F174" s="38" t="s">
        <v>395</v>
      </c>
      <c r="G174" s="22" t="s">
        <v>392</v>
      </c>
      <c r="H174" s="38" t="s">
        <v>397</v>
      </c>
      <c r="I174" s="38" t="s">
        <v>379</v>
      </c>
      <c r="J174" s="22" t="s">
        <v>679</v>
      </c>
    </row>
    <row r="175" ht="42" customHeight="1" spans="1:10">
      <c r="A175" s="172" t="s">
        <v>300</v>
      </c>
      <c r="B175" s="38" t="s">
        <v>676</v>
      </c>
      <c r="C175" s="38" t="s">
        <v>373</v>
      </c>
      <c r="D175" s="38" t="s">
        <v>374</v>
      </c>
      <c r="E175" s="22" t="s">
        <v>680</v>
      </c>
      <c r="F175" s="38" t="s">
        <v>376</v>
      </c>
      <c r="G175" s="22" t="s">
        <v>85</v>
      </c>
      <c r="H175" s="38" t="s">
        <v>397</v>
      </c>
      <c r="I175" s="38" t="s">
        <v>379</v>
      </c>
      <c r="J175" s="22" t="s">
        <v>680</v>
      </c>
    </row>
    <row r="176" ht="42" customHeight="1" spans="1:10">
      <c r="A176" s="172" t="s">
        <v>300</v>
      </c>
      <c r="B176" s="38" t="s">
        <v>676</v>
      </c>
      <c r="C176" s="38" t="s">
        <v>373</v>
      </c>
      <c r="D176" s="38" t="s">
        <v>374</v>
      </c>
      <c r="E176" s="22" t="s">
        <v>681</v>
      </c>
      <c r="F176" s="38" t="s">
        <v>376</v>
      </c>
      <c r="G176" s="22" t="s">
        <v>682</v>
      </c>
      <c r="H176" s="38" t="s">
        <v>397</v>
      </c>
      <c r="I176" s="38" t="s">
        <v>379</v>
      </c>
      <c r="J176" s="22" t="s">
        <v>681</v>
      </c>
    </row>
    <row r="177" ht="42" customHeight="1" spans="1:10">
      <c r="A177" s="172" t="s">
        <v>300</v>
      </c>
      <c r="B177" s="38" t="s">
        <v>676</v>
      </c>
      <c r="C177" s="38" t="s">
        <v>373</v>
      </c>
      <c r="D177" s="38" t="s">
        <v>374</v>
      </c>
      <c r="E177" s="22" t="s">
        <v>683</v>
      </c>
      <c r="F177" s="38" t="s">
        <v>376</v>
      </c>
      <c r="G177" s="22" t="s">
        <v>684</v>
      </c>
      <c r="H177" s="38" t="s">
        <v>415</v>
      </c>
      <c r="I177" s="38" t="s">
        <v>379</v>
      </c>
      <c r="J177" s="22" t="s">
        <v>683</v>
      </c>
    </row>
    <row r="178" ht="42" customHeight="1" spans="1:10">
      <c r="A178" s="172" t="s">
        <v>300</v>
      </c>
      <c r="B178" s="38" t="s">
        <v>676</v>
      </c>
      <c r="C178" s="38" t="s">
        <v>373</v>
      </c>
      <c r="D178" s="38" t="s">
        <v>374</v>
      </c>
      <c r="E178" s="22" t="s">
        <v>685</v>
      </c>
      <c r="F178" s="38" t="s">
        <v>376</v>
      </c>
      <c r="G178" s="22" t="s">
        <v>686</v>
      </c>
      <c r="H178" s="38" t="s">
        <v>415</v>
      </c>
      <c r="I178" s="38" t="s">
        <v>379</v>
      </c>
      <c r="J178" s="22" t="s">
        <v>685</v>
      </c>
    </row>
    <row r="179" ht="42" customHeight="1" spans="1:10">
      <c r="A179" s="172" t="s">
        <v>300</v>
      </c>
      <c r="B179" s="38" t="s">
        <v>676</v>
      </c>
      <c r="C179" s="38" t="s">
        <v>373</v>
      </c>
      <c r="D179" s="38" t="s">
        <v>374</v>
      </c>
      <c r="E179" s="22" t="s">
        <v>687</v>
      </c>
      <c r="F179" s="38" t="s">
        <v>376</v>
      </c>
      <c r="G179" s="22" t="s">
        <v>688</v>
      </c>
      <c r="H179" s="38" t="s">
        <v>415</v>
      </c>
      <c r="I179" s="38" t="s">
        <v>379</v>
      </c>
      <c r="J179" s="22" t="s">
        <v>687</v>
      </c>
    </row>
    <row r="180" ht="42" customHeight="1" spans="1:10">
      <c r="A180" s="172" t="s">
        <v>300</v>
      </c>
      <c r="B180" s="38" t="s">
        <v>676</v>
      </c>
      <c r="C180" s="38" t="s">
        <v>373</v>
      </c>
      <c r="D180" s="38" t="s">
        <v>374</v>
      </c>
      <c r="E180" s="22" t="s">
        <v>689</v>
      </c>
      <c r="F180" s="38" t="s">
        <v>376</v>
      </c>
      <c r="G180" s="22" t="s">
        <v>686</v>
      </c>
      <c r="H180" s="38" t="s">
        <v>415</v>
      </c>
      <c r="I180" s="38" t="s">
        <v>379</v>
      </c>
      <c r="J180" s="22" t="s">
        <v>689</v>
      </c>
    </row>
    <row r="181" ht="42" customHeight="1" spans="1:10">
      <c r="A181" s="172" t="s">
        <v>300</v>
      </c>
      <c r="B181" s="38" t="s">
        <v>676</v>
      </c>
      <c r="C181" s="38" t="s">
        <v>373</v>
      </c>
      <c r="D181" s="38" t="s">
        <v>374</v>
      </c>
      <c r="E181" s="22" t="s">
        <v>690</v>
      </c>
      <c r="F181" s="38" t="s">
        <v>376</v>
      </c>
      <c r="G181" s="22" t="s">
        <v>691</v>
      </c>
      <c r="H181" s="38" t="s">
        <v>415</v>
      </c>
      <c r="I181" s="38" t="s">
        <v>379</v>
      </c>
      <c r="J181" s="22" t="s">
        <v>690</v>
      </c>
    </row>
    <row r="182" ht="42" customHeight="1" spans="1:10">
      <c r="A182" s="172" t="s">
        <v>300</v>
      </c>
      <c r="B182" s="38" t="s">
        <v>676</v>
      </c>
      <c r="C182" s="38" t="s">
        <v>373</v>
      </c>
      <c r="D182" s="38" t="s">
        <v>380</v>
      </c>
      <c r="E182" s="22" t="s">
        <v>381</v>
      </c>
      <c r="F182" s="38" t="s">
        <v>376</v>
      </c>
      <c r="G182" s="22" t="s">
        <v>377</v>
      </c>
      <c r="H182" s="38" t="s">
        <v>378</v>
      </c>
      <c r="I182" s="38" t="s">
        <v>379</v>
      </c>
      <c r="J182" s="22" t="s">
        <v>692</v>
      </c>
    </row>
    <row r="183" ht="42" customHeight="1" spans="1:10">
      <c r="A183" s="172" t="s">
        <v>300</v>
      </c>
      <c r="B183" s="38" t="s">
        <v>676</v>
      </c>
      <c r="C183" s="38" t="s">
        <v>373</v>
      </c>
      <c r="D183" s="38" t="s">
        <v>380</v>
      </c>
      <c r="E183" s="22" t="s">
        <v>693</v>
      </c>
      <c r="F183" s="38" t="s">
        <v>376</v>
      </c>
      <c r="G183" s="22" t="s">
        <v>377</v>
      </c>
      <c r="H183" s="38" t="s">
        <v>378</v>
      </c>
      <c r="I183" s="38" t="s">
        <v>379</v>
      </c>
      <c r="J183" s="22" t="s">
        <v>693</v>
      </c>
    </row>
    <row r="184" ht="42" customHeight="1" spans="1:10">
      <c r="A184" s="172" t="s">
        <v>300</v>
      </c>
      <c r="B184" s="38" t="s">
        <v>676</v>
      </c>
      <c r="C184" s="38" t="s">
        <v>373</v>
      </c>
      <c r="D184" s="38" t="s">
        <v>383</v>
      </c>
      <c r="E184" s="22" t="s">
        <v>555</v>
      </c>
      <c r="F184" s="38" t="s">
        <v>376</v>
      </c>
      <c r="G184" s="22" t="s">
        <v>377</v>
      </c>
      <c r="H184" s="38" t="s">
        <v>378</v>
      </c>
      <c r="I184" s="38" t="s">
        <v>379</v>
      </c>
      <c r="J184" s="22" t="s">
        <v>646</v>
      </c>
    </row>
    <row r="185" ht="42" customHeight="1" spans="1:10">
      <c r="A185" s="172" t="s">
        <v>300</v>
      </c>
      <c r="B185" s="38" t="s">
        <v>676</v>
      </c>
      <c r="C185" s="38" t="s">
        <v>385</v>
      </c>
      <c r="D185" s="38" t="s">
        <v>386</v>
      </c>
      <c r="E185" s="22" t="s">
        <v>694</v>
      </c>
      <c r="F185" s="38" t="s">
        <v>376</v>
      </c>
      <c r="G185" s="22" t="s">
        <v>695</v>
      </c>
      <c r="H185" s="38" t="s">
        <v>696</v>
      </c>
      <c r="I185" s="38" t="s">
        <v>407</v>
      </c>
      <c r="J185" s="22" t="s">
        <v>694</v>
      </c>
    </row>
    <row r="186" ht="42" customHeight="1" spans="1:10">
      <c r="A186" s="172" t="s">
        <v>300</v>
      </c>
      <c r="B186" s="38" t="s">
        <v>676</v>
      </c>
      <c r="C186" s="38" t="s">
        <v>385</v>
      </c>
      <c r="D186" s="38" t="s">
        <v>386</v>
      </c>
      <c r="E186" s="22" t="s">
        <v>697</v>
      </c>
      <c r="F186" s="38" t="s">
        <v>376</v>
      </c>
      <c r="G186" s="22" t="s">
        <v>597</v>
      </c>
      <c r="H186" s="38" t="s">
        <v>696</v>
      </c>
      <c r="I186" s="38" t="s">
        <v>407</v>
      </c>
      <c r="J186" s="22" t="s">
        <v>697</v>
      </c>
    </row>
    <row r="187" ht="42" customHeight="1" spans="1:10">
      <c r="A187" s="172" t="s">
        <v>300</v>
      </c>
      <c r="B187" s="38" t="s">
        <v>676</v>
      </c>
      <c r="C187" s="38" t="s">
        <v>388</v>
      </c>
      <c r="D187" s="38" t="s">
        <v>389</v>
      </c>
      <c r="E187" s="22" t="s">
        <v>600</v>
      </c>
      <c r="F187" s="38" t="s">
        <v>698</v>
      </c>
      <c r="G187" s="22" t="s">
        <v>410</v>
      </c>
      <c r="H187" s="38" t="s">
        <v>378</v>
      </c>
      <c r="I187" s="38" t="s">
        <v>379</v>
      </c>
      <c r="J187" s="22" t="s">
        <v>699</v>
      </c>
    </row>
    <row r="188" ht="42" customHeight="1" spans="1:10">
      <c r="A188" s="172" t="s">
        <v>300</v>
      </c>
      <c r="B188" s="38" t="s">
        <v>676</v>
      </c>
      <c r="C188" s="38" t="s">
        <v>412</v>
      </c>
      <c r="D188" s="38" t="s">
        <v>413</v>
      </c>
      <c r="E188" s="22" t="s">
        <v>413</v>
      </c>
      <c r="F188" s="38" t="s">
        <v>376</v>
      </c>
      <c r="G188" s="22" t="s">
        <v>700</v>
      </c>
      <c r="H188" s="38" t="s">
        <v>415</v>
      </c>
      <c r="I188" s="38" t="s">
        <v>379</v>
      </c>
      <c r="J188" s="22" t="s">
        <v>416</v>
      </c>
    </row>
    <row r="189" ht="42" customHeight="1" spans="1:10">
      <c r="A189" s="172" t="s">
        <v>312</v>
      </c>
      <c r="B189" s="38" t="s">
        <v>701</v>
      </c>
      <c r="C189" s="38" t="s">
        <v>373</v>
      </c>
      <c r="D189" s="38" t="s">
        <v>374</v>
      </c>
      <c r="E189" s="22" t="s">
        <v>702</v>
      </c>
      <c r="F189" s="38" t="s">
        <v>376</v>
      </c>
      <c r="G189" s="22" t="s">
        <v>377</v>
      </c>
      <c r="H189" s="38" t="s">
        <v>703</v>
      </c>
      <c r="I189" s="38" t="s">
        <v>379</v>
      </c>
      <c r="J189" s="22" t="s">
        <v>704</v>
      </c>
    </row>
    <row r="190" ht="42" customHeight="1" spans="1:10">
      <c r="A190" s="172" t="s">
        <v>312</v>
      </c>
      <c r="B190" s="38" t="s">
        <v>701</v>
      </c>
      <c r="C190" s="38" t="s">
        <v>373</v>
      </c>
      <c r="D190" s="38" t="s">
        <v>374</v>
      </c>
      <c r="E190" s="22" t="s">
        <v>705</v>
      </c>
      <c r="F190" s="38" t="s">
        <v>376</v>
      </c>
      <c r="G190" s="22" t="s">
        <v>706</v>
      </c>
      <c r="H190" s="38" t="s">
        <v>707</v>
      </c>
      <c r="I190" s="38" t="s">
        <v>379</v>
      </c>
      <c r="J190" s="22" t="s">
        <v>708</v>
      </c>
    </row>
    <row r="191" ht="42" customHeight="1" spans="1:10">
      <c r="A191" s="172" t="s">
        <v>312</v>
      </c>
      <c r="B191" s="38" t="s">
        <v>701</v>
      </c>
      <c r="C191" s="38" t="s">
        <v>373</v>
      </c>
      <c r="D191" s="38" t="s">
        <v>380</v>
      </c>
      <c r="E191" s="22" t="s">
        <v>709</v>
      </c>
      <c r="F191" s="38" t="s">
        <v>376</v>
      </c>
      <c r="G191" s="22" t="s">
        <v>710</v>
      </c>
      <c r="H191" s="38" t="s">
        <v>711</v>
      </c>
      <c r="I191" s="38" t="s">
        <v>379</v>
      </c>
      <c r="J191" s="22" t="s">
        <v>709</v>
      </c>
    </row>
    <row r="192" ht="42" customHeight="1" spans="1:10">
      <c r="A192" s="172" t="s">
        <v>312</v>
      </c>
      <c r="B192" s="38" t="s">
        <v>701</v>
      </c>
      <c r="C192" s="38" t="s">
        <v>373</v>
      </c>
      <c r="D192" s="38" t="s">
        <v>380</v>
      </c>
      <c r="E192" s="22" t="s">
        <v>712</v>
      </c>
      <c r="F192" s="38" t="s">
        <v>376</v>
      </c>
      <c r="G192" s="22" t="s">
        <v>686</v>
      </c>
      <c r="H192" s="38" t="s">
        <v>713</v>
      </c>
      <c r="I192" s="38" t="s">
        <v>379</v>
      </c>
      <c r="J192" s="22" t="s">
        <v>712</v>
      </c>
    </row>
    <row r="193" ht="42" customHeight="1" spans="1:10">
      <c r="A193" s="172" t="s">
        <v>312</v>
      </c>
      <c r="B193" s="38" t="s">
        <v>701</v>
      </c>
      <c r="C193" s="38" t="s">
        <v>373</v>
      </c>
      <c r="D193" s="38" t="s">
        <v>380</v>
      </c>
      <c r="E193" s="22" t="s">
        <v>714</v>
      </c>
      <c r="F193" s="38" t="s">
        <v>376</v>
      </c>
      <c r="G193" s="22" t="s">
        <v>715</v>
      </c>
      <c r="H193" s="38" t="s">
        <v>415</v>
      </c>
      <c r="I193" s="38" t="s">
        <v>379</v>
      </c>
      <c r="J193" s="22" t="s">
        <v>716</v>
      </c>
    </row>
    <row r="194" ht="42" customHeight="1" spans="1:10">
      <c r="A194" s="172" t="s">
        <v>312</v>
      </c>
      <c r="B194" s="38" t="s">
        <v>701</v>
      </c>
      <c r="C194" s="38" t="s">
        <v>373</v>
      </c>
      <c r="D194" s="38" t="s">
        <v>383</v>
      </c>
      <c r="E194" s="22" t="s">
        <v>717</v>
      </c>
      <c r="F194" s="38" t="s">
        <v>376</v>
      </c>
      <c r="G194" s="22" t="s">
        <v>377</v>
      </c>
      <c r="H194" s="38" t="s">
        <v>378</v>
      </c>
      <c r="I194" s="38" t="s">
        <v>379</v>
      </c>
      <c r="J194" s="22" t="s">
        <v>717</v>
      </c>
    </row>
    <row r="195" ht="42" customHeight="1" spans="1:10">
      <c r="A195" s="172" t="s">
        <v>312</v>
      </c>
      <c r="B195" s="38" t="s">
        <v>701</v>
      </c>
      <c r="C195" s="38" t="s">
        <v>373</v>
      </c>
      <c r="D195" s="38" t="s">
        <v>383</v>
      </c>
      <c r="E195" s="22" t="s">
        <v>718</v>
      </c>
      <c r="F195" s="38" t="s">
        <v>376</v>
      </c>
      <c r="G195" s="22" t="s">
        <v>377</v>
      </c>
      <c r="H195" s="38" t="s">
        <v>378</v>
      </c>
      <c r="I195" s="38" t="s">
        <v>379</v>
      </c>
      <c r="J195" s="22" t="s">
        <v>718</v>
      </c>
    </row>
    <row r="196" ht="42" customHeight="1" spans="1:10">
      <c r="A196" s="172" t="s">
        <v>312</v>
      </c>
      <c r="B196" s="38" t="s">
        <v>701</v>
      </c>
      <c r="C196" s="38" t="s">
        <v>385</v>
      </c>
      <c r="D196" s="38" t="s">
        <v>386</v>
      </c>
      <c r="E196" s="22" t="s">
        <v>719</v>
      </c>
      <c r="F196" s="38" t="s">
        <v>698</v>
      </c>
      <c r="G196" s="22" t="s">
        <v>720</v>
      </c>
      <c r="H196" s="38" t="s">
        <v>378</v>
      </c>
      <c r="I196" s="38" t="s">
        <v>379</v>
      </c>
      <c r="J196" s="22" t="s">
        <v>721</v>
      </c>
    </row>
    <row r="197" ht="42" customHeight="1" spans="1:10">
      <c r="A197" s="172" t="s">
        <v>312</v>
      </c>
      <c r="B197" s="38" t="s">
        <v>701</v>
      </c>
      <c r="C197" s="38" t="s">
        <v>388</v>
      </c>
      <c r="D197" s="38" t="s">
        <v>389</v>
      </c>
      <c r="E197" s="22" t="s">
        <v>722</v>
      </c>
      <c r="F197" s="38" t="s">
        <v>376</v>
      </c>
      <c r="G197" s="22" t="s">
        <v>377</v>
      </c>
      <c r="H197" s="38" t="s">
        <v>378</v>
      </c>
      <c r="I197" s="38" t="s">
        <v>379</v>
      </c>
      <c r="J197" s="22" t="s">
        <v>723</v>
      </c>
    </row>
  </sheetData>
  <mergeCells count="54">
    <mergeCell ref="A2:J2"/>
    <mergeCell ref="A3:H3"/>
    <mergeCell ref="A8:A13"/>
    <mergeCell ref="A14:A20"/>
    <mergeCell ref="A21:A31"/>
    <mergeCell ref="A32:A38"/>
    <mergeCell ref="A39:A44"/>
    <mergeCell ref="A45:A50"/>
    <mergeCell ref="A51:A56"/>
    <mergeCell ref="A57:A67"/>
    <mergeCell ref="A68:A75"/>
    <mergeCell ref="A76:A80"/>
    <mergeCell ref="A81:A86"/>
    <mergeCell ref="A87:A91"/>
    <mergeCell ref="A92:A100"/>
    <mergeCell ref="A101:A105"/>
    <mergeCell ref="A106:A110"/>
    <mergeCell ref="A111:A117"/>
    <mergeCell ref="A118:A125"/>
    <mergeCell ref="A126:A131"/>
    <mergeCell ref="A132:A139"/>
    <mergeCell ref="A140:A145"/>
    <mergeCell ref="A146:A151"/>
    <mergeCell ref="A152:A159"/>
    <mergeCell ref="A160:A165"/>
    <mergeCell ref="A166:A172"/>
    <mergeCell ref="A173:A188"/>
    <mergeCell ref="A189:A197"/>
    <mergeCell ref="B8:B13"/>
    <mergeCell ref="B14:B20"/>
    <mergeCell ref="B21:B31"/>
    <mergeCell ref="B32:B38"/>
    <mergeCell ref="B39:B44"/>
    <mergeCell ref="B45:B50"/>
    <mergeCell ref="B51:B56"/>
    <mergeCell ref="B57:B67"/>
    <mergeCell ref="B68:B75"/>
    <mergeCell ref="B76:B80"/>
    <mergeCell ref="B81:B86"/>
    <mergeCell ref="B87:B91"/>
    <mergeCell ref="B92:B100"/>
    <mergeCell ref="B101:B105"/>
    <mergeCell ref="B106:B110"/>
    <mergeCell ref="B111:B117"/>
    <mergeCell ref="B118:B125"/>
    <mergeCell ref="B126:B131"/>
    <mergeCell ref="B132:B139"/>
    <mergeCell ref="B140:B145"/>
    <mergeCell ref="B146:B151"/>
    <mergeCell ref="B152:B159"/>
    <mergeCell ref="B160:B165"/>
    <mergeCell ref="B166:B172"/>
    <mergeCell ref="B173:B188"/>
    <mergeCell ref="B189:B197"/>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珊珊宝贝</cp:lastModifiedBy>
  <dcterms:created xsi:type="dcterms:W3CDTF">2026-03-05T00:11:00Z</dcterms:created>
  <dcterms:modified xsi:type="dcterms:W3CDTF">2026-03-09T08:25:08Z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7F469796248F468B9BFF4478F42B0BE1_13</vt:lpwstr>
  </property>
  <property fmtid="{D5CDD505-2E9C-101B-9397-08002B2CF9AE}" pid="3" name="KSOProductBuildVer">
    <vt:lpwstr>2052-12.1.0.25225</vt:lpwstr>
  </property>
  <property fmtid="{D5CDD505-2E9C-101B-9397-08002B2CF9AE}" pid="4" name="CalculationRule">
    <vt:i4>0</vt:i4>
  </property>
</Properties>
</file>