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2" activeTab="17"/>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 name="部门整体支出绩效目标表13" sheetId="18" r:id="rId18"/>
  </sheets>
  <definedNames>
    <definedName name="_xlnm.Print_Titles" localSheetId="0">部门财务收支预算总表!$A:$A,部门财务收支预算总表!$1:$1</definedName>
    <definedName name="_xlnm.Print_Titles" localSheetId="3">部门财政拨款收支预算总表!$A:$A,部门财政拨款收支预算总表!$1:$1</definedName>
    <definedName name="_xlnm.Print_Titles" localSheetId="6">部门基本支出预算表!$A:$A,部门基本支出预算表!$1:$1</definedName>
    <definedName name="_xlnm.Print_Titles" localSheetId="1">部门收入预算表!$A:$A,部门收入预算表!$1:$1</definedName>
    <definedName name="_xlnm.Print_Titles" localSheetId="8">部门项目支出绩效目标表!$A:$A,部门项目支出绩效目标表!$1:$1</definedName>
    <definedName name="_xlnm.Print_Titles" localSheetId="7">部门项目支出预算表!$A:$A,部门项目支出预算表!$1:$1</definedName>
    <definedName name="_xlnm.Print_Titles" localSheetId="16">部门项目中期规划预算表!$A:$A,部门项目中期规划预算表!$1:$1</definedName>
    <definedName name="_xlnm.Print_Titles" localSheetId="17">部门整体支出绩效目标表13!$A:$A,部门整体支出绩效目标表13!$1:$1</definedName>
    <definedName name="_xlnm.Print_Titles" localSheetId="10">部门政府采购预算表!$A:$A,部门政府采购预算表!$1:$1</definedName>
    <definedName name="_xlnm.Print_Titles" localSheetId="11">部门政府购买服务预算表!$A:$A,部门政府购买服务预算表!$1:$1</definedName>
    <definedName name="_xlnm.Print_Titles" localSheetId="9">部门政府性基金预算支出预算表!$A:$A,部门政府性基金预算支出预算表!$1:$6</definedName>
    <definedName name="_xlnm.Print_Titles" localSheetId="2">部门支出预算表!$A:$A,部门支出预算表!$1:$1</definedName>
    <definedName name="_xlnm.Print_Titles" localSheetId="13">对下转移支付绩效目标表!$A:$A,对下转移支付绩效目标表!$1:$1</definedName>
    <definedName name="_xlnm.Print_Titles" localSheetId="12">对下转移支付预算表!$A:$A,对下转移支付预算表!$1:$1</definedName>
    <definedName name="_xlnm.Print_Titles" localSheetId="15">上级补助项目支出预算表!$A:$A,上级补助项目支出预算表!$1:$1</definedName>
    <definedName name="_xlnm.Print_Titles" localSheetId="14">新增资产配置表!$A:$A,新增资产配置表!$1:$1</definedName>
    <definedName name="_xlnm.Print_Titles" localSheetId="5">一般公共预算“三公”经费支出预算表!$A:$A,一般公共预算“三公”经费支出预算表!$1:$1</definedName>
    <definedName name="_xlnm.Print_Titles" localSheetId="4">一般公共预算支出预算表!$A:$A,一般公共预算支出预算表!$1:$5</definedName>
  </definedNames>
  <calcPr calcId="144525"/>
</workbook>
</file>

<file path=xl/sharedStrings.xml><?xml version="1.0" encoding="utf-8"?>
<sst xmlns="http://schemas.openxmlformats.org/spreadsheetml/2006/main" count="1585" uniqueCount="568">
  <si>
    <t>预算01-1表</t>
  </si>
  <si>
    <t>单位名称：昆明市东川区妇幼健康服务中心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</si>
  <si>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</si>
  <si>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</si>
  <si>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</si>
  <si>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</si>
  <si>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</si>
  <si>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</si>
  <si>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</si>
  <si>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</si>
  <si>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</si>
  <si>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</si>
  <si>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</si>
  <si>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</si>
  <si>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</si>
  <si>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</si>
  <si>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</si>
  <si>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</si>
  <si>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</si>
  <si>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</si>
  <si>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</si>
  <si>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</si>
  <si>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</si>
  <si>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</si>
  <si>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</si>
  <si>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</si>
  <si>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</si>
  <si>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</si>
  <si>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</si>
  <si>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</si>
  <si>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</si>
  <si>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</si>
  <si>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</si>
  <si>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</si>
  <si>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</si>
  <si>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</si>
  <si>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</si>
  <si>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</si>
  <si>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</si>
  <si>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</si>
  <si>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</si>
  <si>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</si>
  <si>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</si>
  <si>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</si>
  <si>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</si>
  <si>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</si>
  <si>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</si>
  <si>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</si>
  <si>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</si>
  <si>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</si>
  <si>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</si>
  <si>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</si>
  <si>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</si>
  <si>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</si>
  <si>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</si>
  <si>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</si>
  <si>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</si>
  <si>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</si>
  <si>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</si>
  <si>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</si>
  <si>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</si>
  <si>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</si>
  <si>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</si>
  <si>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</si>
  <si>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</si>
  <si>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</si>
  <si>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</si>
  <si>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</si>
  <si>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</si>
  <si>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</si>
  <si>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131010</t>
  </si>
  <si>
    <t>昆明市东川区妇幼健康服务中心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</si>
  <si>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</si>
  <si>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</si>
  <si>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</si>
  <si>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</si>
  <si>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</si>
  <si>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</si>
  <si>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</si>
  <si>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</si>
  <si>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</si>
  <si>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</si>
  <si>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</si>
  <si>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</si>
  <si>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</si>
  <si>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</si>
  <si>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</si>
  <si>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</si>
  <si>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</si>
  <si>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</si>
  <si>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</si>
  <si>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</si>
  <si>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</si>
  <si>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</si>
  <si>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</si>
  <si>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</si>
  <si>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</si>
  <si>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</si>
  <si>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</si>
  <si>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</si>
  <si>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</si>
  <si>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</si>
  <si>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</si>
  <si>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</si>
  <si>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</si>
  <si>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</si>
  <si>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</si>
  <si>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</si>
  <si>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</si>
  <si>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</si>
  <si>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2080802</t>
  </si>
  <si>
    <t>伤残抚恤</t>
  </si>
  <si>
    <t>210</t>
  </si>
  <si>
    <t>卫生健康支出</t>
  </si>
  <si>
    <t>21004</t>
  </si>
  <si>
    <t>公共卫生</t>
  </si>
  <si>
    <t>2100403</t>
  </si>
  <si>
    <t>妇幼保健机构</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</si>
  <si>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</si>
  <si>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</si>
  <si>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</si>
  <si>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</si>
  <si>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</si>
  <si>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</si>
  <si>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</si>
  <si>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</si>
  <si>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</si>
  <si>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</si>
  <si>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</si>
  <si>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</si>
  <si>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</si>
  <si>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</si>
  <si>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</si>
  <si>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</si>
  <si>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</si>
  <si>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</si>
  <si>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</si>
  <si>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</si>
  <si>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</si>
  <si>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</si>
  <si>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</si>
  <si>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</si>
  <si>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</si>
  <si>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</si>
  <si>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</si>
  <si>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</si>
  <si>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</si>
  <si>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</si>
  <si>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</si>
  <si>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</si>
  <si>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</si>
  <si>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</si>
  <si>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</si>
  <si>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</si>
  <si>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</si>
  <si>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</si>
  <si>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</si>
  <si>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</si>
  <si>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</si>
  <si>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</si>
  <si>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</si>
  <si>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</si>
  <si>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</si>
  <si>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</si>
  <si>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</si>
  <si>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</si>
  <si>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</si>
  <si>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</si>
  <si>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</si>
  <si>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</si>
  <si>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</si>
  <si>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</si>
  <si>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</si>
  <si>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</si>
  <si>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</si>
  <si>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</si>
  <si>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</si>
  <si>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</si>
  <si>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</si>
  <si>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</si>
  <si>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</si>
  <si>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</si>
  <si>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</si>
  <si>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</si>
  <si>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</si>
  <si>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</si>
  <si>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</si>
  <si>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</si>
  <si>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</si>
  <si>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</si>
  <si>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</si>
  <si>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</si>
  <si>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</si>
  <si>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</si>
  <si>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</si>
  <si>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</si>
  <si>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</si>
  <si>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</si>
  <si>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昆明市东川区卫生健康局</t>
  </si>
  <si>
    <t>530113210000000001188</t>
  </si>
  <si>
    <t>事业人员工资支出</t>
  </si>
  <si>
    <t>30101</t>
  </si>
  <si>
    <t>基本工资</t>
  </si>
  <si>
    <t>30102</t>
  </si>
  <si>
    <t>津贴补贴</t>
  </si>
  <si>
    <t>30103</t>
  </si>
  <si>
    <t>奖金</t>
  </si>
  <si>
    <t>30107</t>
  </si>
  <si>
    <t>绩效工资</t>
  </si>
  <si>
    <t>530113210000000001189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</si>
  <si>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</si>
  <si>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</si>
  <si>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</si>
  <si>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</si>
  <si>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</si>
  <si>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</si>
  <si>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</si>
  <si>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</si>
  <si>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</si>
  <si>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</si>
  <si>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</si>
  <si>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530113210000000001190</t>
  </si>
  <si>
    <t>30113</t>
  </si>
  <si>
    <t>530113210000000001193</t>
  </si>
  <si>
    <t>30217</t>
  </si>
  <si>
    <t>530113210000000001195</t>
  </si>
  <si>
    <t>工会经费</t>
  </si>
  <si>
    <t>30228</t>
  </si>
  <si>
    <t>530113210000000001198</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</si>
  <si>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</si>
  <si>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</si>
  <si>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</si>
  <si>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</si>
  <si>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</si>
  <si>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</si>
  <si>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</si>
  <si>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</si>
  <si>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</si>
  <si>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</si>
  <si>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</si>
  <si>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</si>
  <si>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</si>
  <si>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</si>
  <si>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</si>
  <si>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</si>
  <si>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</si>
  <si>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530113221100000449571</t>
  </si>
  <si>
    <t>离退休生活补助</t>
  </si>
  <si>
    <t>30305</t>
  </si>
  <si>
    <t>生活补助</t>
  </si>
  <si>
    <t>530113231100001505708</t>
  </si>
  <si>
    <t>事业人员绩效奖励</t>
  </si>
  <si>
    <t>530113251100003622744</t>
  </si>
  <si>
    <t>离退休公用经费</t>
  </si>
  <si>
    <t>30299</t>
  </si>
  <si>
    <t>其他商品和服务支出</t>
  </si>
  <si>
    <t>预算05-1表</t>
  </si>
  <si>
    <t>项目分类</t>
  </si>
  <si>
    <t>项目单位</t>
  </si>
  <si>
    <t>经济科目编码</t>
  </si>
  <si>
    <t>经济科目名称</t>
  </si>
  <si>
    <t>本年拨款</t>
  </si>
  <si>
    <t>其中：本次下达</t>
  </si>
  <si>
    <t>对个人和家庭的补助</t>
  </si>
  <si>
    <t>530113261100004925620</t>
  </si>
  <si>
    <t>抚恤金资金</t>
  </si>
  <si>
    <t>30304</t>
  </si>
  <si>
    <t>抚恤金</t>
  </si>
  <si>
    <t>事业发展类</t>
  </si>
  <si>
    <t>530113251100003641484</t>
  </si>
  <si>
    <t>医疗业务预算资金</t>
  </si>
  <si>
    <t>30202</t>
  </si>
  <si>
    <t>印刷费</t>
  </si>
  <si>
    <t>30204</t>
  </si>
  <si>
    <t>手续费</t>
  </si>
  <si>
    <t>30209</t>
  </si>
  <si>
    <t>物业管理费</t>
  </si>
  <si>
    <t>30214</t>
  </si>
  <si>
    <t>租赁费</t>
  </si>
  <si>
    <t>30218</t>
  </si>
  <si>
    <t>专用材料费</t>
  </si>
  <si>
    <t>30226</t>
  </si>
  <si>
    <t>劳务费</t>
  </si>
  <si>
    <t>30227</t>
  </si>
  <si>
    <t>委托业务费</t>
  </si>
  <si>
    <t>30231</t>
  </si>
  <si>
    <t>公务用车运行维护费</t>
  </si>
  <si>
    <t>30239</t>
  </si>
  <si>
    <t>其他交通费用</t>
  </si>
  <si>
    <t>30240</t>
  </si>
  <si>
    <t>税金及附加费用</t>
  </si>
  <si>
    <t>31002</t>
  </si>
  <si>
    <t>办公设备购置</t>
  </si>
  <si>
    <t>31003</t>
  </si>
  <si>
    <t>专用设备购置</t>
  </si>
  <si>
    <t>31007</t>
  </si>
  <si>
    <t>信息网络及软件购置更新</t>
  </si>
  <si>
    <t>31013</t>
  </si>
  <si>
    <t>公务用车购置</t>
  </si>
  <si>
    <t>预算05-2表</t>
  </si>
  <si>
    <t>项目年度绩效目标</t>
  </si>
  <si>
    <t>一级指标</t>
  </si>
  <si>
    <t>二级指标</t>
  </si>
  <si>
    <t>三级指标</t>
  </si>
  <si>
    <t>指标性质</t>
  </si>
  <si>
    <t>指标值</t>
  </si>
  <si>
    <t>度量单位</t>
  </si>
  <si>
    <t>指标属性</t>
  </si>
  <si>
    <t>指标内容</t>
  </si>
  <si>
    <t>(一)妇幼健康促进行动项目执行情况
1.剖宫产率控制情况
2024年1-10月，东川区内助产机构共计分娩869人（其中区人民医院分娩活产866人，9个乡镇（街道）卫生院分娩活产3人），剖宫产活产230人，剖宫产率26.56%。
2.危重孕产妇转诊、抢救绿色通道建设
进一步完善了区、乡、村三级医疗保健机构及人员的职能职责，严格执行首诊负责制，形成了上下联动、通道通畅、分级管理的孕产妇分娩、抢救和转诊的绿色通道，从而保证了孕产妇系统管理的落实和及时有效的转诊与急救，有效控制了孕产妇及婴幼儿死亡率。因疫情原因，东川区在7月31日开展了产儿科危急重症应急演练。2024年1-10月区级抢救危急孕产妇1人，转诊市级门诊49例，转诊市级住院11例，抢救成功率100%。
3.免费婚前医学检查工作
2024年1-10月，结婚登记人数2072人，免费婚检2072人，免费婚检率100%。较市级下达90%的指标下上升了10%。检出患病563人，疾病检出率27.17%，患病者及时给予医治。
4.免费新生儿代谢性疾病筛查、新生儿听力筛查工作
按照《东川区新生儿遗传代谢病筛查和听力筛查两个实施方案》开展工作。2024年1-10月，东川区内助产机构共计分娩活产869人，新生儿代谢性疾病筛查870人，筛查率为100.12%，较市级下达的98%指标上升了2.12%。CH可疑阳性4人，已到昆明市儿童医院进行复查，复查结果4人均排除患儿。4例可疑阳性者均按要求进行随访管理。
2024年1-10月，新生儿听力筛查866，听力筛查率为99.65%，较市级下达的98%指标上升了1.65%。初筛未通过64，转区妇幼健康服务中心复筛79人，初筛未通过复筛率123.44%，较市级下达的90%指标上升了33.44%。复筛阳性7人，复筛未通过者转诊市级复查7人，转诊市级复筛率100%，已完成市级下达的80%目标任务。确诊听障0人。
5.基层培训工作
为认真落实“关爱妇女儿童健康行动”工作，提高乡村两级的妇幼保健服务能力和产儿科服务能力，控制剖宫产率，降低孕产妇、儿童死亡率，消除“三病”母婴传播，2024年1-10月由接受过省、市级培训的人员担任师资，举办妇幼健康管理相关知识和技能的强化培训班3期，培训人员323人次，通过反复强化培训，逐步提高区、乡、村三级妇幼健康服务人员业务素质、技术水平和服务能力。
6.孕产妇死亡监测</t>
  </si>
  <si>
    <t>产出指标</t>
  </si>
  <si>
    <t>数量指标</t>
  </si>
  <si>
    <t>专用设备采购</t>
  </si>
  <si>
    <t>&lt;=</t>
  </si>
  <si>
    <t>37</t>
  </si>
  <si>
    <t>台</t>
  </si>
  <si>
    <t>定量指标</t>
  </si>
  <si>
    <t>保障医疗业务健康有序发展，保障设备满足单位业务正常运转。</t>
  </si>
  <si>
    <t>质量指标</t>
  </si>
  <si>
    <t>婴儿死亡率</t>
  </si>
  <si>
    <t>&lt;</t>
  </si>
  <si>
    <t>0.32</t>
  </si>
  <si>
    <t>%</t>
  </si>
  <si>
    <t>定性指标</t>
  </si>
  <si>
    <t>婴儿死亡率控制在0.3%以下。</t>
  </si>
  <si>
    <t>5岁以下儿童死亡率</t>
  </si>
  <si>
    <t>0.45</t>
  </si>
  <si>
    <t>控制在0.45%以下，完成得分，未完成不得分。</t>
  </si>
  <si>
    <t>新生儿代谢疾病筛查率</t>
  </si>
  <si>
    <t>&gt;</t>
  </si>
  <si>
    <t>80</t>
  </si>
  <si>
    <t>达到80%满分，未达到不得分。</t>
  </si>
  <si>
    <t>孕产妇早期“三病”检测率</t>
  </si>
  <si>
    <t>&gt;=</t>
  </si>
  <si>
    <t>85</t>
  </si>
  <si>
    <t>达到85%，未达标不得分。</t>
  </si>
  <si>
    <t>时效指标</t>
  </si>
  <si>
    <t>完成时效</t>
  </si>
  <si>
    <t>=</t>
  </si>
  <si>
    <t>2026</t>
  </si>
  <si>
    <t>年</t>
  </si>
  <si>
    <t>2026年任务指标完成情况，完成90%以上合格满分，80%以下不得分。</t>
  </si>
  <si>
    <t>效益指标</t>
  </si>
  <si>
    <t>可持续影响</t>
  </si>
  <si>
    <t>可持续发展</t>
  </si>
  <si>
    <t>妇幼健康事业可持续发展</t>
  </si>
  <si>
    <t>完成妇幼健康事业各项指标考核得满分。坚持妇幼卫生工作方针，认真履行公共卫生妇幼健康职能，在巩固成绩的基础上，紧紧围绕省、市、区妇幼健康工作要求，以控制孕产妇和婴幼死亡率为核心目标，以全面实施基本公共卫生、重大公共卫生、关爱妇女儿童健康行动为主线，不断提高全区妇幼健康服务能力。</t>
  </si>
  <si>
    <t>满意度指标</t>
  </si>
  <si>
    <t>服务对象满意度</t>
  </si>
  <si>
    <t>服务对象满意度不断提高</t>
  </si>
  <si>
    <t>成本指标</t>
  </si>
  <si>
    <t>经济成本指标</t>
  </si>
  <si>
    <t>经济成本</t>
  </si>
  <si>
    <t>20124600</t>
  </si>
  <si>
    <t>元</t>
  </si>
  <si>
    <t>节药支出，降低经济成本。</t>
  </si>
  <si>
    <t>保障因公致残职工韩艳萍基本生活。2026年补助标准为16008元。</t>
  </si>
  <si>
    <t>获补对象数</t>
  </si>
  <si>
    <t>1人</t>
  </si>
  <si>
    <t>人(人次、家)</t>
  </si>
  <si>
    <t>补助1人，补助对象确定，金额准确。</t>
  </si>
  <si>
    <t>获补对象准确率</t>
  </si>
  <si>
    <t>100</t>
  </si>
  <si>
    <t>反映获补助对象认定的准确性情况。
获补对象准确率=抽检符合标准的补助对象数/抽检实际补助对象数*100%</t>
  </si>
  <si>
    <t>发放及时率</t>
  </si>
  <si>
    <t>95</t>
  </si>
  <si>
    <t>反映发放单位及时发放补助资金的情况。
发放及时率=在时限内发放资金/应发放资金*100%</t>
  </si>
  <si>
    <t>补助发放完成时间</t>
  </si>
  <si>
    <t>年度</t>
  </si>
  <si>
    <t>反映补助发放完成的时间</t>
  </si>
  <si>
    <t>经济效益</t>
  </si>
  <si>
    <t>带动人均增收</t>
  </si>
  <si>
    <t>16008</t>
  </si>
  <si>
    <t>该补助涉及1人，人增增收16008元。</t>
  </si>
  <si>
    <t>社会效益</t>
  </si>
  <si>
    <t>政策知晓率</t>
  </si>
  <si>
    <t>90</t>
  </si>
  <si>
    <t>反映补助政策的宣传效果情况。
政策知晓率=调查中补助政策知晓人数/调查总人数*100%</t>
  </si>
  <si>
    <t>提高因公致残人员生活质量</t>
  </si>
  <si>
    <t>反映退休死亡人员家属生活质量情况</t>
  </si>
  <si>
    <t>受益对象满意度</t>
  </si>
  <si>
    <t>反映获补助受益对象的满意程度。</t>
  </si>
  <si>
    <t>发放补助所需资金</t>
  </si>
  <si>
    <t>反映发放补助所需成本</t>
  </si>
  <si>
    <t>预算06表</t>
  </si>
  <si>
    <t>政府性基金预算支出预算表</t>
  </si>
  <si>
    <t>单位名称：昆明市发展和改革委员会</t>
  </si>
  <si>
    <t>政府性基金预算支出</t>
  </si>
  <si>
    <t>备注：昆明市东川区妇幼健康服务中心2026年度无部门政府性基金预算支出预算表支出情况，此表无数据。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</si>
  <si>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</si>
  <si>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</si>
  <si>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</si>
  <si>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</si>
  <si>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</si>
  <si>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</si>
  <si>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</si>
  <si>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</si>
  <si>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</si>
  <si>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</si>
  <si>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</si>
  <si>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A4黑白打印机</t>
  </si>
  <si>
    <t>笔记本电脑</t>
  </si>
  <si>
    <t>便携式计算机</t>
  </si>
  <si>
    <t>车辆加油</t>
  </si>
  <si>
    <t>车辆加油、添加燃料服务</t>
  </si>
  <si>
    <t>车辆维修保养费</t>
  </si>
  <si>
    <t>车辆维修和保养服务</t>
  </si>
  <si>
    <t>复印机</t>
  </si>
  <si>
    <t>A3复印纸</t>
  </si>
  <si>
    <t>复印纸</t>
  </si>
  <si>
    <t>A4复印纸</t>
  </si>
  <si>
    <t>车保险</t>
  </si>
  <si>
    <t>机动车保险服务</t>
  </si>
  <si>
    <t>空调</t>
  </si>
  <si>
    <t>空调机</t>
  </si>
  <si>
    <t>针式打印机</t>
  </si>
  <si>
    <t>其他打印机</t>
  </si>
  <si>
    <t>中药储藏柜</t>
  </si>
  <si>
    <t>其他柜类</t>
  </si>
  <si>
    <t>CHX高频电灼治疗仪</t>
  </si>
  <si>
    <t>其他医疗设备</t>
  </si>
  <si>
    <t>HBS-A微波治疗仪</t>
  </si>
  <si>
    <t>低温水冷中药打粉机</t>
  </si>
  <si>
    <t>短波紫外线治疗仪</t>
  </si>
  <si>
    <t>放射性冲击波治疗仪</t>
  </si>
  <si>
    <t>光固化机</t>
  </si>
  <si>
    <t>过敏原监测仪</t>
  </si>
  <si>
    <t>化学发光仪</t>
  </si>
  <si>
    <t>角膜地形图</t>
  </si>
  <si>
    <t>冷喷机</t>
  </si>
  <si>
    <t>连体式牙科综合治疗仪</t>
  </si>
  <si>
    <t>麻醉机</t>
  </si>
  <si>
    <t>酶标仪</t>
  </si>
  <si>
    <t>脐血流仪</t>
  </si>
  <si>
    <t>热电复合治疗仪</t>
  </si>
  <si>
    <t>妊高症分析仪</t>
  </si>
  <si>
    <t>乳腺治疗仪</t>
  </si>
  <si>
    <t>生化分析仪</t>
  </si>
  <si>
    <t>微波治疗仪</t>
  </si>
  <si>
    <t>吸引器</t>
  </si>
  <si>
    <t>洗板机</t>
  </si>
  <si>
    <t>血凝仪</t>
  </si>
  <si>
    <t>血细胞分析仪</t>
  </si>
  <si>
    <t>压力蒸汽灭菌器</t>
  </si>
  <si>
    <t>医用冰箱</t>
  </si>
  <si>
    <t>移动紫外线灯</t>
  </si>
  <si>
    <t>印刷服务</t>
  </si>
  <si>
    <t>其他印刷服务</t>
  </si>
  <si>
    <t>台式电脑</t>
  </si>
  <si>
    <t>台式计算机</t>
  </si>
  <si>
    <t>生物电刺激评估仪（RAYEE-A)</t>
  </si>
  <si>
    <t>物理治疗、康复及体育治疗仪器设备</t>
  </si>
  <si>
    <t>生物电刺激治疗仪(SA9800)</t>
  </si>
  <si>
    <t>物业保洁</t>
  </si>
  <si>
    <t>物业管理服务</t>
  </si>
  <si>
    <t>乘用车</t>
  </si>
  <si>
    <t>小型客车</t>
  </si>
  <si>
    <t>医院系统升级改造项目</t>
  </si>
  <si>
    <t>行业应用软件</t>
  </si>
  <si>
    <t>宫缩探头</t>
  </si>
  <si>
    <t>医疗设备零部件</t>
  </si>
  <si>
    <t>胎心探头</t>
  </si>
  <si>
    <t>彩色多普勒超声诊断系统</t>
  </si>
  <si>
    <t>医用超声波仪器及设备</t>
  </si>
  <si>
    <t>超声胎音仪</t>
  </si>
  <si>
    <t>胎心监护仪</t>
  </si>
  <si>
    <t>远程胎心监护仪</t>
  </si>
  <si>
    <t>电脑验光仪</t>
  </si>
  <si>
    <t>医用光学仪器</t>
  </si>
  <si>
    <t>宫腔镜</t>
  </si>
  <si>
    <t>医用内窥镜</t>
  </si>
  <si>
    <t>喉镜</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</si>
  <si>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</si>
  <si>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</si>
  <si>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</si>
  <si>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</si>
  <si>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</si>
  <si>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</si>
  <si>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</si>
  <si>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</si>
  <si>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备注：昆明市东川区妇幼健康服务中心2026年度无部门政府购买服务预算表支出情况，此表无数据。</t>
  </si>
  <si>
    <t>预算09-1表</t>
  </si>
  <si>
    <t>单位名称（项目）</t>
  </si>
  <si>
    <t>地区</t>
  </si>
  <si>
    <t>备注：昆明市东川区妇幼健康服务中心2026年度无对下转移支付预算表支出情况，此表无数据。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</si>
  <si>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</si>
  <si>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</si>
  <si>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</si>
  <si>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</si>
  <si>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</si>
  <si>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</si>
  <si>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</si>
  <si>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</si>
  <si>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</si>
  <si>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t>备注：昆明市东川区妇幼健康服务中心2026年度无新增资产配置预算表支出情况，此表无数据。</t>
  </si>
  <si>
    <t>预算11表</t>
  </si>
  <si>
    <t>上级补助</t>
  </si>
  <si>
    <t>备注：昆明市东川区妇幼健康服务中心2026年度无上级补助项目支出预算表支出情况，此表无数据。</t>
  </si>
  <si>
    <t>预算12表</t>
  </si>
  <si>
    <t>项目级次</t>
  </si>
  <si>
    <t>114 对个人和家庭的补助</t>
  </si>
  <si>
    <t>本级</t>
  </si>
  <si>
    <t/>
  </si>
  <si>
    <t>预算6表</t>
  </si>
  <si>
    <t>部门编码</t>
  </si>
  <si>
    <t>部门名称</t>
  </si>
  <si>
    <t>内容</t>
  </si>
  <si>
    <t>说明</t>
  </si>
  <si>
    <t>部门总体目标</t>
  </si>
  <si>
    <t>部门职责</t>
  </si>
  <si>
    <t xml:space="preserve">   （1）掌握本辖区妇女儿童健康状况及影响因素，协助卫生计生行政部门制定本辖区妇幼卫生、计划生育的相关政策、技术规范及各项规章制度。
   （2）承担辖区内妇女保健、儿童保健、孕产保健、计划生育技术服务，开展妇女儿童常见病防治、助产技术服务、婚前医学检查、优生优育、生殖健康、出生缺陷综合干预防治等医疗保健计划生育服务工作。
   （3）负责妇幼保健和计划生育服务培训、信息管理、服务质量监测等业务管理工作。
   （4）组织对辖区内提供妇幼保健和计划生育技术服务的各级各类医疗卫生机构进行技术指导、业务培训、健康教育、监督考核等。负责辖区托幼机构卫生保健工作业务指导。
   （5）开展预防艾滋病、梅毒、乙肝母婴传播工作并督导检查。</t>
  </si>
  <si>
    <t>根据三定方案归纳</t>
  </si>
  <si>
    <t>（一）加强辖区妇幼保健工作管理，提升服务能力，确保各项指标落实到位，促进保健与临床深度融合，保障母婴安全，护佑妇儿健康。
（二）多措并举加强专业技术人才队伍梯队建设，培养一支既有高精尖人才，专业结构又合理的妇幼人才队伍。
（三）为进一步为患者提供全面的医疗保健服务及提高医院的整体运营水平和服务质量，解决目前处于发展的“瓶颈”现状，着力提升医院发展质量和效益，中心拟开设妇科与中医科住院部。
（四）为深入贯彻党中央决策部署，落实《“健康中国2030”规划纲要》和《中国儿童发展纲要（2021—2030年）》有关要求，进一步推动落实健康中国行动，加强儿童青少年肥胖、近视、心理行为异常、脊柱弯曲异常和龋齿等防治，促进儿童青少年体重、视力、心理、骨骼、口腔健康（以下简称“五健”），制定儿童青少年“五健”促进行动工作计划，不断提升儿童青少年健康水平，持续深化防、筛、诊、治、康一体化服务链条更加完善，促进儿童青少年健康水平不断提升。</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</si>
  <si>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</si>
  <si>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</si>
  <si>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</si>
  <si>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</si>
  <si>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</si>
  <si>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</si>
  <si>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</si>
  <si>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</si>
  <si>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</si>
  <si>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</si>
  <si>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</si>
  <si>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人员类、运转类公用经费项目管理</t>
  </si>
  <si>
    <t>退休生活补助和退休公用经费</t>
  </si>
  <si>
    <t>在职人员养老保险缴费</t>
  </si>
  <si>
    <t>事业单位基本养老保险缴费</t>
  </si>
  <si>
    <t>在职转退休职业年金记实缴费</t>
  </si>
  <si>
    <t>事业单位职业年金缴费</t>
  </si>
  <si>
    <t>工伤职工抚恤费</t>
  </si>
  <si>
    <t>在职人员工资和公用经费</t>
  </si>
  <si>
    <t>人员工资、公用经费支出</t>
  </si>
  <si>
    <t>在职和退休职工基本医疗保险缴费</t>
  </si>
  <si>
    <t>事业职工基本医疗保险缴费</t>
  </si>
  <si>
    <t>在职和退休职工公务员补助缴费</t>
  </si>
  <si>
    <t>事业公务员医疗补助缴费</t>
  </si>
  <si>
    <t>在职人员失业保险缴费</t>
  </si>
  <si>
    <t>在职人员工伤保险缴费</t>
  </si>
  <si>
    <t>事业工伤保险</t>
  </si>
  <si>
    <t>在职人员住房公积金缴费</t>
  </si>
  <si>
    <t>事业住房公积金</t>
  </si>
  <si>
    <t>三、部门整体支出绩效指标</t>
  </si>
  <si>
    <t>绩效指标</t>
  </si>
  <si>
    <t>评（扣）分标准</t>
  </si>
  <si>
    <t>绩效指标设定依据及指标值数据来源</t>
  </si>
  <si>
    <t xml:space="preserve">二级指标 </t>
  </si>
  <si>
    <t>≦</t>
  </si>
  <si>
    <t>4.5</t>
  </si>
  <si>
    <t>‰</t>
  </si>
  <si>
    <t>定量</t>
  </si>
  <si>
    <t>完成得满分，未完成不得分</t>
  </si>
  <si>
    <t>儿童死亡率</t>
  </si>
  <si>
    <t>部门重点工作任务</t>
  </si>
  <si>
    <t>孕产妇死亡率</t>
  </si>
  <si>
    <t>1/10万</t>
  </si>
  <si>
    <r>
      <rPr>
        <sz val="9"/>
        <color rgb="FF000000"/>
        <rFont val="Arial"/>
        <charset val="0"/>
      </rPr>
      <t>/10</t>
    </r>
    <r>
      <rPr>
        <sz val="9"/>
        <color rgb="FF000000"/>
        <rFont val="宋体"/>
        <charset val="0"/>
      </rPr>
      <t>万</t>
    </r>
  </si>
  <si>
    <t>定性</t>
  </si>
  <si>
    <t>3.2</t>
  </si>
  <si>
    <t>婚前检查率</t>
  </si>
  <si>
    <t>≧</t>
  </si>
  <si>
    <t>产前筛查率</t>
  </si>
  <si>
    <t>居民健康素养水平</t>
  </si>
  <si>
    <t>不断提高</t>
  </si>
  <si>
    <t>较上年提高</t>
  </si>
  <si>
    <t>服务对象满意度指标</t>
  </si>
  <si>
    <t>社会公众或服务对象满意度</t>
  </si>
  <si>
    <t>满意度</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</si>
</sst>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1">
    <font>
      <sz val="11"/>
      <color theme="1"/>
      <name val="宋体"/>
      <charset val="134"/>
      <scheme val="minor"/>
    </font>
    <font>
      <b/>
      <sz val="24"/>
      <color rgb="FF000000"/>
      <name val="宋体"/>
      <charset val="134"/>
    </font>
    <font>
      <sz val="9"/>
      <color rgb="FF000000"/>
      <name val="宋体"/>
      <charset val="134"/>
    </font>
    <font>
      <b/>
      <sz val="9"/>
      <color rgb="FF000000"/>
      <name val="宋体"/>
      <charset val="134"/>
    </font>
    <font>
      <sz val="9"/>
      <color indexed="8"/>
      <name val="宋体"/>
      <charset val="134"/>
    </font>
    <font>
      <sz val="9"/>
      <color rgb="FF000000"/>
      <name val="SimSun"/>
      <charset val="134"/>
    </font>
    <font>
      <sz val="9"/>
      <color rgb="FF000000"/>
      <name val="Arial"/>
      <charset val="0"/>
    </font>
    <font>
      <sz val="10"/>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sz val="9"/>
      <color rgb="FF000000"/>
      <name val="宋体"/>
      <charset val="0"/>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5" borderId="21" applyNumberFormat="0" applyAlignment="0" applyProtection="0">
      <alignment vertical="center"/>
    </xf>
    <xf numFmtId="0" fontId="28" fillId="6" borderId="22" applyNumberFormat="0" applyAlignment="0" applyProtection="0">
      <alignment vertical="center"/>
    </xf>
    <xf numFmtId="0" fontId="29" fillId="6" borderId="21" applyNumberFormat="0" applyAlignment="0" applyProtection="0">
      <alignment vertical="center"/>
    </xf>
    <xf numFmtId="0" fontId="30" fillId="7"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79" fontId="38" fillId="0" borderId="1">
      <alignment horizontal="right" vertical="center"/>
    </xf>
    <xf numFmtId="10" fontId="38" fillId="0" borderId="1">
      <alignment horizontal="right" vertical="center"/>
    </xf>
    <xf numFmtId="49" fontId="38" fillId="0" borderId="1">
      <alignment horizontal="left" vertical="center" wrapText="1"/>
    </xf>
    <xf numFmtId="180" fontId="38" fillId="0" borderId="1">
      <alignment horizontal="right" vertical="center"/>
    </xf>
    <xf numFmtId="0" fontId="38" fillId="0" borderId="0">
      <alignment vertical="top"/>
      <protection locked="0"/>
    </xf>
    <xf numFmtId="0" fontId="39" fillId="0" borderId="0"/>
  </cellStyleXfs>
  <cellXfs count="229">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2" fillId="0" borderId="1" xfId="0" applyFont="1" applyBorder="1"/>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1" xfId="0" applyFont="1" applyBorder="1" applyAlignment="1">
      <alignment horizontal="center" vertical="center"/>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wrapText="1"/>
      <protection locked="0"/>
    </xf>
    <xf numFmtId="0" fontId="2" fillId="0" borderId="1" xfId="57" applyFont="1" applyFill="1" applyBorder="1" applyAlignment="1" applyProtection="1">
      <alignment horizontal="center" vertical="center" wrapText="1"/>
      <protection locked="0"/>
    </xf>
    <xf numFmtId="0" fontId="5" fillId="0" borderId="1" xfId="57" applyFont="1" applyFill="1" applyBorder="1" applyAlignment="1" applyProtection="1">
      <alignment horizontal="center" vertical="center" wrapText="1"/>
      <protection locked="0"/>
    </xf>
    <xf numFmtId="49" fontId="4" fillId="0" borderId="8" xfId="58" applyNumberFormat="1" applyFont="1" applyFill="1" applyBorder="1" applyAlignment="1">
      <alignment horizontal="center" vertical="center" wrapText="1"/>
    </xf>
    <xf numFmtId="49" fontId="6" fillId="0" borderId="8" xfId="58" applyNumberFormat="1" applyFont="1" applyFill="1" applyBorder="1" applyAlignment="1">
      <alignment vertical="center" wrapText="1"/>
    </xf>
    <xf numFmtId="49" fontId="4" fillId="0" borderId="8" xfId="58" applyNumberFormat="1" applyFont="1" applyFill="1" applyBorder="1" applyAlignment="1">
      <alignment vertical="center" wrapText="1"/>
    </xf>
    <xf numFmtId="0" fontId="2" fillId="0" borderId="9" xfId="57" applyFont="1" applyFill="1" applyBorder="1" applyAlignment="1" applyProtection="1">
      <alignment horizontal="center" vertical="center" wrapText="1"/>
    </xf>
    <xf numFmtId="0" fontId="2" fillId="2" borderId="0" xfId="0" applyFont="1" applyFill="1" applyBorder="1" applyAlignment="1">
      <alignment horizontal="right" vertical="center" wrapText="1"/>
    </xf>
    <xf numFmtId="0" fontId="2" fillId="0" borderId="4" xfId="0" applyFont="1" applyBorder="1" applyAlignment="1">
      <alignment horizontal="center" vertical="center"/>
    </xf>
    <xf numFmtId="49" fontId="2" fillId="0" borderId="1" xfId="0" applyNumberFormat="1" applyFont="1" applyBorder="1" applyAlignment="1">
      <alignment vertical="center" wrapText="1"/>
    </xf>
    <xf numFmtId="0" fontId="2" fillId="0" borderId="1" xfId="0" applyFont="1" applyBorder="1" applyAlignment="1">
      <alignment vertical="center" wrapText="1"/>
    </xf>
    <xf numFmtId="4" fontId="2" fillId="0" borderId="1" xfId="0" applyNumberFormat="1" applyFont="1" applyBorder="1" applyAlignment="1">
      <alignment horizontal="right" vertical="center"/>
    </xf>
    <xf numFmtId="49" fontId="2" fillId="0" borderId="1" xfId="0" applyNumberFormat="1" applyFont="1" applyBorder="1" applyAlignment="1">
      <alignment horizontal="center" vertical="center"/>
    </xf>
    <xf numFmtId="49" fontId="4" fillId="0" borderId="8" xfId="58" applyNumberFormat="1" applyFont="1" applyFill="1" applyBorder="1" applyAlignment="1">
      <alignment horizontal="center" vertical="center"/>
    </xf>
    <xf numFmtId="49" fontId="7"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xf numFmtId="0" fontId="2" fillId="0" borderId="0" xfId="0" applyFont="1" applyBorder="1" applyAlignment="1" applyProtection="1">
      <alignment horizontal="right"/>
      <protection locked="0"/>
    </xf>
    <xf numFmtId="0" fontId="9" fillId="0" borderId="10" xfId="0" applyFont="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1" xfId="0" applyFont="1" applyBorder="1" applyAlignment="1" applyProtection="1">
      <alignment horizontal="center" vertical="center" wrapText="1"/>
      <protection locked="0"/>
    </xf>
    <xf numFmtId="0" fontId="9" fillId="0" borderId="11" xfId="0" applyFont="1" applyBorder="1" applyAlignment="1">
      <alignment horizontal="center" vertical="center" wrapText="1"/>
    </xf>
    <xf numFmtId="0" fontId="9" fillId="0" borderId="10" xfId="0" applyFont="1" applyBorder="1" applyAlignment="1">
      <alignment horizontal="center" vertical="center"/>
    </xf>
    <xf numFmtId="0" fontId="9" fillId="2" borderId="9" xfId="0" applyFont="1" applyFill="1" applyBorder="1" applyAlignment="1" applyProtection="1">
      <alignment horizontal="center" vertical="center" wrapText="1"/>
      <protection locked="0"/>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7"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9" fillId="2" borderId="10" xfId="0" applyFont="1" applyFill="1" applyBorder="1" applyAlignment="1">
      <alignment horizontal="center" vertical="center"/>
    </xf>
    <xf numFmtId="0" fontId="9" fillId="0" borderId="11"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7" fillId="0" borderId="1" xfId="0" applyFont="1" applyBorder="1" applyAlignment="1" applyProtection="1">
      <alignment horizontal="center" vertical="center"/>
      <protection locked="0"/>
    </xf>
    <xf numFmtId="4" fontId="10" fillId="0" borderId="1" xfId="53"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9"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9" fillId="0" borderId="12" xfId="0" applyFont="1" applyBorder="1" applyAlignment="1">
      <alignment horizontal="center" vertical="center" wrapText="1"/>
    </xf>
    <xf numFmtId="0" fontId="7" fillId="0" borderId="2" xfId="0" applyFont="1" applyBorder="1" applyAlignment="1">
      <alignment horizontal="center" vertical="center"/>
    </xf>
    <xf numFmtId="179" fontId="10" fillId="0" borderId="1" xfId="0" applyNumberFormat="1" applyFont="1" applyBorder="1" applyAlignment="1">
      <alignment horizontal="right" vertical="center"/>
    </xf>
    <xf numFmtId="0" fontId="9" fillId="0" borderId="4"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0" applyFont="1" applyBorder="1" applyProtection="1">
      <protection locked="0"/>
    </xf>
    <xf numFmtId="0" fontId="8" fillId="0" borderId="0" xfId="0" applyFont="1" applyBorder="1" applyAlignment="1">
      <alignment horizontal="center" vertical="center" wrapText="1"/>
    </xf>
    <xf numFmtId="0" fontId="9" fillId="0" borderId="0" xfId="0" applyFont="1" applyBorder="1" applyProtection="1">
      <protection locked="0"/>
    </xf>
    <xf numFmtId="0" fontId="9" fillId="0" borderId="13" xfId="0" applyFont="1" applyBorder="1" applyAlignment="1" applyProtection="1">
      <alignment horizontal="center" vertical="center"/>
      <protection locked="0"/>
    </xf>
    <xf numFmtId="0" fontId="9" fillId="0" borderId="13" xfId="0" applyFont="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0" borderId="14" xfId="0" applyFont="1" applyBorder="1" applyAlignment="1">
      <alignment horizontal="center" vertical="center" wrapText="1"/>
    </xf>
    <xf numFmtId="0" fontId="9" fillId="0" borderId="15" xfId="0" applyFont="1" applyBorder="1" applyAlignment="1" applyProtection="1">
      <alignment horizontal="center" vertical="center"/>
      <protection locked="0"/>
    </xf>
    <xf numFmtId="0" fontId="9" fillId="0" borderId="15" xfId="0" applyFont="1" applyBorder="1" applyAlignment="1">
      <alignment horizontal="center" vertical="center" wrapText="1"/>
    </xf>
    <xf numFmtId="0" fontId="2" fillId="0" borderId="9" xfId="0" applyFont="1" applyBorder="1" applyAlignment="1">
      <alignment horizontal="left" vertical="center" wrapText="1"/>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pplyProtection="1">
      <alignment horizontal="left" vertical="center"/>
      <protection locked="0"/>
    </xf>
    <xf numFmtId="0" fontId="2" fillId="0" borderId="17"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17" xfId="0" applyFont="1" applyBorder="1" applyAlignment="1">
      <alignment horizontal="center" vertical="center" wrapText="1"/>
    </xf>
    <xf numFmtId="0" fontId="9" fillId="0" borderId="15" xfId="0" applyFont="1" applyBorder="1" applyAlignment="1" applyProtection="1">
      <alignment horizontal="center" vertical="center" wrapText="1"/>
      <protection locked="0"/>
    </xf>
    <xf numFmtId="0" fontId="2" fillId="2" borderId="15"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9" fillId="0" borderId="3"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7"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10" fillId="0" borderId="1" xfId="51" applyNumberFormat="1" applyFont="1" applyBorder="1" applyAlignment="1">
      <alignment horizontal="center" vertical="center"/>
    </xf>
    <xf numFmtId="178" fontId="10" fillId="0" borderId="1" xfId="0" applyNumberFormat="1" applyFont="1" applyBorder="1" applyAlignment="1">
      <alignment horizontal="center" vertical="center"/>
    </xf>
    <xf numFmtId="3" fontId="2" fillId="0" borderId="15" xfId="0" applyNumberFormat="1" applyFont="1" applyBorder="1" applyAlignment="1">
      <alignment horizontal="right" vertical="center"/>
    </xf>
    <xf numFmtId="0" fontId="2" fillId="2" borderId="15" xfId="0" applyFont="1" applyFill="1" applyBorder="1" applyAlignment="1">
      <alignment horizontal="right" vertical="center"/>
    </xf>
    <xf numFmtId="0" fontId="2" fillId="2" borderId="0" xfId="0" applyFont="1" applyFill="1" applyBorder="1" applyAlignment="1">
      <alignment horizontal="left" vertical="center"/>
    </xf>
    <xf numFmtId="179" fontId="10" fillId="0" borderId="0" xfId="0" applyNumberFormat="1" applyFont="1" applyBorder="1" applyAlignment="1">
      <alignment horizontal="left" vertical="center"/>
    </xf>
    <xf numFmtId="0" fontId="2"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7"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9" fillId="0" borderId="10" xfId="0"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wrapText="1"/>
      <protection locked="0"/>
    </xf>
    <xf numFmtId="0" fontId="9" fillId="0" borderId="11" xfId="0"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protection locked="0"/>
    </xf>
    <xf numFmtId="0" fontId="9" fillId="0" borderId="1"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7" fillId="0" borderId="0" xfId="0" applyFont="1" applyBorder="1" applyAlignment="1">
      <alignment vertical="top"/>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pplyProtection="1">
      <alignment horizontal="center" vertical="center" wrapText="1"/>
      <protection locked="0"/>
    </xf>
    <xf numFmtId="0" fontId="9" fillId="0" borderId="15" xfId="0" applyFont="1" applyBorder="1" applyAlignment="1">
      <alignment horizontal="center" vertical="center"/>
    </xf>
    <xf numFmtId="0" fontId="2"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9" fillId="0" borderId="0" xfId="0" applyFont="1" applyBorder="1" applyAlignment="1" applyProtection="1">
      <alignment horizontal="left" vertical="center"/>
      <protection locked="0"/>
    </xf>
    <xf numFmtId="0" fontId="9" fillId="0" borderId="9"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9" fillId="0" borderId="2"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49" fontId="10" fillId="0" borderId="1" xfId="55" applyNumberFormat="1" applyFont="1" applyBorder="1">
      <alignment horizontal="left" vertical="center" wrapText="1"/>
    </xf>
    <xf numFmtId="0" fontId="9"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9" fillId="0" borderId="2"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7" fillId="0" borderId="4"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7" fillId="2" borderId="10"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2" borderId="9" xfId="0" applyFont="1" applyFill="1" applyBorder="1" applyAlignment="1" applyProtection="1">
      <alignment horizontal="center" vertical="center" wrapText="1"/>
      <protection locked="0"/>
    </xf>
    <xf numFmtId="0" fontId="17" fillId="0" borderId="9"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2" fillId="2" borderId="9" xfId="0" applyFont="1" applyFill="1" applyBorder="1" applyAlignment="1">
      <alignment horizontal="left" vertical="center"/>
    </xf>
    <xf numFmtId="0" fontId="11" fillId="0" borderId="1" xfId="0" applyFont="1" applyBorder="1" applyAlignment="1" applyProtection="1">
      <alignment vertical="top" wrapText="1"/>
      <protection locked="0"/>
    </xf>
    <xf numFmtId="0" fontId="7" fillId="0" borderId="4"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protection locked="0"/>
    </xf>
    <xf numFmtId="0" fontId="7" fillId="0" borderId="1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2" fillId="2" borderId="15"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 name="Normal"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6" workbookViewId="0">
      <selection activeCell="A26" sqref="A26"/>
    </sheetView>
  </sheetViews>
  <sheetFormatPr defaultColWidth="8.625" defaultRowHeight="12.75" customHeight="1" outlineLevelCol="3"/>
  <cols>
    <col min="1" max="4" width="41" customWidth="1"/>
  </cols>
  <sheetData>
    <row r="1" ht="15" customHeight="1" spans="1:4">
      <c r="A1" s="85"/>
      <c r="B1" s="85"/>
      <c r="C1" s="85"/>
      <c r="D1" s="100" t="s">
        <v>0</v>
      </c>
    </row>
    <row r="2" ht="41.25" customHeight="1" spans="1:1">
      <c r="A2" s="80" t="str">
        <f>"2026"&amp;"年部门财务收支预算总表"</f>
        <v>2026年部门财务收支预算总表</v>
      </c>
    </row>
    <row r="3" ht="17.25" customHeight="1" spans="1:4">
      <c r="A3" s="83" t="s">
        <v>1</v>
      </c>
      <c r="B3" s="196"/>
      <c r="D3" s="174" t="s">
        <v>2</v>
      </c>
    </row>
    <row r="4" ht="23.25" customHeight="1" spans="1:4">
      <c r="A4" s="197" t="s">
        <v>3</v>
      </c>
      <c r="B4" s="198"/>
      <c r="C4" s="197" t="s">
        <v>4</v>
      </c>
      <c r="D4" s="198"/>
    </row>
    <row r="5" ht="24" customHeight="1" spans="1:4">
      <c r="A5" s="197" t="s">
        <v>5</v>
      </c>
      <c r="B5" s="197" t="s">
        <v>6</v>
      </c>
      <c r="C5" s="197" t="s">
        <v>7</v>
      </c>
      <c r="D5" s="197" t="s">
        <v>6</v>
      </c>
    </row>
    <row r="6" ht="17.25" customHeight="1" spans="1:4">
      <c r="A6" s="199" t="s">
        <v>8</v>
      </c>
      <c r="B6" s="114">
        <v>11727132</v>
      </c>
      <c r="C6" s="199" t="s">
        <v>9</v>
      </c>
      <c r="D6" s="114"/>
    </row>
    <row r="7" ht="17.25" customHeight="1" spans="1:4">
      <c r="A7" s="199" t="s">
        <v>10</v>
      </c>
      <c r="B7" s="114"/>
      <c r="C7" s="199" t="s">
        <v>11</v>
      </c>
      <c r="D7" s="114"/>
    </row>
    <row r="8" ht="17.25" customHeight="1" spans="1:4">
      <c r="A8" s="199" t="s">
        <v>12</v>
      </c>
      <c r="B8" s="114"/>
      <c r="C8" s="228" t="s">
        <v>13</v>
      </c>
      <c r="D8" s="114"/>
    </row>
    <row r="9" ht="17.25" customHeight="1" spans="1:4">
      <c r="A9" s="199" t="s">
        <v>14</v>
      </c>
      <c r="B9" s="114"/>
      <c r="C9" s="228" t="s">
        <v>15</v>
      </c>
      <c r="D9" s="114"/>
    </row>
    <row r="10" ht="17.25" customHeight="1" spans="1:4">
      <c r="A10" s="199" t="s">
        <v>16</v>
      </c>
      <c r="B10" s="114">
        <v>20124600</v>
      </c>
      <c r="C10" s="228" t="s">
        <v>17</v>
      </c>
      <c r="D10" s="114"/>
    </row>
    <row r="11" ht="17.25" customHeight="1" spans="1:4">
      <c r="A11" s="199" t="s">
        <v>18</v>
      </c>
      <c r="B11" s="114">
        <v>20124600</v>
      </c>
      <c r="C11" s="228" t="s">
        <v>19</v>
      </c>
      <c r="D11" s="114"/>
    </row>
    <row r="12" ht="17.25" customHeight="1" spans="1:4">
      <c r="A12" s="199" t="s">
        <v>20</v>
      </c>
      <c r="B12" s="114"/>
      <c r="C12" s="71" t="s">
        <v>21</v>
      </c>
      <c r="D12" s="114"/>
    </row>
    <row r="13" ht="17.25" customHeight="1" spans="1:4">
      <c r="A13" s="199" t="s">
        <v>22</v>
      </c>
      <c r="B13" s="114"/>
      <c r="C13" s="71" t="s">
        <v>23</v>
      </c>
      <c r="D13" s="114">
        <v>2124804</v>
      </c>
    </row>
    <row r="14" ht="17.25" customHeight="1" spans="1:4">
      <c r="A14" s="199" t="s">
        <v>24</v>
      </c>
      <c r="B14" s="114"/>
      <c r="C14" s="71" t="s">
        <v>25</v>
      </c>
      <c r="D14" s="114">
        <v>28856885</v>
      </c>
    </row>
    <row r="15" ht="17.25" customHeight="1" spans="1:4">
      <c r="A15" s="199" t="s">
        <v>26</v>
      </c>
      <c r="B15" s="114"/>
      <c r="C15" s="71" t="s">
        <v>27</v>
      </c>
      <c r="D15" s="114"/>
    </row>
    <row r="16" ht="17.25" customHeight="1" spans="1:4">
      <c r="A16" s="20"/>
      <c r="B16" s="114"/>
      <c r="C16" s="71" t="s">
        <v>28</v>
      </c>
      <c r="D16" s="114"/>
    </row>
    <row r="17" ht="17.25" customHeight="1" spans="1:4">
      <c r="A17" s="27"/>
      <c r="B17" s="114"/>
      <c r="C17" s="71" t="s">
        <v>29</v>
      </c>
      <c r="D17" s="114"/>
    </row>
    <row r="18" ht="17.25" customHeight="1" spans="1:4">
      <c r="A18" s="27"/>
      <c r="B18" s="114"/>
      <c r="C18" s="71" t="s">
        <v>30</v>
      </c>
      <c r="D18" s="114"/>
    </row>
    <row r="19" ht="17.25" customHeight="1" spans="1:4">
      <c r="A19" s="27"/>
      <c r="B19" s="114"/>
      <c r="C19" s="71" t="s">
        <v>31</v>
      </c>
      <c r="D19" s="114"/>
    </row>
    <row r="20" ht="17.25" customHeight="1" spans="1:4">
      <c r="A20" s="27"/>
      <c r="B20" s="114"/>
      <c r="C20" s="71" t="s">
        <v>32</v>
      </c>
      <c r="D20" s="114"/>
    </row>
    <row r="21" ht="17.25" customHeight="1" spans="1:4">
      <c r="A21" s="27"/>
      <c r="B21" s="114"/>
      <c r="C21" s="71" t="s">
        <v>33</v>
      </c>
      <c r="D21" s="114"/>
    </row>
    <row r="22" ht="17.25" customHeight="1" spans="1:4">
      <c r="A22" s="27"/>
      <c r="B22" s="114"/>
      <c r="C22" s="71" t="s">
        <v>34</v>
      </c>
      <c r="D22" s="114"/>
    </row>
    <row r="23" ht="17.25" customHeight="1" spans="1:4">
      <c r="A23" s="27"/>
      <c r="B23" s="114"/>
      <c r="C23" s="71" t="s">
        <v>35</v>
      </c>
      <c r="D23" s="114"/>
    </row>
    <row r="24" ht="17.25" customHeight="1" spans="1:4">
      <c r="A24" s="27"/>
      <c r="B24" s="114"/>
      <c r="C24" s="71" t="s">
        <v>36</v>
      </c>
      <c r="D24" s="114">
        <v>870043</v>
      </c>
    </row>
    <row r="25" ht="17.25" customHeight="1" spans="1:4">
      <c r="A25" s="27"/>
      <c r="B25" s="114"/>
      <c r="C25" s="71" t="s">
        <v>37</v>
      </c>
      <c r="D25" s="114"/>
    </row>
    <row r="26" ht="17.25" customHeight="1" spans="1:4">
      <c r="A26" s="27"/>
      <c r="B26" s="114"/>
      <c r="C26" s="20" t="s">
        <v>38</v>
      </c>
      <c r="D26" s="114"/>
    </row>
    <row r="27" ht="17.25" customHeight="1" spans="1:4">
      <c r="A27" s="27"/>
      <c r="B27" s="114"/>
      <c r="C27" s="71" t="s">
        <v>39</v>
      </c>
      <c r="D27" s="114"/>
    </row>
    <row r="28" ht="16.5" customHeight="1" spans="1:4">
      <c r="A28" s="27"/>
      <c r="B28" s="114"/>
      <c r="C28" s="71" t="s">
        <v>40</v>
      </c>
      <c r="D28" s="114"/>
    </row>
    <row r="29" ht="16.5" customHeight="1" spans="1:4">
      <c r="A29" s="27"/>
      <c r="B29" s="114"/>
      <c r="C29" s="20" t="s">
        <v>41</v>
      </c>
      <c r="D29" s="114"/>
    </row>
    <row r="30" ht="17.25" customHeight="1" spans="1:4">
      <c r="A30" s="27"/>
      <c r="B30" s="114"/>
      <c r="C30" s="20" t="s">
        <v>42</v>
      </c>
      <c r="D30" s="114"/>
    </row>
    <row r="31" ht="17.25" customHeight="1" spans="1:4">
      <c r="A31" s="27"/>
      <c r="B31" s="114"/>
      <c r="C31" s="71" t="s">
        <v>43</v>
      </c>
      <c r="D31" s="114"/>
    </row>
    <row r="32" ht="16.5" customHeight="1" spans="1:4">
      <c r="A32" s="27" t="s">
        <v>44</v>
      </c>
      <c r="B32" s="114">
        <v>31851732</v>
      </c>
      <c r="C32" s="27" t="s">
        <v>45</v>
      </c>
      <c r="D32" s="114">
        <v>31851732</v>
      </c>
    </row>
    <row r="33" ht="16.5" customHeight="1" spans="1:4">
      <c r="A33" s="20" t="s">
        <v>46</v>
      </c>
      <c r="B33" s="114"/>
      <c r="C33" s="20" t="s">
        <v>47</v>
      </c>
      <c r="D33" s="114"/>
    </row>
    <row r="34" ht="16.5" customHeight="1" spans="1:4">
      <c r="A34" s="71" t="s">
        <v>48</v>
      </c>
      <c r="B34" s="114"/>
      <c r="C34" s="71" t="s">
        <v>48</v>
      </c>
      <c r="D34" s="114"/>
    </row>
    <row r="35" ht="16.5" customHeight="1" spans="1:4">
      <c r="A35" s="71" t="s">
        <v>49</v>
      </c>
      <c r="B35" s="114"/>
      <c r="C35" s="71" t="s">
        <v>50</v>
      </c>
      <c r="D35" s="114"/>
    </row>
    <row r="36" ht="16.5" customHeight="1" spans="1:4">
      <c r="A36" s="200" t="s">
        <v>51</v>
      </c>
      <c r="B36" s="114">
        <v>31851732</v>
      </c>
      <c r="C36" s="200" t="s">
        <v>52</v>
      </c>
      <c r="D36" s="114">
        <v>31851732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E30" sqref="E30"/>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53">
        <v>1</v>
      </c>
      <c r="B1" s="154">
        <v>0</v>
      </c>
      <c r="C1" s="153">
        <v>1</v>
      </c>
      <c r="D1" s="155"/>
      <c r="E1" s="155"/>
      <c r="F1" s="152" t="s">
        <v>384</v>
      </c>
    </row>
    <row r="2" ht="42" customHeight="1" spans="1:6">
      <c r="A2" s="156" t="str">
        <f>"2026"&amp;"年部门政府性基金预算支出预算表"</f>
        <v>2026年部门政府性基金预算支出预算表</v>
      </c>
      <c r="B2" s="156" t="s">
        <v>385</v>
      </c>
      <c r="C2" s="157"/>
      <c r="D2" s="158"/>
      <c r="E2" s="158"/>
      <c r="F2" s="158"/>
    </row>
    <row r="3" ht="13.5" customHeight="1" spans="1:6">
      <c r="A3" s="46" t="str">
        <f>"单位名称：昆明市东川区妇幼健康服务中心"</f>
        <v>单位名称：昆明市东川区妇幼健康服务中心</v>
      </c>
      <c r="B3" s="46" t="s">
        <v>386</v>
      </c>
      <c r="C3" s="153"/>
      <c r="D3" s="155"/>
      <c r="E3" s="155"/>
      <c r="F3" s="152" t="s">
        <v>2</v>
      </c>
    </row>
    <row r="4" ht="19.5" customHeight="1" spans="1:6">
      <c r="A4" s="159" t="s">
        <v>180</v>
      </c>
      <c r="B4" s="160" t="s">
        <v>73</v>
      </c>
      <c r="C4" s="159" t="s">
        <v>74</v>
      </c>
      <c r="D4" s="52" t="s">
        <v>387</v>
      </c>
      <c r="E4" s="53"/>
      <c r="F4" s="54"/>
    </row>
    <row r="5" ht="18.75" customHeight="1" spans="1:6">
      <c r="A5" s="161"/>
      <c r="B5" s="162"/>
      <c r="C5" s="161"/>
      <c r="D5" s="57" t="s">
        <v>56</v>
      </c>
      <c r="E5" s="52" t="s">
        <v>76</v>
      </c>
      <c r="F5" s="57" t="s">
        <v>77</v>
      </c>
    </row>
    <row r="6" ht="18.75" customHeight="1" spans="1:6">
      <c r="A6" s="104">
        <v>1</v>
      </c>
      <c r="B6" s="163" t="s">
        <v>84</v>
      </c>
      <c r="C6" s="104">
        <v>3</v>
      </c>
      <c r="D6" s="164">
        <v>4</v>
      </c>
      <c r="E6" s="164">
        <v>5</v>
      </c>
      <c r="F6" s="164">
        <v>6</v>
      </c>
    </row>
    <row r="7" ht="21" customHeight="1" spans="1:6">
      <c r="A7" s="62"/>
      <c r="B7" s="62"/>
      <c r="C7" s="62"/>
      <c r="D7" s="114"/>
      <c r="E7" s="114"/>
      <c r="F7" s="114"/>
    </row>
    <row r="8" ht="21" customHeight="1" spans="1:6">
      <c r="A8" s="62"/>
      <c r="B8" s="62"/>
      <c r="C8" s="62"/>
      <c r="D8" s="114"/>
      <c r="E8" s="114"/>
      <c r="F8" s="114"/>
    </row>
    <row r="9" ht="18.75" customHeight="1" spans="1:6">
      <c r="A9" s="165" t="s">
        <v>170</v>
      </c>
      <c r="B9" s="165" t="s">
        <v>170</v>
      </c>
      <c r="C9" s="166" t="s">
        <v>170</v>
      </c>
      <c r="D9" s="114"/>
      <c r="E9" s="114"/>
      <c r="F9" s="114"/>
    </row>
    <row r="11" customHeight="1" spans="1:1">
      <c r="A11" t="s">
        <v>388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63"/>
  <sheetViews>
    <sheetView showZeros="0" topLeftCell="A41" workbookViewId="0">
      <selection activeCell="A3" sqref="A3:H3"/>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ht="15.75" customHeight="1" spans="2:19">
      <c r="B1" s="117"/>
      <c r="C1" s="117"/>
      <c r="R1" s="44"/>
      <c r="S1" s="44" t="s">
        <v>389</v>
      </c>
    </row>
    <row r="2" ht="41.25" customHeight="1" spans="1:19">
      <c r="A2" s="107" t="str">
        <f>"2026"&amp;"年部门政府采购预算表"</f>
        <v>2026年部门政府采购预算表</v>
      </c>
      <c r="B2" s="102"/>
      <c r="C2" s="102"/>
      <c r="D2" s="45"/>
      <c r="E2" s="45"/>
      <c r="F2" s="45"/>
      <c r="G2" s="45"/>
      <c r="H2" s="45"/>
      <c r="I2" s="45"/>
      <c r="J2" s="45"/>
      <c r="K2" s="45"/>
      <c r="L2" s="45"/>
      <c r="M2" s="102"/>
      <c r="N2" s="45"/>
      <c r="O2" s="45"/>
      <c r="P2" s="102"/>
      <c r="Q2" s="45"/>
      <c r="R2" s="102"/>
      <c r="S2" s="102"/>
    </row>
    <row r="3" ht="18.75" customHeight="1" spans="1:19">
      <c r="A3" s="145" t="s">
        <v>1</v>
      </c>
      <c r="B3" s="119"/>
      <c r="C3" s="119"/>
      <c r="D3" s="48"/>
      <c r="E3" s="48"/>
      <c r="F3" s="48"/>
      <c r="G3" s="48"/>
      <c r="H3" s="48"/>
      <c r="I3" s="48"/>
      <c r="J3" s="48"/>
      <c r="K3" s="48"/>
      <c r="L3" s="48"/>
      <c r="R3" s="49"/>
      <c r="S3" s="152" t="s">
        <v>2</v>
      </c>
    </row>
    <row r="4" ht="15.75" customHeight="1" spans="1:19">
      <c r="A4" s="51" t="s">
        <v>179</v>
      </c>
      <c r="B4" s="120" t="s">
        <v>180</v>
      </c>
      <c r="C4" s="120" t="s">
        <v>390</v>
      </c>
      <c r="D4" s="121" t="s">
        <v>391</v>
      </c>
      <c r="E4" s="121" t="s">
        <v>392</v>
      </c>
      <c r="F4" s="121" t="s">
        <v>393</v>
      </c>
      <c r="G4" s="121" t="s">
        <v>394</v>
      </c>
      <c r="H4" s="121" t="s">
        <v>395</v>
      </c>
      <c r="I4" s="134" t="s">
        <v>187</v>
      </c>
      <c r="J4" s="134"/>
      <c r="K4" s="134"/>
      <c r="L4" s="134"/>
      <c r="M4" s="135"/>
      <c r="N4" s="134"/>
      <c r="O4" s="134"/>
      <c r="P4" s="142"/>
      <c r="Q4" s="134"/>
      <c r="R4" s="135"/>
      <c r="S4" s="115"/>
    </row>
    <row r="5" ht="17.25" customHeight="1" spans="1:19">
      <c r="A5" s="56"/>
      <c r="B5" s="122"/>
      <c r="C5" s="122"/>
      <c r="D5" s="123"/>
      <c r="E5" s="123"/>
      <c r="F5" s="123"/>
      <c r="G5" s="123"/>
      <c r="H5" s="123"/>
      <c r="I5" s="123" t="s">
        <v>56</v>
      </c>
      <c r="J5" s="123" t="s">
        <v>59</v>
      </c>
      <c r="K5" s="123" t="s">
        <v>396</v>
      </c>
      <c r="L5" s="123" t="s">
        <v>397</v>
      </c>
      <c r="M5" s="136" t="s">
        <v>398</v>
      </c>
      <c r="N5" s="137" t="s">
        <v>399</v>
      </c>
      <c r="O5" s="137"/>
      <c r="P5" s="143"/>
      <c r="Q5" s="137"/>
      <c r="R5" s="144"/>
      <c r="S5" s="124"/>
    </row>
    <row r="6" ht="54" customHeight="1" spans="1:19">
      <c r="A6" s="59"/>
      <c r="B6" s="124"/>
      <c r="C6" s="124"/>
      <c r="D6" s="125"/>
      <c r="E6" s="125"/>
      <c r="F6" s="125"/>
      <c r="G6" s="125"/>
      <c r="H6" s="125"/>
      <c r="I6" s="125"/>
      <c r="J6" s="125" t="s">
        <v>58</v>
      </c>
      <c r="K6" s="125"/>
      <c r="L6" s="125"/>
      <c r="M6" s="138"/>
      <c r="N6" s="125" t="s">
        <v>58</v>
      </c>
      <c r="O6" s="125" t="s">
        <v>65</v>
      </c>
      <c r="P6" s="124" t="s">
        <v>66</v>
      </c>
      <c r="Q6" s="125" t="s">
        <v>67</v>
      </c>
      <c r="R6" s="138" t="s">
        <v>68</v>
      </c>
      <c r="S6" s="124" t="s">
        <v>69</v>
      </c>
    </row>
    <row r="7" ht="18" customHeight="1" spans="1:19">
      <c r="A7" s="146">
        <v>1</v>
      </c>
      <c r="B7" s="146" t="s">
        <v>84</v>
      </c>
      <c r="C7" s="147">
        <v>3</v>
      </c>
      <c r="D7" s="147">
        <v>4</v>
      </c>
      <c r="E7" s="146">
        <v>5</v>
      </c>
      <c r="F7" s="146">
        <v>6</v>
      </c>
      <c r="G7" s="146">
        <v>7</v>
      </c>
      <c r="H7" s="146">
        <v>8</v>
      </c>
      <c r="I7" s="146">
        <v>9</v>
      </c>
      <c r="J7" s="146">
        <v>10</v>
      </c>
      <c r="K7" s="146">
        <v>11</v>
      </c>
      <c r="L7" s="146">
        <v>12</v>
      </c>
      <c r="M7" s="146">
        <v>13</v>
      </c>
      <c r="N7" s="146">
        <v>14</v>
      </c>
      <c r="O7" s="146">
        <v>15</v>
      </c>
      <c r="P7" s="146">
        <v>16</v>
      </c>
      <c r="Q7" s="146">
        <v>17</v>
      </c>
      <c r="R7" s="146">
        <v>18</v>
      </c>
      <c r="S7" s="146">
        <v>19</v>
      </c>
    </row>
    <row r="8" ht="21" customHeight="1" spans="1:19">
      <c r="A8" s="126" t="s">
        <v>198</v>
      </c>
      <c r="B8" s="127" t="s">
        <v>71</v>
      </c>
      <c r="C8" s="127" t="s">
        <v>270</v>
      </c>
      <c r="D8" s="128" t="s">
        <v>400</v>
      </c>
      <c r="E8" s="128" t="s">
        <v>400</v>
      </c>
      <c r="F8" s="128" t="s">
        <v>354</v>
      </c>
      <c r="G8" s="148">
        <v>5</v>
      </c>
      <c r="H8" s="114"/>
      <c r="I8" s="114">
        <v>6000</v>
      </c>
      <c r="J8" s="114"/>
      <c r="K8" s="114"/>
      <c r="L8" s="114"/>
      <c r="M8" s="114"/>
      <c r="N8" s="114">
        <v>6000</v>
      </c>
      <c r="O8" s="114">
        <v>6000</v>
      </c>
      <c r="P8" s="114"/>
      <c r="Q8" s="114"/>
      <c r="R8" s="114"/>
      <c r="S8" s="114"/>
    </row>
    <row r="9" ht="21" customHeight="1" spans="1:19">
      <c r="A9" s="126" t="s">
        <v>198</v>
      </c>
      <c r="B9" s="127" t="s">
        <v>71</v>
      </c>
      <c r="C9" s="127" t="s">
        <v>270</v>
      </c>
      <c r="D9" s="128" t="s">
        <v>401</v>
      </c>
      <c r="E9" s="128" t="s">
        <v>402</v>
      </c>
      <c r="F9" s="128" t="s">
        <v>354</v>
      </c>
      <c r="G9" s="148">
        <v>1</v>
      </c>
      <c r="H9" s="114"/>
      <c r="I9" s="114">
        <v>7000</v>
      </c>
      <c r="J9" s="114"/>
      <c r="K9" s="114"/>
      <c r="L9" s="114"/>
      <c r="M9" s="114"/>
      <c r="N9" s="114">
        <v>7000</v>
      </c>
      <c r="O9" s="114">
        <v>7000</v>
      </c>
      <c r="P9" s="114"/>
      <c r="Q9" s="114"/>
      <c r="R9" s="114"/>
      <c r="S9" s="114"/>
    </row>
    <row r="10" ht="21" customHeight="1" spans="1:19">
      <c r="A10" s="126" t="s">
        <v>198</v>
      </c>
      <c r="B10" s="127" t="s">
        <v>71</v>
      </c>
      <c r="C10" s="127" t="s">
        <v>270</v>
      </c>
      <c r="D10" s="128" t="s">
        <v>403</v>
      </c>
      <c r="E10" s="128" t="s">
        <v>404</v>
      </c>
      <c r="F10" s="128" t="s">
        <v>354</v>
      </c>
      <c r="G10" s="148">
        <v>4</v>
      </c>
      <c r="H10" s="114"/>
      <c r="I10" s="114">
        <v>20000</v>
      </c>
      <c r="J10" s="114"/>
      <c r="K10" s="114"/>
      <c r="L10" s="114"/>
      <c r="M10" s="114"/>
      <c r="N10" s="114">
        <v>20000</v>
      </c>
      <c r="O10" s="114">
        <v>20000</v>
      </c>
      <c r="P10" s="114"/>
      <c r="Q10" s="114"/>
      <c r="R10" s="114"/>
      <c r="S10" s="114"/>
    </row>
    <row r="11" ht="21" customHeight="1" spans="1:19">
      <c r="A11" s="126" t="s">
        <v>198</v>
      </c>
      <c r="B11" s="127" t="s">
        <v>71</v>
      </c>
      <c r="C11" s="127" t="s">
        <v>270</v>
      </c>
      <c r="D11" s="128" t="s">
        <v>405</v>
      </c>
      <c r="E11" s="128" t="s">
        <v>406</v>
      </c>
      <c r="F11" s="128" t="s">
        <v>354</v>
      </c>
      <c r="G11" s="148">
        <v>4</v>
      </c>
      <c r="H11" s="114"/>
      <c r="I11" s="114">
        <v>20000</v>
      </c>
      <c r="J11" s="114"/>
      <c r="K11" s="114"/>
      <c r="L11" s="114"/>
      <c r="M11" s="114"/>
      <c r="N11" s="114">
        <v>20000</v>
      </c>
      <c r="O11" s="114">
        <v>20000</v>
      </c>
      <c r="P11" s="114"/>
      <c r="Q11" s="114"/>
      <c r="R11" s="114"/>
      <c r="S11" s="114"/>
    </row>
    <row r="12" ht="21" customHeight="1" spans="1:19">
      <c r="A12" s="126" t="s">
        <v>198</v>
      </c>
      <c r="B12" s="127" t="s">
        <v>71</v>
      </c>
      <c r="C12" s="127" t="s">
        <v>270</v>
      </c>
      <c r="D12" s="128" t="s">
        <v>407</v>
      </c>
      <c r="E12" s="128" t="s">
        <v>407</v>
      </c>
      <c r="F12" s="128" t="s">
        <v>354</v>
      </c>
      <c r="G12" s="148">
        <v>1</v>
      </c>
      <c r="H12" s="114"/>
      <c r="I12" s="114">
        <v>20000</v>
      </c>
      <c r="J12" s="114"/>
      <c r="K12" s="114"/>
      <c r="L12" s="114"/>
      <c r="M12" s="114"/>
      <c r="N12" s="114">
        <v>20000</v>
      </c>
      <c r="O12" s="114">
        <v>20000</v>
      </c>
      <c r="P12" s="114"/>
      <c r="Q12" s="114"/>
      <c r="R12" s="114"/>
      <c r="S12" s="114"/>
    </row>
    <row r="13" ht="21" customHeight="1" spans="1:19">
      <c r="A13" s="126" t="s">
        <v>198</v>
      </c>
      <c r="B13" s="127" t="s">
        <v>71</v>
      </c>
      <c r="C13" s="127" t="s">
        <v>270</v>
      </c>
      <c r="D13" s="128" t="s">
        <v>408</v>
      </c>
      <c r="E13" s="128" t="s">
        <v>409</v>
      </c>
      <c r="F13" s="128" t="s">
        <v>354</v>
      </c>
      <c r="G13" s="148">
        <v>6</v>
      </c>
      <c r="H13" s="114"/>
      <c r="I13" s="114">
        <v>160.32</v>
      </c>
      <c r="J13" s="114"/>
      <c r="K13" s="114"/>
      <c r="L13" s="114"/>
      <c r="M13" s="114"/>
      <c r="N13" s="114">
        <v>160.32</v>
      </c>
      <c r="O13" s="114">
        <v>160.32</v>
      </c>
      <c r="P13" s="114"/>
      <c r="Q13" s="114"/>
      <c r="R13" s="114"/>
      <c r="S13" s="114"/>
    </row>
    <row r="14" ht="21" customHeight="1" spans="1:19">
      <c r="A14" s="126" t="s">
        <v>198</v>
      </c>
      <c r="B14" s="127" t="s">
        <v>71</v>
      </c>
      <c r="C14" s="127" t="s">
        <v>270</v>
      </c>
      <c r="D14" s="128" t="s">
        <v>410</v>
      </c>
      <c r="E14" s="128" t="s">
        <v>409</v>
      </c>
      <c r="F14" s="128" t="s">
        <v>354</v>
      </c>
      <c r="G14" s="148">
        <v>491</v>
      </c>
      <c r="H14" s="114"/>
      <c r="I14" s="114">
        <v>14985.32</v>
      </c>
      <c r="J14" s="114"/>
      <c r="K14" s="114"/>
      <c r="L14" s="114"/>
      <c r="M14" s="114"/>
      <c r="N14" s="114">
        <v>14985.32</v>
      </c>
      <c r="O14" s="114">
        <v>14985.32</v>
      </c>
      <c r="P14" s="114"/>
      <c r="Q14" s="114"/>
      <c r="R14" s="114"/>
      <c r="S14" s="114"/>
    </row>
    <row r="15" ht="21" customHeight="1" spans="1:19">
      <c r="A15" s="126" t="s">
        <v>198</v>
      </c>
      <c r="B15" s="127" t="s">
        <v>71</v>
      </c>
      <c r="C15" s="127" t="s">
        <v>270</v>
      </c>
      <c r="D15" s="128" t="s">
        <v>411</v>
      </c>
      <c r="E15" s="128" t="s">
        <v>412</v>
      </c>
      <c r="F15" s="128" t="s">
        <v>354</v>
      </c>
      <c r="G15" s="148">
        <v>2</v>
      </c>
      <c r="H15" s="114"/>
      <c r="I15" s="114">
        <v>10000</v>
      </c>
      <c r="J15" s="114"/>
      <c r="K15" s="114"/>
      <c r="L15" s="114"/>
      <c r="M15" s="114"/>
      <c r="N15" s="114">
        <v>10000</v>
      </c>
      <c r="O15" s="114">
        <v>10000</v>
      </c>
      <c r="P15" s="114"/>
      <c r="Q15" s="114"/>
      <c r="R15" s="114"/>
      <c r="S15" s="114"/>
    </row>
    <row r="16" ht="21" customHeight="1" spans="1:19">
      <c r="A16" s="126" t="s">
        <v>198</v>
      </c>
      <c r="B16" s="127" t="s">
        <v>71</v>
      </c>
      <c r="C16" s="127" t="s">
        <v>270</v>
      </c>
      <c r="D16" s="128" t="s">
        <v>413</v>
      </c>
      <c r="E16" s="128" t="s">
        <v>414</v>
      </c>
      <c r="F16" s="128" t="s">
        <v>354</v>
      </c>
      <c r="G16" s="148">
        <v>3</v>
      </c>
      <c r="H16" s="114"/>
      <c r="I16" s="114">
        <v>13500</v>
      </c>
      <c r="J16" s="114"/>
      <c r="K16" s="114"/>
      <c r="L16" s="114"/>
      <c r="M16" s="114"/>
      <c r="N16" s="114">
        <v>13500</v>
      </c>
      <c r="O16" s="114">
        <v>13500</v>
      </c>
      <c r="P16" s="114"/>
      <c r="Q16" s="114"/>
      <c r="R16" s="114"/>
      <c r="S16" s="114"/>
    </row>
    <row r="17" ht="21" customHeight="1" spans="1:19">
      <c r="A17" s="126" t="s">
        <v>198</v>
      </c>
      <c r="B17" s="127" t="s">
        <v>71</v>
      </c>
      <c r="C17" s="127" t="s">
        <v>270</v>
      </c>
      <c r="D17" s="128" t="s">
        <v>415</v>
      </c>
      <c r="E17" s="128" t="s">
        <v>416</v>
      </c>
      <c r="F17" s="128" t="s">
        <v>354</v>
      </c>
      <c r="G17" s="148">
        <v>2</v>
      </c>
      <c r="H17" s="114"/>
      <c r="I17" s="114">
        <v>6000</v>
      </c>
      <c r="J17" s="114"/>
      <c r="K17" s="114"/>
      <c r="L17" s="114"/>
      <c r="M17" s="114"/>
      <c r="N17" s="114">
        <v>6000</v>
      </c>
      <c r="O17" s="114">
        <v>6000</v>
      </c>
      <c r="P17" s="114"/>
      <c r="Q17" s="114"/>
      <c r="R17" s="114"/>
      <c r="S17" s="114"/>
    </row>
    <row r="18" ht="21" customHeight="1" spans="1:19">
      <c r="A18" s="126" t="s">
        <v>198</v>
      </c>
      <c r="B18" s="127" t="s">
        <v>71</v>
      </c>
      <c r="C18" s="127" t="s">
        <v>270</v>
      </c>
      <c r="D18" s="128" t="s">
        <v>417</v>
      </c>
      <c r="E18" s="128" t="s">
        <v>418</v>
      </c>
      <c r="F18" s="128" t="s">
        <v>354</v>
      </c>
      <c r="G18" s="148">
        <v>2</v>
      </c>
      <c r="H18" s="114"/>
      <c r="I18" s="114">
        <v>12000</v>
      </c>
      <c r="J18" s="114"/>
      <c r="K18" s="114"/>
      <c r="L18" s="114"/>
      <c r="M18" s="114"/>
      <c r="N18" s="114">
        <v>12000</v>
      </c>
      <c r="O18" s="114">
        <v>12000</v>
      </c>
      <c r="P18" s="114"/>
      <c r="Q18" s="114"/>
      <c r="R18" s="114"/>
      <c r="S18" s="114"/>
    </row>
    <row r="19" ht="21" customHeight="1" spans="1:19">
      <c r="A19" s="126" t="s">
        <v>198</v>
      </c>
      <c r="B19" s="127" t="s">
        <v>71</v>
      </c>
      <c r="C19" s="127" t="s">
        <v>270</v>
      </c>
      <c r="D19" s="128" t="s">
        <v>419</v>
      </c>
      <c r="E19" s="128" t="s">
        <v>420</v>
      </c>
      <c r="F19" s="128" t="s">
        <v>354</v>
      </c>
      <c r="G19" s="148">
        <v>1</v>
      </c>
      <c r="H19" s="114"/>
      <c r="I19" s="114">
        <v>5000</v>
      </c>
      <c r="J19" s="114"/>
      <c r="K19" s="114"/>
      <c r="L19" s="114"/>
      <c r="M19" s="114"/>
      <c r="N19" s="114">
        <v>5000</v>
      </c>
      <c r="O19" s="114">
        <v>5000</v>
      </c>
      <c r="P19" s="114"/>
      <c r="Q19" s="114"/>
      <c r="R19" s="114"/>
      <c r="S19" s="114"/>
    </row>
    <row r="20" ht="21" customHeight="1" spans="1:19">
      <c r="A20" s="126" t="s">
        <v>198</v>
      </c>
      <c r="B20" s="127" t="s">
        <v>71</v>
      </c>
      <c r="C20" s="127" t="s">
        <v>270</v>
      </c>
      <c r="D20" s="128" t="s">
        <v>421</v>
      </c>
      <c r="E20" s="128" t="s">
        <v>420</v>
      </c>
      <c r="F20" s="128" t="s">
        <v>354</v>
      </c>
      <c r="G20" s="148">
        <v>1</v>
      </c>
      <c r="H20" s="114"/>
      <c r="I20" s="114">
        <v>5000</v>
      </c>
      <c r="J20" s="114"/>
      <c r="K20" s="114"/>
      <c r="L20" s="114"/>
      <c r="M20" s="114"/>
      <c r="N20" s="114">
        <v>5000</v>
      </c>
      <c r="O20" s="114">
        <v>5000</v>
      </c>
      <c r="P20" s="114"/>
      <c r="Q20" s="114"/>
      <c r="R20" s="114"/>
      <c r="S20" s="114"/>
    </row>
    <row r="21" ht="21" customHeight="1" spans="1:19">
      <c r="A21" s="126" t="s">
        <v>198</v>
      </c>
      <c r="B21" s="127" t="s">
        <v>71</v>
      </c>
      <c r="C21" s="127" t="s">
        <v>270</v>
      </c>
      <c r="D21" s="128" t="s">
        <v>422</v>
      </c>
      <c r="E21" s="128" t="s">
        <v>420</v>
      </c>
      <c r="F21" s="128" t="s">
        <v>354</v>
      </c>
      <c r="G21" s="148">
        <v>1</v>
      </c>
      <c r="H21" s="114"/>
      <c r="I21" s="114">
        <v>5000</v>
      </c>
      <c r="J21" s="114"/>
      <c r="K21" s="114"/>
      <c r="L21" s="114"/>
      <c r="M21" s="114"/>
      <c r="N21" s="114">
        <v>5000</v>
      </c>
      <c r="O21" s="114">
        <v>5000</v>
      </c>
      <c r="P21" s="114"/>
      <c r="Q21" s="114"/>
      <c r="R21" s="114"/>
      <c r="S21" s="114"/>
    </row>
    <row r="22" ht="21" customHeight="1" spans="1:19">
      <c r="A22" s="126" t="s">
        <v>198</v>
      </c>
      <c r="B22" s="127" t="s">
        <v>71</v>
      </c>
      <c r="C22" s="127" t="s">
        <v>270</v>
      </c>
      <c r="D22" s="128" t="s">
        <v>423</v>
      </c>
      <c r="E22" s="128" t="s">
        <v>420</v>
      </c>
      <c r="F22" s="128" t="s">
        <v>354</v>
      </c>
      <c r="G22" s="148">
        <v>1</v>
      </c>
      <c r="H22" s="114"/>
      <c r="I22" s="114">
        <v>60000</v>
      </c>
      <c r="J22" s="114"/>
      <c r="K22" s="114"/>
      <c r="L22" s="114"/>
      <c r="M22" s="114"/>
      <c r="N22" s="114">
        <v>60000</v>
      </c>
      <c r="O22" s="114">
        <v>60000</v>
      </c>
      <c r="P22" s="114"/>
      <c r="Q22" s="114"/>
      <c r="R22" s="114"/>
      <c r="S22" s="114"/>
    </row>
    <row r="23" ht="21" customHeight="1" spans="1:19">
      <c r="A23" s="126" t="s">
        <v>198</v>
      </c>
      <c r="B23" s="127" t="s">
        <v>71</v>
      </c>
      <c r="C23" s="127" t="s">
        <v>270</v>
      </c>
      <c r="D23" s="128" t="s">
        <v>424</v>
      </c>
      <c r="E23" s="128" t="s">
        <v>420</v>
      </c>
      <c r="F23" s="128" t="s">
        <v>354</v>
      </c>
      <c r="G23" s="148">
        <v>1</v>
      </c>
      <c r="H23" s="114"/>
      <c r="I23" s="114">
        <v>5000</v>
      </c>
      <c r="J23" s="114"/>
      <c r="K23" s="114"/>
      <c r="L23" s="114"/>
      <c r="M23" s="114"/>
      <c r="N23" s="114">
        <v>5000</v>
      </c>
      <c r="O23" s="114">
        <v>5000</v>
      </c>
      <c r="P23" s="114"/>
      <c r="Q23" s="114"/>
      <c r="R23" s="114"/>
      <c r="S23" s="114"/>
    </row>
    <row r="24" ht="21" customHeight="1" spans="1:19">
      <c r="A24" s="126" t="s">
        <v>198</v>
      </c>
      <c r="B24" s="127" t="s">
        <v>71</v>
      </c>
      <c r="C24" s="127" t="s">
        <v>270</v>
      </c>
      <c r="D24" s="128" t="s">
        <v>425</v>
      </c>
      <c r="E24" s="128" t="s">
        <v>420</v>
      </c>
      <c r="F24" s="128" t="s">
        <v>354</v>
      </c>
      <c r="G24" s="148">
        <v>1</v>
      </c>
      <c r="H24" s="114"/>
      <c r="I24" s="114">
        <v>1200</v>
      </c>
      <c r="J24" s="114"/>
      <c r="K24" s="114"/>
      <c r="L24" s="114"/>
      <c r="M24" s="114"/>
      <c r="N24" s="114">
        <v>1200</v>
      </c>
      <c r="O24" s="114">
        <v>1200</v>
      </c>
      <c r="P24" s="114"/>
      <c r="Q24" s="114"/>
      <c r="R24" s="114"/>
      <c r="S24" s="114"/>
    </row>
    <row r="25" ht="21" customHeight="1" spans="1:19">
      <c r="A25" s="126" t="s">
        <v>198</v>
      </c>
      <c r="B25" s="127" t="s">
        <v>71</v>
      </c>
      <c r="C25" s="127" t="s">
        <v>270</v>
      </c>
      <c r="D25" s="128" t="s">
        <v>426</v>
      </c>
      <c r="E25" s="128" t="s">
        <v>420</v>
      </c>
      <c r="F25" s="128" t="s">
        <v>354</v>
      </c>
      <c r="G25" s="148">
        <v>1</v>
      </c>
      <c r="H25" s="114"/>
      <c r="I25" s="114">
        <v>20000</v>
      </c>
      <c r="J25" s="114"/>
      <c r="K25" s="114"/>
      <c r="L25" s="114"/>
      <c r="M25" s="114"/>
      <c r="N25" s="114">
        <v>20000</v>
      </c>
      <c r="O25" s="114">
        <v>20000</v>
      </c>
      <c r="P25" s="114"/>
      <c r="Q25" s="114"/>
      <c r="R25" s="114"/>
      <c r="S25" s="114"/>
    </row>
    <row r="26" ht="21" customHeight="1" spans="1:19">
      <c r="A26" s="126" t="s">
        <v>198</v>
      </c>
      <c r="B26" s="127" t="s">
        <v>71</v>
      </c>
      <c r="C26" s="127" t="s">
        <v>270</v>
      </c>
      <c r="D26" s="128" t="s">
        <v>427</v>
      </c>
      <c r="E26" s="128" t="s">
        <v>420</v>
      </c>
      <c r="F26" s="128" t="s">
        <v>354</v>
      </c>
      <c r="G26" s="148">
        <v>1</v>
      </c>
      <c r="H26" s="114"/>
      <c r="I26" s="114">
        <v>400000</v>
      </c>
      <c r="J26" s="114"/>
      <c r="K26" s="114"/>
      <c r="L26" s="114"/>
      <c r="M26" s="114"/>
      <c r="N26" s="114">
        <v>400000</v>
      </c>
      <c r="O26" s="114">
        <v>400000</v>
      </c>
      <c r="P26" s="114"/>
      <c r="Q26" s="114"/>
      <c r="R26" s="114"/>
      <c r="S26" s="114"/>
    </row>
    <row r="27" ht="21" customHeight="1" spans="1:19">
      <c r="A27" s="126" t="s">
        <v>198</v>
      </c>
      <c r="B27" s="127" t="s">
        <v>71</v>
      </c>
      <c r="C27" s="127" t="s">
        <v>270</v>
      </c>
      <c r="D27" s="128" t="s">
        <v>428</v>
      </c>
      <c r="E27" s="128" t="s">
        <v>420</v>
      </c>
      <c r="F27" s="128" t="s">
        <v>354</v>
      </c>
      <c r="G27" s="148">
        <v>1</v>
      </c>
      <c r="H27" s="114"/>
      <c r="I27" s="114">
        <v>98000</v>
      </c>
      <c r="J27" s="114"/>
      <c r="K27" s="114"/>
      <c r="L27" s="114"/>
      <c r="M27" s="114"/>
      <c r="N27" s="114">
        <v>98000</v>
      </c>
      <c r="O27" s="114">
        <v>98000</v>
      </c>
      <c r="P27" s="114"/>
      <c r="Q27" s="114"/>
      <c r="R27" s="114"/>
      <c r="S27" s="114"/>
    </row>
    <row r="28" ht="21" customHeight="1" spans="1:19">
      <c r="A28" s="126" t="s">
        <v>198</v>
      </c>
      <c r="B28" s="127" t="s">
        <v>71</v>
      </c>
      <c r="C28" s="127" t="s">
        <v>270</v>
      </c>
      <c r="D28" s="128" t="s">
        <v>429</v>
      </c>
      <c r="E28" s="128" t="s">
        <v>420</v>
      </c>
      <c r="F28" s="128" t="s">
        <v>354</v>
      </c>
      <c r="G28" s="148">
        <v>1</v>
      </c>
      <c r="H28" s="114"/>
      <c r="I28" s="114">
        <v>1000</v>
      </c>
      <c r="J28" s="114"/>
      <c r="K28" s="114"/>
      <c r="L28" s="114"/>
      <c r="M28" s="114"/>
      <c r="N28" s="114">
        <v>1000</v>
      </c>
      <c r="O28" s="114">
        <v>1000</v>
      </c>
      <c r="P28" s="114"/>
      <c r="Q28" s="114"/>
      <c r="R28" s="114"/>
      <c r="S28" s="114"/>
    </row>
    <row r="29" ht="21" customHeight="1" spans="1:19">
      <c r="A29" s="126" t="s">
        <v>198</v>
      </c>
      <c r="B29" s="127" t="s">
        <v>71</v>
      </c>
      <c r="C29" s="127" t="s">
        <v>270</v>
      </c>
      <c r="D29" s="128" t="s">
        <v>430</v>
      </c>
      <c r="E29" s="128" t="s">
        <v>420</v>
      </c>
      <c r="F29" s="128" t="s">
        <v>354</v>
      </c>
      <c r="G29" s="148">
        <v>2</v>
      </c>
      <c r="H29" s="114"/>
      <c r="I29" s="114">
        <v>52000</v>
      </c>
      <c r="J29" s="114"/>
      <c r="K29" s="114"/>
      <c r="L29" s="114"/>
      <c r="M29" s="114"/>
      <c r="N29" s="114">
        <v>52000</v>
      </c>
      <c r="O29" s="114">
        <v>52000</v>
      </c>
      <c r="P29" s="114"/>
      <c r="Q29" s="114"/>
      <c r="R29" s="114"/>
      <c r="S29" s="114"/>
    </row>
    <row r="30" ht="21" customHeight="1" spans="1:19">
      <c r="A30" s="126" t="s">
        <v>198</v>
      </c>
      <c r="B30" s="127" t="s">
        <v>71</v>
      </c>
      <c r="C30" s="127" t="s">
        <v>270</v>
      </c>
      <c r="D30" s="128" t="s">
        <v>431</v>
      </c>
      <c r="E30" s="128" t="s">
        <v>420</v>
      </c>
      <c r="F30" s="128" t="s">
        <v>354</v>
      </c>
      <c r="G30" s="148">
        <v>1</v>
      </c>
      <c r="H30" s="114"/>
      <c r="I30" s="114">
        <v>128500</v>
      </c>
      <c r="J30" s="114"/>
      <c r="K30" s="114"/>
      <c r="L30" s="114"/>
      <c r="M30" s="114"/>
      <c r="N30" s="114">
        <v>128500</v>
      </c>
      <c r="O30" s="114">
        <v>128500</v>
      </c>
      <c r="P30" s="114"/>
      <c r="Q30" s="114"/>
      <c r="R30" s="114"/>
      <c r="S30" s="114"/>
    </row>
    <row r="31" ht="21" customHeight="1" spans="1:19">
      <c r="A31" s="126" t="s">
        <v>198</v>
      </c>
      <c r="B31" s="127" t="s">
        <v>71</v>
      </c>
      <c r="C31" s="127" t="s">
        <v>270</v>
      </c>
      <c r="D31" s="128" t="s">
        <v>432</v>
      </c>
      <c r="E31" s="128" t="s">
        <v>420</v>
      </c>
      <c r="F31" s="128" t="s">
        <v>354</v>
      </c>
      <c r="G31" s="148">
        <v>1</v>
      </c>
      <c r="H31" s="114"/>
      <c r="I31" s="114">
        <v>40000</v>
      </c>
      <c r="J31" s="114"/>
      <c r="K31" s="114"/>
      <c r="L31" s="114"/>
      <c r="M31" s="114"/>
      <c r="N31" s="114">
        <v>40000</v>
      </c>
      <c r="O31" s="114">
        <v>40000</v>
      </c>
      <c r="P31" s="114"/>
      <c r="Q31" s="114"/>
      <c r="R31" s="114"/>
      <c r="S31" s="114"/>
    </row>
    <row r="32" ht="21" customHeight="1" spans="1:19">
      <c r="A32" s="126" t="s">
        <v>198</v>
      </c>
      <c r="B32" s="127" t="s">
        <v>71</v>
      </c>
      <c r="C32" s="127" t="s">
        <v>270</v>
      </c>
      <c r="D32" s="128" t="s">
        <v>433</v>
      </c>
      <c r="E32" s="128" t="s">
        <v>420</v>
      </c>
      <c r="F32" s="128" t="s">
        <v>354</v>
      </c>
      <c r="G32" s="148">
        <v>1</v>
      </c>
      <c r="H32" s="114"/>
      <c r="I32" s="114">
        <v>55800</v>
      </c>
      <c r="J32" s="114"/>
      <c r="K32" s="114"/>
      <c r="L32" s="114"/>
      <c r="M32" s="114"/>
      <c r="N32" s="114">
        <v>55800</v>
      </c>
      <c r="O32" s="114">
        <v>55800</v>
      </c>
      <c r="P32" s="114"/>
      <c r="Q32" s="114"/>
      <c r="R32" s="114"/>
      <c r="S32" s="114"/>
    </row>
    <row r="33" ht="21" customHeight="1" spans="1:19">
      <c r="A33" s="126" t="s">
        <v>198</v>
      </c>
      <c r="B33" s="127" t="s">
        <v>71</v>
      </c>
      <c r="C33" s="127" t="s">
        <v>270</v>
      </c>
      <c r="D33" s="128" t="s">
        <v>434</v>
      </c>
      <c r="E33" s="128" t="s">
        <v>420</v>
      </c>
      <c r="F33" s="128" t="s">
        <v>354</v>
      </c>
      <c r="G33" s="148">
        <v>1</v>
      </c>
      <c r="H33" s="114"/>
      <c r="I33" s="114">
        <v>80000</v>
      </c>
      <c r="J33" s="114"/>
      <c r="K33" s="114"/>
      <c r="L33" s="114"/>
      <c r="M33" s="114"/>
      <c r="N33" s="114">
        <v>80000</v>
      </c>
      <c r="O33" s="114">
        <v>80000</v>
      </c>
      <c r="P33" s="114"/>
      <c r="Q33" s="114"/>
      <c r="R33" s="114"/>
      <c r="S33" s="114"/>
    </row>
    <row r="34" ht="21" customHeight="1" spans="1:19">
      <c r="A34" s="126" t="s">
        <v>198</v>
      </c>
      <c r="B34" s="127" t="s">
        <v>71</v>
      </c>
      <c r="C34" s="127" t="s">
        <v>270</v>
      </c>
      <c r="D34" s="128" t="s">
        <v>435</v>
      </c>
      <c r="E34" s="128" t="s">
        <v>420</v>
      </c>
      <c r="F34" s="128" t="s">
        <v>354</v>
      </c>
      <c r="G34" s="148">
        <v>1</v>
      </c>
      <c r="H34" s="114"/>
      <c r="I34" s="114">
        <v>59000</v>
      </c>
      <c r="J34" s="114"/>
      <c r="K34" s="114"/>
      <c r="L34" s="114"/>
      <c r="M34" s="114"/>
      <c r="N34" s="114">
        <v>59000</v>
      </c>
      <c r="O34" s="114">
        <v>59000</v>
      </c>
      <c r="P34" s="114"/>
      <c r="Q34" s="114"/>
      <c r="R34" s="114"/>
      <c r="S34" s="114"/>
    </row>
    <row r="35" ht="21" customHeight="1" spans="1:19">
      <c r="A35" s="126" t="s">
        <v>198</v>
      </c>
      <c r="B35" s="127" t="s">
        <v>71</v>
      </c>
      <c r="C35" s="127" t="s">
        <v>270</v>
      </c>
      <c r="D35" s="128" t="s">
        <v>436</v>
      </c>
      <c r="E35" s="128" t="s">
        <v>420</v>
      </c>
      <c r="F35" s="128" t="s">
        <v>354</v>
      </c>
      <c r="G35" s="148">
        <v>1</v>
      </c>
      <c r="H35" s="114"/>
      <c r="I35" s="114">
        <v>100000</v>
      </c>
      <c r="J35" s="114"/>
      <c r="K35" s="114"/>
      <c r="L35" s="114"/>
      <c r="M35" s="114"/>
      <c r="N35" s="114">
        <v>100000</v>
      </c>
      <c r="O35" s="114">
        <v>100000</v>
      </c>
      <c r="P35" s="114"/>
      <c r="Q35" s="114"/>
      <c r="R35" s="114"/>
      <c r="S35" s="114"/>
    </row>
    <row r="36" ht="21" customHeight="1" spans="1:19">
      <c r="A36" s="126" t="s">
        <v>198</v>
      </c>
      <c r="B36" s="127" t="s">
        <v>71</v>
      </c>
      <c r="C36" s="127" t="s">
        <v>270</v>
      </c>
      <c r="D36" s="128" t="s">
        <v>437</v>
      </c>
      <c r="E36" s="128" t="s">
        <v>420</v>
      </c>
      <c r="F36" s="128" t="s">
        <v>354</v>
      </c>
      <c r="G36" s="148">
        <v>1</v>
      </c>
      <c r="H36" s="114"/>
      <c r="I36" s="114">
        <v>900000</v>
      </c>
      <c r="J36" s="114"/>
      <c r="K36" s="114"/>
      <c r="L36" s="114"/>
      <c r="M36" s="114"/>
      <c r="N36" s="114">
        <v>900000</v>
      </c>
      <c r="O36" s="114">
        <v>900000</v>
      </c>
      <c r="P36" s="114"/>
      <c r="Q36" s="114"/>
      <c r="R36" s="114"/>
      <c r="S36" s="114"/>
    </row>
    <row r="37" ht="21" customHeight="1" spans="1:19">
      <c r="A37" s="126" t="s">
        <v>198</v>
      </c>
      <c r="B37" s="127" t="s">
        <v>71</v>
      </c>
      <c r="C37" s="127" t="s">
        <v>270</v>
      </c>
      <c r="D37" s="128" t="s">
        <v>438</v>
      </c>
      <c r="E37" s="128" t="s">
        <v>420</v>
      </c>
      <c r="F37" s="128" t="s">
        <v>354</v>
      </c>
      <c r="G37" s="148">
        <v>1</v>
      </c>
      <c r="H37" s="114"/>
      <c r="I37" s="114">
        <v>80000</v>
      </c>
      <c r="J37" s="114"/>
      <c r="K37" s="114"/>
      <c r="L37" s="114"/>
      <c r="M37" s="114"/>
      <c r="N37" s="114">
        <v>80000</v>
      </c>
      <c r="O37" s="114">
        <v>80000</v>
      </c>
      <c r="P37" s="114"/>
      <c r="Q37" s="114"/>
      <c r="R37" s="114"/>
      <c r="S37" s="114"/>
    </row>
    <row r="38" ht="21" customHeight="1" spans="1:19">
      <c r="A38" s="126" t="s">
        <v>198</v>
      </c>
      <c r="B38" s="127" t="s">
        <v>71</v>
      </c>
      <c r="C38" s="127" t="s">
        <v>270</v>
      </c>
      <c r="D38" s="128" t="s">
        <v>439</v>
      </c>
      <c r="E38" s="128" t="s">
        <v>420</v>
      </c>
      <c r="F38" s="128" t="s">
        <v>354</v>
      </c>
      <c r="G38" s="148">
        <v>1</v>
      </c>
      <c r="H38" s="114"/>
      <c r="I38" s="114">
        <v>3000</v>
      </c>
      <c r="J38" s="114"/>
      <c r="K38" s="114"/>
      <c r="L38" s="114"/>
      <c r="M38" s="114"/>
      <c r="N38" s="114">
        <v>3000</v>
      </c>
      <c r="O38" s="114">
        <v>3000</v>
      </c>
      <c r="P38" s="114"/>
      <c r="Q38" s="114"/>
      <c r="R38" s="114"/>
      <c r="S38" s="114"/>
    </row>
    <row r="39" ht="21" customHeight="1" spans="1:19">
      <c r="A39" s="126" t="s">
        <v>198</v>
      </c>
      <c r="B39" s="127" t="s">
        <v>71</v>
      </c>
      <c r="C39" s="127" t="s">
        <v>270</v>
      </c>
      <c r="D39" s="128" t="s">
        <v>440</v>
      </c>
      <c r="E39" s="128" t="s">
        <v>420</v>
      </c>
      <c r="F39" s="128" t="s">
        <v>354</v>
      </c>
      <c r="G39" s="148">
        <v>1</v>
      </c>
      <c r="H39" s="114"/>
      <c r="I39" s="114">
        <v>30000</v>
      </c>
      <c r="J39" s="114"/>
      <c r="K39" s="114"/>
      <c r="L39" s="114"/>
      <c r="M39" s="114"/>
      <c r="N39" s="114">
        <v>30000</v>
      </c>
      <c r="O39" s="114">
        <v>30000</v>
      </c>
      <c r="P39" s="114"/>
      <c r="Q39" s="114"/>
      <c r="R39" s="114"/>
      <c r="S39" s="114"/>
    </row>
    <row r="40" ht="21" customHeight="1" spans="1:19">
      <c r="A40" s="126" t="s">
        <v>198</v>
      </c>
      <c r="B40" s="127" t="s">
        <v>71</v>
      </c>
      <c r="C40" s="127" t="s">
        <v>270</v>
      </c>
      <c r="D40" s="128" t="s">
        <v>441</v>
      </c>
      <c r="E40" s="128" t="s">
        <v>420</v>
      </c>
      <c r="F40" s="128" t="s">
        <v>354</v>
      </c>
      <c r="G40" s="148">
        <v>1</v>
      </c>
      <c r="H40" s="114"/>
      <c r="I40" s="114">
        <v>300000</v>
      </c>
      <c r="J40" s="114"/>
      <c r="K40" s="114"/>
      <c r="L40" s="114"/>
      <c r="M40" s="114"/>
      <c r="N40" s="114">
        <v>300000</v>
      </c>
      <c r="O40" s="114">
        <v>300000</v>
      </c>
      <c r="P40" s="114"/>
      <c r="Q40" s="114"/>
      <c r="R40" s="114"/>
      <c r="S40" s="114"/>
    </row>
    <row r="41" ht="21" customHeight="1" spans="1:19">
      <c r="A41" s="126" t="s">
        <v>198</v>
      </c>
      <c r="B41" s="127" t="s">
        <v>71</v>
      </c>
      <c r="C41" s="127" t="s">
        <v>270</v>
      </c>
      <c r="D41" s="128" t="s">
        <v>442</v>
      </c>
      <c r="E41" s="128" t="s">
        <v>420</v>
      </c>
      <c r="F41" s="128" t="s">
        <v>354</v>
      </c>
      <c r="G41" s="148">
        <v>1</v>
      </c>
      <c r="H41" s="114"/>
      <c r="I41" s="114">
        <v>300000</v>
      </c>
      <c r="J41" s="114"/>
      <c r="K41" s="114"/>
      <c r="L41" s="114"/>
      <c r="M41" s="114"/>
      <c r="N41" s="114">
        <v>300000</v>
      </c>
      <c r="O41" s="114">
        <v>300000</v>
      </c>
      <c r="P41" s="114"/>
      <c r="Q41" s="114"/>
      <c r="R41" s="114"/>
      <c r="S41" s="114"/>
    </row>
    <row r="42" ht="21" customHeight="1" spans="1:19">
      <c r="A42" s="126" t="s">
        <v>198</v>
      </c>
      <c r="B42" s="127" t="s">
        <v>71</v>
      </c>
      <c r="C42" s="127" t="s">
        <v>270</v>
      </c>
      <c r="D42" s="128" t="s">
        <v>443</v>
      </c>
      <c r="E42" s="128" t="s">
        <v>420</v>
      </c>
      <c r="F42" s="128" t="s">
        <v>354</v>
      </c>
      <c r="G42" s="148">
        <v>1</v>
      </c>
      <c r="H42" s="114"/>
      <c r="I42" s="114">
        <v>14000</v>
      </c>
      <c r="J42" s="114"/>
      <c r="K42" s="114"/>
      <c r="L42" s="114"/>
      <c r="M42" s="114"/>
      <c r="N42" s="114">
        <v>14000</v>
      </c>
      <c r="O42" s="114">
        <v>14000</v>
      </c>
      <c r="P42" s="114"/>
      <c r="Q42" s="114"/>
      <c r="R42" s="114"/>
      <c r="S42" s="114"/>
    </row>
    <row r="43" ht="21" customHeight="1" spans="1:19">
      <c r="A43" s="126" t="s">
        <v>198</v>
      </c>
      <c r="B43" s="127" t="s">
        <v>71</v>
      </c>
      <c r="C43" s="127" t="s">
        <v>270</v>
      </c>
      <c r="D43" s="128" t="s">
        <v>444</v>
      </c>
      <c r="E43" s="128" t="s">
        <v>420</v>
      </c>
      <c r="F43" s="128" t="s">
        <v>354</v>
      </c>
      <c r="G43" s="148">
        <v>2</v>
      </c>
      <c r="H43" s="114"/>
      <c r="I43" s="114">
        <v>30000</v>
      </c>
      <c r="J43" s="114"/>
      <c r="K43" s="114"/>
      <c r="L43" s="114"/>
      <c r="M43" s="114"/>
      <c r="N43" s="114">
        <v>30000</v>
      </c>
      <c r="O43" s="114">
        <v>30000</v>
      </c>
      <c r="P43" s="114"/>
      <c r="Q43" s="114"/>
      <c r="R43" s="114"/>
      <c r="S43" s="114"/>
    </row>
    <row r="44" ht="21" customHeight="1" spans="1:19">
      <c r="A44" s="126" t="s">
        <v>198</v>
      </c>
      <c r="B44" s="127" t="s">
        <v>71</v>
      </c>
      <c r="C44" s="127" t="s">
        <v>270</v>
      </c>
      <c r="D44" s="128" t="s">
        <v>445</v>
      </c>
      <c r="E44" s="128" t="s">
        <v>420</v>
      </c>
      <c r="F44" s="128" t="s">
        <v>354</v>
      </c>
      <c r="G44" s="148">
        <v>1</v>
      </c>
      <c r="H44" s="114"/>
      <c r="I44" s="114">
        <v>2000</v>
      </c>
      <c r="J44" s="114"/>
      <c r="K44" s="114"/>
      <c r="L44" s="114"/>
      <c r="M44" s="114"/>
      <c r="N44" s="114">
        <v>2000</v>
      </c>
      <c r="O44" s="114">
        <v>2000</v>
      </c>
      <c r="P44" s="114"/>
      <c r="Q44" s="114"/>
      <c r="R44" s="114"/>
      <c r="S44" s="114"/>
    </row>
    <row r="45" ht="21" customHeight="1" spans="1:19">
      <c r="A45" s="126" t="s">
        <v>198</v>
      </c>
      <c r="B45" s="127" t="s">
        <v>71</v>
      </c>
      <c r="C45" s="127" t="s">
        <v>270</v>
      </c>
      <c r="D45" s="128" t="s">
        <v>446</v>
      </c>
      <c r="E45" s="128" t="s">
        <v>447</v>
      </c>
      <c r="F45" s="128" t="s">
        <v>354</v>
      </c>
      <c r="G45" s="148">
        <v>10</v>
      </c>
      <c r="H45" s="114"/>
      <c r="I45" s="114">
        <v>60000</v>
      </c>
      <c r="J45" s="114"/>
      <c r="K45" s="114"/>
      <c r="L45" s="114"/>
      <c r="M45" s="114"/>
      <c r="N45" s="114">
        <v>60000</v>
      </c>
      <c r="O45" s="114">
        <v>60000</v>
      </c>
      <c r="P45" s="114"/>
      <c r="Q45" s="114"/>
      <c r="R45" s="114"/>
      <c r="S45" s="114"/>
    </row>
    <row r="46" ht="21" customHeight="1" spans="1:19">
      <c r="A46" s="126" t="s">
        <v>198</v>
      </c>
      <c r="B46" s="127" t="s">
        <v>71</v>
      </c>
      <c r="C46" s="127" t="s">
        <v>270</v>
      </c>
      <c r="D46" s="128" t="s">
        <v>448</v>
      </c>
      <c r="E46" s="128" t="s">
        <v>449</v>
      </c>
      <c r="F46" s="128" t="s">
        <v>354</v>
      </c>
      <c r="G46" s="148">
        <v>8</v>
      </c>
      <c r="H46" s="114"/>
      <c r="I46" s="114">
        <v>40000</v>
      </c>
      <c r="J46" s="114"/>
      <c r="K46" s="114"/>
      <c r="L46" s="114"/>
      <c r="M46" s="114"/>
      <c r="N46" s="114">
        <v>40000</v>
      </c>
      <c r="O46" s="114">
        <v>40000</v>
      </c>
      <c r="P46" s="114"/>
      <c r="Q46" s="114"/>
      <c r="R46" s="114"/>
      <c r="S46" s="114"/>
    </row>
    <row r="47" ht="21" customHeight="1" spans="1:19">
      <c r="A47" s="126" t="s">
        <v>198</v>
      </c>
      <c r="B47" s="127" t="s">
        <v>71</v>
      </c>
      <c r="C47" s="127" t="s">
        <v>270</v>
      </c>
      <c r="D47" s="128" t="s">
        <v>450</v>
      </c>
      <c r="E47" s="128" t="s">
        <v>451</v>
      </c>
      <c r="F47" s="128" t="s">
        <v>354</v>
      </c>
      <c r="G47" s="148">
        <v>1</v>
      </c>
      <c r="H47" s="114"/>
      <c r="I47" s="114">
        <v>78000</v>
      </c>
      <c r="J47" s="114"/>
      <c r="K47" s="114"/>
      <c r="L47" s="114"/>
      <c r="M47" s="114"/>
      <c r="N47" s="114">
        <v>78000</v>
      </c>
      <c r="O47" s="114">
        <v>78000</v>
      </c>
      <c r="P47" s="114"/>
      <c r="Q47" s="114"/>
      <c r="R47" s="114"/>
      <c r="S47" s="114"/>
    </row>
    <row r="48" ht="21" customHeight="1" spans="1:19">
      <c r="A48" s="126" t="s">
        <v>198</v>
      </c>
      <c r="B48" s="127" t="s">
        <v>71</v>
      </c>
      <c r="C48" s="127" t="s">
        <v>270</v>
      </c>
      <c r="D48" s="128" t="s">
        <v>452</v>
      </c>
      <c r="E48" s="128" t="s">
        <v>451</v>
      </c>
      <c r="F48" s="128" t="s">
        <v>354</v>
      </c>
      <c r="G48" s="148">
        <v>1</v>
      </c>
      <c r="H48" s="114"/>
      <c r="I48" s="114">
        <v>198000</v>
      </c>
      <c r="J48" s="114"/>
      <c r="K48" s="114"/>
      <c r="L48" s="114"/>
      <c r="M48" s="114"/>
      <c r="N48" s="114">
        <v>198000</v>
      </c>
      <c r="O48" s="114">
        <v>198000</v>
      </c>
      <c r="P48" s="114"/>
      <c r="Q48" s="114"/>
      <c r="R48" s="114"/>
      <c r="S48" s="114"/>
    </row>
    <row r="49" ht="21" customHeight="1" spans="1:19">
      <c r="A49" s="126" t="s">
        <v>198</v>
      </c>
      <c r="B49" s="127" t="s">
        <v>71</v>
      </c>
      <c r="C49" s="127" t="s">
        <v>270</v>
      </c>
      <c r="D49" s="128" t="s">
        <v>453</v>
      </c>
      <c r="E49" s="128" t="s">
        <v>454</v>
      </c>
      <c r="F49" s="128" t="s">
        <v>354</v>
      </c>
      <c r="G49" s="148">
        <v>1</v>
      </c>
      <c r="H49" s="114"/>
      <c r="I49" s="114">
        <v>30000</v>
      </c>
      <c r="J49" s="114"/>
      <c r="K49" s="114"/>
      <c r="L49" s="114"/>
      <c r="M49" s="114"/>
      <c r="N49" s="114">
        <v>30000</v>
      </c>
      <c r="O49" s="114">
        <v>30000</v>
      </c>
      <c r="P49" s="114"/>
      <c r="Q49" s="114"/>
      <c r="R49" s="114"/>
      <c r="S49" s="114"/>
    </row>
    <row r="50" ht="21" customHeight="1" spans="1:19">
      <c r="A50" s="126" t="s">
        <v>198</v>
      </c>
      <c r="B50" s="127" t="s">
        <v>71</v>
      </c>
      <c r="C50" s="127" t="s">
        <v>270</v>
      </c>
      <c r="D50" s="128" t="s">
        <v>276</v>
      </c>
      <c r="E50" s="128" t="s">
        <v>454</v>
      </c>
      <c r="F50" s="128" t="s">
        <v>354</v>
      </c>
      <c r="G50" s="148">
        <v>4</v>
      </c>
      <c r="H50" s="114"/>
      <c r="I50" s="114">
        <v>120000</v>
      </c>
      <c r="J50" s="114"/>
      <c r="K50" s="114"/>
      <c r="L50" s="114"/>
      <c r="M50" s="114"/>
      <c r="N50" s="114">
        <v>120000</v>
      </c>
      <c r="O50" s="114">
        <v>120000</v>
      </c>
      <c r="P50" s="114"/>
      <c r="Q50" s="114"/>
      <c r="R50" s="114"/>
      <c r="S50" s="114"/>
    </row>
    <row r="51" ht="21" customHeight="1" spans="1:19">
      <c r="A51" s="126" t="s">
        <v>198</v>
      </c>
      <c r="B51" s="127" t="s">
        <v>71</v>
      </c>
      <c r="C51" s="127" t="s">
        <v>270</v>
      </c>
      <c r="D51" s="128" t="s">
        <v>455</v>
      </c>
      <c r="E51" s="128" t="s">
        <v>456</v>
      </c>
      <c r="F51" s="128" t="s">
        <v>354</v>
      </c>
      <c r="G51" s="148">
        <v>1</v>
      </c>
      <c r="H51" s="114"/>
      <c r="I51" s="114">
        <v>250000</v>
      </c>
      <c r="J51" s="114"/>
      <c r="K51" s="114"/>
      <c r="L51" s="114"/>
      <c r="M51" s="114"/>
      <c r="N51" s="114">
        <v>250000</v>
      </c>
      <c r="O51" s="114">
        <v>250000</v>
      </c>
      <c r="P51" s="114"/>
      <c r="Q51" s="114"/>
      <c r="R51" s="114"/>
      <c r="S51" s="114"/>
    </row>
    <row r="52" ht="21" customHeight="1" spans="1:19">
      <c r="A52" s="126" t="s">
        <v>198</v>
      </c>
      <c r="B52" s="127" t="s">
        <v>71</v>
      </c>
      <c r="C52" s="127" t="s">
        <v>270</v>
      </c>
      <c r="D52" s="128" t="s">
        <v>457</v>
      </c>
      <c r="E52" s="128" t="s">
        <v>458</v>
      </c>
      <c r="F52" s="128" t="s">
        <v>354</v>
      </c>
      <c r="G52" s="148">
        <v>1</v>
      </c>
      <c r="H52" s="114"/>
      <c r="I52" s="114">
        <v>1500000</v>
      </c>
      <c r="J52" s="114"/>
      <c r="K52" s="114"/>
      <c r="L52" s="114"/>
      <c r="M52" s="114"/>
      <c r="N52" s="114">
        <v>1500000</v>
      </c>
      <c r="O52" s="114">
        <v>1500000</v>
      </c>
      <c r="P52" s="114"/>
      <c r="Q52" s="114"/>
      <c r="R52" s="114"/>
      <c r="S52" s="114"/>
    </row>
    <row r="53" ht="21" customHeight="1" spans="1:19">
      <c r="A53" s="126" t="s">
        <v>198</v>
      </c>
      <c r="B53" s="127" t="s">
        <v>71</v>
      </c>
      <c r="C53" s="127" t="s">
        <v>270</v>
      </c>
      <c r="D53" s="128" t="s">
        <v>459</v>
      </c>
      <c r="E53" s="128" t="s">
        <v>460</v>
      </c>
      <c r="F53" s="128" t="s">
        <v>354</v>
      </c>
      <c r="G53" s="148">
        <v>1</v>
      </c>
      <c r="H53" s="114"/>
      <c r="I53" s="114">
        <v>3500</v>
      </c>
      <c r="J53" s="114"/>
      <c r="K53" s="114"/>
      <c r="L53" s="114"/>
      <c r="M53" s="114"/>
      <c r="N53" s="114">
        <v>3500</v>
      </c>
      <c r="O53" s="114">
        <v>3500</v>
      </c>
      <c r="P53" s="114"/>
      <c r="Q53" s="114"/>
      <c r="R53" s="114"/>
      <c r="S53" s="114"/>
    </row>
    <row r="54" ht="21" customHeight="1" spans="1:19">
      <c r="A54" s="126" t="s">
        <v>198</v>
      </c>
      <c r="B54" s="127" t="s">
        <v>71</v>
      </c>
      <c r="C54" s="127" t="s">
        <v>270</v>
      </c>
      <c r="D54" s="128" t="s">
        <v>461</v>
      </c>
      <c r="E54" s="128" t="s">
        <v>460</v>
      </c>
      <c r="F54" s="128" t="s">
        <v>354</v>
      </c>
      <c r="G54" s="148">
        <v>2</v>
      </c>
      <c r="H54" s="114"/>
      <c r="I54" s="114">
        <v>3400</v>
      </c>
      <c r="J54" s="114"/>
      <c r="K54" s="114"/>
      <c r="L54" s="114"/>
      <c r="M54" s="114"/>
      <c r="N54" s="114">
        <v>3400</v>
      </c>
      <c r="O54" s="114">
        <v>3400</v>
      </c>
      <c r="P54" s="114"/>
      <c r="Q54" s="114"/>
      <c r="R54" s="114"/>
      <c r="S54" s="114"/>
    </row>
    <row r="55" ht="21" customHeight="1" spans="1:19">
      <c r="A55" s="126" t="s">
        <v>198</v>
      </c>
      <c r="B55" s="127" t="s">
        <v>71</v>
      </c>
      <c r="C55" s="127" t="s">
        <v>270</v>
      </c>
      <c r="D55" s="128" t="s">
        <v>462</v>
      </c>
      <c r="E55" s="128" t="s">
        <v>463</v>
      </c>
      <c r="F55" s="128" t="s">
        <v>354</v>
      </c>
      <c r="G55" s="148">
        <v>1</v>
      </c>
      <c r="H55" s="114"/>
      <c r="I55" s="114">
        <v>2283000</v>
      </c>
      <c r="J55" s="114"/>
      <c r="K55" s="114"/>
      <c r="L55" s="114"/>
      <c r="M55" s="114"/>
      <c r="N55" s="114">
        <v>2283000</v>
      </c>
      <c r="O55" s="114">
        <v>2283000</v>
      </c>
      <c r="P55" s="114"/>
      <c r="Q55" s="114"/>
      <c r="R55" s="114"/>
      <c r="S55" s="114"/>
    </row>
    <row r="56" ht="21" customHeight="1" spans="1:19">
      <c r="A56" s="126" t="s">
        <v>198</v>
      </c>
      <c r="B56" s="127" t="s">
        <v>71</v>
      </c>
      <c r="C56" s="127" t="s">
        <v>270</v>
      </c>
      <c r="D56" s="128" t="s">
        <v>464</v>
      </c>
      <c r="E56" s="128" t="s">
        <v>463</v>
      </c>
      <c r="F56" s="128" t="s">
        <v>354</v>
      </c>
      <c r="G56" s="148">
        <v>2</v>
      </c>
      <c r="H56" s="114"/>
      <c r="I56" s="114">
        <v>3600</v>
      </c>
      <c r="J56" s="114"/>
      <c r="K56" s="114"/>
      <c r="L56" s="114"/>
      <c r="M56" s="114"/>
      <c r="N56" s="114">
        <v>3600</v>
      </c>
      <c r="O56" s="114">
        <v>3600</v>
      </c>
      <c r="P56" s="114"/>
      <c r="Q56" s="114"/>
      <c r="R56" s="114"/>
      <c r="S56" s="114"/>
    </row>
    <row r="57" ht="21" customHeight="1" spans="1:19">
      <c r="A57" s="126" t="s">
        <v>198</v>
      </c>
      <c r="B57" s="127" t="s">
        <v>71</v>
      </c>
      <c r="C57" s="127" t="s">
        <v>270</v>
      </c>
      <c r="D57" s="128" t="s">
        <v>465</v>
      </c>
      <c r="E57" s="128" t="s">
        <v>463</v>
      </c>
      <c r="F57" s="128" t="s">
        <v>354</v>
      </c>
      <c r="G57" s="148">
        <v>1</v>
      </c>
      <c r="H57" s="114"/>
      <c r="I57" s="114">
        <v>35000</v>
      </c>
      <c r="J57" s="114"/>
      <c r="K57" s="114"/>
      <c r="L57" s="114"/>
      <c r="M57" s="114"/>
      <c r="N57" s="114">
        <v>35000</v>
      </c>
      <c r="O57" s="114">
        <v>35000</v>
      </c>
      <c r="P57" s="114"/>
      <c r="Q57" s="114"/>
      <c r="R57" s="114"/>
      <c r="S57" s="114"/>
    </row>
    <row r="58" ht="21" customHeight="1" spans="1:19">
      <c r="A58" s="126" t="s">
        <v>198</v>
      </c>
      <c r="B58" s="127" t="s">
        <v>71</v>
      </c>
      <c r="C58" s="127" t="s">
        <v>270</v>
      </c>
      <c r="D58" s="128" t="s">
        <v>466</v>
      </c>
      <c r="E58" s="128" t="s">
        <v>463</v>
      </c>
      <c r="F58" s="128" t="s">
        <v>354</v>
      </c>
      <c r="G58" s="148">
        <v>2</v>
      </c>
      <c r="H58" s="114"/>
      <c r="I58" s="114">
        <v>66000</v>
      </c>
      <c r="J58" s="114"/>
      <c r="K58" s="114"/>
      <c r="L58" s="114"/>
      <c r="M58" s="114"/>
      <c r="N58" s="114">
        <v>66000</v>
      </c>
      <c r="O58" s="114">
        <v>66000</v>
      </c>
      <c r="P58" s="114"/>
      <c r="Q58" s="114"/>
      <c r="R58" s="114"/>
      <c r="S58" s="114"/>
    </row>
    <row r="59" ht="21" customHeight="1" spans="1:19">
      <c r="A59" s="126" t="s">
        <v>198</v>
      </c>
      <c r="B59" s="127" t="s">
        <v>71</v>
      </c>
      <c r="C59" s="127" t="s">
        <v>270</v>
      </c>
      <c r="D59" s="128" t="s">
        <v>467</v>
      </c>
      <c r="E59" s="128" t="s">
        <v>468</v>
      </c>
      <c r="F59" s="128" t="s">
        <v>354</v>
      </c>
      <c r="G59" s="148">
        <v>2</v>
      </c>
      <c r="H59" s="114"/>
      <c r="I59" s="114">
        <v>400000</v>
      </c>
      <c r="J59" s="114"/>
      <c r="K59" s="114"/>
      <c r="L59" s="114"/>
      <c r="M59" s="114"/>
      <c r="N59" s="114">
        <v>400000</v>
      </c>
      <c r="O59" s="114">
        <v>400000</v>
      </c>
      <c r="P59" s="114"/>
      <c r="Q59" s="114"/>
      <c r="R59" s="114"/>
      <c r="S59" s="114"/>
    </row>
    <row r="60" ht="21" customHeight="1" spans="1:19">
      <c r="A60" s="126" t="s">
        <v>198</v>
      </c>
      <c r="B60" s="127" t="s">
        <v>71</v>
      </c>
      <c r="C60" s="127" t="s">
        <v>270</v>
      </c>
      <c r="D60" s="128" t="s">
        <v>469</v>
      </c>
      <c r="E60" s="128" t="s">
        <v>470</v>
      </c>
      <c r="F60" s="128" t="s">
        <v>354</v>
      </c>
      <c r="G60" s="148">
        <v>1</v>
      </c>
      <c r="H60" s="114"/>
      <c r="I60" s="114">
        <v>700000</v>
      </c>
      <c r="J60" s="114"/>
      <c r="K60" s="114"/>
      <c r="L60" s="114"/>
      <c r="M60" s="114"/>
      <c r="N60" s="114">
        <v>700000</v>
      </c>
      <c r="O60" s="114">
        <v>700000</v>
      </c>
      <c r="P60" s="114"/>
      <c r="Q60" s="114"/>
      <c r="R60" s="114"/>
      <c r="S60" s="114"/>
    </row>
    <row r="61" ht="21" customHeight="1" spans="1:19">
      <c r="A61" s="126" t="s">
        <v>198</v>
      </c>
      <c r="B61" s="127" t="s">
        <v>71</v>
      </c>
      <c r="C61" s="127" t="s">
        <v>270</v>
      </c>
      <c r="D61" s="128" t="s">
        <v>471</v>
      </c>
      <c r="E61" s="128" t="s">
        <v>470</v>
      </c>
      <c r="F61" s="128" t="s">
        <v>354</v>
      </c>
      <c r="G61" s="148">
        <v>1</v>
      </c>
      <c r="H61" s="114"/>
      <c r="I61" s="114">
        <v>70000</v>
      </c>
      <c r="J61" s="114"/>
      <c r="K61" s="114"/>
      <c r="L61" s="114"/>
      <c r="M61" s="114"/>
      <c r="N61" s="114">
        <v>70000</v>
      </c>
      <c r="O61" s="114">
        <v>70000</v>
      </c>
      <c r="P61" s="114"/>
      <c r="Q61" s="114"/>
      <c r="R61" s="114"/>
      <c r="S61" s="114"/>
    </row>
    <row r="62" ht="21" customHeight="1" spans="1:19">
      <c r="A62" s="129" t="s">
        <v>170</v>
      </c>
      <c r="B62" s="130"/>
      <c r="C62" s="130"/>
      <c r="D62" s="131"/>
      <c r="E62" s="131"/>
      <c r="F62" s="131"/>
      <c r="G62" s="149"/>
      <c r="H62" s="114"/>
      <c r="I62" s="114">
        <v>8744645.64</v>
      </c>
      <c r="J62" s="114"/>
      <c r="K62" s="114"/>
      <c r="L62" s="114"/>
      <c r="M62" s="114"/>
      <c r="N62" s="114">
        <v>8744645.64</v>
      </c>
      <c r="O62" s="114">
        <v>8744645.64</v>
      </c>
      <c r="P62" s="114"/>
      <c r="Q62" s="114"/>
      <c r="R62" s="114"/>
      <c r="S62" s="114"/>
    </row>
    <row r="63" ht="21" customHeight="1" spans="1:19">
      <c r="A63" s="145" t="s">
        <v>472</v>
      </c>
      <c r="B63" s="46"/>
      <c r="C63" s="46"/>
      <c r="D63" s="145"/>
      <c r="E63" s="145"/>
      <c r="F63" s="145"/>
      <c r="G63" s="150"/>
      <c r="H63" s="151"/>
      <c r="I63" s="151"/>
      <c r="J63" s="151"/>
      <c r="K63" s="151"/>
      <c r="L63" s="151"/>
      <c r="M63" s="151"/>
      <c r="N63" s="151"/>
      <c r="O63" s="151"/>
      <c r="P63" s="151"/>
      <c r="Q63" s="151"/>
      <c r="R63" s="151"/>
      <c r="S63" s="151"/>
    </row>
  </sheetData>
  <mergeCells count="19">
    <mergeCell ref="A2:S2"/>
    <mergeCell ref="A3:H3"/>
    <mergeCell ref="I4:S4"/>
    <mergeCell ref="N5:S5"/>
    <mergeCell ref="A62:G62"/>
    <mergeCell ref="A63:S6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C1" workbookViewId="0">
      <selection activeCell="G20" sqref="G20"/>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ht="16.5" customHeight="1" spans="1:20">
      <c r="A1" s="111"/>
      <c r="B1" s="117"/>
      <c r="C1" s="117"/>
      <c r="D1" s="117"/>
      <c r="E1" s="117"/>
      <c r="F1" s="117"/>
      <c r="G1" s="117"/>
      <c r="H1" s="111"/>
      <c r="I1" s="111"/>
      <c r="J1" s="111"/>
      <c r="K1" s="111"/>
      <c r="L1" s="111"/>
      <c r="M1" s="111"/>
      <c r="N1" s="132"/>
      <c r="O1" s="111"/>
      <c r="P1" s="111"/>
      <c r="Q1" s="117"/>
      <c r="R1" s="111"/>
      <c r="S1" s="140"/>
      <c r="T1" s="140" t="s">
        <v>473</v>
      </c>
    </row>
    <row r="2" ht="41.25" customHeight="1" spans="1:20">
      <c r="A2" s="107" t="str">
        <f>"2026"&amp;"年部门政府购买服务预算表"</f>
        <v>2026年部门政府购买服务预算表</v>
      </c>
      <c r="B2" s="102"/>
      <c r="C2" s="102"/>
      <c r="D2" s="102"/>
      <c r="E2" s="102"/>
      <c r="F2" s="102"/>
      <c r="G2" s="102"/>
      <c r="H2" s="118"/>
      <c r="I2" s="118"/>
      <c r="J2" s="118"/>
      <c r="K2" s="118"/>
      <c r="L2" s="118"/>
      <c r="M2" s="118"/>
      <c r="N2" s="133"/>
      <c r="O2" s="118"/>
      <c r="P2" s="118"/>
      <c r="Q2" s="102"/>
      <c r="R2" s="118"/>
      <c r="S2" s="133"/>
      <c r="T2" s="102"/>
    </row>
    <row r="3" ht="22.5" customHeight="1" spans="1:20">
      <c r="A3" s="108" t="s">
        <v>1</v>
      </c>
      <c r="B3" s="119"/>
      <c r="C3" s="119"/>
      <c r="D3" s="119"/>
      <c r="E3" s="119"/>
      <c r="F3" s="119"/>
      <c r="G3" s="119"/>
      <c r="H3" s="109"/>
      <c r="I3" s="109"/>
      <c r="J3" s="109"/>
      <c r="K3" s="109"/>
      <c r="L3" s="109"/>
      <c r="M3" s="109"/>
      <c r="N3" s="132"/>
      <c r="O3" s="111"/>
      <c r="P3" s="111"/>
      <c r="Q3" s="117"/>
      <c r="R3" s="111"/>
      <c r="S3" s="141"/>
      <c r="T3" s="140" t="s">
        <v>2</v>
      </c>
    </row>
    <row r="4" ht="24" customHeight="1" spans="1:20">
      <c r="A4" s="51" t="s">
        <v>179</v>
      </c>
      <c r="B4" s="120" t="s">
        <v>180</v>
      </c>
      <c r="C4" s="120" t="s">
        <v>390</v>
      </c>
      <c r="D4" s="120" t="s">
        <v>474</v>
      </c>
      <c r="E4" s="120" t="s">
        <v>475</v>
      </c>
      <c r="F4" s="120" t="s">
        <v>476</v>
      </c>
      <c r="G4" s="120" t="s">
        <v>477</v>
      </c>
      <c r="H4" s="121" t="s">
        <v>478</v>
      </c>
      <c r="I4" s="121" t="s">
        <v>479</v>
      </c>
      <c r="J4" s="134" t="s">
        <v>187</v>
      </c>
      <c r="K4" s="134"/>
      <c r="L4" s="134"/>
      <c r="M4" s="134"/>
      <c r="N4" s="135"/>
      <c r="O4" s="134"/>
      <c r="P4" s="134"/>
      <c r="Q4" s="142"/>
      <c r="R4" s="134"/>
      <c r="S4" s="135"/>
      <c r="T4" s="115"/>
    </row>
    <row r="5" ht="24" customHeight="1" spans="1:20">
      <c r="A5" s="56"/>
      <c r="B5" s="122"/>
      <c r="C5" s="122"/>
      <c r="D5" s="122"/>
      <c r="E5" s="122"/>
      <c r="F5" s="122"/>
      <c r="G5" s="122"/>
      <c r="H5" s="123"/>
      <c r="I5" s="123"/>
      <c r="J5" s="123" t="s">
        <v>56</v>
      </c>
      <c r="K5" s="123" t="s">
        <v>59</v>
      </c>
      <c r="L5" s="123" t="s">
        <v>396</v>
      </c>
      <c r="M5" s="123" t="s">
        <v>397</v>
      </c>
      <c r="N5" s="136" t="s">
        <v>398</v>
      </c>
      <c r="O5" s="137" t="s">
        <v>399</v>
      </c>
      <c r="P5" s="137"/>
      <c r="Q5" s="143"/>
      <c r="R5" s="137"/>
      <c r="S5" s="144"/>
      <c r="T5" s="124"/>
    </row>
    <row r="6" ht="54" customHeight="1" spans="1:20">
      <c r="A6" s="59"/>
      <c r="B6" s="124"/>
      <c r="C6" s="124"/>
      <c r="D6" s="124"/>
      <c r="E6" s="124"/>
      <c r="F6" s="124"/>
      <c r="G6" s="124"/>
      <c r="H6" s="125"/>
      <c r="I6" s="125"/>
      <c r="J6" s="125"/>
      <c r="K6" s="125" t="s">
        <v>58</v>
      </c>
      <c r="L6" s="125"/>
      <c r="M6" s="125"/>
      <c r="N6" s="138"/>
      <c r="O6" s="125" t="s">
        <v>58</v>
      </c>
      <c r="P6" s="125" t="s">
        <v>65</v>
      </c>
      <c r="Q6" s="124" t="s">
        <v>66</v>
      </c>
      <c r="R6" s="125" t="s">
        <v>67</v>
      </c>
      <c r="S6" s="138" t="s">
        <v>68</v>
      </c>
      <c r="T6" s="124" t="s">
        <v>69</v>
      </c>
    </row>
    <row r="7" ht="17.25" customHeight="1" spans="1:20">
      <c r="A7" s="60">
        <v>1</v>
      </c>
      <c r="B7" s="124">
        <v>2</v>
      </c>
      <c r="C7" s="60">
        <v>3</v>
      </c>
      <c r="D7" s="60">
        <v>4</v>
      </c>
      <c r="E7" s="124">
        <v>5</v>
      </c>
      <c r="F7" s="60">
        <v>6</v>
      </c>
      <c r="G7" s="60">
        <v>7</v>
      </c>
      <c r="H7" s="124">
        <v>8</v>
      </c>
      <c r="I7" s="60">
        <v>9</v>
      </c>
      <c r="J7" s="60">
        <v>10</v>
      </c>
      <c r="K7" s="124">
        <v>11</v>
      </c>
      <c r="L7" s="60">
        <v>12</v>
      </c>
      <c r="M7" s="60">
        <v>13</v>
      </c>
      <c r="N7" s="124">
        <v>14</v>
      </c>
      <c r="O7" s="60">
        <v>15</v>
      </c>
      <c r="P7" s="60">
        <v>16</v>
      </c>
      <c r="Q7" s="124">
        <v>17</v>
      </c>
      <c r="R7" s="60">
        <v>18</v>
      </c>
      <c r="S7" s="60">
        <v>19</v>
      </c>
      <c r="T7" s="60">
        <v>20</v>
      </c>
    </row>
    <row r="8" ht="21" customHeight="1" spans="1:20">
      <c r="A8" s="126"/>
      <c r="B8" s="127"/>
      <c r="C8" s="127"/>
      <c r="D8" s="127"/>
      <c r="E8" s="127"/>
      <c r="F8" s="127"/>
      <c r="G8" s="127"/>
      <c r="H8" s="128"/>
      <c r="I8" s="128"/>
      <c r="J8" s="114"/>
      <c r="K8" s="114"/>
      <c r="L8" s="114"/>
      <c r="M8" s="114"/>
      <c r="N8" s="114"/>
      <c r="O8" s="114"/>
      <c r="P8" s="114"/>
      <c r="Q8" s="114"/>
      <c r="R8" s="114"/>
      <c r="S8" s="114"/>
      <c r="T8" s="114"/>
    </row>
    <row r="9" ht="21" customHeight="1" spans="1:20">
      <c r="A9" s="129" t="s">
        <v>170</v>
      </c>
      <c r="B9" s="130"/>
      <c r="C9" s="130"/>
      <c r="D9" s="130"/>
      <c r="E9" s="130"/>
      <c r="F9" s="130"/>
      <c r="G9" s="130"/>
      <c r="H9" s="131"/>
      <c r="I9" s="139"/>
      <c r="J9" s="114"/>
      <c r="K9" s="114"/>
      <c r="L9" s="114"/>
      <c r="M9" s="114"/>
      <c r="N9" s="114"/>
      <c r="O9" s="114"/>
      <c r="P9" s="114"/>
      <c r="Q9" s="114"/>
      <c r="R9" s="114"/>
      <c r="S9" s="114"/>
      <c r="T9" s="114"/>
    </row>
    <row r="11" customHeight="1" spans="1:1">
      <c r="A11" t="s">
        <v>480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0"/>
  <sheetViews>
    <sheetView showZeros="0" workbookViewId="0">
      <selection activeCell="A10" sqref="$A10:$XFD10"/>
    </sheetView>
  </sheetViews>
  <sheetFormatPr defaultColWidth="9.125" defaultRowHeight="14.25" customHeight="1"/>
  <cols>
    <col min="1" max="1" width="37.75" customWidth="1"/>
    <col min="2" max="13" width="20" customWidth="1"/>
  </cols>
  <sheetData>
    <row r="1" ht="17.25" customHeight="1" spans="4:13">
      <c r="D1" s="106"/>
      <c r="M1" s="44" t="s">
        <v>481</v>
      </c>
    </row>
    <row r="2" ht="41.25" customHeight="1" spans="1:13">
      <c r="A2" s="107" t="str">
        <f>"2026"&amp;"年对下转移支付预算表"</f>
        <v>2026年对下转移支付预算表</v>
      </c>
      <c r="B2" s="45"/>
      <c r="C2" s="45"/>
      <c r="D2" s="45"/>
      <c r="E2" s="45"/>
      <c r="F2" s="45"/>
      <c r="G2" s="45"/>
      <c r="H2" s="45"/>
      <c r="I2" s="45"/>
      <c r="J2" s="45"/>
      <c r="K2" s="45"/>
      <c r="L2" s="45"/>
      <c r="M2" s="102"/>
    </row>
    <row r="3" ht="18" customHeight="1" spans="1:13">
      <c r="A3" s="108" t="s">
        <v>1</v>
      </c>
      <c r="B3" s="109"/>
      <c r="C3" s="109"/>
      <c r="D3" s="110"/>
      <c r="E3" s="111"/>
      <c r="F3" s="111"/>
      <c r="G3" s="111"/>
      <c r="H3" s="111"/>
      <c r="I3" s="111"/>
      <c r="M3" s="49" t="s">
        <v>2</v>
      </c>
    </row>
    <row r="4" ht="19.5" customHeight="1" spans="1:13">
      <c r="A4" s="68" t="s">
        <v>482</v>
      </c>
      <c r="B4" s="52" t="s">
        <v>187</v>
      </c>
      <c r="C4" s="53"/>
      <c r="D4" s="53"/>
      <c r="E4" s="52" t="s">
        <v>483</v>
      </c>
      <c r="F4" s="53"/>
      <c r="G4" s="53"/>
      <c r="H4" s="53"/>
      <c r="I4" s="53"/>
      <c r="J4" s="53"/>
      <c r="K4" s="53"/>
      <c r="L4" s="53"/>
      <c r="M4" s="115"/>
    </row>
    <row r="5" ht="40.5" customHeight="1" spans="1:13">
      <c r="A5" s="60"/>
      <c r="B5" s="69" t="s">
        <v>56</v>
      </c>
      <c r="C5" s="51" t="s">
        <v>59</v>
      </c>
      <c r="D5" s="112" t="s">
        <v>396</v>
      </c>
      <c r="E5" s="87"/>
      <c r="F5" s="87"/>
      <c r="G5" s="87"/>
      <c r="H5" s="87"/>
      <c r="I5" s="87"/>
      <c r="J5" s="87"/>
      <c r="K5" s="87"/>
      <c r="L5" s="87"/>
      <c r="M5" s="116"/>
    </row>
    <row r="6" ht="19.5" customHeight="1" spans="1:13">
      <c r="A6" s="61">
        <v>1</v>
      </c>
      <c r="B6" s="61">
        <v>2</v>
      </c>
      <c r="C6" s="61">
        <v>3</v>
      </c>
      <c r="D6" s="113">
        <v>4</v>
      </c>
      <c r="E6" s="75">
        <v>5</v>
      </c>
      <c r="F6" s="61">
        <v>6</v>
      </c>
      <c r="G6" s="61">
        <v>7</v>
      </c>
      <c r="H6" s="113">
        <v>8</v>
      </c>
      <c r="I6" s="61">
        <v>9</v>
      </c>
      <c r="J6" s="61">
        <v>10</v>
      </c>
      <c r="K6" s="61">
        <v>11</v>
      </c>
      <c r="L6" s="61">
        <v>13</v>
      </c>
      <c r="M6" s="75">
        <v>24</v>
      </c>
    </row>
    <row r="7" ht="19.5" customHeight="1" spans="1:13">
      <c r="A7" s="18"/>
      <c r="B7" s="114"/>
      <c r="C7" s="114"/>
      <c r="D7" s="114"/>
      <c r="E7" s="114"/>
      <c r="F7" s="114"/>
      <c r="G7" s="114"/>
      <c r="H7" s="114"/>
      <c r="I7" s="114"/>
      <c r="J7" s="114"/>
      <c r="K7" s="114"/>
      <c r="L7" s="114"/>
      <c r="M7" s="114"/>
    </row>
    <row r="8" ht="19.5" customHeight="1" spans="1:13">
      <c r="A8" s="39"/>
      <c r="B8" s="114"/>
      <c r="C8" s="114"/>
      <c r="D8" s="114"/>
      <c r="E8" s="114"/>
      <c r="F8" s="114"/>
      <c r="G8" s="114"/>
      <c r="H8" s="114"/>
      <c r="I8" s="114"/>
      <c r="J8" s="114"/>
      <c r="K8" s="114"/>
      <c r="L8" s="114"/>
      <c r="M8" s="114"/>
    </row>
    <row r="10" customHeight="1" spans="1:1">
      <c r="A10" t="s">
        <v>484</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D30" sqref="D30"/>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0:10">
      <c r="J1" s="44" t="s">
        <v>485</v>
      </c>
    </row>
    <row r="2" ht="41.25" customHeight="1" spans="1:10">
      <c r="A2" s="101" t="str">
        <f>"2026"&amp;"年对下转移支付绩效目标表"</f>
        <v>2026年对下转移支付绩效目标表</v>
      </c>
      <c r="B2" s="45"/>
      <c r="C2" s="45"/>
      <c r="D2" s="45"/>
      <c r="E2" s="45"/>
      <c r="F2" s="102"/>
      <c r="G2" s="45"/>
      <c r="H2" s="102"/>
      <c r="I2" s="102"/>
      <c r="J2" s="45"/>
    </row>
    <row r="3" ht="17.25" customHeight="1" spans="1:1">
      <c r="A3" s="46" t="s">
        <v>1</v>
      </c>
    </row>
    <row r="4" ht="44.25" customHeight="1" spans="1:10">
      <c r="A4" s="103" t="s">
        <v>482</v>
      </c>
      <c r="B4" s="103" t="s">
        <v>300</v>
      </c>
      <c r="C4" s="103" t="s">
        <v>301</v>
      </c>
      <c r="D4" s="103" t="s">
        <v>302</v>
      </c>
      <c r="E4" s="103" t="s">
        <v>303</v>
      </c>
      <c r="F4" s="104" t="s">
        <v>304</v>
      </c>
      <c r="G4" s="103" t="s">
        <v>305</v>
      </c>
      <c r="H4" s="104" t="s">
        <v>306</v>
      </c>
      <c r="I4" s="104" t="s">
        <v>307</v>
      </c>
      <c r="J4" s="103" t="s">
        <v>308</v>
      </c>
    </row>
    <row r="5" ht="14.25" customHeight="1" spans="1:10">
      <c r="A5" s="103">
        <v>1</v>
      </c>
      <c r="B5" s="103">
        <v>2</v>
      </c>
      <c r="C5" s="103">
        <v>3</v>
      </c>
      <c r="D5" s="103">
        <v>4</v>
      </c>
      <c r="E5" s="103">
        <v>5</v>
      </c>
      <c r="F5" s="104">
        <v>6</v>
      </c>
      <c r="G5" s="103">
        <v>7</v>
      </c>
      <c r="H5" s="104">
        <v>8</v>
      </c>
      <c r="I5" s="104">
        <v>9</v>
      </c>
      <c r="J5" s="103">
        <v>10</v>
      </c>
    </row>
    <row r="6" ht="42" customHeight="1" spans="1:10">
      <c r="A6" s="18"/>
      <c r="B6" s="39"/>
      <c r="C6" s="39"/>
      <c r="D6" s="39"/>
      <c r="E6" s="17"/>
      <c r="F6" s="105"/>
      <c r="G6" s="17"/>
      <c r="H6" s="105"/>
      <c r="I6" s="105"/>
      <c r="J6" s="17"/>
    </row>
    <row r="7" ht="42" customHeight="1" spans="1:10">
      <c r="A7" s="18"/>
      <c r="B7" s="62"/>
      <c r="C7" s="62"/>
      <c r="D7" s="62"/>
      <c r="E7" s="18"/>
      <c r="F7" s="62"/>
      <c r="G7" s="18"/>
      <c r="H7" s="62"/>
      <c r="I7" s="62"/>
      <c r="J7" s="18"/>
    </row>
    <row r="9" customHeight="1" spans="1:1">
      <c r="A9" t="s">
        <v>484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D18" sqref="D18"/>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customHeight="1" spans="1:9">
      <c r="A1" s="77" t="s">
        <v>486</v>
      </c>
      <c r="B1" s="78"/>
      <c r="C1" s="78"/>
      <c r="D1" s="79"/>
      <c r="E1" s="79"/>
      <c r="F1" s="79"/>
      <c r="G1" s="78"/>
      <c r="H1" s="78"/>
      <c r="I1" s="79"/>
    </row>
    <row r="2" ht="41.25" customHeight="1" spans="1:9">
      <c r="A2" s="80" t="str">
        <f>"2026"&amp;"年新增资产配置预算表"</f>
        <v>2026年新增资产配置预算表</v>
      </c>
      <c r="B2" s="81"/>
      <c r="C2" s="81"/>
      <c r="D2" s="82"/>
      <c r="E2" s="82"/>
      <c r="F2" s="82"/>
      <c r="G2" s="81"/>
      <c r="H2" s="81"/>
      <c r="I2" s="82"/>
    </row>
    <row r="3" customHeight="1" spans="1:9">
      <c r="A3" s="83" t="s">
        <v>1</v>
      </c>
      <c r="B3" s="84"/>
      <c r="C3" s="84"/>
      <c r="D3" s="85"/>
      <c r="F3" s="82"/>
      <c r="G3" s="81"/>
      <c r="H3" s="81"/>
      <c r="I3" s="100" t="s">
        <v>2</v>
      </c>
    </row>
    <row r="4" ht="28.5" customHeight="1" spans="1:9">
      <c r="A4" s="86" t="s">
        <v>179</v>
      </c>
      <c r="B4" s="87" t="s">
        <v>180</v>
      </c>
      <c r="C4" s="88" t="s">
        <v>487</v>
      </c>
      <c r="D4" s="86" t="s">
        <v>488</v>
      </c>
      <c r="E4" s="86" t="s">
        <v>489</v>
      </c>
      <c r="F4" s="86" t="s">
        <v>490</v>
      </c>
      <c r="G4" s="87" t="s">
        <v>491</v>
      </c>
      <c r="H4" s="75"/>
      <c r="I4" s="86"/>
    </row>
    <row r="5" ht="21" customHeight="1" spans="1:9">
      <c r="A5" s="88"/>
      <c r="B5" s="89"/>
      <c r="C5" s="89"/>
      <c r="D5" s="90"/>
      <c r="E5" s="89"/>
      <c r="F5" s="89"/>
      <c r="G5" s="87" t="s">
        <v>394</v>
      </c>
      <c r="H5" s="87" t="s">
        <v>492</v>
      </c>
      <c r="I5" s="87" t="s">
        <v>493</v>
      </c>
    </row>
    <row r="6" ht="17.25" customHeight="1" spans="1:9">
      <c r="A6" s="91" t="s">
        <v>83</v>
      </c>
      <c r="B6" s="92" t="s">
        <v>84</v>
      </c>
      <c r="C6" s="91" t="s">
        <v>85</v>
      </c>
      <c r="D6" s="17" t="s">
        <v>86</v>
      </c>
      <c r="E6" s="91" t="s">
        <v>87</v>
      </c>
      <c r="F6" s="92" t="s">
        <v>88</v>
      </c>
      <c r="G6" s="93" t="s">
        <v>89</v>
      </c>
      <c r="H6" s="17" t="s">
        <v>90</v>
      </c>
      <c r="I6" s="17">
        <v>9</v>
      </c>
    </row>
    <row r="7" ht="19.5" customHeight="1" spans="1:9">
      <c r="A7" s="94"/>
      <c r="B7" s="71"/>
      <c r="C7" s="71"/>
      <c r="D7" s="18"/>
      <c r="E7" s="62"/>
      <c r="F7" s="93"/>
      <c r="G7" s="95"/>
      <c r="H7" s="96"/>
      <c r="I7" s="96"/>
    </row>
    <row r="8" ht="19.5" customHeight="1" spans="1:9">
      <c r="A8" s="14" t="s">
        <v>56</v>
      </c>
      <c r="B8" s="97"/>
      <c r="C8" s="97"/>
      <c r="D8" s="98"/>
      <c r="E8" s="99"/>
      <c r="F8" s="99"/>
      <c r="G8" s="95"/>
      <c r="H8" s="96"/>
      <c r="I8" s="96"/>
    </row>
    <row r="10" customHeight="1" spans="1:1">
      <c r="A10" t="s">
        <v>494</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XFD12"/>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4:11">
      <c r="D1" s="43"/>
      <c r="E1" s="43"/>
      <c r="F1" s="43"/>
      <c r="G1" s="43"/>
      <c r="K1" s="44" t="s">
        <v>495</v>
      </c>
    </row>
    <row r="2" ht="41.25" customHeight="1" spans="1:11">
      <c r="A2" s="45" t="str">
        <f>"2026"&amp;"年上级补助项目支出预算表"</f>
        <v>2026年上级补助项目支出预算表</v>
      </c>
      <c r="B2" s="45"/>
      <c r="C2" s="45"/>
      <c r="D2" s="45"/>
      <c r="E2" s="45"/>
      <c r="F2" s="45"/>
      <c r="G2" s="45"/>
      <c r="H2" s="45"/>
      <c r="I2" s="45"/>
      <c r="J2" s="45"/>
      <c r="K2" s="45"/>
    </row>
    <row r="3" ht="13.5" customHeight="1" spans="1:11">
      <c r="A3" s="46" t="s">
        <v>1</v>
      </c>
      <c r="B3" s="47"/>
      <c r="C3" s="47"/>
      <c r="D3" s="47"/>
      <c r="E3" s="47"/>
      <c r="F3" s="47"/>
      <c r="G3" s="47"/>
      <c r="H3" s="48"/>
      <c r="I3" s="48"/>
      <c r="J3" s="48"/>
      <c r="K3" s="49" t="s">
        <v>2</v>
      </c>
    </row>
    <row r="4" ht="21.75" customHeight="1" spans="1:11">
      <c r="A4" s="50" t="s">
        <v>257</v>
      </c>
      <c r="B4" s="50" t="s">
        <v>182</v>
      </c>
      <c r="C4" s="50" t="s">
        <v>258</v>
      </c>
      <c r="D4" s="51" t="s">
        <v>183</v>
      </c>
      <c r="E4" s="51" t="s">
        <v>184</v>
      </c>
      <c r="F4" s="51" t="s">
        <v>259</v>
      </c>
      <c r="G4" s="51" t="s">
        <v>260</v>
      </c>
      <c r="H4" s="68" t="s">
        <v>56</v>
      </c>
      <c r="I4" s="52" t="s">
        <v>496</v>
      </c>
      <c r="J4" s="53"/>
      <c r="K4" s="54"/>
    </row>
    <row r="5" ht="21.75" customHeight="1" spans="1:11">
      <c r="A5" s="55"/>
      <c r="B5" s="55"/>
      <c r="C5" s="55"/>
      <c r="D5" s="56"/>
      <c r="E5" s="56"/>
      <c r="F5" s="56"/>
      <c r="G5" s="56"/>
      <c r="H5" s="69"/>
      <c r="I5" s="51" t="s">
        <v>59</v>
      </c>
      <c r="J5" s="51" t="s">
        <v>60</v>
      </c>
      <c r="K5" s="51" t="s">
        <v>61</v>
      </c>
    </row>
    <row r="6" ht="40.5" customHeight="1" spans="1:11">
      <c r="A6" s="58"/>
      <c r="B6" s="58"/>
      <c r="C6" s="58"/>
      <c r="D6" s="59"/>
      <c r="E6" s="59"/>
      <c r="F6" s="59"/>
      <c r="G6" s="59"/>
      <c r="H6" s="60"/>
      <c r="I6" s="59" t="s">
        <v>58</v>
      </c>
      <c r="J6" s="59"/>
      <c r="K6" s="59"/>
    </row>
    <row r="7" ht="15" customHeight="1" spans="1:11">
      <c r="A7" s="61">
        <v>1</v>
      </c>
      <c r="B7" s="61">
        <v>2</v>
      </c>
      <c r="C7" s="61">
        <v>3</v>
      </c>
      <c r="D7" s="61">
        <v>4</v>
      </c>
      <c r="E7" s="61">
        <v>5</v>
      </c>
      <c r="F7" s="61">
        <v>6</v>
      </c>
      <c r="G7" s="61">
        <v>7</v>
      </c>
      <c r="H7" s="61">
        <v>8</v>
      </c>
      <c r="I7" s="61">
        <v>9</v>
      </c>
      <c r="J7" s="75">
        <v>10</v>
      </c>
      <c r="K7" s="75">
        <v>11</v>
      </c>
    </row>
    <row r="8" ht="18.75" customHeight="1" spans="1:11">
      <c r="A8" s="18"/>
      <c r="B8" s="62"/>
      <c r="C8" s="18"/>
      <c r="D8" s="18"/>
      <c r="E8" s="18"/>
      <c r="F8" s="18"/>
      <c r="G8" s="18"/>
      <c r="H8" s="70"/>
      <c r="I8" s="76"/>
      <c r="J8" s="76"/>
      <c r="K8" s="70"/>
    </row>
    <row r="9" ht="18.75" customHeight="1" spans="1:11">
      <c r="A9" s="71"/>
      <c r="B9" s="62"/>
      <c r="C9" s="62"/>
      <c r="D9" s="62"/>
      <c r="E9" s="62"/>
      <c r="F9" s="62"/>
      <c r="G9" s="62"/>
      <c r="H9" s="64"/>
      <c r="I9" s="64"/>
      <c r="J9" s="64"/>
      <c r="K9" s="70"/>
    </row>
    <row r="10" ht="18.75" customHeight="1" spans="1:11">
      <c r="A10" s="72" t="s">
        <v>170</v>
      </c>
      <c r="B10" s="73"/>
      <c r="C10" s="73"/>
      <c r="D10" s="73"/>
      <c r="E10" s="73"/>
      <c r="F10" s="73"/>
      <c r="G10" s="74"/>
      <c r="H10" s="64"/>
      <c r="I10" s="64"/>
      <c r="J10" s="64"/>
      <c r="K10" s="70"/>
    </row>
    <row r="12" customHeight="1" spans="1:1">
      <c r="A12" t="s">
        <v>497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G23" sqref="G23"/>
    </sheetView>
  </sheetViews>
  <sheetFormatPr defaultColWidth="9.125" defaultRowHeight="14.25" customHeight="1" outlineLevelCol="6"/>
  <cols>
    <col min="1" max="1" width="35.25" customWidth="1"/>
    <col min="2" max="4" width="28" customWidth="1"/>
    <col min="5" max="7" width="23.875" customWidth="1"/>
  </cols>
  <sheetData>
    <row r="1" ht="13.5" customHeight="1" spans="4:7">
      <c r="D1" s="43"/>
      <c r="G1" s="44" t="s">
        <v>498</v>
      </c>
    </row>
    <row r="2" ht="41.25" customHeight="1" spans="1:7">
      <c r="A2" s="45" t="str">
        <f>"2026"&amp;"年部门项目中期规划预算表"</f>
        <v>2026年部门项目中期规划预算表</v>
      </c>
      <c r="B2" s="45"/>
      <c r="C2" s="45"/>
      <c r="D2" s="45"/>
      <c r="E2" s="45"/>
      <c r="F2" s="45"/>
      <c r="G2" s="45"/>
    </row>
    <row r="3" ht="13.5" customHeight="1" spans="1:7">
      <c r="A3" s="46" t="s">
        <v>1</v>
      </c>
      <c r="B3" s="47"/>
      <c r="C3" s="47"/>
      <c r="D3" s="47"/>
      <c r="E3" s="48"/>
      <c r="F3" s="48"/>
      <c r="G3" s="49" t="s">
        <v>2</v>
      </c>
    </row>
    <row r="4" ht="21.75" customHeight="1" spans="1:7">
      <c r="A4" s="50" t="s">
        <v>258</v>
      </c>
      <c r="B4" s="50" t="s">
        <v>257</v>
      </c>
      <c r="C4" s="50" t="s">
        <v>182</v>
      </c>
      <c r="D4" s="51" t="s">
        <v>499</v>
      </c>
      <c r="E4" s="52" t="s">
        <v>59</v>
      </c>
      <c r="F4" s="53"/>
      <c r="G4" s="54"/>
    </row>
    <row r="5" ht="21.75" customHeight="1" spans="1:7">
      <c r="A5" s="55"/>
      <c r="B5" s="55"/>
      <c r="C5" s="55"/>
      <c r="D5" s="56"/>
      <c r="E5" s="57" t="str">
        <f>"2026"&amp;"年"</f>
        <v>2026年</v>
      </c>
      <c r="F5" s="51" t="str">
        <f>("2026"+1)&amp;"年"</f>
        <v>2027年</v>
      </c>
      <c r="G5" s="51" t="str">
        <f>("2026"+2)&amp;"年"</f>
        <v>2028年</v>
      </c>
    </row>
    <row r="6" ht="40.5" customHeight="1" spans="1:7">
      <c r="A6" s="58"/>
      <c r="B6" s="58"/>
      <c r="C6" s="58"/>
      <c r="D6" s="59"/>
      <c r="E6" s="60"/>
      <c r="F6" s="59" t="s">
        <v>58</v>
      </c>
      <c r="G6" s="59"/>
    </row>
    <row r="7" ht="15" customHeight="1" spans="1:7">
      <c r="A7" s="61">
        <v>1</v>
      </c>
      <c r="B7" s="61">
        <v>2</v>
      </c>
      <c r="C7" s="61">
        <v>3</v>
      </c>
      <c r="D7" s="61">
        <v>4</v>
      </c>
      <c r="E7" s="61">
        <v>5</v>
      </c>
      <c r="F7" s="61">
        <v>6</v>
      </c>
      <c r="G7" s="61">
        <v>7</v>
      </c>
    </row>
    <row r="8" ht="17.25" customHeight="1" spans="1:7">
      <c r="A8" s="62" t="s">
        <v>71</v>
      </c>
      <c r="B8" s="63"/>
      <c r="C8" s="63"/>
      <c r="D8" s="62"/>
      <c r="E8" s="64">
        <v>16008</v>
      </c>
      <c r="F8" s="64">
        <f>E8*1.05</f>
        <v>16808.4</v>
      </c>
      <c r="G8" s="64">
        <f t="shared" ref="G8:G10" si="0">F8*1.05</f>
        <v>17648.82</v>
      </c>
    </row>
    <row r="9" ht="18.75" customHeight="1" spans="1:7">
      <c r="A9" s="62"/>
      <c r="B9" s="62" t="s">
        <v>500</v>
      </c>
      <c r="C9" s="62" t="s">
        <v>265</v>
      </c>
      <c r="D9" s="62" t="s">
        <v>501</v>
      </c>
      <c r="E9" s="64">
        <v>16008</v>
      </c>
      <c r="F9" s="64">
        <f>E9*1.05</f>
        <v>16808.4</v>
      </c>
      <c r="G9" s="64">
        <f t="shared" si="0"/>
        <v>17648.82</v>
      </c>
    </row>
    <row r="10" ht="18.75" customHeight="1" spans="1:7">
      <c r="A10" s="65" t="s">
        <v>56</v>
      </c>
      <c r="B10" s="66" t="s">
        <v>502</v>
      </c>
      <c r="C10" s="66"/>
      <c r="D10" s="67"/>
      <c r="E10" s="64">
        <v>16008</v>
      </c>
      <c r="F10" s="64">
        <f>E10*1.05</f>
        <v>16808.4</v>
      </c>
      <c r="G10" s="64">
        <f t="shared" si="0"/>
        <v>17648.82</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abSelected="1" workbookViewId="0">
      <selection activeCell="C10" sqref="C10:G11"/>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6.375" customWidth="1"/>
    <col min="8" max="8" width="29.625" customWidth="1"/>
    <col min="9" max="9" width="30.625" customWidth="1"/>
    <col min="10" max="10" width="23.875" customWidth="1"/>
  </cols>
  <sheetData>
    <row r="1" customHeight="1" spans="1:10">
      <c r="A1" s="1"/>
      <c r="B1" s="1"/>
      <c r="C1" s="1"/>
      <c r="D1" s="1"/>
      <c r="E1" s="1"/>
      <c r="F1" s="1"/>
      <c r="G1" s="1"/>
      <c r="H1" s="1"/>
      <c r="I1" s="1"/>
      <c r="J1" s="36" t="s">
        <v>503</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
        <v>1</v>
      </c>
      <c r="B3" s="3"/>
      <c r="C3" s="4"/>
      <c r="D3" s="5"/>
      <c r="E3" s="5"/>
      <c r="F3" s="5"/>
      <c r="G3" s="5"/>
      <c r="H3" s="5"/>
      <c r="I3" s="5"/>
      <c r="J3" s="229" t="s">
        <v>2</v>
      </c>
    </row>
    <row r="4" ht="30" customHeight="1" spans="1:10">
      <c r="A4" s="6" t="s">
        <v>504</v>
      </c>
      <c r="B4" s="7">
        <v>131010</v>
      </c>
      <c r="C4" s="8"/>
      <c r="D4" s="8"/>
      <c r="E4" s="9"/>
      <c r="F4" s="10" t="s">
        <v>505</v>
      </c>
      <c r="G4" s="9"/>
      <c r="H4" s="11" t="s">
        <v>71</v>
      </c>
      <c r="I4" s="8"/>
      <c r="J4" s="9"/>
    </row>
    <row r="5" ht="32.25" customHeight="1" spans="1:10">
      <c r="A5" s="12" t="s">
        <v>506</v>
      </c>
      <c r="B5" s="13"/>
      <c r="C5" s="13"/>
      <c r="D5" s="13"/>
      <c r="E5" s="13"/>
      <c r="F5" s="13"/>
      <c r="G5" s="13"/>
      <c r="H5" s="13"/>
      <c r="I5" s="37"/>
      <c r="J5" s="6" t="s">
        <v>507</v>
      </c>
    </row>
    <row r="6" ht="99.75" customHeight="1" spans="1:10">
      <c r="A6" s="14" t="s">
        <v>508</v>
      </c>
      <c r="B6" s="15" t="s">
        <v>509</v>
      </c>
      <c r="C6" s="16" t="s">
        <v>510</v>
      </c>
      <c r="D6" s="16"/>
      <c r="E6" s="16"/>
      <c r="F6" s="16"/>
      <c r="G6" s="16"/>
      <c r="H6" s="16"/>
      <c r="I6" s="16"/>
      <c r="J6" s="38" t="s">
        <v>511</v>
      </c>
    </row>
    <row r="7" ht="99.75" customHeight="1" spans="1:10">
      <c r="A7" s="14"/>
      <c r="B7" s="15" t="str">
        <f>"总体绩效目标（"&amp;"2026"&amp;"-"&amp;("2026"+2)&amp;"年期间）"</f>
        <v>总体绩效目标（2026-2028年期间）</v>
      </c>
      <c r="C7" s="16" t="s">
        <v>512</v>
      </c>
      <c r="D7" s="16"/>
      <c r="E7" s="16"/>
      <c r="F7" s="16"/>
      <c r="G7" s="16"/>
      <c r="H7" s="16"/>
      <c r="I7" s="16"/>
      <c r="J7" s="38" t="s">
        <v>513</v>
      </c>
    </row>
    <row r="8" ht="75" customHeight="1" spans="1:10">
      <c r="A8" s="15" t="s">
        <v>514</v>
      </c>
      <c r="B8" s="17" t="str">
        <f>"预算年度（"&amp;"2026"&amp;"年）绩效目标"</f>
        <v>预算年度（2026年）绩效目标</v>
      </c>
      <c r="C8" s="18" t="s">
        <v>512</v>
      </c>
      <c r="D8" s="18"/>
      <c r="E8" s="18"/>
      <c r="F8" s="18"/>
      <c r="G8" s="18"/>
      <c r="H8" s="18"/>
      <c r="I8" s="18"/>
      <c r="J8" s="39" t="s">
        <v>515</v>
      </c>
    </row>
    <row r="9" ht="32.25" customHeight="1" spans="1:10">
      <c r="A9" s="19" t="s">
        <v>516</v>
      </c>
      <c r="B9" s="19"/>
      <c r="C9" s="19"/>
      <c r="D9" s="19"/>
      <c r="E9" s="19"/>
      <c r="F9" s="19"/>
      <c r="G9" s="19"/>
      <c r="H9" s="19"/>
      <c r="I9" s="19"/>
      <c r="J9" s="19"/>
    </row>
    <row r="10" ht="32.25" customHeight="1" spans="1:10">
      <c r="A10" s="15" t="s">
        <v>517</v>
      </c>
      <c r="B10" s="15"/>
      <c r="C10" s="14" t="s">
        <v>518</v>
      </c>
      <c r="D10" s="14"/>
      <c r="E10" s="14"/>
      <c r="F10" s="14" t="s">
        <v>519</v>
      </c>
      <c r="G10" s="14"/>
      <c r="H10" s="14" t="s">
        <v>520</v>
      </c>
      <c r="I10" s="14"/>
      <c r="J10" s="14"/>
    </row>
    <row r="11" ht="32.25" customHeight="1" spans="1:10">
      <c r="A11" s="15"/>
      <c r="B11" s="15"/>
      <c r="C11" s="14"/>
      <c r="D11" s="14"/>
      <c r="E11" s="14"/>
      <c r="F11" s="14"/>
      <c r="G11" s="14"/>
      <c r="H11" s="15" t="s">
        <v>521</v>
      </c>
      <c r="I11" s="15" t="s">
        <v>522</v>
      </c>
      <c r="J11" s="15" t="s">
        <v>523</v>
      </c>
    </row>
    <row r="12" ht="24" customHeight="1" spans="1:10">
      <c r="A12" s="14" t="s">
        <v>56</v>
      </c>
      <c r="B12" s="20"/>
      <c r="C12" s="20"/>
      <c r="D12" s="20"/>
      <c r="E12" s="20"/>
      <c r="F12" s="20"/>
      <c r="G12" s="21"/>
      <c r="H12" s="22">
        <f>I12+J12</f>
        <v>31851732</v>
      </c>
      <c r="I12" s="22">
        <v>11727132</v>
      </c>
      <c r="J12" s="22">
        <v>20124600</v>
      </c>
    </row>
    <row r="13" ht="34.5" customHeight="1" spans="1:10">
      <c r="A13" s="16" t="s">
        <v>524</v>
      </c>
      <c r="B13" s="23"/>
      <c r="C13" s="24" t="s">
        <v>525</v>
      </c>
      <c r="D13" s="25"/>
      <c r="E13" s="25"/>
      <c r="F13" s="25"/>
      <c r="G13" s="26"/>
      <c r="H13" s="22">
        <f t="shared" ref="H13:H22" si="0">I13+J13</f>
        <v>583200</v>
      </c>
      <c r="I13" s="40">
        <v>583200</v>
      </c>
      <c r="J13" s="40"/>
    </row>
    <row r="14" ht="34.5" customHeight="1" spans="1:10">
      <c r="A14" s="16" t="s">
        <v>524</v>
      </c>
      <c r="B14" s="23"/>
      <c r="C14" s="24" t="s">
        <v>526</v>
      </c>
      <c r="D14" s="25"/>
      <c r="E14" s="25"/>
      <c r="F14" s="25" t="s">
        <v>527</v>
      </c>
      <c r="G14" s="26"/>
      <c r="H14" s="22">
        <f t="shared" si="0"/>
        <v>1148325</v>
      </c>
      <c r="I14" s="40">
        <v>1148325</v>
      </c>
      <c r="J14" s="40"/>
    </row>
    <row r="15" ht="32.25" customHeight="1" spans="1:10">
      <c r="A15" s="16" t="s">
        <v>524</v>
      </c>
      <c r="B15" s="23"/>
      <c r="C15" s="24" t="s">
        <v>528</v>
      </c>
      <c r="D15" s="25"/>
      <c r="E15" s="25"/>
      <c r="F15" s="25" t="s">
        <v>529</v>
      </c>
      <c r="G15" s="26"/>
      <c r="H15" s="22">
        <f t="shared" si="0"/>
        <v>377271</v>
      </c>
      <c r="I15" s="40">
        <v>377271</v>
      </c>
      <c r="J15" s="19"/>
    </row>
    <row r="16" ht="32.25" customHeight="1" spans="1:10">
      <c r="A16" s="16" t="s">
        <v>524</v>
      </c>
      <c r="B16" s="23"/>
      <c r="C16" s="24" t="s">
        <v>530</v>
      </c>
      <c r="D16" s="25"/>
      <c r="E16" s="25"/>
      <c r="F16" s="25" t="s">
        <v>111</v>
      </c>
      <c r="G16" s="26"/>
      <c r="H16" s="22">
        <f t="shared" si="0"/>
        <v>16008</v>
      </c>
      <c r="I16" s="40">
        <v>16008</v>
      </c>
      <c r="J16" s="19"/>
    </row>
    <row r="17" ht="32.25" customHeight="1" spans="1:10">
      <c r="A17" s="16" t="s">
        <v>524</v>
      </c>
      <c r="B17" s="23"/>
      <c r="C17" s="24" t="s">
        <v>531</v>
      </c>
      <c r="D17" s="25"/>
      <c r="E17" s="25"/>
      <c r="F17" s="25" t="s">
        <v>532</v>
      </c>
      <c r="G17" s="26"/>
      <c r="H17" s="22">
        <f t="shared" si="0"/>
        <v>27707569</v>
      </c>
      <c r="I17" s="40">
        <v>7582969</v>
      </c>
      <c r="J17" s="22">
        <v>20124600</v>
      </c>
    </row>
    <row r="18" ht="32.25" customHeight="1" spans="1:10">
      <c r="A18" s="16" t="s">
        <v>524</v>
      </c>
      <c r="B18" s="23"/>
      <c r="C18" s="24" t="s">
        <v>533</v>
      </c>
      <c r="D18" s="25"/>
      <c r="E18" s="25"/>
      <c r="F18" s="25" t="s">
        <v>534</v>
      </c>
      <c r="G18" s="26"/>
      <c r="H18" s="22">
        <f t="shared" si="0"/>
        <v>577247</v>
      </c>
      <c r="I18" s="40">
        <v>577247</v>
      </c>
      <c r="J18" s="19"/>
    </row>
    <row r="19" ht="32.25" customHeight="1" spans="1:10">
      <c r="A19" s="16" t="s">
        <v>524</v>
      </c>
      <c r="B19" s="23"/>
      <c r="C19" s="24" t="s">
        <v>535</v>
      </c>
      <c r="D19" s="25"/>
      <c r="E19" s="25"/>
      <c r="F19" s="25" t="s">
        <v>536</v>
      </c>
      <c r="G19" s="26"/>
      <c r="H19" s="22">
        <f t="shared" si="0"/>
        <v>485388</v>
      </c>
      <c r="I19" s="40">
        <v>485388</v>
      </c>
      <c r="J19" s="19"/>
    </row>
    <row r="20" ht="32.25" customHeight="1" spans="1:10">
      <c r="A20" s="16" t="s">
        <v>524</v>
      </c>
      <c r="B20" s="23"/>
      <c r="C20" s="24" t="s">
        <v>537</v>
      </c>
      <c r="D20" s="25"/>
      <c r="E20" s="25"/>
      <c r="F20" s="25"/>
      <c r="G20" s="26"/>
      <c r="H20" s="22">
        <f t="shared" si="0"/>
        <v>46665</v>
      </c>
      <c r="I20" s="40">
        <v>46665</v>
      </c>
      <c r="J20" s="19"/>
    </row>
    <row r="21" ht="32.25" customHeight="1" spans="1:10">
      <c r="A21" s="16" t="s">
        <v>524</v>
      </c>
      <c r="B21" s="23"/>
      <c r="C21" s="24" t="s">
        <v>538</v>
      </c>
      <c r="D21" s="25"/>
      <c r="E21" s="25"/>
      <c r="F21" s="25" t="s">
        <v>539</v>
      </c>
      <c r="G21" s="26"/>
      <c r="H21" s="22">
        <f t="shared" si="0"/>
        <v>40016</v>
      </c>
      <c r="I21" s="40">
        <v>40016</v>
      </c>
      <c r="J21" s="19"/>
    </row>
    <row r="22" ht="32.25" customHeight="1" spans="1:10">
      <c r="A22" s="16" t="s">
        <v>524</v>
      </c>
      <c r="B22" s="23"/>
      <c r="C22" s="24" t="s">
        <v>540</v>
      </c>
      <c r="D22" s="25"/>
      <c r="E22" s="25"/>
      <c r="F22" s="25" t="s">
        <v>541</v>
      </c>
      <c r="G22" s="26"/>
      <c r="H22" s="22">
        <f t="shared" si="0"/>
        <v>870043</v>
      </c>
      <c r="I22" s="40">
        <v>870043</v>
      </c>
      <c r="J22" s="19"/>
    </row>
    <row r="23" ht="32.25" customHeight="1" spans="1:10">
      <c r="A23" s="19" t="s">
        <v>542</v>
      </c>
      <c r="B23" s="19"/>
      <c r="C23" s="19"/>
      <c r="D23" s="19"/>
      <c r="E23" s="19"/>
      <c r="F23" s="19"/>
      <c r="G23" s="19"/>
      <c r="H23" s="19"/>
      <c r="I23" s="19"/>
      <c r="J23" s="19"/>
    </row>
    <row r="24" ht="32.25" customHeight="1" spans="1:10">
      <c r="A24" s="27" t="s">
        <v>543</v>
      </c>
      <c r="B24" s="27"/>
      <c r="C24" s="27"/>
      <c r="D24" s="27"/>
      <c r="E24" s="27"/>
      <c r="F24" s="27"/>
      <c r="G24" s="27"/>
      <c r="H24" s="15" t="s">
        <v>544</v>
      </c>
      <c r="I24" s="41" t="s">
        <v>308</v>
      </c>
      <c r="J24" s="15" t="s">
        <v>545</v>
      </c>
    </row>
    <row r="25" ht="36" customHeight="1" spans="1:10">
      <c r="A25" s="28" t="s">
        <v>301</v>
      </c>
      <c r="B25" s="28" t="s">
        <v>546</v>
      </c>
      <c r="C25" s="29" t="s">
        <v>303</v>
      </c>
      <c r="D25" s="29" t="s">
        <v>304</v>
      </c>
      <c r="E25" s="29" t="s">
        <v>305</v>
      </c>
      <c r="F25" s="29" t="s">
        <v>306</v>
      </c>
      <c r="G25" s="29" t="s">
        <v>307</v>
      </c>
      <c r="H25" s="14"/>
      <c r="I25" s="14"/>
      <c r="J25" s="14"/>
    </row>
    <row r="26" ht="26" customHeight="1" spans="1:10">
      <c r="A26" s="30" t="s">
        <v>310</v>
      </c>
      <c r="B26" s="30" t="s">
        <v>318</v>
      </c>
      <c r="C26" s="30" t="s">
        <v>325</v>
      </c>
      <c r="D26" s="31" t="s">
        <v>547</v>
      </c>
      <c r="E26" s="32" t="s">
        <v>548</v>
      </c>
      <c r="F26" s="33" t="s">
        <v>549</v>
      </c>
      <c r="G26" s="34" t="s">
        <v>550</v>
      </c>
      <c r="H26" s="35" t="s">
        <v>551</v>
      </c>
      <c r="I26" s="42" t="s">
        <v>552</v>
      </c>
      <c r="J26" s="32" t="s">
        <v>553</v>
      </c>
    </row>
    <row r="27" ht="26" customHeight="1" spans="1:10">
      <c r="A27" s="30" t="s">
        <v>310</v>
      </c>
      <c r="B27" s="30" t="s">
        <v>318</v>
      </c>
      <c r="C27" s="30" t="s">
        <v>554</v>
      </c>
      <c r="D27" s="31" t="s">
        <v>320</v>
      </c>
      <c r="E27" s="32" t="s">
        <v>555</v>
      </c>
      <c r="F27" s="33" t="s">
        <v>556</v>
      </c>
      <c r="G27" s="34" t="s">
        <v>557</v>
      </c>
      <c r="H27" s="35" t="s">
        <v>551</v>
      </c>
      <c r="I27" s="42" t="s">
        <v>554</v>
      </c>
      <c r="J27" s="32" t="s">
        <v>553</v>
      </c>
    </row>
    <row r="28" ht="26" customHeight="1" spans="1:10">
      <c r="A28" s="30" t="s">
        <v>310</v>
      </c>
      <c r="B28" s="30" t="s">
        <v>318</v>
      </c>
      <c r="C28" s="30" t="s">
        <v>319</v>
      </c>
      <c r="D28" s="31" t="s">
        <v>547</v>
      </c>
      <c r="E28" s="32" t="s">
        <v>558</v>
      </c>
      <c r="F28" s="33" t="s">
        <v>549</v>
      </c>
      <c r="G28" s="34" t="s">
        <v>550</v>
      </c>
      <c r="H28" s="35" t="s">
        <v>551</v>
      </c>
      <c r="I28" s="42" t="s">
        <v>319</v>
      </c>
      <c r="J28" s="32" t="s">
        <v>553</v>
      </c>
    </row>
    <row r="29" ht="26" customHeight="1" spans="1:10">
      <c r="A29" s="30" t="s">
        <v>310</v>
      </c>
      <c r="B29" s="30" t="s">
        <v>311</v>
      </c>
      <c r="C29" s="30" t="s">
        <v>559</v>
      </c>
      <c r="D29" s="31" t="s">
        <v>560</v>
      </c>
      <c r="E29" s="32" t="s">
        <v>376</v>
      </c>
      <c r="F29" s="33" t="s">
        <v>322</v>
      </c>
      <c r="G29" s="34" t="s">
        <v>550</v>
      </c>
      <c r="H29" s="35" t="s">
        <v>551</v>
      </c>
      <c r="I29" s="42"/>
      <c r="J29" s="32"/>
    </row>
    <row r="30" ht="26" customHeight="1" spans="1:10">
      <c r="A30" s="30" t="s">
        <v>310</v>
      </c>
      <c r="B30" s="30" t="s">
        <v>311</v>
      </c>
      <c r="C30" s="30" t="s">
        <v>561</v>
      </c>
      <c r="D30" s="31" t="s">
        <v>560</v>
      </c>
      <c r="E30" s="32" t="s">
        <v>365</v>
      </c>
      <c r="F30" s="34" t="s">
        <v>322</v>
      </c>
      <c r="G30" s="34" t="s">
        <v>550</v>
      </c>
      <c r="H30" s="35" t="s">
        <v>551</v>
      </c>
      <c r="I30" s="42" t="s">
        <v>561</v>
      </c>
      <c r="J30" s="32" t="s">
        <v>553</v>
      </c>
    </row>
    <row r="31" ht="26" customHeight="1" spans="1:10">
      <c r="A31" s="30" t="s">
        <v>342</v>
      </c>
      <c r="B31" s="30" t="s">
        <v>374</v>
      </c>
      <c r="C31" s="30" t="s">
        <v>375</v>
      </c>
      <c r="D31" s="31" t="s">
        <v>560</v>
      </c>
      <c r="E31" s="32" t="s">
        <v>330</v>
      </c>
      <c r="F31" s="34" t="s">
        <v>322</v>
      </c>
      <c r="G31" s="34" t="s">
        <v>550</v>
      </c>
      <c r="H31" s="35" t="s">
        <v>551</v>
      </c>
      <c r="I31" s="42" t="s">
        <v>375</v>
      </c>
      <c r="J31" s="32" t="s">
        <v>553</v>
      </c>
    </row>
    <row r="32" ht="26" customHeight="1" spans="1:10">
      <c r="A32" s="30" t="s">
        <v>342</v>
      </c>
      <c r="B32" s="30" t="s">
        <v>374</v>
      </c>
      <c r="C32" s="30" t="s">
        <v>562</v>
      </c>
      <c r="D32" s="31"/>
      <c r="E32" s="32" t="s">
        <v>563</v>
      </c>
      <c r="F32" s="34"/>
      <c r="G32" s="34" t="s">
        <v>557</v>
      </c>
      <c r="H32" s="35" t="s">
        <v>564</v>
      </c>
      <c r="I32" s="42" t="s">
        <v>562</v>
      </c>
      <c r="J32" s="32" t="s">
        <v>553</v>
      </c>
    </row>
    <row r="33" ht="26" customHeight="1" spans="1:10">
      <c r="A33" s="30" t="s">
        <v>347</v>
      </c>
      <c r="B33" s="30" t="s">
        <v>565</v>
      </c>
      <c r="C33" s="30" t="s">
        <v>566</v>
      </c>
      <c r="D33" s="31" t="s">
        <v>560</v>
      </c>
      <c r="E33" s="32" t="s">
        <v>334</v>
      </c>
      <c r="F33" s="34" t="s">
        <v>322</v>
      </c>
      <c r="G33" s="34" t="s">
        <v>550</v>
      </c>
      <c r="H33" s="35" t="s">
        <v>551</v>
      </c>
      <c r="I33" s="42" t="s">
        <v>567</v>
      </c>
      <c r="J33" s="32" t="s">
        <v>553</v>
      </c>
    </row>
  </sheetData>
  <mergeCells count="40">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J23"/>
    <mergeCell ref="A24:G24"/>
    <mergeCell ref="A6:A7"/>
    <mergeCell ref="H24:H25"/>
    <mergeCell ref="I24:I25"/>
    <mergeCell ref="J24:J25"/>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17" sqref="C17"/>
    </sheetView>
  </sheetViews>
  <sheetFormatPr defaultColWidth="8.625" defaultRowHeight="12.75" customHeight="1"/>
  <cols>
    <col min="1" max="1" width="15.875" customWidth="1"/>
    <col min="2" max="2" width="35" customWidth="1"/>
    <col min="3" max="19" width="22" customWidth="1"/>
  </cols>
  <sheetData>
    <row r="1" ht="17.25" customHeight="1" spans="1:1">
      <c r="A1" s="100" t="s">
        <v>53</v>
      </c>
    </row>
    <row r="2" ht="41.25" customHeight="1" spans="1:1">
      <c r="A2" s="80" t="str">
        <f>"2026"&amp;"年部门收入预算表"</f>
        <v>2026年部门收入预算表</v>
      </c>
    </row>
    <row r="3" ht="17.25" customHeight="1" spans="1:19">
      <c r="A3" s="83" t="s">
        <v>1</v>
      </c>
      <c r="S3" s="85" t="s">
        <v>2</v>
      </c>
    </row>
    <row r="4" ht="21.75" customHeight="1" spans="1:19">
      <c r="A4" s="216" t="s">
        <v>54</v>
      </c>
      <c r="B4" s="217" t="s">
        <v>55</v>
      </c>
      <c r="C4" s="217" t="s">
        <v>56</v>
      </c>
      <c r="D4" s="218" t="s">
        <v>57</v>
      </c>
      <c r="E4" s="218"/>
      <c r="F4" s="218"/>
      <c r="G4" s="218"/>
      <c r="H4" s="218"/>
      <c r="I4" s="165"/>
      <c r="J4" s="218"/>
      <c r="K4" s="218"/>
      <c r="L4" s="218"/>
      <c r="M4" s="218"/>
      <c r="N4" s="223"/>
      <c r="O4" s="218" t="s">
        <v>46</v>
      </c>
      <c r="P4" s="218"/>
      <c r="Q4" s="218"/>
      <c r="R4" s="218"/>
      <c r="S4" s="223"/>
    </row>
    <row r="5" ht="27" customHeight="1" spans="1:19">
      <c r="A5" s="219"/>
      <c r="B5" s="220"/>
      <c r="C5" s="220"/>
      <c r="D5" s="220" t="s">
        <v>58</v>
      </c>
      <c r="E5" s="220" t="s">
        <v>59</v>
      </c>
      <c r="F5" s="220" t="s">
        <v>60</v>
      </c>
      <c r="G5" s="220" t="s">
        <v>61</v>
      </c>
      <c r="H5" s="220" t="s">
        <v>62</v>
      </c>
      <c r="I5" s="224" t="s">
        <v>63</v>
      </c>
      <c r="J5" s="225"/>
      <c r="K5" s="225"/>
      <c r="L5" s="225"/>
      <c r="M5" s="225"/>
      <c r="N5" s="226"/>
      <c r="O5" s="220" t="s">
        <v>58</v>
      </c>
      <c r="P5" s="220" t="s">
        <v>59</v>
      </c>
      <c r="Q5" s="220" t="s">
        <v>60</v>
      </c>
      <c r="R5" s="220" t="s">
        <v>61</v>
      </c>
      <c r="S5" s="220" t="s">
        <v>64</v>
      </c>
    </row>
    <row r="6" ht="30" customHeight="1" spans="1:19">
      <c r="A6" s="221"/>
      <c r="B6" s="139"/>
      <c r="C6" s="149"/>
      <c r="D6" s="149"/>
      <c r="E6" s="149"/>
      <c r="F6" s="149"/>
      <c r="G6" s="149"/>
      <c r="H6" s="149"/>
      <c r="I6" s="105" t="s">
        <v>58</v>
      </c>
      <c r="J6" s="226" t="s">
        <v>65</v>
      </c>
      <c r="K6" s="226" t="s">
        <v>66</v>
      </c>
      <c r="L6" s="226" t="s">
        <v>67</v>
      </c>
      <c r="M6" s="226" t="s">
        <v>68</v>
      </c>
      <c r="N6" s="226" t="s">
        <v>69</v>
      </c>
      <c r="O6" s="227"/>
      <c r="P6" s="227"/>
      <c r="Q6" s="227"/>
      <c r="R6" s="227"/>
      <c r="S6" s="149"/>
    </row>
    <row r="7" ht="15" customHeight="1" spans="1:19">
      <c r="A7" s="6">
        <v>1</v>
      </c>
      <c r="B7" s="6">
        <v>2</v>
      </c>
      <c r="C7" s="6">
        <v>3</v>
      </c>
      <c r="D7" s="6">
        <v>4</v>
      </c>
      <c r="E7" s="6">
        <v>5</v>
      </c>
      <c r="F7" s="6">
        <v>6</v>
      </c>
      <c r="G7" s="6">
        <v>7</v>
      </c>
      <c r="H7" s="6">
        <v>8</v>
      </c>
      <c r="I7" s="105">
        <v>9</v>
      </c>
      <c r="J7" s="6">
        <v>10</v>
      </c>
      <c r="K7" s="6">
        <v>11</v>
      </c>
      <c r="L7" s="6">
        <v>12</v>
      </c>
      <c r="M7" s="6">
        <v>13</v>
      </c>
      <c r="N7" s="6">
        <v>14</v>
      </c>
      <c r="O7" s="6">
        <v>15</v>
      </c>
      <c r="P7" s="6">
        <v>16</v>
      </c>
      <c r="Q7" s="6">
        <v>17</v>
      </c>
      <c r="R7" s="6">
        <v>18</v>
      </c>
      <c r="S7" s="6">
        <v>19</v>
      </c>
    </row>
    <row r="8" ht="18" customHeight="1" spans="1:19">
      <c r="A8" s="62" t="s">
        <v>70</v>
      </c>
      <c r="B8" s="62" t="s">
        <v>71</v>
      </c>
      <c r="C8" s="114">
        <v>31851732</v>
      </c>
      <c r="D8" s="114">
        <v>31851732</v>
      </c>
      <c r="E8" s="114">
        <v>11727132</v>
      </c>
      <c r="F8" s="114"/>
      <c r="G8" s="114"/>
      <c r="H8" s="114"/>
      <c r="I8" s="114">
        <v>20124600</v>
      </c>
      <c r="J8" s="114">
        <v>20124600</v>
      </c>
      <c r="K8" s="114"/>
      <c r="L8" s="114"/>
      <c r="M8" s="114"/>
      <c r="N8" s="114"/>
      <c r="O8" s="114"/>
      <c r="P8" s="114"/>
      <c r="Q8" s="114"/>
      <c r="R8" s="114"/>
      <c r="S8" s="114"/>
    </row>
    <row r="9" ht="18" customHeight="1" spans="1:19">
      <c r="A9" s="88" t="s">
        <v>56</v>
      </c>
      <c r="B9" s="222"/>
      <c r="C9" s="114">
        <v>31851732</v>
      </c>
      <c r="D9" s="114">
        <v>31851732</v>
      </c>
      <c r="E9" s="114">
        <v>11727132</v>
      </c>
      <c r="F9" s="114"/>
      <c r="G9" s="114"/>
      <c r="H9" s="114"/>
      <c r="I9" s="114">
        <v>20124600</v>
      </c>
      <c r="J9" s="114">
        <v>20124600</v>
      </c>
      <c r="K9" s="114"/>
      <c r="L9" s="114"/>
      <c r="M9" s="114"/>
      <c r="N9" s="114"/>
      <c r="O9" s="114"/>
      <c r="P9" s="114"/>
      <c r="Q9" s="114"/>
      <c r="R9" s="114"/>
      <c r="S9" s="11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opLeftCell="A9" workbookViewId="0">
      <selection activeCell="A3" sqref="A3:B3"/>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
      <c r="A1" s="85" t="s">
        <v>72</v>
      </c>
    </row>
    <row r="2" ht="41.25" customHeight="1" spans="1:1">
      <c r="A2" s="80" t="str">
        <f>"2026"&amp;"年部门支出预算表"</f>
        <v>2026年部门支出预算表</v>
      </c>
    </row>
    <row r="3" ht="17.25" customHeight="1" spans="1:15">
      <c r="A3" s="83" t="s">
        <v>1</v>
      </c>
      <c r="O3" s="85" t="s">
        <v>2</v>
      </c>
    </row>
    <row r="4" ht="27" customHeight="1" spans="1:15">
      <c r="A4" s="202" t="s">
        <v>73</v>
      </c>
      <c r="B4" s="202" t="s">
        <v>74</v>
      </c>
      <c r="C4" s="202" t="s">
        <v>56</v>
      </c>
      <c r="D4" s="203" t="s">
        <v>59</v>
      </c>
      <c r="E4" s="204"/>
      <c r="F4" s="205"/>
      <c r="G4" s="206" t="s">
        <v>60</v>
      </c>
      <c r="H4" s="206" t="s">
        <v>61</v>
      </c>
      <c r="I4" s="206" t="s">
        <v>75</v>
      </c>
      <c r="J4" s="203" t="s">
        <v>63</v>
      </c>
      <c r="K4" s="204"/>
      <c r="L4" s="204"/>
      <c r="M4" s="204"/>
      <c r="N4" s="213"/>
      <c r="O4" s="214"/>
    </row>
    <row r="5" ht="42" customHeight="1" spans="1:15">
      <c r="A5" s="207"/>
      <c r="B5" s="207"/>
      <c r="C5" s="208"/>
      <c r="D5" s="209" t="s">
        <v>58</v>
      </c>
      <c r="E5" s="209" t="s">
        <v>76</v>
      </c>
      <c r="F5" s="209" t="s">
        <v>77</v>
      </c>
      <c r="G5" s="208"/>
      <c r="H5" s="208"/>
      <c r="I5" s="215"/>
      <c r="J5" s="209" t="s">
        <v>58</v>
      </c>
      <c r="K5" s="197" t="s">
        <v>78</v>
      </c>
      <c r="L5" s="197" t="s">
        <v>79</v>
      </c>
      <c r="M5" s="197" t="s">
        <v>80</v>
      </c>
      <c r="N5" s="197" t="s">
        <v>81</v>
      </c>
      <c r="O5" s="197" t="s">
        <v>82</v>
      </c>
    </row>
    <row r="6" ht="18" customHeight="1" spans="1:15">
      <c r="A6" s="91" t="s">
        <v>83</v>
      </c>
      <c r="B6" s="91" t="s">
        <v>84</v>
      </c>
      <c r="C6" s="91" t="s">
        <v>85</v>
      </c>
      <c r="D6" s="93" t="s">
        <v>86</v>
      </c>
      <c r="E6" s="93" t="s">
        <v>87</v>
      </c>
      <c r="F6" s="93" t="s">
        <v>88</v>
      </c>
      <c r="G6" s="93" t="s">
        <v>89</v>
      </c>
      <c r="H6" s="93" t="s">
        <v>90</v>
      </c>
      <c r="I6" s="93" t="s">
        <v>91</v>
      </c>
      <c r="J6" s="93" t="s">
        <v>92</v>
      </c>
      <c r="K6" s="93" t="s">
        <v>93</v>
      </c>
      <c r="L6" s="93" t="s">
        <v>94</v>
      </c>
      <c r="M6" s="93" t="s">
        <v>95</v>
      </c>
      <c r="N6" s="91" t="s">
        <v>96</v>
      </c>
      <c r="O6" s="93" t="s">
        <v>97</v>
      </c>
    </row>
    <row r="7" ht="21" customHeight="1" spans="1:15">
      <c r="A7" s="94" t="s">
        <v>98</v>
      </c>
      <c r="B7" s="94" t="s">
        <v>99</v>
      </c>
      <c r="C7" s="114">
        <v>2124804</v>
      </c>
      <c r="D7" s="114">
        <v>2124804</v>
      </c>
      <c r="E7" s="114">
        <v>2108796</v>
      </c>
      <c r="F7" s="114">
        <v>16008</v>
      </c>
      <c r="G7" s="114"/>
      <c r="H7" s="114"/>
      <c r="I7" s="114"/>
      <c r="J7" s="114"/>
      <c r="K7" s="114"/>
      <c r="L7" s="114"/>
      <c r="M7" s="114"/>
      <c r="N7" s="114"/>
      <c r="O7" s="114"/>
    </row>
    <row r="8" ht="21" customHeight="1" spans="1:15">
      <c r="A8" s="210" t="s">
        <v>100</v>
      </c>
      <c r="B8" s="210" t="s">
        <v>101</v>
      </c>
      <c r="C8" s="114">
        <v>2108796</v>
      </c>
      <c r="D8" s="114">
        <v>2108796</v>
      </c>
      <c r="E8" s="114">
        <v>2108796</v>
      </c>
      <c r="F8" s="114"/>
      <c r="G8" s="114"/>
      <c r="H8" s="114"/>
      <c r="I8" s="114"/>
      <c r="J8" s="114"/>
      <c r="K8" s="114"/>
      <c r="L8" s="114"/>
      <c r="M8" s="114"/>
      <c r="N8" s="114"/>
      <c r="O8" s="114"/>
    </row>
    <row r="9" ht="21" customHeight="1" spans="1:15">
      <c r="A9" s="211" t="s">
        <v>102</v>
      </c>
      <c r="B9" s="211" t="s">
        <v>103</v>
      </c>
      <c r="C9" s="114">
        <v>583200</v>
      </c>
      <c r="D9" s="114">
        <v>583200</v>
      </c>
      <c r="E9" s="114">
        <v>583200</v>
      </c>
      <c r="F9" s="114"/>
      <c r="G9" s="114"/>
      <c r="H9" s="114"/>
      <c r="I9" s="114"/>
      <c r="J9" s="114"/>
      <c r="K9" s="114"/>
      <c r="L9" s="114"/>
      <c r="M9" s="114"/>
      <c r="N9" s="114"/>
      <c r="O9" s="114"/>
    </row>
    <row r="10" ht="21" customHeight="1" spans="1:15">
      <c r="A10" s="211" t="s">
        <v>104</v>
      </c>
      <c r="B10" s="211" t="s">
        <v>105</v>
      </c>
      <c r="C10" s="114">
        <v>1148325</v>
      </c>
      <c r="D10" s="114">
        <v>1148325</v>
      </c>
      <c r="E10" s="114">
        <v>1148325</v>
      </c>
      <c r="F10" s="114"/>
      <c r="G10" s="114"/>
      <c r="H10" s="114"/>
      <c r="I10" s="114"/>
      <c r="J10" s="114"/>
      <c r="K10" s="114"/>
      <c r="L10" s="114"/>
      <c r="M10" s="114"/>
      <c r="N10" s="114"/>
      <c r="O10" s="114"/>
    </row>
    <row r="11" ht="21" customHeight="1" spans="1:15">
      <c r="A11" s="211" t="s">
        <v>106</v>
      </c>
      <c r="B11" s="211" t="s">
        <v>107</v>
      </c>
      <c r="C11" s="114">
        <v>377271</v>
      </c>
      <c r="D11" s="114">
        <v>377271</v>
      </c>
      <c r="E11" s="114">
        <v>377271</v>
      </c>
      <c r="F11" s="114"/>
      <c r="G11" s="114"/>
      <c r="H11" s="114"/>
      <c r="I11" s="114"/>
      <c r="J11" s="114"/>
      <c r="K11" s="114"/>
      <c r="L11" s="114"/>
      <c r="M11" s="114"/>
      <c r="N11" s="114"/>
      <c r="O11" s="114"/>
    </row>
    <row r="12" ht="21" customHeight="1" spans="1:15">
      <c r="A12" s="210" t="s">
        <v>108</v>
      </c>
      <c r="B12" s="210" t="s">
        <v>109</v>
      </c>
      <c r="C12" s="114">
        <v>16008</v>
      </c>
      <c r="D12" s="114">
        <v>16008</v>
      </c>
      <c r="E12" s="114"/>
      <c r="F12" s="114">
        <v>16008</v>
      </c>
      <c r="G12" s="114"/>
      <c r="H12" s="114"/>
      <c r="I12" s="114"/>
      <c r="J12" s="114"/>
      <c r="K12" s="114"/>
      <c r="L12" s="114"/>
      <c r="M12" s="114"/>
      <c r="N12" s="114"/>
      <c r="O12" s="114"/>
    </row>
    <row r="13" ht="21" customHeight="1" spans="1:15">
      <c r="A13" s="211" t="s">
        <v>110</v>
      </c>
      <c r="B13" s="211" t="s">
        <v>111</v>
      </c>
      <c r="C13" s="114">
        <v>16008</v>
      </c>
      <c r="D13" s="114">
        <v>16008</v>
      </c>
      <c r="E13" s="114"/>
      <c r="F13" s="114">
        <v>16008</v>
      </c>
      <c r="G13" s="114"/>
      <c r="H13" s="114"/>
      <c r="I13" s="114"/>
      <c r="J13" s="114"/>
      <c r="K13" s="114"/>
      <c r="L13" s="114"/>
      <c r="M13" s="114"/>
      <c r="N13" s="114"/>
      <c r="O13" s="114"/>
    </row>
    <row r="14" ht="21" customHeight="1" spans="1:15">
      <c r="A14" s="94" t="s">
        <v>112</v>
      </c>
      <c r="B14" s="94" t="s">
        <v>113</v>
      </c>
      <c r="C14" s="114">
        <v>28856885</v>
      </c>
      <c r="D14" s="114">
        <v>8732285</v>
      </c>
      <c r="E14" s="114">
        <v>8732285</v>
      </c>
      <c r="F14" s="114"/>
      <c r="G14" s="114"/>
      <c r="H14" s="114"/>
      <c r="I14" s="114"/>
      <c r="J14" s="114">
        <v>20124600</v>
      </c>
      <c r="K14" s="114">
        <v>20124600</v>
      </c>
      <c r="L14" s="114"/>
      <c r="M14" s="114"/>
      <c r="N14" s="114"/>
      <c r="O14" s="114"/>
    </row>
    <row r="15" ht="21" customHeight="1" spans="1:15">
      <c r="A15" s="210" t="s">
        <v>114</v>
      </c>
      <c r="B15" s="210" t="s">
        <v>115</v>
      </c>
      <c r="C15" s="114">
        <v>27754234</v>
      </c>
      <c r="D15" s="114">
        <v>7629634</v>
      </c>
      <c r="E15" s="114">
        <v>7629634</v>
      </c>
      <c r="F15" s="114"/>
      <c r="G15" s="114"/>
      <c r="H15" s="114"/>
      <c r="I15" s="114"/>
      <c r="J15" s="114">
        <v>20124600</v>
      </c>
      <c r="K15" s="114">
        <v>20124600</v>
      </c>
      <c r="L15" s="114"/>
      <c r="M15" s="114"/>
      <c r="N15" s="114"/>
      <c r="O15" s="114"/>
    </row>
    <row r="16" ht="21" customHeight="1" spans="1:15">
      <c r="A16" s="211" t="s">
        <v>116</v>
      </c>
      <c r="B16" s="211" t="s">
        <v>117</v>
      </c>
      <c r="C16" s="114">
        <v>27754234</v>
      </c>
      <c r="D16" s="114">
        <v>7629634</v>
      </c>
      <c r="E16" s="114">
        <v>7629634</v>
      </c>
      <c r="F16" s="114"/>
      <c r="G16" s="114"/>
      <c r="H16" s="114"/>
      <c r="I16" s="114"/>
      <c r="J16" s="114">
        <v>20124600</v>
      </c>
      <c r="K16" s="114">
        <v>20124600</v>
      </c>
      <c r="L16" s="114"/>
      <c r="M16" s="114"/>
      <c r="N16" s="114"/>
      <c r="O16" s="114"/>
    </row>
    <row r="17" ht="21" customHeight="1" spans="1:15">
      <c r="A17" s="210" t="s">
        <v>118</v>
      </c>
      <c r="B17" s="210" t="s">
        <v>119</v>
      </c>
      <c r="C17" s="114">
        <v>1102651</v>
      </c>
      <c r="D17" s="114">
        <v>1102651</v>
      </c>
      <c r="E17" s="114">
        <v>1102651</v>
      </c>
      <c r="F17" s="114"/>
      <c r="G17" s="114"/>
      <c r="H17" s="114"/>
      <c r="I17" s="114"/>
      <c r="J17" s="114"/>
      <c r="K17" s="114"/>
      <c r="L17" s="114"/>
      <c r="M17" s="114"/>
      <c r="N17" s="114"/>
      <c r="O17" s="114"/>
    </row>
    <row r="18" ht="21" customHeight="1" spans="1:15">
      <c r="A18" s="211" t="s">
        <v>120</v>
      </c>
      <c r="B18" s="211" t="s">
        <v>121</v>
      </c>
      <c r="C18" s="114">
        <v>577247</v>
      </c>
      <c r="D18" s="114">
        <v>577247</v>
      </c>
      <c r="E18" s="114">
        <v>577247</v>
      </c>
      <c r="F18" s="114"/>
      <c r="G18" s="114"/>
      <c r="H18" s="114"/>
      <c r="I18" s="114"/>
      <c r="J18" s="114"/>
      <c r="K18" s="114"/>
      <c r="L18" s="114"/>
      <c r="M18" s="114"/>
      <c r="N18" s="114"/>
      <c r="O18" s="114"/>
    </row>
    <row r="19" ht="21" customHeight="1" spans="1:15">
      <c r="A19" s="211" t="s">
        <v>122</v>
      </c>
      <c r="B19" s="211" t="s">
        <v>123</v>
      </c>
      <c r="C19" s="114">
        <v>485388</v>
      </c>
      <c r="D19" s="114">
        <v>485388</v>
      </c>
      <c r="E19" s="114">
        <v>485388</v>
      </c>
      <c r="F19" s="114"/>
      <c r="G19" s="114"/>
      <c r="H19" s="114"/>
      <c r="I19" s="114"/>
      <c r="J19" s="114"/>
      <c r="K19" s="114"/>
      <c r="L19" s="114"/>
      <c r="M19" s="114"/>
      <c r="N19" s="114"/>
      <c r="O19" s="114"/>
    </row>
    <row r="20" ht="21" customHeight="1" spans="1:15">
      <c r="A20" s="211" t="s">
        <v>124</v>
      </c>
      <c r="B20" s="211" t="s">
        <v>125</v>
      </c>
      <c r="C20" s="114">
        <v>40016</v>
      </c>
      <c r="D20" s="114">
        <v>40016</v>
      </c>
      <c r="E20" s="114">
        <v>40016</v>
      </c>
      <c r="F20" s="114"/>
      <c r="G20" s="114"/>
      <c r="H20" s="114"/>
      <c r="I20" s="114"/>
      <c r="J20" s="114"/>
      <c r="K20" s="114"/>
      <c r="L20" s="114"/>
      <c r="M20" s="114"/>
      <c r="N20" s="114"/>
      <c r="O20" s="114"/>
    </row>
    <row r="21" ht="21" customHeight="1" spans="1:15">
      <c r="A21" s="94" t="s">
        <v>126</v>
      </c>
      <c r="B21" s="94" t="s">
        <v>127</v>
      </c>
      <c r="C21" s="114">
        <v>870043</v>
      </c>
      <c r="D21" s="114">
        <v>870043</v>
      </c>
      <c r="E21" s="114">
        <v>870043</v>
      </c>
      <c r="F21" s="114"/>
      <c r="G21" s="114"/>
      <c r="H21" s="114"/>
      <c r="I21" s="114"/>
      <c r="J21" s="114"/>
      <c r="K21" s="114"/>
      <c r="L21" s="114"/>
      <c r="M21" s="114"/>
      <c r="N21" s="114"/>
      <c r="O21" s="114"/>
    </row>
    <row r="22" ht="21" customHeight="1" spans="1:15">
      <c r="A22" s="210" t="s">
        <v>128</v>
      </c>
      <c r="B22" s="210" t="s">
        <v>129</v>
      </c>
      <c r="C22" s="114">
        <v>870043</v>
      </c>
      <c r="D22" s="114">
        <v>870043</v>
      </c>
      <c r="E22" s="114">
        <v>870043</v>
      </c>
      <c r="F22" s="114"/>
      <c r="G22" s="114"/>
      <c r="H22" s="114"/>
      <c r="I22" s="114"/>
      <c r="J22" s="114"/>
      <c r="K22" s="114"/>
      <c r="L22" s="114"/>
      <c r="M22" s="114"/>
      <c r="N22" s="114"/>
      <c r="O22" s="114"/>
    </row>
    <row r="23" ht="21" customHeight="1" spans="1:15">
      <c r="A23" s="211" t="s">
        <v>130</v>
      </c>
      <c r="B23" s="211" t="s">
        <v>131</v>
      </c>
      <c r="C23" s="114">
        <v>870043</v>
      </c>
      <c r="D23" s="114">
        <v>870043</v>
      </c>
      <c r="E23" s="114">
        <v>870043</v>
      </c>
      <c r="F23" s="114"/>
      <c r="G23" s="114"/>
      <c r="H23" s="114"/>
      <c r="I23" s="114"/>
      <c r="J23" s="114"/>
      <c r="K23" s="114"/>
      <c r="L23" s="114"/>
      <c r="M23" s="114"/>
      <c r="N23" s="114"/>
      <c r="O23" s="114"/>
    </row>
    <row r="24" ht="21" customHeight="1" spans="1:15">
      <c r="A24" s="212" t="s">
        <v>56</v>
      </c>
      <c r="B24" s="74"/>
      <c r="C24" s="114">
        <v>31851732</v>
      </c>
      <c r="D24" s="114">
        <v>11727132</v>
      </c>
      <c r="E24" s="114">
        <v>11711124</v>
      </c>
      <c r="F24" s="114">
        <v>16008</v>
      </c>
      <c r="G24" s="114"/>
      <c r="H24" s="114"/>
      <c r="I24" s="114"/>
      <c r="J24" s="114">
        <v>20124600</v>
      </c>
      <c r="K24" s="114">
        <v>20124600</v>
      </c>
      <c r="L24" s="114"/>
      <c r="M24" s="114"/>
      <c r="N24" s="114"/>
      <c r="O24" s="114"/>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7" workbookViewId="0">
      <selection activeCell="A3" sqref="A3:B3"/>
    </sheetView>
  </sheetViews>
  <sheetFormatPr defaultColWidth="8.625" defaultRowHeight="12.75" customHeight="1" outlineLevelCol="3"/>
  <cols>
    <col min="1" max="4" width="35.625" customWidth="1"/>
  </cols>
  <sheetData>
    <row r="1" ht="15" customHeight="1" spans="1:4">
      <c r="A1" s="81"/>
      <c r="B1" s="85"/>
      <c r="C1" s="85"/>
      <c r="D1" s="85" t="s">
        <v>132</v>
      </c>
    </row>
    <row r="2" ht="41.25" customHeight="1" spans="1:1">
      <c r="A2" s="80" t="str">
        <f>"2026"&amp;"年部门财政拨款收支预算总表"</f>
        <v>2026年部门财政拨款收支预算总表</v>
      </c>
    </row>
    <row r="3" ht="17.25" customHeight="1" spans="1:4">
      <c r="A3" s="83" t="s">
        <v>1</v>
      </c>
      <c r="B3" s="196"/>
      <c r="D3" s="85" t="s">
        <v>2</v>
      </c>
    </row>
    <row r="4" ht="17.25" customHeight="1" spans="1:4">
      <c r="A4" s="197" t="s">
        <v>3</v>
      </c>
      <c r="B4" s="198"/>
      <c r="C4" s="197" t="s">
        <v>4</v>
      </c>
      <c r="D4" s="198"/>
    </row>
    <row r="5" ht="18.75" customHeight="1" spans="1:4">
      <c r="A5" s="197" t="s">
        <v>5</v>
      </c>
      <c r="B5" s="197" t="s">
        <v>6</v>
      </c>
      <c r="C5" s="197" t="s">
        <v>7</v>
      </c>
      <c r="D5" s="197" t="s">
        <v>6</v>
      </c>
    </row>
    <row r="6" ht="16.5" customHeight="1" spans="1:4">
      <c r="A6" s="199" t="s">
        <v>133</v>
      </c>
      <c r="B6" s="114">
        <v>11727132</v>
      </c>
      <c r="C6" s="199" t="s">
        <v>134</v>
      </c>
      <c r="D6" s="114">
        <v>11727132</v>
      </c>
    </row>
    <row r="7" ht="16.5" customHeight="1" spans="1:4">
      <c r="A7" s="199" t="s">
        <v>135</v>
      </c>
      <c r="B7" s="114">
        <v>11727132</v>
      </c>
      <c r="C7" s="199" t="s">
        <v>136</v>
      </c>
      <c r="D7" s="114"/>
    </row>
    <row r="8" ht="16.5" customHeight="1" spans="1:4">
      <c r="A8" s="199" t="s">
        <v>137</v>
      </c>
      <c r="B8" s="114"/>
      <c r="C8" s="199" t="s">
        <v>138</v>
      </c>
      <c r="D8" s="114"/>
    </row>
    <row r="9" ht="16.5" customHeight="1" spans="1:4">
      <c r="A9" s="199" t="s">
        <v>139</v>
      </c>
      <c r="B9" s="114"/>
      <c r="C9" s="199" t="s">
        <v>140</v>
      </c>
      <c r="D9" s="114"/>
    </row>
    <row r="10" ht="16.5" customHeight="1" spans="1:4">
      <c r="A10" s="199" t="s">
        <v>141</v>
      </c>
      <c r="B10" s="114"/>
      <c r="C10" s="199" t="s">
        <v>142</v>
      </c>
      <c r="D10" s="114"/>
    </row>
    <row r="11" ht="16.5" customHeight="1" spans="1:4">
      <c r="A11" s="199" t="s">
        <v>135</v>
      </c>
      <c r="B11" s="114"/>
      <c r="C11" s="199" t="s">
        <v>143</v>
      </c>
      <c r="D11" s="114"/>
    </row>
    <row r="12" ht="16.5" customHeight="1" spans="1:4">
      <c r="A12" s="20" t="s">
        <v>137</v>
      </c>
      <c r="B12" s="114"/>
      <c r="C12" s="39" t="s">
        <v>144</v>
      </c>
      <c r="D12" s="114"/>
    </row>
    <row r="13" ht="16.5" customHeight="1" spans="1:4">
      <c r="A13" s="20" t="s">
        <v>139</v>
      </c>
      <c r="B13" s="114"/>
      <c r="C13" s="39" t="s">
        <v>145</v>
      </c>
      <c r="D13" s="114"/>
    </row>
    <row r="14" ht="16.5" customHeight="1" spans="1:4">
      <c r="A14" s="27"/>
      <c r="B14" s="114"/>
      <c r="C14" s="39" t="s">
        <v>146</v>
      </c>
      <c r="D14" s="114">
        <v>2124804</v>
      </c>
    </row>
    <row r="15" ht="16.5" customHeight="1" spans="1:4">
      <c r="A15" s="27"/>
      <c r="B15" s="114"/>
      <c r="C15" s="39" t="s">
        <v>147</v>
      </c>
      <c r="D15" s="114">
        <v>8732285</v>
      </c>
    </row>
    <row r="16" ht="16.5" customHeight="1" spans="1:4">
      <c r="A16" s="27"/>
      <c r="B16" s="114"/>
      <c r="C16" s="39" t="s">
        <v>148</v>
      </c>
      <c r="D16" s="114"/>
    </row>
    <row r="17" ht="16.5" customHeight="1" spans="1:4">
      <c r="A17" s="27"/>
      <c r="B17" s="114"/>
      <c r="C17" s="39" t="s">
        <v>149</v>
      </c>
      <c r="D17" s="114"/>
    </row>
    <row r="18" ht="16.5" customHeight="1" spans="1:4">
      <c r="A18" s="27"/>
      <c r="B18" s="114"/>
      <c r="C18" s="39" t="s">
        <v>150</v>
      </c>
      <c r="D18" s="114"/>
    </row>
    <row r="19" ht="16.5" customHeight="1" spans="1:4">
      <c r="A19" s="27"/>
      <c r="B19" s="114"/>
      <c r="C19" s="39" t="s">
        <v>151</v>
      </c>
      <c r="D19" s="114"/>
    </row>
    <row r="20" ht="16.5" customHeight="1" spans="1:4">
      <c r="A20" s="27"/>
      <c r="B20" s="114"/>
      <c r="C20" s="39" t="s">
        <v>152</v>
      </c>
      <c r="D20" s="114"/>
    </row>
    <row r="21" ht="16.5" customHeight="1" spans="1:4">
      <c r="A21" s="27"/>
      <c r="B21" s="114"/>
      <c r="C21" s="39" t="s">
        <v>153</v>
      </c>
      <c r="D21" s="114"/>
    </row>
    <row r="22" ht="16.5" customHeight="1" spans="1:4">
      <c r="A22" s="27"/>
      <c r="B22" s="114"/>
      <c r="C22" s="39" t="s">
        <v>154</v>
      </c>
      <c r="D22" s="114"/>
    </row>
    <row r="23" ht="16.5" customHeight="1" spans="1:4">
      <c r="A23" s="27"/>
      <c r="B23" s="114"/>
      <c r="C23" s="39" t="s">
        <v>155</v>
      </c>
      <c r="D23" s="114"/>
    </row>
    <row r="24" ht="16.5" customHeight="1" spans="1:4">
      <c r="A24" s="27"/>
      <c r="B24" s="114"/>
      <c r="C24" s="39" t="s">
        <v>156</v>
      </c>
      <c r="D24" s="114"/>
    </row>
    <row r="25" ht="16.5" customHeight="1" spans="1:4">
      <c r="A25" s="27"/>
      <c r="B25" s="114"/>
      <c r="C25" s="39" t="s">
        <v>157</v>
      </c>
      <c r="D25" s="114">
        <v>870043</v>
      </c>
    </row>
    <row r="26" ht="16.5" customHeight="1" spans="1:4">
      <c r="A26" s="27"/>
      <c r="B26" s="114"/>
      <c r="C26" s="39" t="s">
        <v>158</v>
      </c>
      <c r="D26" s="114"/>
    </row>
    <row r="27" ht="16.5" customHeight="1" spans="1:4">
      <c r="A27" s="27"/>
      <c r="B27" s="114"/>
      <c r="C27" s="39" t="s">
        <v>159</v>
      </c>
      <c r="D27" s="114"/>
    </row>
    <row r="28" ht="16.5" customHeight="1" spans="1:4">
      <c r="A28" s="27"/>
      <c r="B28" s="114"/>
      <c r="C28" s="39" t="s">
        <v>160</v>
      </c>
      <c r="D28" s="114"/>
    </row>
    <row r="29" ht="16.5" customHeight="1" spans="1:4">
      <c r="A29" s="27"/>
      <c r="B29" s="114"/>
      <c r="C29" s="39" t="s">
        <v>161</v>
      </c>
      <c r="D29" s="114"/>
    </row>
    <row r="30" ht="16.5" customHeight="1" spans="1:4">
      <c r="A30" s="27"/>
      <c r="B30" s="114"/>
      <c r="C30" s="39" t="s">
        <v>162</v>
      </c>
      <c r="D30" s="114"/>
    </row>
    <row r="31" ht="16.5" customHeight="1" spans="1:4">
      <c r="A31" s="27"/>
      <c r="B31" s="114"/>
      <c r="C31" s="20" t="s">
        <v>163</v>
      </c>
      <c r="D31" s="114"/>
    </row>
    <row r="32" ht="16.5" customHeight="1" spans="1:4">
      <c r="A32" s="27"/>
      <c r="B32" s="114"/>
      <c r="C32" s="20" t="s">
        <v>164</v>
      </c>
      <c r="D32" s="114"/>
    </row>
    <row r="33" ht="16.5" customHeight="1" spans="1:4">
      <c r="A33" s="27"/>
      <c r="B33" s="114"/>
      <c r="C33" s="18" t="s">
        <v>165</v>
      </c>
      <c r="D33" s="114"/>
    </row>
    <row r="34" ht="15" customHeight="1" spans="1:4">
      <c r="A34" s="200" t="s">
        <v>51</v>
      </c>
      <c r="B34" s="201">
        <v>11727132</v>
      </c>
      <c r="C34" s="200" t="s">
        <v>52</v>
      </c>
      <c r="D34" s="201">
        <v>11727132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3" sqref="A3"/>
    </sheetView>
  </sheetViews>
  <sheetFormatPr defaultColWidth="9.125" defaultRowHeight="14.25" customHeight="1" outlineLevelCol="6"/>
  <cols>
    <col min="1" max="1" width="20.125" customWidth="1"/>
    <col min="2" max="2" width="44" customWidth="1"/>
    <col min="3" max="7" width="24.125" customWidth="1"/>
  </cols>
  <sheetData>
    <row r="1" customHeight="1" spans="4:7">
      <c r="D1" s="169"/>
      <c r="F1" s="106"/>
      <c r="G1" s="174" t="s">
        <v>166</v>
      </c>
    </row>
    <row r="2" ht="41.25" customHeight="1" spans="1:7">
      <c r="A2" s="158" t="str">
        <f>"2026"&amp;"年一般公共预算支出预算表（按功能科目分类）"</f>
        <v>2026年一般公共预算支出预算表（按功能科目分类）</v>
      </c>
      <c r="B2" s="158"/>
      <c r="C2" s="158"/>
      <c r="D2" s="158"/>
      <c r="E2" s="158"/>
      <c r="F2" s="158"/>
      <c r="G2" s="158"/>
    </row>
    <row r="3" ht="18" customHeight="1" spans="1:7">
      <c r="A3" s="46" t="s">
        <v>1</v>
      </c>
      <c r="F3" s="155"/>
      <c r="G3" s="174" t="s">
        <v>2</v>
      </c>
    </row>
    <row r="4" ht="20.25" customHeight="1" spans="1:7">
      <c r="A4" s="191" t="s">
        <v>167</v>
      </c>
      <c r="B4" s="192"/>
      <c r="C4" s="159" t="s">
        <v>56</v>
      </c>
      <c r="D4" s="181" t="s">
        <v>76</v>
      </c>
      <c r="E4" s="53"/>
      <c r="F4" s="54"/>
      <c r="G4" s="171" t="s">
        <v>77</v>
      </c>
    </row>
    <row r="5" ht="20.25" customHeight="1" spans="1:7">
      <c r="A5" s="193" t="s">
        <v>73</v>
      </c>
      <c r="B5" s="193" t="s">
        <v>74</v>
      </c>
      <c r="C5" s="60"/>
      <c r="D5" s="164" t="s">
        <v>58</v>
      </c>
      <c r="E5" s="164" t="s">
        <v>168</v>
      </c>
      <c r="F5" s="164" t="s">
        <v>169</v>
      </c>
      <c r="G5" s="173"/>
    </row>
    <row r="6" ht="15" customHeight="1" spans="1:7">
      <c r="A6" s="14" t="s">
        <v>83</v>
      </c>
      <c r="B6" s="14" t="s">
        <v>84</v>
      </c>
      <c r="C6" s="14" t="s">
        <v>85</v>
      </c>
      <c r="D6" s="14" t="s">
        <v>86</v>
      </c>
      <c r="E6" s="14" t="s">
        <v>87</v>
      </c>
      <c r="F6" s="14" t="s">
        <v>88</v>
      </c>
      <c r="G6" s="14" t="s">
        <v>89</v>
      </c>
    </row>
    <row r="7" ht="18" customHeight="1" spans="1:7">
      <c r="A7" s="18" t="s">
        <v>98</v>
      </c>
      <c r="B7" s="18" t="s">
        <v>99</v>
      </c>
      <c r="C7" s="114">
        <v>2124804</v>
      </c>
      <c r="D7" s="114">
        <v>2108796</v>
      </c>
      <c r="E7" s="114">
        <v>2087196</v>
      </c>
      <c r="F7" s="114">
        <v>21600</v>
      </c>
      <c r="G7" s="114">
        <v>16008</v>
      </c>
    </row>
    <row r="8" ht="18" customHeight="1" spans="1:7">
      <c r="A8" s="168" t="s">
        <v>100</v>
      </c>
      <c r="B8" s="168" t="s">
        <v>101</v>
      </c>
      <c r="C8" s="114">
        <v>2108796</v>
      </c>
      <c r="D8" s="114">
        <v>2108796</v>
      </c>
      <c r="E8" s="114">
        <v>2087196</v>
      </c>
      <c r="F8" s="114">
        <v>21600</v>
      </c>
      <c r="G8" s="114"/>
    </row>
    <row r="9" ht="18" customHeight="1" spans="1:7">
      <c r="A9" s="194" t="s">
        <v>102</v>
      </c>
      <c r="B9" s="194" t="s">
        <v>103</v>
      </c>
      <c r="C9" s="114">
        <v>583200</v>
      </c>
      <c r="D9" s="114">
        <v>583200</v>
      </c>
      <c r="E9" s="114">
        <v>561600</v>
      </c>
      <c r="F9" s="114">
        <v>21600</v>
      </c>
      <c r="G9" s="114"/>
    </row>
    <row r="10" ht="18" customHeight="1" spans="1:7">
      <c r="A10" s="194" t="s">
        <v>104</v>
      </c>
      <c r="B10" s="194" t="s">
        <v>105</v>
      </c>
      <c r="C10" s="114">
        <v>1148325</v>
      </c>
      <c r="D10" s="114">
        <v>1148325</v>
      </c>
      <c r="E10" s="114">
        <v>1148325</v>
      </c>
      <c r="F10" s="114"/>
      <c r="G10" s="114"/>
    </row>
    <row r="11" ht="18" customHeight="1" spans="1:7">
      <c r="A11" s="194" t="s">
        <v>106</v>
      </c>
      <c r="B11" s="194" t="s">
        <v>107</v>
      </c>
      <c r="C11" s="114">
        <v>377271</v>
      </c>
      <c r="D11" s="114">
        <v>377271</v>
      </c>
      <c r="E11" s="114">
        <v>377271</v>
      </c>
      <c r="F11" s="114"/>
      <c r="G11" s="114"/>
    </row>
    <row r="12" ht="18" customHeight="1" spans="1:7">
      <c r="A12" s="168" t="s">
        <v>108</v>
      </c>
      <c r="B12" s="168" t="s">
        <v>109</v>
      </c>
      <c r="C12" s="114">
        <v>16008</v>
      </c>
      <c r="D12" s="114"/>
      <c r="E12" s="114"/>
      <c r="F12" s="114"/>
      <c r="G12" s="114">
        <v>16008</v>
      </c>
    </row>
    <row r="13" ht="18" customHeight="1" spans="1:7">
      <c r="A13" s="194" t="s">
        <v>110</v>
      </c>
      <c r="B13" s="194" t="s">
        <v>111</v>
      </c>
      <c r="C13" s="114">
        <v>16008</v>
      </c>
      <c r="D13" s="114"/>
      <c r="E13" s="114"/>
      <c r="F13" s="114"/>
      <c r="G13" s="114">
        <v>16008</v>
      </c>
    </row>
    <row r="14" ht="18" customHeight="1" spans="1:7">
      <c r="A14" s="18" t="s">
        <v>112</v>
      </c>
      <c r="B14" s="18" t="s">
        <v>113</v>
      </c>
      <c r="C14" s="114">
        <v>8732285</v>
      </c>
      <c r="D14" s="114">
        <v>8732285</v>
      </c>
      <c r="E14" s="114">
        <v>8340055</v>
      </c>
      <c r="F14" s="114">
        <v>392230</v>
      </c>
      <c r="G14" s="114"/>
    </row>
    <row r="15" ht="18" customHeight="1" spans="1:7">
      <c r="A15" s="168" t="s">
        <v>114</v>
      </c>
      <c r="B15" s="168" t="s">
        <v>115</v>
      </c>
      <c r="C15" s="114">
        <v>7629634</v>
      </c>
      <c r="D15" s="114">
        <v>7629634</v>
      </c>
      <c r="E15" s="114">
        <v>7237404</v>
      </c>
      <c r="F15" s="114">
        <v>392230</v>
      </c>
      <c r="G15" s="114"/>
    </row>
    <row r="16" ht="18" customHeight="1" spans="1:7">
      <c r="A16" s="194" t="s">
        <v>116</v>
      </c>
      <c r="B16" s="194" t="s">
        <v>117</v>
      </c>
      <c r="C16" s="114">
        <v>7629634</v>
      </c>
      <c r="D16" s="114">
        <v>7629634</v>
      </c>
      <c r="E16" s="114">
        <v>7237404</v>
      </c>
      <c r="F16" s="114">
        <v>392230</v>
      </c>
      <c r="G16" s="114"/>
    </row>
    <row r="17" ht="18" customHeight="1" spans="1:7">
      <c r="A17" s="168" t="s">
        <v>118</v>
      </c>
      <c r="B17" s="168" t="s">
        <v>119</v>
      </c>
      <c r="C17" s="114">
        <v>1102651</v>
      </c>
      <c r="D17" s="114">
        <v>1102651</v>
      </c>
      <c r="E17" s="114">
        <v>1102651</v>
      </c>
      <c r="F17" s="114"/>
      <c r="G17" s="114"/>
    </row>
    <row r="18" ht="18" customHeight="1" spans="1:7">
      <c r="A18" s="194" t="s">
        <v>120</v>
      </c>
      <c r="B18" s="194" t="s">
        <v>121</v>
      </c>
      <c r="C18" s="114">
        <v>577247</v>
      </c>
      <c r="D18" s="114">
        <v>577247</v>
      </c>
      <c r="E18" s="114">
        <v>577247</v>
      </c>
      <c r="F18" s="114"/>
      <c r="G18" s="114"/>
    </row>
    <row r="19" ht="18" customHeight="1" spans="1:7">
      <c r="A19" s="194" t="s">
        <v>122</v>
      </c>
      <c r="B19" s="194" t="s">
        <v>123</v>
      </c>
      <c r="C19" s="114">
        <v>485388</v>
      </c>
      <c r="D19" s="114">
        <v>485388</v>
      </c>
      <c r="E19" s="114">
        <v>485388</v>
      </c>
      <c r="F19" s="114"/>
      <c r="G19" s="114"/>
    </row>
    <row r="20" ht="18" customHeight="1" spans="1:7">
      <c r="A20" s="194" t="s">
        <v>124</v>
      </c>
      <c r="B20" s="194" t="s">
        <v>125</v>
      </c>
      <c r="C20" s="114">
        <v>40016</v>
      </c>
      <c r="D20" s="114">
        <v>40016</v>
      </c>
      <c r="E20" s="114">
        <v>40016</v>
      </c>
      <c r="F20" s="114"/>
      <c r="G20" s="114"/>
    </row>
    <row r="21" ht="18" customHeight="1" spans="1:7">
      <c r="A21" s="18" t="s">
        <v>126</v>
      </c>
      <c r="B21" s="18" t="s">
        <v>127</v>
      </c>
      <c r="C21" s="114">
        <v>870043</v>
      </c>
      <c r="D21" s="114">
        <v>870043</v>
      </c>
      <c r="E21" s="114">
        <v>870043</v>
      </c>
      <c r="F21" s="114"/>
      <c r="G21" s="114"/>
    </row>
    <row r="22" ht="18" customHeight="1" spans="1:7">
      <c r="A22" s="168" t="s">
        <v>128</v>
      </c>
      <c r="B22" s="168" t="s">
        <v>129</v>
      </c>
      <c r="C22" s="114">
        <v>870043</v>
      </c>
      <c r="D22" s="114">
        <v>870043</v>
      </c>
      <c r="E22" s="114">
        <v>870043</v>
      </c>
      <c r="F22" s="114"/>
      <c r="G22" s="114"/>
    </row>
    <row r="23" ht="18" customHeight="1" spans="1:7">
      <c r="A23" s="194" t="s">
        <v>130</v>
      </c>
      <c r="B23" s="194" t="s">
        <v>131</v>
      </c>
      <c r="C23" s="114">
        <v>870043</v>
      </c>
      <c r="D23" s="114">
        <v>870043</v>
      </c>
      <c r="E23" s="114">
        <v>870043</v>
      </c>
      <c r="F23" s="114"/>
      <c r="G23" s="114"/>
    </row>
    <row r="24" ht="18" customHeight="1" spans="1:7">
      <c r="A24" s="113" t="s">
        <v>170</v>
      </c>
      <c r="B24" s="195" t="s">
        <v>170</v>
      </c>
      <c r="C24" s="114">
        <v>11727132</v>
      </c>
      <c r="D24" s="114">
        <v>11711124</v>
      </c>
      <c r="E24" s="114">
        <v>11297294</v>
      </c>
      <c r="F24" s="114">
        <v>413830</v>
      </c>
      <c r="G24" s="114">
        <v>16008</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34" sqref="E34"/>
    </sheetView>
  </sheetViews>
  <sheetFormatPr defaultColWidth="10.375" defaultRowHeight="14.25" customHeight="1" outlineLevelRow="6" outlineLevelCol="5"/>
  <cols>
    <col min="1" max="6" width="28.125" customWidth="1"/>
  </cols>
  <sheetData>
    <row r="1" customHeight="1" spans="1:6">
      <c r="A1" s="82"/>
      <c r="B1" s="82"/>
      <c r="C1" s="82"/>
      <c r="D1" s="82"/>
      <c r="E1" s="81"/>
      <c r="F1" s="187" t="s">
        <v>171</v>
      </c>
    </row>
    <row r="2" ht="41.25" customHeight="1" spans="1:6">
      <c r="A2" s="188" t="str">
        <f>"2026"&amp;"年一般公共预算“三公”经费支出预算表"</f>
        <v>2026年一般公共预算“三公”经费支出预算表</v>
      </c>
      <c r="B2" s="82"/>
      <c r="C2" s="82"/>
      <c r="D2" s="82"/>
      <c r="E2" s="81"/>
      <c r="F2" s="82"/>
    </row>
    <row r="3" customHeight="1" spans="1:6">
      <c r="A3" s="145" t="s">
        <v>1</v>
      </c>
      <c r="B3" s="189"/>
      <c r="D3" s="82"/>
      <c r="E3" s="81"/>
      <c r="F3" s="100" t="s">
        <v>2</v>
      </c>
    </row>
    <row r="4" ht="27" customHeight="1" spans="1:6">
      <c r="A4" s="86" t="s">
        <v>172</v>
      </c>
      <c r="B4" s="86" t="s">
        <v>173</v>
      </c>
      <c r="C4" s="88" t="s">
        <v>174</v>
      </c>
      <c r="D4" s="86"/>
      <c r="E4" s="87"/>
      <c r="F4" s="86" t="s">
        <v>175</v>
      </c>
    </row>
    <row r="5" ht="28.5" customHeight="1" spans="1:6">
      <c r="A5" s="190"/>
      <c r="B5" s="90"/>
      <c r="C5" s="87" t="s">
        <v>58</v>
      </c>
      <c r="D5" s="87" t="s">
        <v>176</v>
      </c>
      <c r="E5" s="87" t="s">
        <v>177</v>
      </c>
      <c r="F5" s="89"/>
    </row>
    <row r="6" ht="17.25" customHeight="1" spans="1:6">
      <c r="A6" s="93" t="s">
        <v>83</v>
      </c>
      <c r="B6" s="93" t="s">
        <v>84</v>
      </c>
      <c r="C6" s="93" t="s">
        <v>85</v>
      </c>
      <c r="D6" s="93" t="s">
        <v>86</v>
      </c>
      <c r="E6" s="93" t="s">
        <v>87</v>
      </c>
      <c r="F6" s="93" t="s">
        <v>88</v>
      </c>
    </row>
    <row r="7" ht="17.25" customHeight="1" spans="1:6">
      <c r="A7" s="114">
        <v>12200</v>
      </c>
      <c r="B7" s="114"/>
      <c r="C7" s="114"/>
      <c r="D7" s="114"/>
      <c r="E7" s="114"/>
      <c r="F7" s="114">
        <v>12200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5"/>
  <sheetViews>
    <sheetView showZeros="0" topLeftCell="A17" workbookViewId="0">
      <selection activeCell="E26" sqref="E26"/>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5" width="18.75" customWidth="1"/>
  </cols>
  <sheetData>
    <row r="1" ht="13.5" customHeight="1" spans="2:25">
      <c r="B1" s="169"/>
      <c r="C1" s="175"/>
      <c r="E1" s="176"/>
      <c r="F1" s="176"/>
      <c r="G1" s="176"/>
      <c r="H1" s="176"/>
      <c r="I1" s="117"/>
      <c r="J1" s="117"/>
      <c r="K1" s="117"/>
      <c r="L1" s="117"/>
      <c r="M1" s="117"/>
      <c r="N1" s="117"/>
      <c r="O1" s="117"/>
      <c r="S1" s="117"/>
      <c r="W1" s="175"/>
      <c r="Y1" s="44" t="s">
        <v>178</v>
      </c>
    </row>
    <row r="2" ht="45.75" customHeight="1" spans="1:25">
      <c r="A2" s="102" t="str">
        <f>"2026"&amp;"年部门基本支出预算表"</f>
        <v>2026年部门基本支出预算表</v>
      </c>
      <c r="B2" s="45"/>
      <c r="C2" s="102"/>
      <c r="D2" s="102"/>
      <c r="E2" s="102"/>
      <c r="F2" s="102"/>
      <c r="G2" s="102"/>
      <c r="H2" s="102"/>
      <c r="I2" s="102"/>
      <c r="J2" s="102"/>
      <c r="K2" s="102"/>
      <c r="L2" s="102"/>
      <c r="M2" s="102"/>
      <c r="N2" s="102"/>
      <c r="O2" s="102"/>
      <c r="P2" s="45"/>
      <c r="Q2" s="45"/>
      <c r="R2" s="45"/>
      <c r="S2" s="102"/>
      <c r="T2" s="102"/>
      <c r="U2" s="102"/>
      <c r="V2" s="102"/>
      <c r="W2" s="102"/>
      <c r="X2" s="102"/>
      <c r="Y2" s="102"/>
    </row>
    <row r="3" ht="18.75" customHeight="1" spans="1:25">
      <c r="A3" s="46" t="s">
        <v>1</v>
      </c>
      <c r="B3" s="47"/>
      <c r="C3" s="177"/>
      <c r="D3" s="177"/>
      <c r="E3" s="177"/>
      <c r="F3" s="177"/>
      <c r="G3" s="177"/>
      <c r="H3" s="177"/>
      <c r="I3" s="119"/>
      <c r="J3" s="119"/>
      <c r="K3" s="119"/>
      <c r="L3" s="119"/>
      <c r="M3" s="119"/>
      <c r="N3" s="119"/>
      <c r="O3" s="119"/>
      <c r="P3" s="48"/>
      <c r="Q3" s="48"/>
      <c r="R3" s="48"/>
      <c r="S3" s="119"/>
      <c r="W3" s="175"/>
      <c r="Y3" s="44" t="s">
        <v>2</v>
      </c>
    </row>
    <row r="4" ht="18" customHeight="1" spans="1:25">
      <c r="A4" s="50" t="s">
        <v>179</v>
      </c>
      <c r="B4" s="50" t="s">
        <v>180</v>
      </c>
      <c r="C4" s="50" t="s">
        <v>181</v>
      </c>
      <c r="D4" s="50" t="s">
        <v>182</v>
      </c>
      <c r="E4" s="50" t="s">
        <v>183</v>
      </c>
      <c r="F4" s="50" t="s">
        <v>184</v>
      </c>
      <c r="G4" s="50" t="s">
        <v>185</v>
      </c>
      <c r="H4" s="50" t="s">
        <v>186</v>
      </c>
      <c r="I4" s="181" t="s">
        <v>187</v>
      </c>
      <c r="J4" s="142" t="s">
        <v>187</v>
      </c>
      <c r="K4" s="142"/>
      <c r="L4" s="142"/>
      <c r="M4" s="142"/>
      <c r="N4" s="142"/>
      <c r="O4" s="142"/>
      <c r="P4" s="53"/>
      <c r="Q4" s="53"/>
      <c r="R4" s="53"/>
      <c r="S4" s="135" t="s">
        <v>62</v>
      </c>
      <c r="T4" s="142" t="s">
        <v>63</v>
      </c>
      <c r="U4" s="142"/>
      <c r="V4" s="142"/>
      <c r="W4" s="142"/>
      <c r="X4" s="142"/>
      <c r="Y4" s="115"/>
    </row>
    <row r="5" ht="18" customHeight="1" spans="1:25">
      <c r="A5" s="55"/>
      <c r="B5" s="69"/>
      <c r="C5" s="161"/>
      <c r="D5" s="55"/>
      <c r="E5" s="55"/>
      <c r="F5" s="55"/>
      <c r="G5" s="55"/>
      <c r="H5" s="55"/>
      <c r="I5" s="159" t="s">
        <v>188</v>
      </c>
      <c r="J5" s="181" t="s">
        <v>59</v>
      </c>
      <c r="K5" s="142"/>
      <c r="L5" s="142"/>
      <c r="M5" s="142"/>
      <c r="N5" s="142"/>
      <c r="O5" s="115"/>
      <c r="P5" s="52" t="s">
        <v>189</v>
      </c>
      <c r="Q5" s="53"/>
      <c r="R5" s="54"/>
      <c r="S5" s="50" t="s">
        <v>62</v>
      </c>
      <c r="T5" s="181" t="s">
        <v>63</v>
      </c>
      <c r="U5" s="135" t="s">
        <v>65</v>
      </c>
      <c r="V5" s="142" t="s">
        <v>63</v>
      </c>
      <c r="W5" s="135" t="s">
        <v>67</v>
      </c>
      <c r="X5" s="135" t="s">
        <v>68</v>
      </c>
      <c r="Y5" s="186" t="s">
        <v>69</v>
      </c>
    </row>
    <row r="6" ht="19.5" customHeight="1" spans="1:25">
      <c r="A6" s="69"/>
      <c r="B6" s="69"/>
      <c r="C6" s="69"/>
      <c r="D6" s="69"/>
      <c r="E6" s="69"/>
      <c r="F6" s="69"/>
      <c r="G6" s="69"/>
      <c r="H6" s="69"/>
      <c r="I6" s="69"/>
      <c r="J6" s="182" t="s">
        <v>190</v>
      </c>
      <c r="K6" s="50"/>
      <c r="L6" s="50" t="s">
        <v>191</v>
      </c>
      <c r="M6" s="50" t="s">
        <v>192</v>
      </c>
      <c r="N6" s="50" t="s">
        <v>193</v>
      </c>
      <c r="O6" s="50" t="s">
        <v>194</v>
      </c>
      <c r="P6" s="50" t="s">
        <v>59</v>
      </c>
      <c r="Q6" s="50" t="s">
        <v>60</v>
      </c>
      <c r="R6" s="50" t="s">
        <v>61</v>
      </c>
      <c r="S6" s="69"/>
      <c r="T6" s="50" t="s">
        <v>58</v>
      </c>
      <c r="U6" s="50" t="s">
        <v>65</v>
      </c>
      <c r="V6" s="50" t="s">
        <v>195</v>
      </c>
      <c r="W6" s="50" t="s">
        <v>67</v>
      </c>
      <c r="X6" s="50" t="s">
        <v>68</v>
      </c>
      <c r="Y6" s="50" t="s">
        <v>69</v>
      </c>
    </row>
    <row r="7" ht="37.5" customHeight="1" spans="1:25">
      <c r="A7" s="178"/>
      <c r="B7" s="60"/>
      <c r="C7" s="178"/>
      <c r="D7" s="178"/>
      <c r="E7" s="178"/>
      <c r="F7" s="178"/>
      <c r="G7" s="178"/>
      <c r="H7" s="178"/>
      <c r="I7" s="178"/>
      <c r="J7" s="183" t="s">
        <v>58</v>
      </c>
      <c r="K7" s="184" t="s">
        <v>196</v>
      </c>
      <c r="L7" s="58" t="s">
        <v>197</v>
      </c>
      <c r="M7" s="58" t="s">
        <v>192</v>
      </c>
      <c r="N7" s="58" t="s">
        <v>193</v>
      </c>
      <c r="O7" s="58" t="s">
        <v>194</v>
      </c>
      <c r="P7" s="58" t="s">
        <v>192</v>
      </c>
      <c r="Q7" s="58" t="s">
        <v>193</v>
      </c>
      <c r="R7" s="58" t="s">
        <v>194</v>
      </c>
      <c r="S7" s="58" t="s">
        <v>62</v>
      </c>
      <c r="T7" s="58" t="s">
        <v>58</v>
      </c>
      <c r="U7" s="58" t="s">
        <v>65</v>
      </c>
      <c r="V7" s="58" t="s">
        <v>195</v>
      </c>
      <c r="W7" s="58" t="s">
        <v>67</v>
      </c>
      <c r="X7" s="58" t="s">
        <v>68</v>
      </c>
      <c r="Y7" s="58" t="s">
        <v>69</v>
      </c>
    </row>
    <row r="8" customHeight="1" spans="1:25">
      <c r="A8" s="75">
        <v>1</v>
      </c>
      <c r="B8" s="75">
        <v>2</v>
      </c>
      <c r="C8" s="75">
        <v>3</v>
      </c>
      <c r="D8" s="75">
        <v>4</v>
      </c>
      <c r="E8" s="75">
        <v>5</v>
      </c>
      <c r="F8" s="75">
        <v>6</v>
      </c>
      <c r="G8" s="75">
        <v>7</v>
      </c>
      <c r="H8" s="75">
        <v>8</v>
      </c>
      <c r="I8" s="75">
        <v>9</v>
      </c>
      <c r="J8" s="75">
        <v>10</v>
      </c>
      <c r="K8" s="75">
        <v>11</v>
      </c>
      <c r="L8" s="75">
        <v>12</v>
      </c>
      <c r="M8" s="75">
        <v>13</v>
      </c>
      <c r="N8" s="75">
        <v>14</v>
      </c>
      <c r="O8" s="75">
        <v>15</v>
      </c>
      <c r="P8" s="75">
        <v>16</v>
      </c>
      <c r="Q8" s="75">
        <v>17</v>
      </c>
      <c r="R8" s="75">
        <v>18</v>
      </c>
      <c r="S8" s="75">
        <v>19</v>
      </c>
      <c r="T8" s="75">
        <v>20</v>
      </c>
      <c r="U8" s="75">
        <v>21</v>
      </c>
      <c r="V8" s="75">
        <v>22</v>
      </c>
      <c r="W8" s="75">
        <v>23</v>
      </c>
      <c r="X8" s="75">
        <v>24</v>
      </c>
      <c r="Y8" s="75">
        <v>25</v>
      </c>
    </row>
    <row r="9" ht="20.25" customHeight="1" spans="1:25">
      <c r="A9" s="20" t="s">
        <v>198</v>
      </c>
      <c r="B9" s="20" t="s">
        <v>71</v>
      </c>
      <c r="C9" s="20" t="s">
        <v>199</v>
      </c>
      <c r="D9" s="20" t="s">
        <v>200</v>
      </c>
      <c r="E9" s="20" t="s">
        <v>116</v>
      </c>
      <c r="F9" s="20" t="s">
        <v>117</v>
      </c>
      <c r="G9" s="20" t="s">
        <v>201</v>
      </c>
      <c r="H9" s="20" t="s">
        <v>202</v>
      </c>
      <c r="I9" s="114">
        <v>3235284</v>
      </c>
      <c r="J9" s="114">
        <v>3235284</v>
      </c>
      <c r="K9" s="114"/>
      <c r="L9" s="114"/>
      <c r="M9" s="114"/>
      <c r="N9" s="114">
        <v>3235284</v>
      </c>
      <c r="O9" s="114"/>
      <c r="P9" s="114"/>
      <c r="Q9" s="114"/>
      <c r="R9" s="114"/>
      <c r="S9" s="114"/>
      <c r="T9" s="114"/>
      <c r="U9" s="114"/>
      <c r="V9" s="114"/>
      <c r="W9" s="114"/>
      <c r="X9" s="114"/>
      <c r="Y9" s="114"/>
    </row>
    <row r="10" ht="20.25" customHeight="1" spans="1:25">
      <c r="A10" s="20" t="s">
        <v>198</v>
      </c>
      <c r="B10" s="20" t="s">
        <v>71</v>
      </c>
      <c r="C10" s="20" t="s">
        <v>199</v>
      </c>
      <c r="D10" s="20" t="s">
        <v>200</v>
      </c>
      <c r="E10" s="20" t="s">
        <v>116</v>
      </c>
      <c r="F10" s="20" t="s">
        <v>117</v>
      </c>
      <c r="G10" s="20" t="s">
        <v>203</v>
      </c>
      <c r="H10" s="20" t="s">
        <v>204</v>
      </c>
      <c r="I10" s="114">
        <v>196308</v>
      </c>
      <c r="J10" s="114">
        <v>196308</v>
      </c>
      <c r="K10" s="185"/>
      <c r="L10" s="185"/>
      <c r="M10" s="185"/>
      <c r="N10" s="114">
        <v>196308</v>
      </c>
      <c r="O10" s="185"/>
      <c r="P10" s="114"/>
      <c r="Q10" s="114"/>
      <c r="R10" s="114"/>
      <c r="S10" s="114"/>
      <c r="T10" s="114"/>
      <c r="U10" s="114"/>
      <c r="V10" s="114"/>
      <c r="W10" s="114"/>
      <c r="X10" s="114"/>
      <c r="Y10" s="114"/>
    </row>
    <row r="11" ht="20.25" customHeight="1" spans="1:25">
      <c r="A11" s="20" t="s">
        <v>198</v>
      </c>
      <c r="B11" s="20" t="s">
        <v>71</v>
      </c>
      <c r="C11" s="20" t="s">
        <v>199</v>
      </c>
      <c r="D11" s="20" t="s">
        <v>200</v>
      </c>
      <c r="E11" s="20" t="s">
        <v>116</v>
      </c>
      <c r="F11" s="20" t="s">
        <v>117</v>
      </c>
      <c r="G11" s="20" t="s">
        <v>205</v>
      </c>
      <c r="H11" s="20" t="s">
        <v>206</v>
      </c>
      <c r="I11" s="114">
        <v>269607</v>
      </c>
      <c r="J11" s="114">
        <v>269607</v>
      </c>
      <c r="K11" s="185"/>
      <c r="L11" s="185"/>
      <c r="M11" s="185"/>
      <c r="N11" s="114">
        <v>269607</v>
      </c>
      <c r="O11" s="185"/>
      <c r="P11" s="114"/>
      <c r="Q11" s="114"/>
      <c r="R11" s="114"/>
      <c r="S11" s="114"/>
      <c r="T11" s="114"/>
      <c r="U11" s="114"/>
      <c r="V11" s="114"/>
      <c r="W11" s="114"/>
      <c r="X11" s="114"/>
      <c r="Y11" s="114"/>
    </row>
    <row r="12" ht="20.25" customHeight="1" spans="1:25">
      <c r="A12" s="20" t="s">
        <v>198</v>
      </c>
      <c r="B12" s="20" t="s">
        <v>71</v>
      </c>
      <c r="C12" s="20" t="s">
        <v>199</v>
      </c>
      <c r="D12" s="20" t="s">
        <v>200</v>
      </c>
      <c r="E12" s="20" t="s">
        <v>116</v>
      </c>
      <c r="F12" s="20" t="s">
        <v>117</v>
      </c>
      <c r="G12" s="20" t="s">
        <v>207</v>
      </c>
      <c r="H12" s="20" t="s">
        <v>208</v>
      </c>
      <c r="I12" s="114">
        <v>1233900</v>
      </c>
      <c r="J12" s="114">
        <v>1233900</v>
      </c>
      <c r="K12" s="185"/>
      <c r="L12" s="185"/>
      <c r="M12" s="185"/>
      <c r="N12" s="114">
        <v>1233900</v>
      </c>
      <c r="O12" s="185"/>
      <c r="P12" s="114"/>
      <c r="Q12" s="114"/>
      <c r="R12" s="114"/>
      <c r="S12" s="114"/>
      <c r="T12" s="114"/>
      <c r="U12" s="114"/>
      <c r="V12" s="114"/>
      <c r="W12" s="114"/>
      <c r="X12" s="114"/>
      <c r="Y12" s="114"/>
    </row>
    <row r="13" ht="20.25" customHeight="1" spans="1:25">
      <c r="A13" s="20" t="s">
        <v>198</v>
      </c>
      <c r="B13" s="20" t="s">
        <v>71</v>
      </c>
      <c r="C13" s="20" t="s">
        <v>199</v>
      </c>
      <c r="D13" s="20" t="s">
        <v>200</v>
      </c>
      <c r="E13" s="20" t="s">
        <v>116</v>
      </c>
      <c r="F13" s="20" t="s">
        <v>117</v>
      </c>
      <c r="G13" s="20" t="s">
        <v>207</v>
      </c>
      <c r="H13" s="20" t="s">
        <v>208</v>
      </c>
      <c r="I13" s="114">
        <v>613620</v>
      </c>
      <c r="J13" s="114">
        <v>613620</v>
      </c>
      <c r="K13" s="185"/>
      <c r="L13" s="185"/>
      <c r="M13" s="185"/>
      <c r="N13" s="114">
        <v>613620</v>
      </c>
      <c r="O13" s="185"/>
      <c r="P13" s="114"/>
      <c r="Q13" s="114"/>
      <c r="R13" s="114"/>
      <c r="S13" s="114"/>
      <c r="T13" s="114"/>
      <c r="U13" s="114"/>
      <c r="V13" s="114"/>
      <c r="W13" s="114"/>
      <c r="X13" s="114"/>
      <c r="Y13" s="114"/>
    </row>
    <row r="14" ht="20.25" customHeight="1" spans="1:25">
      <c r="A14" s="20" t="s">
        <v>198</v>
      </c>
      <c r="B14" s="20" t="s">
        <v>71</v>
      </c>
      <c r="C14" s="20" t="s">
        <v>199</v>
      </c>
      <c r="D14" s="20" t="s">
        <v>200</v>
      </c>
      <c r="E14" s="20" t="s">
        <v>116</v>
      </c>
      <c r="F14" s="20" t="s">
        <v>117</v>
      </c>
      <c r="G14" s="20" t="s">
        <v>207</v>
      </c>
      <c r="H14" s="20" t="s">
        <v>208</v>
      </c>
      <c r="I14" s="114">
        <v>1129620</v>
      </c>
      <c r="J14" s="114">
        <v>1129620</v>
      </c>
      <c r="K14" s="185"/>
      <c r="L14" s="185"/>
      <c r="M14" s="185"/>
      <c r="N14" s="114">
        <v>1129620</v>
      </c>
      <c r="O14" s="185"/>
      <c r="P14" s="114"/>
      <c r="Q14" s="114"/>
      <c r="R14" s="114"/>
      <c r="S14" s="114"/>
      <c r="T14" s="114"/>
      <c r="U14" s="114"/>
      <c r="V14" s="114"/>
      <c r="W14" s="114"/>
      <c r="X14" s="114"/>
      <c r="Y14" s="114"/>
    </row>
    <row r="15" ht="20.25" customHeight="1" spans="1:25">
      <c r="A15" s="20" t="s">
        <v>198</v>
      </c>
      <c r="B15" s="20" t="s">
        <v>71</v>
      </c>
      <c r="C15" s="20" t="s">
        <v>209</v>
      </c>
      <c r="D15" s="20" t="s">
        <v>210</v>
      </c>
      <c r="E15" s="20" t="s">
        <v>104</v>
      </c>
      <c r="F15" s="20" t="s">
        <v>105</v>
      </c>
      <c r="G15" s="20" t="s">
        <v>211</v>
      </c>
      <c r="H15" s="20" t="s">
        <v>212</v>
      </c>
      <c r="I15" s="114">
        <v>1148325</v>
      </c>
      <c r="J15" s="114">
        <v>1148325</v>
      </c>
      <c r="K15" s="185"/>
      <c r="L15" s="185"/>
      <c r="M15" s="185"/>
      <c r="N15" s="114">
        <v>1148325</v>
      </c>
      <c r="O15" s="185"/>
      <c r="P15" s="114"/>
      <c r="Q15" s="114"/>
      <c r="R15" s="114"/>
      <c r="S15" s="114"/>
      <c r="T15" s="114"/>
      <c r="U15" s="114"/>
      <c r="V15" s="114"/>
      <c r="W15" s="114"/>
      <c r="X15" s="114"/>
      <c r="Y15" s="114"/>
    </row>
    <row r="16" ht="20.25" customHeight="1" spans="1:25">
      <c r="A16" s="20" t="s">
        <v>198</v>
      </c>
      <c r="B16" s="20" t="s">
        <v>71</v>
      </c>
      <c r="C16" s="20" t="s">
        <v>209</v>
      </c>
      <c r="D16" s="20" t="s">
        <v>210</v>
      </c>
      <c r="E16" s="20" t="s">
        <v>106</v>
      </c>
      <c r="F16" s="20" t="s">
        <v>107</v>
      </c>
      <c r="G16" s="20" t="s">
        <v>213</v>
      </c>
      <c r="H16" s="20" t="s">
        <v>214</v>
      </c>
      <c r="I16" s="114">
        <v>377271</v>
      </c>
      <c r="J16" s="114">
        <v>377271</v>
      </c>
      <c r="K16" s="185"/>
      <c r="L16" s="185"/>
      <c r="M16" s="185"/>
      <c r="N16" s="114">
        <v>377271</v>
      </c>
      <c r="O16" s="185"/>
      <c r="P16" s="114"/>
      <c r="Q16" s="114"/>
      <c r="R16" s="114"/>
      <c r="S16" s="114"/>
      <c r="T16" s="114"/>
      <c r="U16" s="114"/>
      <c r="V16" s="114"/>
      <c r="W16" s="114"/>
      <c r="X16" s="114"/>
      <c r="Y16" s="114"/>
    </row>
    <row r="17" ht="20.25" customHeight="1" spans="1:25">
      <c r="A17" s="20" t="s">
        <v>198</v>
      </c>
      <c r="B17" s="20" t="s">
        <v>71</v>
      </c>
      <c r="C17" s="20" t="s">
        <v>209</v>
      </c>
      <c r="D17" s="20" t="s">
        <v>210</v>
      </c>
      <c r="E17" s="20" t="s">
        <v>120</v>
      </c>
      <c r="F17" s="20" t="s">
        <v>121</v>
      </c>
      <c r="G17" s="20" t="s">
        <v>215</v>
      </c>
      <c r="H17" s="20" t="s">
        <v>216</v>
      </c>
      <c r="I17" s="114">
        <v>577247</v>
      </c>
      <c r="J17" s="114">
        <v>577247</v>
      </c>
      <c r="K17" s="185"/>
      <c r="L17" s="185"/>
      <c r="M17" s="185"/>
      <c r="N17" s="114">
        <v>577247</v>
      </c>
      <c r="O17" s="185"/>
      <c r="P17" s="114"/>
      <c r="Q17" s="114"/>
      <c r="R17" s="114"/>
      <c r="S17" s="114"/>
      <c r="T17" s="114"/>
      <c r="U17" s="114"/>
      <c r="V17" s="114"/>
      <c r="W17" s="114"/>
      <c r="X17" s="114"/>
      <c r="Y17" s="114"/>
    </row>
    <row r="18" ht="20.25" customHeight="1" spans="1:25">
      <c r="A18" s="20" t="s">
        <v>198</v>
      </c>
      <c r="B18" s="20" t="s">
        <v>71</v>
      </c>
      <c r="C18" s="20" t="s">
        <v>209</v>
      </c>
      <c r="D18" s="20" t="s">
        <v>210</v>
      </c>
      <c r="E18" s="20" t="s">
        <v>122</v>
      </c>
      <c r="F18" s="20" t="s">
        <v>123</v>
      </c>
      <c r="G18" s="20" t="s">
        <v>217</v>
      </c>
      <c r="H18" s="20" t="s">
        <v>218</v>
      </c>
      <c r="I18" s="114">
        <v>485388</v>
      </c>
      <c r="J18" s="114">
        <v>485388</v>
      </c>
      <c r="K18" s="185"/>
      <c r="L18" s="185"/>
      <c r="M18" s="185"/>
      <c r="N18" s="114">
        <v>485388</v>
      </c>
      <c r="O18" s="185"/>
      <c r="P18" s="114"/>
      <c r="Q18" s="114"/>
      <c r="R18" s="114"/>
      <c r="S18" s="114"/>
      <c r="T18" s="114"/>
      <c r="U18" s="114"/>
      <c r="V18" s="114"/>
      <c r="W18" s="114"/>
      <c r="X18" s="114"/>
      <c r="Y18" s="114"/>
    </row>
    <row r="19" ht="20.25" customHeight="1" spans="1:25">
      <c r="A19" s="20" t="s">
        <v>198</v>
      </c>
      <c r="B19" s="20" t="s">
        <v>71</v>
      </c>
      <c r="C19" s="20" t="s">
        <v>209</v>
      </c>
      <c r="D19" s="20" t="s">
        <v>210</v>
      </c>
      <c r="E19" s="20" t="s">
        <v>116</v>
      </c>
      <c r="F19" s="20" t="s">
        <v>117</v>
      </c>
      <c r="G19" s="20" t="s">
        <v>219</v>
      </c>
      <c r="H19" s="20" t="s">
        <v>220</v>
      </c>
      <c r="I19" s="114">
        <v>46665</v>
      </c>
      <c r="J19" s="114">
        <v>46665</v>
      </c>
      <c r="K19" s="185"/>
      <c r="L19" s="185"/>
      <c r="M19" s="185"/>
      <c r="N19" s="114">
        <v>46665</v>
      </c>
      <c r="O19" s="185"/>
      <c r="P19" s="114"/>
      <c r="Q19" s="114"/>
      <c r="R19" s="114"/>
      <c r="S19" s="114"/>
      <c r="T19" s="114"/>
      <c r="U19" s="114"/>
      <c r="V19" s="114"/>
      <c r="W19" s="114"/>
      <c r="X19" s="114"/>
      <c r="Y19" s="114"/>
    </row>
    <row r="20" ht="20.25" customHeight="1" spans="1:25">
      <c r="A20" s="20" t="s">
        <v>198</v>
      </c>
      <c r="B20" s="20" t="s">
        <v>71</v>
      </c>
      <c r="C20" s="20" t="s">
        <v>209</v>
      </c>
      <c r="D20" s="20" t="s">
        <v>210</v>
      </c>
      <c r="E20" s="20" t="s">
        <v>124</v>
      </c>
      <c r="F20" s="20" t="s">
        <v>125</v>
      </c>
      <c r="G20" s="20" t="s">
        <v>219</v>
      </c>
      <c r="H20" s="20" t="s">
        <v>220</v>
      </c>
      <c r="I20" s="114">
        <v>40016</v>
      </c>
      <c r="J20" s="114">
        <v>40016</v>
      </c>
      <c r="K20" s="185"/>
      <c r="L20" s="185"/>
      <c r="M20" s="185"/>
      <c r="N20" s="114">
        <v>40016</v>
      </c>
      <c r="O20" s="185"/>
      <c r="P20" s="114"/>
      <c r="Q20" s="114"/>
      <c r="R20" s="114"/>
      <c r="S20" s="114"/>
      <c r="T20" s="114"/>
      <c r="U20" s="114"/>
      <c r="V20" s="114"/>
      <c r="W20" s="114"/>
      <c r="X20" s="114"/>
      <c r="Y20" s="114"/>
    </row>
    <row r="21" ht="20.25" customHeight="1" spans="1:25">
      <c r="A21" s="20" t="s">
        <v>198</v>
      </c>
      <c r="B21" s="20" t="s">
        <v>71</v>
      </c>
      <c r="C21" s="20" t="s">
        <v>221</v>
      </c>
      <c r="D21" s="20" t="s">
        <v>131</v>
      </c>
      <c r="E21" s="20" t="s">
        <v>130</v>
      </c>
      <c r="F21" s="20" t="s">
        <v>131</v>
      </c>
      <c r="G21" s="20" t="s">
        <v>222</v>
      </c>
      <c r="H21" s="20" t="s">
        <v>131</v>
      </c>
      <c r="I21" s="114">
        <v>870043</v>
      </c>
      <c r="J21" s="114">
        <v>870043</v>
      </c>
      <c r="K21" s="185"/>
      <c r="L21" s="185"/>
      <c r="M21" s="185"/>
      <c r="N21" s="114">
        <v>870043</v>
      </c>
      <c r="O21" s="185"/>
      <c r="P21" s="114"/>
      <c r="Q21" s="114"/>
      <c r="R21" s="114"/>
      <c r="S21" s="114"/>
      <c r="T21" s="114"/>
      <c r="U21" s="114"/>
      <c r="V21" s="114"/>
      <c r="W21" s="114"/>
      <c r="X21" s="114"/>
      <c r="Y21" s="114"/>
    </row>
    <row r="22" ht="20.25" customHeight="1" spans="1:25">
      <c r="A22" s="20" t="s">
        <v>198</v>
      </c>
      <c r="B22" s="20" t="s">
        <v>71</v>
      </c>
      <c r="C22" s="20" t="s">
        <v>223</v>
      </c>
      <c r="D22" s="20" t="s">
        <v>175</v>
      </c>
      <c r="E22" s="20" t="s">
        <v>116</v>
      </c>
      <c r="F22" s="20" t="s">
        <v>117</v>
      </c>
      <c r="G22" s="20" t="s">
        <v>224</v>
      </c>
      <c r="H22" s="20" t="s">
        <v>175</v>
      </c>
      <c r="I22" s="114">
        <v>12200</v>
      </c>
      <c r="J22" s="114">
        <v>12200</v>
      </c>
      <c r="K22" s="185"/>
      <c r="L22" s="185"/>
      <c r="M22" s="185"/>
      <c r="N22" s="114">
        <v>12200</v>
      </c>
      <c r="O22" s="185"/>
      <c r="P22" s="114"/>
      <c r="Q22" s="114"/>
      <c r="R22" s="114"/>
      <c r="S22" s="114"/>
      <c r="T22" s="114"/>
      <c r="U22" s="114"/>
      <c r="V22" s="114"/>
      <c r="W22" s="114"/>
      <c r="X22" s="114"/>
      <c r="Y22" s="114"/>
    </row>
    <row r="23" ht="20.25" customHeight="1" spans="1:25">
      <c r="A23" s="20" t="s">
        <v>198</v>
      </c>
      <c r="B23" s="20" t="s">
        <v>71</v>
      </c>
      <c r="C23" s="20" t="s">
        <v>225</v>
      </c>
      <c r="D23" s="20" t="s">
        <v>226</v>
      </c>
      <c r="E23" s="20" t="s">
        <v>116</v>
      </c>
      <c r="F23" s="20" t="s">
        <v>117</v>
      </c>
      <c r="G23" s="20" t="s">
        <v>227</v>
      </c>
      <c r="H23" s="20" t="s">
        <v>226</v>
      </c>
      <c r="I23" s="114">
        <v>164700</v>
      </c>
      <c r="J23" s="114">
        <v>164700</v>
      </c>
      <c r="K23" s="185"/>
      <c r="L23" s="185"/>
      <c r="M23" s="185"/>
      <c r="N23" s="114">
        <v>164700</v>
      </c>
      <c r="O23" s="185"/>
      <c r="P23" s="114"/>
      <c r="Q23" s="114"/>
      <c r="R23" s="114"/>
      <c r="S23" s="114"/>
      <c r="T23" s="114"/>
      <c r="U23" s="114"/>
      <c r="V23" s="114"/>
      <c r="W23" s="114"/>
      <c r="X23" s="114"/>
      <c r="Y23" s="114"/>
    </row>
    <row r="24" ht="20.25" customHeight="1" spans="1:25">
      <c r="A24" s="20" t="s">
        <v>198</v>
      </c>
      <c r="B24" s="20" t="s">
        <v>71</v>
      </c>
      <c r="C24" s="20" t="s">
        <v>228</v>
      </c>
      <c r="D24" s="20" t="s">
        <v>229</v>
      </c>
      <c r="E24" s="20" t="s">
        <v>116</v>
      </c>
      <c r="F24" s="20" t="s">
        <v>117</v>
      </c>
      <c r="G24" s="20" t="s">
        <v>230</v>
      </c>
      <c r="H24" s="20" t="s">
        <v>231</v>
      </c>
      <c r="I24" s="114">
        <v>54900</v>
      </c>
      <c r="J24" s="114">
        <v>54900</v>
      </c>
      <c r="K24" s="185"/>
      <c r="L24" s="185"/>
      <c r="M24" s="185"/>
      <c r="N24" s="114">
        <v>54900</v>
      </c>
      <c r="O24" s="185"/>
      <c r="P24" s="114"/>
      <c r="Q24" s="114"/>
      <c r="R24" s="114"/>
      <c r="S24" s="114"/>
      <c r="T24" s="114"/>
      <c r="U24" s="114"/>
      <c r="V24" s="114"/>
      <c r="W24" s="114"/>
      <c r="X24" s="114"/>
      <c r="Y24" s="114"/>
    </row>
    <row r="25" ht="20.25" customHeight="1" spans="1:25">
      <c r="A25" s="20" t="s">
        <v>198</v>
      </c>
      <c r="B25" s="20" t="s">
        <v>71</v>
      </c>
      <c r="C25" s="20" t="s">
        <v>228</v>
      </c>
      <c r="D25" s="20" t="s">
        <v>229</v>
      </c>
      <c r="E25" s="20" t="s">
        <v>116</v>
      </c>
      <c r="F25" s="20" t="s">
        <v>117</v>
      </c>
      <c r="G25" s="20" t="s">
        <v>232</v>
      </c>
      <c r="H25" s="20" t="s">
        <v>233</v>
      </c>
      <c r="I25" s="114">
        <v>12200</v>
      </c>
      <c r="J25" s="114">
        <v>12200</v>
      </c>
      <c r="K25" s="185"/>
      <c r="L25" s="185"/>
      <c r="M25" s="185"/>
      <c r="N25" s="114">
        <v>12200</v>
      </c>
      <c r="O25" s="185"/>
      <c r="P25" s="114"/>
      <c r="Q25" s="114"/>
      <c r="R25" s="114"/>
      <c r="S25" s="114"/>
      <c r="T25" s="114"/>
      <c r="U25" s="114"/>
      <c r="V25" s="114"/>
      <c r="W25" s="114"/>
      <c r="X25" s="114"/>
      <c r="Y25" s="114"/>
    </row>
    <row r="26" ht="20.25" customHeight="1" spans="1:25">
      <c r="A26" s="20" t="s">
        <v>198</v>
      </c>
      <c r="B26" s="20" t="s">
        <v>71</v>
      </c>
      <c r="C26" s="20" t="s">
        <v>228</v>
      </c>
      <c r="D26" s="20" t="s">
        <v>229</v>
      </c>
      <c r="E26" s="20" t="s">
        <v>116</v>
      </c>
      <c r="F26" s="20" t="s">
        <v>117</v>
      </c>
      <c r="G26" s="20" t="s">
        <v>234</v>
      </c>
      <c r="H26" s="20" t="s">
        <v>235</v>
      </c>
      <c r="I26" s="114">
        <v>12200</v>
      </c>
      <c r="J26" s="114">
        <v>12200</v>
      </c>
      <c r="K26" s="185"/>
      <c r="L26" s="185"/>
      <c r="M26" s="185"/>
      <c r="N26" s="114">
        <v>12200</v>
      </c>
      <c r="O26" s="185"/>
      <c r="P26" s="114"/>
      <c r="Q26" s="114"/>
      <c r="R26" s="114"/>
      <c r="S26" s="114"/>
      <c r="T26" s="114"/>
      <c r="U26" s="114"/>
      <c r="V26" s="114"/>
      <c r="W26" s="114"/>
      <c r="X26" s="114"/>
      <c r="Y26" s="114"/>
    </row>
    <row r="27" ht="20.25" customHeight="1" spans="1:25">
      <c r="A27" s="20" t="s">
        <v>198</v>
      </c>
      <c r="B27" s="20" t="s">
        <v>71</v>
      </c>
      <c r="C27" s="20" t="s">
        <v>228</v>
      </c>
      <c r="D27" s="20" t="s">
        <v>229</v>
      </c>
      <c r="E27" s="20" t="s">
        <v>116</v>
      </c>
      <c r="F27" s="20" t="s">
        <v>117</v>
      </c>
      <c r="G27" s="20" t="s">
        <v>236</v>
      </c>
      <c r="H27" s="20" t="s">
        <v>237</v>
      </c>
      <c r="I27" s="114">
        <v>42700</v>
      </c>
      <c r="J27" s="114">
        <v>42700</v>
      </c>
      <c r="K27" s="185"/>
      <c r="L27" s="185"/>
      <c r="M27" s="185"/>
      <c r="N27" s="114">
        <v>42700</v>
      </c>
      <c r="O27" s="185"/>
      <c r="P27" s="114"/>
      <c r="Q27" s="114"/>
      <c r="R27" s="114"/>
      <c r="S27" s="114"/>
      <c r="T27" s="114"/>
      <c r="U27" s="114"/>
      <c r="V27" s="114"/>
      <c r="W27" s="114"/>
      <c r="X27" s="114"/>
      <c r="Y27" s="114"/>
    </row>
    <row r="28" ht="20.25" customHeight="1" spans="1:25">
      <c r="A28" s="20" t="s">
        <v>198</v>
      </c>
      <c r="B28" s="20" t="s">
        <v>71</v>
      </c>
      <c r="C28" s="20" t="s">
        <v>228</v>
      </c>
      <c r="D28" s="20" t="s">
        <v>229</v>
      </c>
      <c r="E28" s="20" t="s">
        <v>116</v>
      </c>
      <c r="F28" s="20" t="s">
        <v>117</v>
      </c>
      <c r="G28" s="20" t="s">
        <v>238</v>
      </c>
      <c r="H28" s="20" t="s">
        <v>239</v>
      </c>
      <c r="I28" s="114">
        <v>78080</v>
      </c>
      <c r="J28" s="114">
        <v>78080</v>
      </c>
      <c r="K28" s="185"/>
      <c r="L28" s="185"/>
      <c r="M28" s="185"/>
      <c r="N28" s="114">
        <v>78080</v>
      </c>
      <c r="O28" s="185"/>
      <c r="P28" s="114"/>
      <c r="Q28" s="114"/>
      <c r="R28" s="114"/>
      <c r="S28" s="114"/>
      <c r="T28" s="114"/>
      <c r="U28" s="114"/>
      <c r="V28" s="114"/>
      <c r="W28" s="114"/>
      <c r="X28" s="114"/>
      <c r="Y28" s="114"/>
    </row>
    <row r="29" ht="20.25" customHeight="1" spans="1:25">
      <c r="A29" s="20" t="s">
        <v>198</v>
      </c>
      <c r="B29" s="20" t="s">
        <v>71</v>
      </c>
      <c r="C29" s="20" t="s">
        <v>228</v>
      </c>
      <c r="D29" s="20" t="s">
        <v>229</v>
      </c>
      <c r="E29" s="20" t="s">
        <v>116</v>
      </c>
      <c r="F29" s="20" t="s">
        <v>117</v>
      </c>
      <c r="G29" s="20" t="s">
        <v>240</v>
      </c>
      <c r="H29" s="20" t="s">
        <v>241</v>
      </c>
      <c r="I29" s="114">
        <v>9150</v>
      </c>
      <c r="J29" s="114">
        <v>9150</v>
      </c>
      <c r="K29" s="185"/>
      <c r="L29" s="185"/>
      <c r="M29" s="185"/>
      <c r="N29" s="114">
        <v>9150</v>
      </c>
      <c r="O29" s="185"/>
      <c r="P29" s="114"/>
      <c r="Q29" s="114"/>
      <c r="R29" s="114"/>
      <c r="S29" s="114"/>
      <c r="T29" s="114"/>
      <c r="U29" s="114"/>
      <c r="V29" s="114"/>
      <c r="W29" s="114"/>
      <c r="X29" s="114"/>
      <c r="Y29" s="114"/>
    </row>
    <row r="30" ht="20.25" customHeight="1" spans="1:25">
      <c r="A30" s="20" t="s">
        <v>198</v>
      </c>
      <c r="B30" s="20" t="s">
        <v>71</v>
      </c>
      <c r="C30" s="20" t="s">
        <v>228</v>
      </c>
      <c r="D30" s="20" t="s">
        <v>229</v>
      </c>
      <c r="E30" s="20" t="s">
        <v>116</v>
      </c>
      <c r="F30" s="20" t="s">
        <v>117</v>
      </c>
      <c r="G30" s="20" t="s">
        <v>242</v>
      </c>
      <c r="H30" s="20" t="s">
        <v>243</v>
      </c>
      <c r="I30" s="114">
        <v>3050</v>
      </c>
      <c r="J30" s="114">
        <v>3050</v>
      </c>
      <c r="K30" s="185"/>
      <c r="L30" s="185"/>
      <c r="M30" s="185"/>
      <c r="N30" s="114">
        <v>3050</v>
      </c>
      <c r="O30" s="185"/>
      <c r="P30" s="114"/>
      <c r="Q30" s="114"/>
      <c r="R30" s="114"/>
      <c r="S30" s="114"/>
      <c r="T30" s="114"/>
      <c r="U30" s="114"/>
      <c r="V30" s="114"/>
      <c r="W30" s="114"/>
      <c r="X30" s="114"/>
      <c r="Y30" s="114"/>
    </row>
    <row r="31" ht="20.25" customHeight="1" spans="1:25">
      <c r="A31" s="20" t="s">
        <v>198</v>
      </c>
      <c r="B31" s="20" t="s">
        <v>71</v>
      </c>
      <c r="C31" s="20" t="s">
        <v>228</v>
      </c>
      <c r="D31" s="20" t="s">
        <v>229</v>
      </c>
      <c r="E31" s="20" t="s">
        <v>116</v>
      </c>
      <c r="F31" s="20" t="s">
        <v>117</v>
      </c>
      <c r="G31" s="20" t="s">
        <v>244</v>
      </c>
      <c r="H31" s="20" t="s">
        <v>245</v>
      </c>
      <c r="I31" s="114">
        <v>3050</v>
      </c>
      <c r="J31" s="114">
        <v>3050</v>
      </c>
      <c r="K31" s="185"/>
      <c r="L31" s="185"/>
      <c r="M31" s="185"/>
      <c r="N31" s="114">
        <v>3050</v>
      </c>
      <c r="O31" s="185"/>
      <c r="P31" s="114"/>
      <c r="Q31" s="114"/>
      <c r="R31" s="114"/>
      <c r="S31" s="114"/>
      <c r="T31" s="114"/>
      <c r="U31" s="114"/>
      <c r="V31" s="114"/>
      <c r="W31" s="114"/>
      <c r="X31" s="114"/>
      <c r="Y31" s="114"/>
    </row>
    <row r="32" ht="20.25" customHeight="1" spans="1:25">
      <c r="A32" s="20" t="s">
        <v>198</v>
      </c>
      <c r="B32" s="20" t="s">
        <v>71</v>
      </c>
      <c r="C32" s="20" t="s">
        <v>246</v>
      </c>
      <c r="D32" s="20" t="s">
        <v>247</v>
      </c>
      <c r="E32" s="20" t="s">
        <v>102</v>
      </c>
      <c r="F32" s="20" t="s">
        <v>103</v>
      </c>
      <c r="G32" s="20" t="s">
        <v>248</v>
      </c>
      <c r="H32" s="20" t="s">
        <v>249</v>
      </c>
      <c r="I32" s="114">
        <v>561600</v>
      </c>
      <c r="J32" s="114">
        <v>561600</v>
      </c>
      <c r="K32" s="185"/>
      <c r="L32" s="185"/>
      <c r="M32" s="185"/>
      <c r="N32" s="114">
        <v>561600</v>
      </c>
      <c r="O32" s="185"/>
      <c r="P32" s="114"/>
      <c r="Q32" s="114"/>
      <c r="R32" s="114"/>
      <c r="S32" s="114"/>
      <c r="T32" s="114"/>
      <c r="U32" s="114"/>
      <c r="V32" s="114"/>
      <c r="W32" s="114"/>
      <c r="X32" s="114"/>
      <c r="Y32" s="114"/>
    </row>
    <row r="33" ht="20.25" customHeight="1" spans="1:25">
      <c r="A33" s="20" t="s">
        <v>198</v>
      </c>
      <c r="B33" s="20" t="s">
        <v>71</v>
      </c>
      <c r="C33" s="20" t="s">
        <v>250</v>
      </c>
      <c r="D33" s="20" t="s">
        <v>251</v>
      </c>
      <c r="E33" s="20" t="s">
        <v>116</v>
      </c>
      <c r="F33" s="20" t="s">
        <v>117</v>
      </c>
      <c r="G33" s="20" t="s">
        <v>207</v>
      </c>
      <c r="H33" s="20" t="s">
        <v>208</v>
      </c>
      <c r="I33" s="114">
        <v>512400</v>
      </c>
      <c r="J33" s="114">
        <v>512400</v>
      </c>
      <c r="K33" s="185"/>
      <c r="L33" s="185"/>
      <c r="M33" s="185"/>
      <c r="N33" s="114">
        <v>512400</v>
      </c>
      <c r="O33" s="185"/>
      <c r="P33" s="114"/>
      <c r="Q33" s="114"/>
      <c r="R33" s="114"/>
      <c r="S33" s="114"/>
      <c r="T33" s="114"/>
      <c r="U33" s="114"/>
      <c r="V33" s="114"/>
      <c r="W33" s="114"/>
      <c r="X33" s="114"/>
      <c r="Y33" s="114"/>
    </row>
    <row r="34" ht="20.25" customHeight="1" spans="1:25">
      <c r="A34" s="20" t="s">
        <v>198</v>
      </c>
      <c r="B34" s="20" t="s">
        <v>71</v>
      </c>
      <c r="C34" s="20" t="s">
        <v>252</v>
      </c>
      <c r="D34" s="20" t="s">
        <v>253</v>
      </c>
      <c r="E34" s="20" t="s">
        <v>102</v>
      </c>
      <c r="F34" s="20" t="s">
        <v>103</v>
      </c>
      <c r="G34" s="20" t="s">
        <v>254</v>
      </c>
      <c r="H34" s="20" t="s">
        <v>255</v>
      </c>
      <c r="I34" s="114">
        <v>21600</v>
      </c>
      <c r="J34" s="114">
        <v>21600</v>
      </c>
      <c r="K34" s="185"/>
      <c r="L34" s="185"/>
      <c r="M34" s="185"/>
      <c r="N34" s="114">
        <v>21600</v>
      </c>
      <c r="O34" s="185"/>
      <c r="P34" s="114"/>
      <c r="Q34" s="114"/>
      <c r="R34" s="114"/>
      <c r="S34" s="114"/>
      <c r="T34" s="114"/>
      <c r="U34" s="114"/>
      <c r="V34" s="114"/>
      <c r="W34" s="114"/>
      <c r="X34" s="114"/>
      <c r="Y34" s="114"/>
    </row>
    <row r="35" ht="17.25" customHeight="1" spans="1:25">
      <c r="A35" s="72" t="s">
        <v>170</v>
      </c>
      <c r="B35" s="73"/>
      <c r="C35" s="179"/>
      <c r="D35" s="179"/>
      <c r="E35" s="179"/>
      <c r="F35" s="179"/>
      <c r="G35" s="179"/>
      <c r="H35" s="180"/>
      <c r="I35" s="114">
        <v>11711124</v>
      </c>
      <c r="J35" s="114">
        <v>11711124</v>
      </c>
      <c r="K35" s="114"/>
      <c r="L35" s="114"/>
      <c r="M35" s="114"/>
      <c r="N35" s="114">
        <v>11711124</v>
      </c>
      <c r="O35" s="114"/>
      <c r="P35" s="114"/>
      <c r="Q35" s="114"/>
      <c r="R35" s="114"/>
      <c r="S35" s="114"/>
      <c r="T35" s="114"/>
      <c r="U35" s="114"/>
      <c r="V35" s="114"/>
      <c r="W35" s="114"/>
      <c r="X35" s="114"/>
      <c r="Y35" s="114"/>
    </row>
  </sheetData>
  <mergeCells count="31">
    <mergeCell ref="A2:Y2"/>
    <mergeCell ref="A3:H3"/>
    <mergeCell ref="I4:Y4"/>
    <mergeCell ref="J5:O5"/>
    <mergeCell ref="P5:R5"/>
    <mergeCell ref="T5:Y5"/>
    <mergeCell ref="J6:K6"/>
    <mergeCell ref="A35:H35"/>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opLeftCell="A19" workbookViewId="0">
      <selection activeCell="A3" sqref="A3:H3"/>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2:23">
      <c r="B1" s="169"/>
      <c r="E1" s="43"/>
      <c r="F1" s="43"/>
      <c r="G1" s="43"/>
      <c r="H1" s="43"/>
      <c r="U1" s="169"/>
      <c r="W1" s="174" t="s">
        <v>256</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
        <v>1</v>
      </c>
      <c r="B3" s="47"/>
      <c r="C3" s="47"/>
      <c r="D3" s="47"/>
      <c r="E3" s="47"/>
      <c r="F3" s="47"/>
      <c r="G3" s="47"/>
      <c r="H3" s="47"/>
      <c r="I3" s="48"/>
      <c r="J3" s="48"/>
      <c r="K3" s="48"/>
      <c r="L3" s="48"/>
      <c r="M3" s="48"/>
      <c r="N3" s="48"/>
      <c r="O3" s="48"/>
      <c r="P3" s="48"/>
      <c r="Q3" s="48"/>
      <c r="U3" s="169"/>
      <c r="W3" s="152" t="s">
        <v>2</v>
      </c>
    </row>
    <row r="4" ht="21.75" customHeight="1" spans="1:23">
      <c r="A4" s="50" t="s">
        <v>257</v>
      </c>
      <c r="B4" s="51" t="s">
        <v>181</v>
      </c>
      <c r="C4" s="50" t="s">
        <v>182</v>
      </c>
      <c r="D4" s="50" t="s">
        <v>258</v>
      </c>
      <c r="E4" s="51" t="s">
        <v>183</v>
      </c>
      <c r="F4" s="51" t="s">
        <v>184</v>
      </c>
      <c r="G4" s="51" t="s">
        <v>259</v>
      </c>
      <c r="H4" s="51" t="s">
        <v>260</v>
      </c>
      <c r="I4" s="68" t="s">
        <v>56</v>
      </c>
      <c r="J4" s="52" t="s">
        <v>261</v>
      </c>
      <c r="K4" s="53"/>
      <c r="L4" s="53"/>
      <c r="M4" s="54"/>
      <c r="N4" s="52" t="s">
        <v>189</v>
      </c>
      <c r="O4" s="53"/>
      <c r="P4" s="54"/>
      <c r="Q4" s="51" t="s">
        <v>62</v>
      </c>
      <c r="R4" s="52" t="s">
        <v>63</v>
      </c>
      <c r="S4" s="53"/>
      <c r="T4" s="53"/>
      <c r="U4" s="53"/>
      <c r="V4" s="53"/>
      <c r="W4" s="54"/>
    </row>
    <row r="5" ht="21.75" customHeight="1" spans="1:23">
      <c r="A5" s="55"/>
      <c r="B5" s="69"/>
      <c r="C5" s="55"/>
      <c r="D5" s="55"/>
      <c r="E5" s="56"/>
      <c r="F5" s="56"/>
      <c r="G5" s="56"/>
      <c r="H5" s="56"/>
      <c r="I5" s="69"/>
      <c r="J5" s="170" t="s">
        <v>59</v>
      </c>
      <c r="K5" s="171"/>
      <c r="L5" s="51" t="s">
        <v>60</v>
      </c>
      <c r="M5" s="51" t="s">
        <v>61</v>
      </c>
      <c r="N5" s="51" t="s">
        <v>59</v>
      </c>
      <c r="O5" s="51" t="s">
        <v>60</v>
      </c>
      <c r="P5" s="51" t="s">
        <v>61</v>
      </c>
      <c r="Q5" s="56"/>
      <c r="R5" s="51" t="s">
        <v>58</v>
      </c>
      <c r="S5" s="51" t="s">
        <v>65</v>
      </c>
      <c r="T5" s="51" t="s">
        <v>195</v>
      </c>
      <c r="U5" s="51" t="s">
        <v>67</v>
      </c>
      <c r="V5" s="51" t="s">
        <v>68</v>
      </c>
      <c r="W5" s="51" t="s">
        <v>69</v>
      </c>
    </row>
    <row r="6" ht="21" customHeight="1" spans="1:23">
      <c r="A6" s="69"/>
      <c r="B6" s="69"/>
      <c r="C6" s="69"/>
      <c r="D6" s="69"/>
      <c r="E6" s="69"/>
      <c r="F6" s="69"/>
      <c r="G6" s="69"/>
      <c r="H6" s="69"/>
      <c r="I6" s="69"/>
      <c r="J6" s="172" t="s">
        <v>58</v>
      </c>
      <c r="K6" s="173"/>
      <c r="L6" s="69"/>
      <c r="M6" s="69"/>
      <c r="N6" s="69"/>
      <c r="O6" s="69"/>
      <c r="P6" s="69"/>
      <c r="Q6" s="69"/>
      <c r="R6" s="69"/>
      <c r="S6" s="69"/>
      <c r="T6" s="69"/>
      <c r="U6" s="69"/>
      <c r="V6" s="69"/>
      <c r="W6" s="69"/>
    </row>
    <row r="7" ht="39.75" customHeight="1" spans="1:23">
      <c r="A7" s="58"/>
      <c r="B7" s="60"/>
      <c r="C7" s="58"/>
      <c r="D7" s="58"/>
      <c r="E7" s="59"/>
      <c r="F7" s="59"/>
      <c r="G7" s="59"/>
      <c r="H7" s="59"/>
      <c r="I7" s="60"/>
      <c r="J7" s="103" t="s">
        <v>58</v>
      </c>
      <c r="K7" s="103" t="s">
        <v>262</v>
      </c>
      <c r="L7" s="59"/>
      <c r="M7" s="59"/>
      <c r="N7" s="59"/>
      <c r="O7" s="59"/>
      <c r="P7" s="59"/>
      <c r="Q7" s="59"/>
      <c r="R7" s="59"/>
      <c r="S7" s="59"/>
      <c r="T7" s="59"/>
      <c r="U7" s="60"/>
      <c r="V7" s="59"/>
      <c r="W7" s="59"/>
    </row>
    <row r="8" ht="15" customHeight="1" spans="1:23">
      <c r="A8" s="61">
        <v>1</v>
      </c>
      <c r="B8" s="61">
        <v>2</v>
      </c>
      <c r="C8" s="61">
        <v>3</v>
      </c>
      <c r="D8" s="61">
        <v>4</v>
      </c>
      <c r="E8" s="61">
        <v>5</v>
      </c>
      <c r="F8" s="61">
        <v>6</v>
      </c>
      <c r="G8" s="61">
        <v>7</v>
      </c>
      <c r="H8" s="61">
        <v>8</v>
      </c>
      <c r="I8" s="61">
        <v>9</v>
      </c>
      <c r="J8" s="61">
        <v>10</v>
      </c>
      <c r="K8" s="61">
        <v>11</v>
      </c>
      <c r="L8" s="75">
        <v>12</v>
      </c>
      <c r="M8" s="75">
        <v>13</v>
      </c>
      <c r="N8" s="75">
        <v>14</v>
      </c>
      <c r="O8" s="75">
        <v>15</v>
      </c>
      <c r="P8" s="75">
        <v>16</v>
      </c>
      <c r="Q8" s="75">
        <v>17</v>
      </c>
      <c r="R8" s="75">
        <v>18</v>
      </c>
      <c r="S8" s="75">
        <v>19</v>
      </c>
      <c r="T8" s="75">
        <v>20</v>
      </c>
      <c r="U8" s="61">
        <v>21</v>
      </c>
      <c r="V8" s="75">
        <v>22</v>
      </c>
      <c r="W8" s="61">
        <v>23</v>
      </c>
    </row>
    <row r="9" ht="21.75" customHeight="1" spans="1:23">
      <c r="A9" s="39" t="s">
        <v>263</v>
      </c>
      <c r="B9" s="39" t="s">
        <v>264</v>
      </c>
      <c r="C9" s="39" t="s">
        <v>265</v>
      </c>
      <c r="D9" s="39" t="s">
        <v>71</v>
      </c>
      <c r="E9" s="39" t="s">
        <v>110</v>
      </c>
      <c r="F9" s="39" t="s">
        <v>111</v>
      </c>
      <c r="G9" s="39" t="s">
        <v>266</v>
      </c>
      <c r="H9" s="39" t="s">
        <v>267</v>
      </c>
      <c r="I9" s="114">
        <v>16008</v>
      </c>
      <c r="J9" s="114">
        <v>16008</v>
      </c>
      <c r="K9" s="114">
        <v>16008</v>
      </c>
      <c r="L9" s="114"/>
      <c r="M9" s="114"/>
      <c r="N9" s="114"/>
      <c r="O9" s="114"/>
      <c r="P9" s="114"/>
      <c r="Q9" s="114"/>
      <c r="R9" s="114"/>
      <c r="S9" s="114"/>
      <c r="T9" s="114"/>
      <c r="U9" s="114"/>
      <c r="V9" s="114"/>
      <c r="W9" s="114"/>
    </row>
    <row r="10" ht="21.75" customHeight="1" spans="1:23">
      <c r="A10" s="39" t="s">
        <v>268</v>
      </c>
      <c r="B10" s="39" t="s">
        <v>269</v>
      </c>
      <c r="C10" s="39" t="s">
        <v>270</v>
      </c>
      <c r="D10" s="39" t="s">
        <v>71</v>
      </c>
      <c r="E10" s="39" t="s">
        <v>116</v>
      </c>
      <c r="F10" s="39" t="s">
        <v>117</v>
      </c>
      <c r="G10" s="39" t="s">
        <v>230</v>
      </c>
      <c r="H10" s="39" t="s">
        <v>231</v>
      </c>
      <c r="I10" s="114">
        <v>140000</v>
      </c>
      <c r="J10" s="114"/>
      <c r="K10" s="114"/>
      <c r="L10" s="114"/>
      <c r="M10" s="114"/>
      <c r="N10" s="114"/>
      <c r="O10" s="114"/>
      <c r="P10" s="114"/>
      <c r="Q10" s="114"/>
      <c r="R10" s="114">
        <v>140000</v>
      </c>
      <c r="S10" s="114">
        <v>140000</v>
      </c>
      <c r="T10" s="114"/>
      <c r="U10" s="114"/>
      <c r="V10" s="114"/>
      <c r="W10" s="114"/>
    </row>
    <row r="11" ht="21.75" customHeight="1" spans="1:23">
      <c r="A11" s="39" t="s">
        <v>268</v>
      </c>
      <c r="B11" s="39" t="s">
        <v>269</v>
      </c>
      <c r="C11" s="39" t="s">
        <v>270</v>
      </c>
      <c r="D11" s="39" t="s">
        <v>71</v>
      </c>
      <c r="E11" s="39" t="s">
        <v>116</v>
      </c>
      <c r="F11" s="39" t="s">
        <v>117</v>
      </c>
      <c r="G11" s="39" t="s">
        <v>271</v>
      </c>
      <c r="H11" s="39" t="s">
        <v>272</v>
      </c>
      <c r="I11" s="114">
        <v>60000</v>
      </c>
      <c r="J11" s="114"/>
      <c r="K11" s="114"/>
      <c r="L11" s="114"/>
      <c r="M11" s="114"/>
      <c r="N11" s="114"/>
      <c r="O11" s="114"/>
      <c r="P11" s="114"/>
      <c r="Q11" s="114"/>
      <c r="R11" s="114">
        <v>60000</v>
      </c>
      <c r="S11" s="114">
        <v>60000</v>
      </c>
      <c r="T11" s="114"/>
      <c r="U11" s="114"/>
      <c r="V11" s="114"/>
      <c r="W11" s="114"/>
    </row>
    <row r="12" ht="21.75" customHeight="1" spans="1:23">
      <c r="A12" s="39" t="s">
        <v>268</v>
      </c>
      <c r="B12" s="39" t="s">
        <v>269</v>
      </c>
      <c r="C12" s="39" t="s">
        <v>270</v>
      </c>
      <c r="D12" s="39" t="s">
        <v>71</v>
      </c>
      <c r="E12" s="39" t="s">
        <v>116</v>
      </c>
      <c r="F12" s="39" t="s">
        <v>117</v>
      </c>
      <c r="G12" s="39" t="s">
        <v>273</v>
      </c>
      <c r="H12" s="39" t="s">
        <v>274</v>
      </c>
      <c r="I12" s="114">
        <v>2400</v>
      </c>
      <c r="J12" s="114"/>
      <c r="K12" s="114"/>
      <c r="L12" s="114"/>
      <c r="M12" s="114"/>
      <c r="N12" s="114"/>
      <c r="O12" s="114"/>
      <c r="P12" s="114"/>
      <c r="Q12" s="114"/>
      <c r="R12" s="114">
        <v>2400</v>
      </c>
      <c r="S12" s="114">
        <v>2400</v>
      </c>
      <c r="T12" s="114"/>
      <c r="U12" s="114"/>
      <c r="V12" s="114"/>
      <c r="W12" s="114"/>
    </row>
    <row r="13" ht="21.75" customHeight="1" spans="1:23">
      <c r="A13" s="39" t="s">
        <v>268</v>
      </c>
      <c r="B13" s="39" t="s">
        <v>269</v>
      </c>
      <c r="C13" s="39" t="s">
        <v>270</v>
      </c>
      <c r="D13" s="39" t="s">
        <v>71</v>
      </c>
      <c r="E13" s="39" t="s">
        <v>116</v>
      </c>
      <c r="F13" s="39" t="s">
        <v>117</v>
      </c>
      <c r="G13" s="39" t="s">
        <v>232</v>
      </c>
      <c r="H13" s="39" t="s">
        <v>233</v>
      </c>
      <c r="I13" s="114">
        <v>6000</v>
      </c>
      <c r="J13" s="114"/>
      <c r="K13" s="114"/>
      <c r="L13" s="114"/>
      <c r="M13" s="114"/>
      <c r="N13" s="114"/>
      <c r="O13" s="114"/>
      <c r="P13" s="114"/>
      <c r="Q13" s="114"/>
      <c r="R13" s="114">
        <v>6000</v>
      </c>
      <c r="S13" s="114">
        <v>6000</v>
      </c>
      <c r="T13" s="114"/>
      <c r="U13" s="114"/>
      <c r="V13" s="114"/>
      <c r="W13" s="114"/>
    </row>
    <row r="14" ht="21.75" customHeight="1" spans="1:23">
      <c r="A14" s="39" t="s">
        <v>268</v>
      </c>
      <c r="B14" s="39" t="s">
        <v>269</v>
      </c>
      <c r="C14" s="39" t="s">
        <v>270</v>
      </c>
      <c r="D14" s="39" t="s">
        <v>71</v>
      </c>
      <c r="E14" s="39" t="s">
        <v>116</v>
      </c>
      <c r="F14" s="39" t="s">
        <v>117</v>
      </c>
      <c r="G14" s="39" t="s">
        <v>234</v>
      </c>
      <c r="H14" s="39" t="s">
        <v>235</v>
      </c>
      <c r="I14" s="114">
        <v>96000</v>
      </c>
      <c r="J14" s="114"/>
      <c r="K14" s="114"/>
      <c r="L14" s="114"/>
      <c r="M14" s="114"/>
      <c r="N14" s="114"/>
      <c r="O14" s="114"/>
      <c r="P14" s="114"/>
      <c r="Q14" s="114"/>
      <c r="R14" s="114">
        <v>96000</v>
      </c>
      <c r="S14" s="114">
        <v>96000</v>
      </c>
      <c r="T14" s="114"/>
      <c r="U14" s="114"/>
      <c r="V14" s="114"/>
      <c r="W14" s="114"/>
    </row>
    <row r="15" ht="21.75" customHeight="1" spans="1:23">
      <c r="A15" s="39" t="s">
        <v>268</v>
      </c>
      <c r="B15" s="39" t="s">
        <v>269</v>
      </c>
      <c r="C15" s="39" t="s">
        <v>270</v>
      </c>
      <c r="D15" s="39" t="s">
        <v>71</v>
      </c>
      <c r="E15" s="39" t="s">
        <v>116</v>
      </c>
      <c r="F15" s="39" t="s">
        <v>117</v>
      </c>
      <c r="G15" s="39" t="s">
        <v>236</v>
      </c>
      <c r="H15" s="39" t="s">
        <v>237</v>
      </c>
      <c r="I15" s="114">
        <v>48000</v>
      </c>
      <c r="J15" s="114"/>
      <c r="K15" s="114"/>
      <c r="L15" s="114"/>
      <c r="M15" s="114"/>
      <c r="N15" s="114"/>
      <c r="O15" s="114"/>
      <c r="P15" s="114"/>
      <c r="Q15" s="114"/>
      <c r="R15" s="114">
        <v>48000</v>
      </c>
      <c r="S15" s="114">
        <v>48000</v>
      </c>
      <c r="T15" s="114"/>
      <c r="U15" s="114"/>
      <c r="V15" s="114"/>
      <c r="W15" s="114"/>
    </row>
    <row r="16" ht="21.75" customHeight="1" spans="1:23">
      <c r="A16" s="39" t="s">
        <v>268</v>
      </c>
      <c r="B16" s="39" t="s">
        <v>269</v>
      </c>
      <c r="C16" s="39" t="s">
        <v>270</v>
      </c>
      <c r="D16" s="39" t="s">
        <v>71</v>
      </c>
      <c r="E16" s="39" t="s">
        <v>116</v>
      </c>
      <c r="F16" s="39" t="s">
        <v>117</v>
      </c>
      <c r="G16" s="39" t="s">
        <v>275</v>
      </c>
      <c r="H16" s="39" t="s">
        <v>276</v>
      </c>
      <c r="I16" s="114">
        <v>120000</v>
      </c>
      <c r="J16" s="114"/>
      <c r="K16" s="114"/>
      <c r="L16" s="114"/>
      <c r="M16" s="114"/>
      <c r="N16" s="114"/>
      <c r="O16" s="114"/>
      <c r="P16" s="114"/>
      <c r="Q16" s="114"/>
      <c r="R16" s="114">
        <v>120000</v>
      </c>
      <c r="S16" s="114">
        <v>120000</v>
      </c>
      <c r="T16" s="114"/>
      <c r="U16" s="114"/>
      <c r="V16" s="114"/>
      <c r="W16" s="114"/>
    </row>
    <row r="17" ht="21.75" customHeight="1" spans="1:23">
      <c r="A17" s="39" t="s">
        <v>268</v>
      </c>
      <c r="B17" s="39" t="s">
        <v>269</v>
      </c>
      <c r="C17" s="39" t="s">
        <v>270</v>
      </c>
      <c r="D17" s="39" t="s">
        <v>71</v>
      </c>
      <c r="E17" s="39" t="s">
        <v>116</v>
      </c>
      <c r="F17" s="39" t="s">
        <v>117</v>
      </c>
      <c r="G17" s="39" t="s">
        <v>238</v>
      </c>
      <c r="H17" s="39" t="s">
        <v>239</v>
      </c>
      <c r="I17" s="114">
        <v>80000</v>
      </c>
      <c r="J17" s="114"/>
      <c r="K17" s="114"/>
      <c r="L17" s="114"/>
      <c r="M17" s="114"/>
      <c r="N17" s="114"/>
      <c r="O17" s="114"/>
      <c r="P17" s="114"/>
      <c r="Q17" s="114"/>
      <c r="R17" s="114">
        <v>80000</v>
      </c>
      <c r="S17" s="114">
        <v>80000</v>
      </c>
      <c r="T17" s="114"/>
      <c r="U17" s="114"/>
      <c r="V17" s="114"/>
      <c r="W17" s="114"/>
    </row>
    <row r="18" ht="21.75" customHeight="1" spans="1:23">
      <c r="A18" s="39" t="s">
        <v>268</v>
      </c>
      <c r="B18" s="39" t="s">
        <v>269</v>
      </c>
      <c r="C18" s="39" t="s">
        <v>270</v>
      </c>
      <c r="D18" s="39" t="s">
        <v>71</v>
      </c>
      <c r="E18" s="39" t="s">
        <v>116</v>
      </c>
      <c r="F18" s="39" t="s">
        <v>117</v>
      </c>
      <c r="G18" s="39" t="s">
        <v>240</v>
      </c>
      <c r="H18" s="39" t="s">
        <v>241</v>
      </c>
      <c r="I18" s="114">
        <v>200000</v>
      </c>
      <c r="J18" s="114"/>
      <c r="K18" s="114"/>
      <c r="L18" s="114"/>
      <c r="M18" s="114"/>
      <c r="N18" s="114"/>
      <c r="O18" s="114"/>
      <c r="P18" s="114"/>
      <c r="Q18" s="114"/>
      <c r="R18" s="114">
        <v>200000</v>
      </c>
      <c r="S18" s="114">
        <v>200000</v>
      </c>
      <c r="T18" s="114"/>
      <c r="U18" s="114"/>
      <c r="V18" s="114"/>
      <c r="W18" s="114"/>
    </row>
    <row r="19" ht="21.75" customHeight="1" spans="1:23">
      <c r="A19" s="39" t="s">
        <v>268</v>
      </c>
      <c r="B19" s="39" t="s">
        <v>269</v>
      </c>
      <c r="C19" s="39" t="s">
        <v>270</v>
      </c>
      <c r="D19" s="39" t="s">
        <v>71</v>
      </c>
      <c r="E19" s="39" t="s">
        <v>116</v>
      </c>
      <c r="F19" s="39" t="s">
        <v>117</v>
      </c>
      <c r="G19" s="39" t="s">
        <v>277</v>
      </c>
      <c r="H19" s="39" t="s">
        <v>278</v>
      </c>
      <c r="I19" s="114">
        <v>50000</v>
      </c>
      <c r="J19" s="114"/>
      <c r="K19" s="114"/>
      <c r="L19" s="114"/>
      <c r="M19" s="114"/>
      <c r="N19" s="114"/>
      <c r="O19" s="114"/>
      <c r="P19" s="114"/>
      <c r="Q19" s="114"/>
      <c r="R19" s="114">
        <v>50000</v>
      </c>
      <c r="S19" s="114">
        <v>50000</v>
      </c>
      <c r="T19" s="114"/>
      <c r="U19" s="114"/>
      <c r="V19" s="114"/>
      <c r="W19" s="114"/>
    </row>
    <row r="20" ht="21.75" customHeight="1" spans="1:23">
      <c r="A20" s="39" t="s">
        <v>268</v>
      </c>
      <c r="B20" s="39" t="s">
        <v>269</v>
      </c>
      <c r="C20" s="39" t="s">
        <v>270</v>
      </c>
      <c r="D20" s="39" t="s">
        <v>71</v>
      </c>
      <c r="E20" s="39" t="s">
        <v>116</v>
      </c>
      <c r="F20" s="39" t="s">
        <v>117</v>
      </c>
      <c r="G20" s="39" t="s">
        <v>242</v>
      </c>
      <c r="H20" s="39" t="s">
        <v>243</v>
      </c>
      <c r="I20" s="114">
        <v>20000</v>
      </c>
      <c r="J20" s="114"/>
      <c r="K20" s="114"/>
      <c r="L20" s="114"/>
      <c r="M20" s="114"/>
      <c r="N20" s="114"/>
      <c r="O20" s="114"/>
      <c r="P20" s="114"/>
      <c r="Q20" s="114"/>
      <c r="R20" s="114">
        <v>20000</v>
      </c>
      <c r="S20" s="114">
        <v>20000</v>
      </c>
      <c r="T20" s="114"/>
      <c r="U20" s="114"/>
      <c r="V20" s="114"/>
      <c r="W20" s="114"/>
    </row>
    <row r="21" ht="21.75" customHeight="1" spans="1:23">
      <c r="A21" s="39" t="s">
        <v>268</v>
      </c>
      <c r="B21" s="39" t="s">
        <v>269</v>
      </c>
      <c r="C21" s="39" t="s">
        <v>270</v>
      </c>
      <c r="D21" s="39" t="s">
        <v>71</v>
      </c>
      <c r="E21" s="39" t="s">
        <v>116</v>
      </c>
      <c r="F21" s="39" t="s">
        <v>117</v>
      </c>
      <c r="G21" s="39" t="s">
        <v>244</v>
      </c>
      <c r="H21" s="39" t="s">
        <v>245</v>
      </c>
      <c r="I21" s="114">
        <v>20000</v>
      </c>
      <c r="J21" s="114"/>
      <c r="K21" s="114"/>
      <c r="L21" s="114"/>
      <c r="M21" s="114"/>
      <c r="N21" s="114"/>
      <c r="O21" s="114"/>
      <c r="P21" s="114"/>
      <c r="Q21" s="114"/>
      <c r="R21" s="114">
        <v>20000</v>
      </c>
      <c r="S21" s="114">
        <v>20000</v>
      </c>
      <c r="T21" s="114"/>
      <c r="U21" s="114"/>
      <c r="V21" s="114"/>
      <c r="W21" s="114"/>
    </row>
    <row r="22" ht="21.75" customHeight="1" spans="1:23">
      <c r="A22" s="39" t="s">
        <v>268</v>
      </c>
      <c r="B22" s="39" t="s">
        <v>269</v>
      </c>
      <c r="C22" s="39" t="s">
        <v>270</v>
      </c>
      <c r="D22" s="39" t="s">
        <v>71</v>
      </c>
      <c r="E22" s="39" t="s">
        <v>116</v>
      </c>
      <c r="F22" s="39" t="s">
        <v>117</v>
      </c>
      <c r="G22" s="39" t="s">
        <v>224</v>
      </c>
      <c r="H22" s="39" t="s">
        <v>175</v>
      </c>
      <c r="I22" s="114">
        <v>6000</v>
      </c>
      <c r="J22" s="114"/>
      <c r="K22" s="114"/>
      <c r="L22" s="114"/>
      <c r="M22" s="114"/>
      <c r="N22" s="114"/>
      <c r="O22" s="114"/>
      <c r="P22" s="114"/>
      <c r="Q22" s="114"/>
      <c r="R22" s="114">
        <v>6000</v>
      </c>
      <c r="S22" s="114">
        <v>6000</v>
      </c>
      <c r="T22" s="114"/>
      <c r="U22" s="114"/>
      <c r="V22" s="114"/>
      <c r="W22" s="114"/>
    </row>
    <row r="23" ht="21.75" customHeight="1" spans="1:23">
      <c r="A23" s="39" t="s">
        <v>268</v>
      </c>
      <c r="B23" s="39" t="s">
        <v>269</v>
      </c>
      <c r="C23" s="39" t="s">
        <v>270</v>
      </c>
      <c r="D23" s="39" t="s">
        <v>71</v>
      </c>
      <c r="E23" s="39" t="s">
        <v>116</v>
      </c>
      <c r="F23" s="39" t="s">
        <v>117</v>
      </c>
      <c r="G23" s="39" t="s">
        <v>279</v>
      </c>
      <c r="H23" s="39" t="s">
        <v>280</v>
      </c>
      <c r="I23" s="114">
        <v>4800000</v>
      </c>
      <c r="J23" s="114"/>
      <c r="K23" s="114"/>
      <c r="L23" s="114"/>
      <c r="M23" s="114"/>
      <c r="N23" s="114"/>
      <c r="O23" s="114"/>
      <c r="P23" s="114"/>
      <c r="Q23" s="114"/>
      <c r="R23" s="114">
        <v>4800000</v>
      </c>
      <c r="S23" s="114">
        <v>4800000</v>
      </c>
      <c r="T23" s="114"/>
      <c r="U23" s="114"/>
      <c r="V23" s="114"/>
      <c r="W23" s="114"/>
    </row>
    <row r="24" ht="21.75" customHeight="1" spans="1:23">
      <c r="A24" s="39" t="s">
        <v>268</v>
      </c>
      <c r="B24" s="39" t="s">
        <v>269</v>
      </c>
      <c r="C24" s="39" t="s">
        <v>270</v>
      </c>
      <c r="D24" s="39" t="s">
        <v>71</v>
      </c>
      <c r="E24" s="39" t="s">
        <v>116</v>
      </c>
      <c r="F24" s="39" t="s">
        <v>117</v>
      </c>
      <c r="G24" s="39" t="s">
        <v>281</v>
      </c>
      <c r="H24" s="39" t="s">
        <v>282</v>
      </c>
      <c r="I24" s="114">
        <v>60000</v>
      </c>
      <c r="J24" s="114"/>
      <c r="K24" s="114"/>
      <c r="L24" s="114"/>
      <c r="M24" s="114"/>
      <c r="N24" s="114"/>
      <c r="O24" s="114"/>
      <c r="P24" s="114"/>
      <c r="Q24" s="114"/>
      <c r="R24" s="114">
        <v>60000</v>
      </c>
      <c r="S24" s="114">
        <v>60000</v>
      </c>
      <c r="T24" s="114"/>
      <c r="U24" s="114"/>
      <c r="V24" s="114"/>
      <c r="W24" s="114"/>
    </row>
    <row r="25" ht="21.75" customHeight="1" spans="1:23">
      <c r="A25" s="39" t="s">
        <v>268</v>
      </c>
      <c r="B25" s="39" t="s">
        <v>269</v>
      </c>
      <c r="C25" s="39" t="s">
        <v>270</v>
      </c>
      <c r="D25" s="39" t="s">
        <v>71</v>
      </c>
      <c r="E25" s="39" t="s">
        <v>116</v>
      </c>
      <c r="F25" s="39" t="s">
        <v>117</v>
      </c>
      <c r="G25" s="39" t="s">
        <v>283</v>
      </c>
      <c r="H25" s="39" t="s">
        <v>284</v>
      </c>
      <c r="I25" s="114">
        <v>1800000</v>
      </c>
      <c r="J25" s="114"/>
      <c r="K25" s="114"/>
      <c r="L25" s="114"/>
      <c r="M25" s="114"/>
      <c r="N25" s="114"/>
      <c r="O25" s="114"/>
      <c r="P25" s="114"/>
      <c r="Q25" s="114"/>
      <c r="R25" s="114">
        <v>1800000</v>
      </c>
      <c r="S25" s="114">
        <v>1800000</v>
      </c>
      <c r="T25" s="114"/>
      <c r="U25" s="114"/>
      <c r="V25" s="114"/>
      <c r="W25" s="114"/>
    </row>
    <row r="26" ht="21.75" customHeight="1" spans="1:23">
      <c r="A26" s="39" t="s">
        <v>268</v>
      </c>
      <c r="B26" s="39" t="s">
        <v>269</v>
      </c>
      <c r="C26" s="39" t="s">
        <v>270</v>
      </c>
      <c r="D26" s="39" t="s">
        <v>71</v>
      </c>
      <c r="E26" s="39" t="s">
        <v>116</v>
      </c>
      <c r="F26" s="39" t="s">
        <v>117</v>
      </c>
      <c r="G26" s="39" t="s">
        <v>227</v>
      </c>
      <c r="H26" s="39" t="s">
        <v>226</v>
      </c>
      <c r="I26" s="114">
        <v>150000</v>
      </c>
      <c r="J26" s="114"/>
      <c r="K26" s="114"/>
      <c r="L26" s="114"/>
      <c r="M26" s="114"/>
      <c r="N26" s="114"/>
      <c r="O26" s="114"/>
      <c r="P26" s="114"/>
      <c r="Q26" s="114"/>
      <c r="R26" s="114">
        <v>150000</v>
      </c>
      <c r="S26" s="114">
        <v>150000</v>
      </c>
      <c r="T26" s="114"/>
      <c r="U26" s="114"/>
      <c r="V26" s="114"/>
      <c r="W26" s="114"/>
    </row>
    <row r="27" ht="21.75" customHeight="1" spans="1:23">
      <c r="A27" s="39" t="s">
        <v>268</v>
      </c>
      <c r="B27" s="39" t="s">
        <v>269</v>
      </c>
      <c r="C27" s="39" t="s">
        <v>270</v>
      </c>
      <c r="D27" s="39" t="s">
        <v>71</v>
      </c>
      <c r="E27" s="39" t="s">
        <v>116</v>
      </c>
      <c r="F27" s="39" t="s">
        <v>117</v>
      </c>
      <c r="G27" s="39" t="s">
        <v>285</v>
      </c>
      <c r="H27" s="39" t="s">
        <v>286</v>
      </c>
      <c r="I27" s="114">
        <v>50000</v>
      </c>
      <c r="J27" s="114"/>
      <c r="K27" s="114"/>
      <c r="L27" s="114"/>
      <c r="M27" s="114"/>
      <c r="N27" s="114"/>
      <c r="O27" s="114"/>
      <c r="P27" s="114"/>
      <c r="Q27" s="114"/>
      <c r="R27" s="114">
        <v>50000</v>
      </c>
      <c r="S27" s="114">
        <v>50000</v>
      </c>
      <c r="T27" s="114"/>
      <c r="U27" s="114"/>
      <c r="V27" s="114"/>
      <c r="W27" s="114"/>
    </row>
    <row r="28" ht="21.75" customHeight="1" spans="1:23">
      <c r="A28" s="39" t="s">
        <v>268</v>
      </c>
      <c r="B28" s="39" t="s">
        <v>269</v>
      </c>
      <c r="C28" s="39" t="s">
        <v>270</v>
      </c>
      <c r="D28" s="39" t="s">
        <v>71</v>
      </c>
      <c r="E28" s="39" t="s">
        <v>116</v>
      </c>
      <c r="F28" s="39" t="s">
        <v>117</v>
      </c>
      <c r="G28" s="39" t="s">
        <v>287</v>
      </c>
      <c r="H28" s="39" t="s">
        <v>288</v>
      </c>
      <c r="I28" s="114">
        <v>10000</v>
      </c>
      <c r="J28" s="114"/>
      <c r="K28" s="114"/>
      <c r="L28" s="114"/>
      <c r="M28" s="114"/>
      <c r="N28" s="114"/>
      <c r="O28" s="114"/>
      <c r="P28" s="114"/>
      <c r="Q28" s="114"/>
      <c r="R28" s="114">
        <v>10000</v>
      </c>
      <c r="S28" s="114">
        <v>10000</v>
      </c>
      <c r="T28" s="114"/>
      <c r="U28" s="114"/>
      <c r="V28" s="114"/>
      <c r="W28" s="114"/>
    </row>
    <row r="29" ht="21.75" customHeight="1" spans="1:23">
      <c r="A29" s="39" t="s">
        <v>268</v>
      </c>
      <c r="B29" s="39" t="s">
        <v>269</v>
      </c>
      <c r="C29" s="39" t="s">
        <v>270</v>
      </c>
      <c r="D29" s="39" t="s">
        <v>71</v>
      </c>
      <c r="E29" s="39" t="s">
        <v>116</v>
      </c>
      <c r="F29" s="39" t="s">
        <v>117</v>
      </c>
      <c r="G29" s="39" t="s">
        <v>289</v>
      </c>
      <c r="H29" s="39" t="s">
        <v>290</v>
      </c>
      <c r="I29" s="114">
        <v>1200</v>
      </c>
      <c r="J29" s="114"/>
      <c r="K29" s="114"/>
      <c r="L29" s="114"/>
      <c r="M29" s="114"/>
      <c r="N29" s="114"/>
      <c r="O29" s="114"/>
      <c r="P29" s="114"/>
      <c r="Q29" s="114"/>
      <c r="R29" s="114">
        <v>1200</v>
      </c>
      <c r="S29" s="114">
        <v>1200</v>
      </c>
      <c r="T29" s="114"/>
      <c r="U29" s="114"/>
      <c r="V29" s="114"/>
      <c r="W29" s="114"/>
    </row>
    <row r="30" ht="21.75" customHeight="1" spans="1:23">
      <c r="A30" s="39" t="s">
        <v>268</v>
      </c>
      <c r="B30" s="39" t="s">
        <v>269</v>
      </c>
      <c r="C30" s="39" t="s">
        <v>270</v>
      </c>
      <c r="D30" s="39" t="s">
        <v>71</v>
      </c>
      <c r="E30" s="39" t="s">
        <v>116</v>
      </c>
      <c r="F30" s="39" t="s">
        <v>117</v>
      </c>
      <c r="G30" s="39" t="s">
        <v>254</v>
      </c>
      <c r="H30" s="39" t="s">
        <v>255</v>
      </c>
      <c r="I30" s="114">
        <v>3600000</v>
      </c>
      <c r="J30" s="114"/>
      <c r="K30" s="114"/>
      <c r="L30" s="114"/>
      <c r="M30" s="114"/>
      <c r="N30" s="114"/>
      <c r="O30" s="114"/>
      <c r="P30" s="114"/>
      <c r="Q30" s="114"/>
      <c r="R30" s="114">
        <v>3600000</v>
      </c>
      <c r="S30" s="114">
        <v>3600000</v>
      </c>
      <c r="T30" s="114"/>
      <c r="U30" s="114"/>
      <c r="V30" s="114"/>
      <c r="W30" s="114"/>
    </row>
    <row r="31" ht="21.75" customHeight="1" spans="1:23">
      <c r="A31" s="39" t="s">
        <v>268</v>
      </c>
      <c r="B31" s="39" t="s">
        <v>269</v>
      </c>
      <c r="C31" s="39" t="s">
        <v>270</v>
      </c>
      <c r="D31" s="39" t="s">
        <v>71</v>
      </c>
      <c r="E31" s="39" t="s">
        <v>116</v>
      </c>
      <c r="F31" s="39" t="s">
        <v>117</v>
      </c>
      <c r="G31" s="39" t="s">
        <v>291</v>
      </c>
      <c r="H31" s="39" t="s">
        <v>292</v>
      </c>
      <c r="I31" s="114">
        <v>440000</v>
      </c>
      <c r="J31" s="114"/>
      <c r="K31" s="114"/>
      <c r="L31" s="114"/>
      <c r="M31" s="114"/>
      <c r="N31" s="114"/>
      <c r="O31" s="114"/>
      <c r="P31" s="114"/>
      <c r="Q31" s="114"/>
      <c r="R31" s="114">
        <v>440000</v>
      </c>
      <c r="S31" s="114">
        <v>440000</v>
      </c>
      <c r="T31" s="114"/>
      <c r="U31" s="114"/>
      <c r="V31" s="114"/>
      <c r="W31" s="114"/>
    </row>
    <row r="32" ht="21.75" customHeight="1" spans="1:23">
      <c r="A32" s="39" t="s">
        <v>268</v>
      </c>
      <c r="B32" s="39" t="s">
        <v>269</v>
      </c>
      <c r="C32" s="39" t="s">
        <v>270</v>
      </c>
      <c r="D32" s="39" t="s">
        <v>71</v>
      </c>
      <c r="E32" s="39" t="s">
        <v>116</v>
      </c>
      <c r="F32" s="39" t="s">
        <v>117</v>
      </c>
      <c r="G32" s="39" t="s">
        <v>293</v>
      </c>
      <c r="H32" s="39" t="s">
        <v>294</v>
      </c>
      <c r="I32" s="114">
        <v>6615000</v>
      </c>
      <c r="J32" s="114"/>
      <c r="K32" s="114"/>
      <c r="L32" s="114"/>
      <c r="M32" s="114"/>
      <c r="N32" s="114"/>
      <c r="O32" s="114"/>
      <c r="P32" s="114"/>
      <c r="Q32" s="114"/>
      <c r="R32" s="114">
        <v>6615000</v>
      </c>
      <c r="S32" s="114">
        <v>6615000</v>
      </c>
      <c r="T32" s="114"/>
      <c r="U32" s="114"/>
      <c r="V32" s="114"/>
      <c r="W32" s="114"/>
    </row>
    <row r="33" ht="21.75" customHeight="1" spans="1:23">
      <c r="A33" s="39" t="s">
        <v>268</v>
      </c>
      <c r="B33" s="39" t="s">
        <v>269</v>
      </c>
      <c r="C33" s="39" t="s">
        <v>270</v>
      </c>
      <c r="D33" s="39" t="s">
        <v>71</v>
      </c>
      <c r="E33" s="39" t="s">
        <v>116</v>
      </c>
      <c r="F33" s="39" t="s">
        <v>117</v>
      </c>
      <c r="G33" s="39" t="s">
        <v>295</v>
      </c>
      <c r="H33" s="39" t="s">
        <v>296</v>
      </c>
      <c r="I33" s="114">
        <v>1500000</v>
      </c>
      <c r="J33" s="114"/>
      <c r="K33" s="114"/>
      <c r="L33" s="114"/>
      <c r="M33" s="114"/>
      <c r="N33" s="114"/>
      <c r="O33" s="114"/>
      <c r="P33" s="114"/>
      <c r="Q33" s="114"/>
      <c r="R33" s="114">
        <v>1500000</v>
      </c>
      <c r="S33" s="114">
        <v>1500000</v>
      </c>
      <c r="T33" s="114"/>
      <c r="U33" s="114"/>
      <c r="V33" s="114"/>
      <c r="W33" s="114"/>
    </row>
    <row r="34" ht="21.75" customHeight="1" spans="1:23">
      <c r="A34" s="39" t="s">
        <v>268</v>
      </c>
      <c r="B34" s="39" t="s">
        <v>269</v>
      </c>
      <c r="C34" s="39" t="s">
        <v>270</v>
      </c>
      <c r="D34" s="39" t="s">
        <v>71</v>
      </c>
      <c r="E34" s="39" t="s">
        <v>116</v>
      </c>
      <c r="F34" s="39" t="s">
        <v>117</v>
      </c>
      <c r="G34" s="39" t="s">
        <v>297</v>
      </c>
      <c r="H34" s="39" t="s">
        <v>298</v>
      </c>
      <c r="I34" s="114">
        <v>250000</v>
      </c>
      <c r="J34" s="114"/>
      <c r="K34" s="114"/>
      <c r="L34" s="114"/>
      <c r="M34" s="114"/>
      <c r="N34" s="114"/>
      <c r="O34" s="114"/>
      <c r="P34" s="114"/>
      <c r="Q34" s="114"/>
      <c r="R34" s="114">
        <v>250000</v>
      </c>
      <c r="S34" s="114">
        <v>250000</v>
      </c>
      <c r="T34" s="114"/>
      <c r="U34" s="114"/>
      <c r="V34" s="114"/>
      <c r="W34" s="114"/>
    </row>
    <row r="35" ht="18.75" customHeight="1" spans="1:23">
      <c r="A35" s="72" t="s">
        <v>170</v>
      </c>
      <c r="B35" s="73"/>
      <c r="C35" s="73"/>
      <c r="D35" s="73"/>
      <c r="E35" s="73"/>
      <c r="F35" s="73"/>
      <c r="G35" s="73"/>
      <c r="H35" s="74"/>
      <c r="I35" s="114">
        <v>20140608</v>
      </c>
      <c r="J35" s="114">
        <v>16008</v>
      </c>
      <c r="K35" s="114">
        <v>16008</v>
      </c>
      <c r="L35" s="114"/>
      <c r="M35" s="114"/>
      <c r="N35" s="114"/>
      <c r="O35" s="114"/>
      <c r="P35" s="114"/>
      <c r="Q35" s="114"/>
      <c r="R35" s="114">
        <v>20124600</v>
      </c>
      <c r="S35" s="114">
        <v>20124600</v>
      </c>
      <c r="T35" s="114"/>
      <c r="U35" s="114"/>
      <c r="V35" s="114"/>
      <c r="W35" s="114"/>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4"/>
  <sheetViews>
    <sheetView showZeros="0" topLeftCell="A14" workbookViewId="0">
      <selection activeCell="A3" sqref="A3:H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8" customHeight="1" spans="10:10">
      <c r="J1" s="44" t="s">
        <v>299</v>
      </c>
    </row>
    <row r="2" ht="39.75" customHeight="1" spans="1:10">
      <c r="A2" s="101" t="str">
        <f>"2026"&amp;"年部门项目支出绩效目标表"</f>
        <v>2026年部门项目支出绩效目标表</v>
      </c>
      <c r="B2" s="45"/>
      <c r="C2" s="45"/>
      <c r="D2" s="45"/>
      <c r="E2" s="45"/>
      <c r="F2" s="102"/>
      <c r="G2" s="45"/>
      <c r="H2" s="102"/>
      <c r="I2" s="102"/>
      <c r="J2" s="45"/>
    </row>
    <row r="3" ht="17.25" customHeight="1" spans="1:1">
      <c r="A3" s="46" t="s">
        <v>1</v>
      </c>
    </row>
    <row r="4" ht="44.25" customHeight="1" spans="1:10">
      <c r="A4" s="103" t="s">
        <v>182</v>
      </c>
      <c r="B4" s="103" t="s">
        <v>300</v>
      </c>
      <c r="C4" s="103" t="s">
        <v>301</v>
      </c>
      <c r="D4" s="103" t="s">
        <v>302</v>
      </c>
      <c r="E4" s="103" t="s">
        <v>303</v>
      </c>
      <c r="F4" s="104" t="s">
        <v>304</v>
      </c>
      <c r="G4" s="103" t="s">
        <v>305</v>
      </c>
      <c r="H4" s="104" t="s">
        <v>306</v>
      </c>
      <c r="I4" s="104" t="s">
        <v>307</v>
      </c>
      <c r="J4" s="103" t="s">
        <v>308</v>
      </c>
    </row>
    <row r="5" ht="18.75" customHeight="1" spans="1:10">
      <c r="A5" s="167">
        <v>1</v>
      </c>
      <c r="B5" s="167">
        <v>2</v>
      </c>
      <c r="C5" s="167">
        <v>3</v>
      </c>
      <c r="D5" s="167">
        <v>4</v>
      </c>
      <c r="E5" s="167">
        <v>5</v>
      </c>
      <c r="F5" s="75">
        <v>6</v>
      </c>
      <c r="G5" s="167">
        <v>7</v>
      </c>
      <c r="H5" s="75">
        <v>8</v>
      </c>
      <c r="I5" s="75">
        <v>9</v>
      </c>
      <c r="J5" s="167">
        <v>10</v>
      </c>
    </row>
    <row r="6" ht="42" customHeight="1" spans="1:10">
      <c r="A6" s="18" t="s">
        <v>71</v>
      </c>
      <c r="B6" s="39"/>
      <c r="C6" s="39"/>
      <c r="D6" s="39"/>
      <c r="E6" s="17"/>
      <c r="F6" s="105"/>
      <c r="G6" s="17"/>
      <c r="H6" s="105"/>
      <c r="I6" s="105"/>
      <c r="J6" s="17"/>
    </row>
    <row r="7" ht="42" customHeight="1" spans="1:10">
      <c r="A7" s="168" t="s">
        <v>270</v>
      </c>
      <c r="B7" s="62" t="s">
        <v>309</v>
      </c>
      <c r="C7" s="62" t="s">
        <v>310</v>
      </c>
      <c r="D7" s="62" t="s">
        <v>311</v>
      </c>
      <c r="E7" s="18" t="s">
        <v>312</v>
      </c>
      <c r="F7" s="62" t="s">
        <v>313</v>
      </c>
      <c r="G7" s="18" t="s">
        <v>314</v>
      </c>
      <c r="H7" s="62" t="s">
        <v>315</v>
      </c>
      <c r="I7" s="62" t="s">
        <v>316</v>
      </c>
      <c r="J7" s="18" t="s">
        <v>317</v>
      </c>
    </row>
    <row r="8" ht="42" customHeight="1" spans="1:10">
      <c r="A8" s="168" t="s">
        <v>270</v>
      </c>
      <c r="B8" s="62" t="s">
        <v>309</v>
      </c>
      <c r="C8" s="62" t="s">
        <v>310</v>
      </c>
      <c r="D8" s="62" t="s">
        <v>318</v>
      </c>
      <c r="E8" s="18" t="s">
        <v>319</v>
      </c>
      <c r="F8" s="62" t="s">
        <v>320</v>
      </c>
      <c r="G8" s="18" t="s">
        <v>321</v>
      </c>
      <c r="H8" s="62" t="s">
        <v>322</v>
      </c>
      <c r="I8" s="62" t="s">
        <v>323</v>
      </c>
      <c r="J8" s="18" t="s">
        <v>324</v>
      </c>
    </row>
    <row r="9" ht="42" customHeight="1" spans="1:10">
      <c r="A9" s="168" t="s">
        <v>270</v>
      </c>
      <c r="B9" s="62" t="s">
        <v>309</v>
      </c>
      <c r="C9" s="62" t="s">
        <v>310</v>
      </c>
      <c r="D9" s="62" t="s">
        <v>318</v>
      </c>
      <c r="E9" s="18" t="s">
        <v>325</v>
      </c>
      <c r="F9" s="62" t="s">
        <v>313</v>
      </c>
      <c r="G9" s="18" t="s">
        <v>326</v>
      </c>
      <c r="H9" s="62" t="s">
        <v>322</v>
      </c>
      <c r="I9" s="62" t="s">
        <v>323</v>
      </c>
      <c r="J9" s="18" t="s">
        <v>327</v>
      </c>
    </row>
    <row r="10" ht="42" customHeight="1" spans="1:10">
      <c r="A10" s="168" t="s">
        <v>270</v>
      </c>
      <c r="B10" s="62" t="s">
        <v>309</v>
      </c>
      <c r="C10" s="62" t="s">
        <v>310</v>
      </c>
      <c r="D10" s="62" t="s">
        <v>318</v>
      </c>
      <c r="E10" s="18" t="s">
        <v>328</v>
      </c>
      <c r="F10" s="62" t="s">
        <v>329</v>
      </c>
      <c r="G10" s="18" t="s">
        <v>330</v>
      </c>
      <c r="H10" s="62" t="s">
        <v>322</v>
      </c>
      <c r="I10" s="62" t="s">
        <v>323</v>
      </c>
      <c r="J10" s="18" t="s">
        <v>331</v>
      </c>
    </row>
    <row r="11" ht="42" customHeight="1" spans="1:10">
      <c r="A11" s="168" t="s">
        <v>270</v>
      </c>
      <c r="B11" s="62" t="s">
        <v>309</v>
      </c>
      <c r="C11" s="62" t="s">
        <v>310</v>
      </c>
      <c r="D11" s="62" t="s">
        <v>318</v>
      </c>
      <c r="E11" s="18" t="s">
        <v>332</v>
      </c>
      <c r="F11" s="62" t="s">
        <v>333</v>
      </c>
      <c r="G11" s="18" t="s">
        <v>334</v>
      </c>
      <c r="H11" s="62" t="s">
        <v>322</v>
      </c>
      <c r="I11" s="62" t="s">
        <v>323</v>
      </c>
      <c r="J11" s="18" t="s">
        <v>335</v>
      </c>
    </row>
    <row r="12" ht="42" customHeight="1" spans="1:10">
      <c r="A12" s="168" t="s">
        <v>270</v>
      </c>
      <c r="B12" s="62" t="s">
        <v>309</v>
      </c>
      <c r="C12" s="62" t="s">
        <v>310</v>
      </c>
      <c r="D12" s="62" t="s">
        <v>336</v>
      </c>
      <c r="E12" s="18" t="s">
        <v>337</v>
      </c>
      <c r="F12" s="62" t="s">
        <v>338</v>
      </c>
      <c r="G12" s="18" t="s">
        <v>339</v>
      </c>
      <c r="H12" s="62" t="s">
        <v>340</v>
      </c>
      <c r="I12" s="62" t="s">
        <v>323</v>
      </c>
      <c r="J12" s="18" t="s">
        <v>341</v>
      </c>
    </row>
    <row r="13" ht="42" customHeight="1" spans="1:10">
      <c r="A13" s="168" t="s">
        <v>270</v>
      </c>
      <c r="B13" s="62" t="s">
        <v>309</v>
      </c>
      <c r="C13" s="62" t="s">
        <v>342</v>
      </c>
      <c r="D13" s="62" t="s">
        <v>343</v>
      </c>
      <c r="E13" s="18" t="s">
        <v>344</v>
      </c>
      <c r="F13" s="62" t="s">
        <v>329</v>
      </c>
      <c r="G13" s="18" t="s">
        <v>345</v>
      </c>
      <c r="H13" s="62" t="s">
        <v>322</v>
      </c>
      <c r="I13" s="62" t="s">
        <v>323</v>
      </c>
      <c r="J13" s="18" t="s">
        <v>346</v>
      </c>
    </row>
    <row r="14" ht="42" customHeight="1" spans="1:10">
      <c r="A14" s="168" t="s">
        <v>270</v>
      </c>
      <c r="B14" s="62" t="s">
        <v>309</v>
      </c>
      <c r="C14" s="62" t="s">
        <v>347</v>
      </c>
      <c r="D14" s="62" t="s">
        <v>348</v>
      </c>
      <c r="E14" s="18" t="s">
        <v>348</v>
      </c>
      <c r="F14" s="62" t="s">
        <v>333</v>
      </c>
      <c r="G14" s="18" t="s">
        <v>330</v>
      </c>
      <c r="H14" s="62" t="s">
        <v>322</v>
      </c>
      <c r="I14" s="62" t="s">
        <v>316</v>
      </c>
      <c r="J14" s="18" t="s">
        <v>349</v>
      </c>
    </row>
    <row r="15" ht="42" customHeight="1" spans="1:10">
      <c r="A15" s="168" t="s">
        <v>270</v>
      </c>
      <c r="B15" s="62" t="s">
        <v>309</v>
      </c>
      <c r="C15" s="62" t="s">
        <v>350</v>
      </c>
      <c r="D15" s="62" t="s">
        <v>351</v>
      </c>
      <c r="E15" s="18" t="s">
        <v>352</v>
      </c>
      <c r="F15" s="62" t="s">
        <v>313</v>
      </c>
      <c r="G15" s="18" t="s">
        <v>353</v>
      </c>
      <c r="H15" s="62" t="s">
        <v>354</v>
      </c>
      <c r="I15" s="62" t="s">
        <v>316</v>
      </c>
      <c r="J15" s="18" t="s">
        <v>355</v>
      </c>
    </row>
    <row r="16" ht="42" customHeight="1" spans="1:10">
      <c r="A16" s="168" t="s">
        <v>265</v>
      </c>
      <c r="B16" s="62" t="s">
        <v>356</v>
      </c>
      <c r="C16" s="62" t="s">
        <v>310</v>
      </c>
      <c r="D16" s="62" t="s">
        <v>311</v>
      </c>
      <c r="E16" s="18" t="s">
        <v>357</v>
      </c>
      <c r="F16" s="62" t="s">
        <v>338</v>
      </c>
      <c r="G16" s="18" t="s">
        <v>358</v>
      </c>
      <c r="H16" s="62" t="s">
        <v>359</v>
      </c>
      <c r="I16" s="62" t="s">
        <v>316</v>
      </c>
      <c r="J16" s="18" t="s">
        <v>360</v>
      </c>
    </row>
    <row r="17" ht="42" customHeight="1" spans="1:10">
      <c r="A17" s="168" t="s">
        <v>265</v>
      </c>
      <c r="B17" s="62" t="s">
        <v>356</v>
      </c>
      <c r="C17" s="62" t="s">
        <v>310</v>
      </c>
      <c r="D17" s="62" t="s">
        <v>318</v>
      </c>
      <c r="E17" s="18" t="s">
        <v>361</v>
      </c>
      <c r="F17" s="62" t="s">
        <v>338</v>
      </c>
      <c r="G17" s="18" t="s">
        <v>362</v>
      </c>
      <c r="H17" s="62" t="s">
        <v>322</v>
      </c>
      <c r="I17" s="62" t="s">
        <v>316</v>
      </c>
      <c r="J17" s="18" t="s">
        <v>363</v>
      </c>
    </row>
    <row r="18" ht="42" customHeight="1" spans="1:10">
      <c r="A18" s="168" t="s">
        <v>265</v>
      </c>
      <c r="B18" s="62" t="s">
        <v>356</v>
      </c>
      <c r="C18" s="62" t="s">
        <v>310</v>
      </c>
      <c r="D18" s="62" t="s">
        <v>336</v>
      </c>
      <c r="E18" s="18" t="s">
        <v>364</v>
      </c>
      <c r="F18" s="62" t="s">
        <v>329</v>
      </c>
      <c r="G18" s="18" t="s">
        <v>365</v>
      </c>
      <c r="H18" s="62" t="s">
        <v>322</v>
      </c>
      <c r="I18" s="62" t="s">
        <v>323</v>
      </c>
      <c r="J18" s="18" t="s">
        <v>366</v>
      </c>
    </row>
    <row r="19" ht="42" customHeight="1" spans="1:10">
      <c r="A19" s="168" t="s">
        <v>265</v>
      </c>
      <c r="B19" s="62" t="s">
        <v>356</v>
      </c>
      <c r="C19" s="62" t="s">
        <v>310</v>
      </c>
      <c r="D19" s="62" t="s">
        <v>336</v>
      </c>
      <c r="E19" s="18" t="s">
        <v>367</v>
      </c>
      <c r="F19" s="62" t="s">
        <v>338</v>
      </c>
      <c r="G19" s="18" t="s">
        <v>339</v>
      </c>
      <c r="H19" s="62" t="s">
        <v>368</v>
      </c>
      <c r="I19" s="62" t="s">
        <v>323</v>
      </c>
      <c r="J19" s="18" t="s">
        <v>369</v>
      </c>
    </row>
    <row r="20" ht="42" customHeight="1" spans="1:10">
      <c r="A20" s="168" t="s">
        <v>265</v>
      </c>
      <c r="B20" s="62" t="s">
        <v>356</v>
      </c>
      <c r="C20" s="62" t="s">
        <v>342</v>
      </c>
      <c r="D20" s="62" t="s">
        <v>370</v>
      </c>
      <c r="E20" s="18" t="s">
        <v>371</v>
      </c>
      <c r="F20" s="62" t="s">
        <v>338</v>
      </c>
      <c r="G20" s="18" t="s">
        <v>372</v>
      </c>
      <c r="H20" s="62" t="s">
        <v>354</v>
      </c>
      <c r="I20" s="62" t="s">
        <v>323</v>
      </c>
      <c r="J20" s="18" t="s">
        <v>373</v>
      </c>
    </row>
    <row r="21" ht="42" customHeight="1" spans="1:10">
      <c r="A21" s="168" t="s">
        <v>265</v>
      </c>
      <c r="B21" s="62" t="s">
        <v>356</v>
      </c>
      <c r="C21" s="62" t="s">
        <v>342</v>
      </c>
      <c r="D21" s="62" t="s">
        <v>374</v>
      </c>
      <c r="E21" s="18" t="s">
        <v>375</v>
      </c>
      <c r="F21" s="62" t="s">
        <v>333</v>
      </c>
      <c r="G21" s="18" t="s">
        <v>376</v>
      </c>
      <c r="H21" s="62" t="s">
        <v>322</v>
      </c>
      <c r="I21" s="62" t="s">
        <v>316</v>
      </c>
      <c r="J21" s="18" t="s">
        <v>377</v>
      </c>
    </row>
    <row r="22" ht="42" customHeight="1" spans="1:10">
      <c r="A22" s="168" t="s">
        <v>265</v>
      </c>
      <c r="B22" s="62" t="s">
        <v>356</v>
      </c>
      <c r="C22" s="62" t="s">
        <v>342</v>
      </c>
      <c r="D22" s="62" t="s">
        <v>374</v>
      </c>
      <c r="E22" s="18" t="s">
        <v>378</v>
      </c>
      <c r="F22" s="62" t="s">
        <v>333</v>
      </c>
      <c r="G22" s="18" t="s">
        <v>376</v>
      </c>
      <c r="H22" s="62" t="s">
        <v>322</v>
      </c>
      <c r="I22" s="62" t="s">
        <v>323</v>
      </c>
      <c r="J22" s="18" t="s">
        <v>379</v>
      </c>
    </row>
    <row r="23" ht="42" customHeight="1" spans="1:10">
      <c r="A23" s="168" t="s">
        <v>265</v>
      </c>
      <c r="B23" s="62" t="s">
        <v>356</v>
      </c>
      <c r="C23" s="62" t="s">
        <v>347</v>
      </c>
      <c r="D23" s="62" t="s">
        <v>348</v>
      </c>
      <c r="E23" s="18" t="s">
        <v>380</v>
      </c>
      <c r="F23" s="62" t="s">
        <v>333</v>
      </c>
      <c r="G23" s="18" t="s">
        <v>376</v>
      </c>
      <c r="H23" s="62" t="s">
        <v>322</v>
      </c>
      <c r="I23" s="62" t="s">
        <v>323</v>
      </c>
      <c r="J23" s="18" t="s">
        <v>381</v>
      </c>
    </row>
    <row r="24" ht="42" customHeight="1" spans="1:10">
      <c r="A24" s="168" t="s">
        <v>265</v>
      </c>
      <c r="B24" s="62" t="s">
        <v>356</v>
      </c>
      <c r="C24" s="62" t="s">
        <v>350</v>
      </c>
      <c r="D24" s="62" t="s">
        <v>351</v>
      </c>
      <c r="E24" s="18" t="s">
        <v>382</v>
      </c>
      <c r="F24" s="62" t="s">
        <v>338</v>
      </c>
      <c r="G24" s="18" t="s">
        <v>372</v>
      </c>
      <c r="H24" s="62" t="s">
        <v>354</v>
      </c>
      <c r="I24" s="62" t="s">
        <v>316</v>
      </c>
      <c r="J24" s="18" t="s">
        <v>383</v>
      </c>
    </row>
  </sheetData>
  <mergeCells count="6">
    <mergeCell ref="A2:J2"/>
    <mergeCell ref="A3:H3"/>
    <mergeCell ref="A7:A15"/>
    <mergeCell ref="A16:A24"/>
    <mergeCell ref="B7:B15"/>
    <mergeCell ref="B16:B2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fybjy</dc:creator>
  <cp:lastModifiedBy>李雅蓉</cp:lastModifiedBy>
  <dcterms:created xsi:type="dcterms:W3CDTF">2026-03-05T07:12:00Z</dcterms:created>
  <dcterms:modified xsi:type="dcterms:W3CDTF">2026-03-26T08:28:50Z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A0C81D1C02264CE286FCF83C6B0590DE_12</vt:lpwstr>
  </property>
  <property fmtid="{D5CDD505-2E9C-101B-9397-08002B2CF9AE}" pid="3" name="KSOProductBuildVer">
    <vt:lpwstr>2052-12.1.0.15336</vt:lpwstr>
  </property>
  <property fmtid="{D5CDD505-2E9C-101B-9397-08002B2CF9AE}" pid="4" name="CalculationRule">
    <vt:i4>0</vt:i4>
  </property>
</Properties>
</file>