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externalReferences>
    <externalReference r:id="rId19"/>
  </externalReference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<sst xmlns="http://schemas.openxmlformats.org/spreadsheetml/2006/main" count="1112" uniqueCount="438">
  <si>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</si>
  <si>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</si>
  <si>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</si>
  <si>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</si>
  <si>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</si>
  <si>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</si>
  <si>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</si>
  <si>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</si>
  <si>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</si>
  <si>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</si>
  <si>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</si>
  <si>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</si>
  <si>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</si>
  <si>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</si>
  <si>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</si>
  <si>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</si>
  <si>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</si>
  <si>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</si>
  <si>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</si>
  <si>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</si>
  <si>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</si>
  <si>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</si>
  <si>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</si>
  <si>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</si>
  <si>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</si>
  <si>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</si>
  <si>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</si>
  <si>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</si>
  <si>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</si>
  <si>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</si>
  <si>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</si>
  <si>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</si>
  <si>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</si>
  <si>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</si>
  <si>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</si>
  <si>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</si>
  <si>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</si>
  <si>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</si>
  <si>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</si>
  <si>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</si>
  <si>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</si>
  <si>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</si>
  <si>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</si>
  <si>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</si>
  <si>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</si>
  <si>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</si>
  <si>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</si>
  <si>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</si>
  <si>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</si>
  <si>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</si>
  <si>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</si>
  <si>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</si>
  <si>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</si>
  <si>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</si>
  <si>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</si>
  <si>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</si>
  <si>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</si>
  <si>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</si>
  <si>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</si>
  <si>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</si>
  <si>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</si>
  <si>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</si>
  <si>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</si>
  <si>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</si>
  <si>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</si>
  <si>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</si>
  <si>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</si>
  <si>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</si>
  <si>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</si>
  <si>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125009</t>
  </si>
  <si>
    <t>昆明市东川区种子管理站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</si>
  <si>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</si>
  <si>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</si>
  <si>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</si>
  <si>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</si>
  <si>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</si>
  <si>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</si>
  <si>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</si>
  <si>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</si>
  <si>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</si>
  <si>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</si>
  <si>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</si>
  <si>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</si>
  <si>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</si>
  <si>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</si>
  <si>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</si>
  <si>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</si>
  <si>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</si>
  <si>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</si>
  <si>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</si>
  <si>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</si>
  <si>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</si>
  <si>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</si>
  <si>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</si>
  <si>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</si>
  <si>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</si>
  <si>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</si>
  <si>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</si>
  <si>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</si>
  <si>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</si>
  <si>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</si>
  <si>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</si>
  <si>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</si>
  <si>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</si>
  <si>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</si>
  <si>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</si>
  <si>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</si>
  <si>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</si>
  <si>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</si>
  <si>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</si>
  <si>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</si>
  <si>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</si>
  <si>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</si>
  <si>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</si>
  <si>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</si>
  <si>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</si>
  <si>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</si>
  <si>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</si>
  <si>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</si>
  <si>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</si>
  <si>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</si>
  <si>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</si>
  <si>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</si>
  <si>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</si>
  <si>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</si>
  <si>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2130106</t>
  </si>
  <si>
    <t>科技转化与推广服务</t>
  </si>
  <si>
    <t>2130126</t>
  </si>
  <si>
    <t>农村社会事业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</si>
  <si>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</si>
  <si>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</si>
  <si>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</si>
  <si>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</si>
  <si>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</si>
  <si>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</si>
  <si>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</si>
  <si>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</si>
  <si>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</si>
  <si>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</si>
  <si>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</si>
  <si>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</si>
  <si>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</si>
  <si>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</si>
  <si>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</si>
  <si>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</si>
  <si>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</si>
  <si>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</si>
  <si>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</si>
  <si>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</si>
  <si>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</si>
  <si>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</si>
  <si>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</si>
  <si>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</si>
  <si>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</si>
  <si>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</si>
  <si>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</si>
  <si>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</si>
  <si>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</si>
  <si>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</si>
  <si>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</si>
  <si>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</si>
  <si>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</si>
  <si>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</si>
  <si>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</si>
  <si>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</si>
  <si>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</si>
  <si>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</si>
  <si>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</si>
  <si>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</si>
  <si>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</si>
  <si>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</si>
  <si>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</si>
  <si>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</si>
  <si>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</si>
  <si>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</si>
  <si>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</si>
  <si>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</si>
  <si>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</si>
  <si>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</si>
  <si>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</si>
  <si>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</si>
  <si>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</si>
  <si>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</si>
  <si>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</si>
  <si>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</si>
  <si>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</si>
  <si>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</si>
  <si>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</si>
  <si>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</si>
  <si>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</si>
  <si>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</si>
  <si>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</si>
  <si>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</si>
  <si>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</si>
  <si>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</si>
  <si>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</si>
  <si>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</si>
  <si>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</si>
  <si>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</si>
  <si>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</si>
  <si>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</si>
  <si>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</si>
  <si>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530113210000000004705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</si>
  <si>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</si>
  <si>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</si>
  <si>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</si>
  <si>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</si>
  <si>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</si>
  <si>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</si>
  <si>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</si>
  <si>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</si>
  <si>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</si>
  <si>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530113210000000004706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</si>
  <si>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</si>
  <si>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</si>
  <si>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</si>
  <si>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</si>
  <si>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</si>
  <si>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</si>
  <si>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</si>
  <si>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</si>
  <si>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</si>
  <si>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530113210000000004707</t>
  </si>
  <si>
    <t>30113</t>
  </si>
  <si>
    <t>530113210000000004709</t>
  </si>
  <si>
    <t>30217</t>
  </si>
  <si>
    <t>530113210000000004711</t>
  </si>
  <si>
    <t>工会经费</t>
  </si>
  <si>
    <t>30228</t>
  </si>
  <si>
    <t>530113210000000004712</t>
  </si>
  <si>
    <t>离退休公用经费</t>
  </si>
  <si>
    <t>30299</t>
  </si>
  <si>
    <t>其他商品和服务支出</t>
  </si>
  <si>
    <t>530113210000000004714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</si>
  <si>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</si>
  <si>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</si>
  <si>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</si>
  <si>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</si>
  <si>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</si>
  <si>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</si>
  <si>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</si>
  <si>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</si>
  <si>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</si>
  <si>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</si>
  <si>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</si>
  <si>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</si>
  <si>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</si>
  <si>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</si>
  <si>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</si>
  <si>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</si>
  <si>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</si>
  <si>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530113221100000301815</t>
  </si>
  <si>
    <t>离退休生活补助</t>
  </si>
  <si>
    <t>30305</t>
  </si>
  <si>
    <t>生活补助</t>
  </si>
  <si>
    <t>530113231100001496695</t>
  </si>
  <si>
    <t>事业人员绩效奖励</t>
  </si>
  <si>
    <t>530113241100002196277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</si>
  <si>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</si>
  <si>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</si>
  <si>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</si>
  <si>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</si>
  <si>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</si>
  <si>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</si>
  <si>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</si>
  <si>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</si>
  <si>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</si>
  <si>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</si>
  <si>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</si>
  <si>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530113261100004950777</t>
  </si>
  <si>
    <t>伤残抚恤资金</t>
  </si>
  <si>
    <t>30304</t>
  </si>
  <si>
    <t>抚恤金</t>
  </si>
  <si>
    <t>事业发展类</t>
  </si>
  <si>
    <t>530113251100004490648</t>
  </si>
  <si>
    <t>东川区2025年生物育种玉米新品种推广种植项目资金</t>
  </si>
  <si>
    <t>30218</t>
  </si>
  <si>
    <t>专用材料费</t>
  </si>
  <si>
    <t>530113251100004490749</t>
  </si>
  <si>
    <t>东川区2025年生物育种玉米新品种推广种植项目补助资金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</si>
  <si>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</si>
  <si>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</si>
  <si>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</si>
  <si>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</si>
  <si>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</si>
  <si>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</si>
  <si>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</si>
  <si>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</si>
  <si>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</si>
  <si>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</si>
  <si>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全部用于1100亩生物育种玉米新品种推广种植的种子、农药、肥料的补助。  </t>
  </si>
  <si>
    <t>产出指标</t>
  </si>
  <si>
    <t>数量指标</t>
  </si>
  <si>
    <t>补助面积</t>
  </si>
  <si>
    <t>=</t>
  </si>
  <si>
    <t>100</t>
  </si>
  <si>
    <t>元/亩</t>
  </si>
  <si>
    <t>定量指标</t>
  </si>
  <si>
    <t>完成补贴项目</t>
  </si>
  <si>
    <t>每亩可增加产量</t>
  </si>
  <si>
    <t>151</t>
  </si>
  <si>
    <t>亩</t>
  </si>
  <si>
    <t>每亩可增加产量151公斤</t>
  </si>
  <si>
    <t>时效指标</t>
  </si>
  <si>
    <t>项目完成时间</t>
  </si>
  <si>
    <t>1.00</t>
  </si>
  <si>
    <t>年</t>
  </si>
  <si>
    <t>根据上级要求及时限完成情况</t>
  </si>
  <si>
    <t>效益指标</t>
  </si>
  <si>
    <t>经济效益</t>
  </si>
  <si>
    <t>经济成本指标</t>
  </si>
  <si>
    <t>57000</t>
  </si>
  <si>
    <t>元</t>
  </si>
  <si>
    <t>推广高产玉米品种，对优化品种结构、稳定粮食总产、完成粮食生产目标任务及确保粮食安全起到积极作用，使项目区良种覆盖率达100%。</t>
  </si>
  <si>
    <t>社会效益</t>
  </si>
  <si>
    <t>确保全年生物育种玉米新品种推广种植项目任务圆满完成</t>
  </si>
  <si>
    <t>%</t>
  </si>
  <si>
    <t>通过项目实施，与非项目区相比亩产量或亩产值增加2%，减药减肥2%，节本增效5%，科技推广服务满意度85以上%，实现样板示范作用，提高种粮积极性，为社会提供优质的粮食，为粮食安全提供保障。</t>
  </si>
  <si>
    <t>满意度指标</t>
  </si>
  <si>
    <t>服务对象满意度</t>
  </si>
  <si>
    <t>受益种植户</t>
  </si>
  <si>
    <t>85</t>
  </si>
  <si>
    <t>2026年赵万云伤残抚恤金48180.00元。</t>
  </si>
  <si>
    <t>工资福利发放事业人数</t>
  </si>
  <si>
    <t>人</t>
  </si>
  <si>
    <t>反映部门（单位）实际发放事业编制人员数量。工资福利包括：事业人员工资、社会保险、住房公积金、职业年金等。</t>
  </si>
  <si>
    <t>部门运转</t>
  </si>
  <si>
    <t>正常运转</t>
  </si>
  <si>
    <t>定性指标</t>
  </si>
  <si>
    <t>反映部门（单位）运转情况。</t>
  </si>
  <si>
    <t>单位人员满意度</t>
  </si>
  <si>
    <t>&gt;=</t>
  </si>
  <si>
    <t>90</t>
  </si>
  <si>
    <t>反映部门（单位）人员对工资福利发放的满意程度。</t>
  </si>
  <si>
    <t>完成补贴项目。</t>
  </si>
  <si>
    <t>20000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</si>
  <si>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</si>
  <si>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</si>
  <si>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</si>
  <si>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</si>
  <si>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备注：昆明市东川区种子管理站2026年无政府性基金预算支出情况，此表无数据。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</si>
  <si>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</si>
  <si>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</si>
  <si>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</si>
  <si>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</si>
  <si>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</si>
  <si>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</si>
  <si>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</si>
  <si>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</si>
  <si>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</si>
  <si>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</si>
  <si>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</si>
  <si>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车辆保险</t>
  </si>
  <si>
    <t>机动车保险服务</t>
  </si>
  <si>
    <t>车辆燃油费和修理费</t>
  </si>
  <si>
    <t>维修和保养服务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</si>
  <si>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</si>
  <si>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</si>
  <si>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</si>
  <si>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</si>
  <si>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</si>
  <si>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</si>
  <si>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</si>
  <si>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</si>
  <si>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备注：昆明市东川区种子管理站2026年无政府购买服务预算支出情况，此表无数据。</t>
  </si>
  <si>
    <t>预算09-1表</t>
  </si>
  <si>
    <t>单位名称
（项目）</t>
  </si>
  <si>
    <t>地区</t>
  </si>
  <si>
    <t>备注：昆明市东川区种子管理站2026年无对下转移支付预算支出情况，此表无数据。</t>
  </si>
  <si>
    <t>预算09-2表</t>
  </si>
  <si>
    <t>单位名称（项目）</t>
  </si>
  <si>
    <t>备注：昆明市东川区种子管理站2026年无对下转移支付绩效目标情况，此表无数据。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</si>
  <si>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</si>
  <si>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</si>
  <si>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</si>
  <si>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</si>
  <si>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</si>
  <si>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</si>
  <si>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</si>
  <si>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</si>
  <si>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备注：昆明市东川区种子管理站2026年无新增资产配置情况，此表无数据。</t>
  </si>
  <si>
    <t>预算11表</t>
  </si>
  <si>
    <t>上级补助</t>
  </si>
  <si>
    <t>备注：昆明市东川区种子管理站2026年无上级补助项目支出预算情况，此表无数据。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</si>
  <si>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</si>
  <si>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</si>
  <si>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</si>
  <si>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</si>
  <si>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</si>
  <si>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</si>
  <si>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</si>
  <si>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</si>
  <si>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</si>
  <si>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</si>
  <si>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</si>
  <si>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</si>
  <si>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</si>
  <si>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贯彻执行国家和省、市有关种子管理的法律规定；制定种子发展规划和年度计划成本，并组织实施；负责种子生产、经营、质量监督管理，核发和管理《种子生产许可证》、《种子经营许可证》和《种子质量合格证》；负责新品种及配套技术的引进、试验、示范和认定工作；培训种子技术人员和管理人员；受理对种子经营和质量问题技术鉴定和调解；查处违反种子管理规定的单位和个人。</t>
  </si>
  <si>
    <t>总体绩效目标（2026-2028年期间）</t>
  </si>
  <si>
    <t>1、加强种子市场监管，完善农作物种子备案管理制度；
2、进一步完善种子科技示范基地建设，加强品种引进试验示范认定工作；                                                                                                                        　　　　　　　　　　　　　　  3、进一步完善救灾备荒种子储备制度。　</t>
  </si>
  <si>
    <t>部门年度目标</t>
  </si>
  <si>
    <t>预算年度（2026年）绩效目标</t>
  </si>
  <si>
    <t>1、加强种子市场监管，完善农作物种子备案管理制度；                                                                                                                                                         　　　　　　  2、良种抽样检测；                                                                                                                                                                          　　　　　　　　　　　　　　3、按备荒救灾制度和资金储备好备荒救灾种子；                                                                                                                                                　　　　　　　　　　　　　　 4、积极进行良种纠纷调解应急工作。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</si>
  <si>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</si>
  <si>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</si>
  <si>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</si>
  <si>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</si>
  <si>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</si>
  <si>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</si>
  <si>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</si>
  <si>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</si>
  <si>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</si>
  <si>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</si>
  <si>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</si>
  <si>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</si>
  <si>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</si>
  <si>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全年申报基本支出的在职及离退休人数</t>
  </si>
  <si>
    <t>20分，全部完成得满分，未完成按权重扣分</t>
  </si>
  <si>
    <t>在职及退休人员16人以上基本支出</t>
  </si>
  <si>
    <t>按2025年10月实际在职及离退休人员工资等进行测算的基本支出</t>
  </si>
  <si>
    <t>质量指标</t>
  </si>
  <si>
    <t>各项工作完成率</t>
  </si>
  <si>
    <t>95</t>
  </si>
  <si>
    <t>15分，全部完成得15分，未完成按权重扣分</t>
  </si>
  <si>
    <t>按要求完成各项工作</t>
  </si>
  <si>
    <t>重点工作目标督查分解考核任务</t>
  </si>
  <si>
    <t>各项工作完成时间</t>
  </si>
  <si>
    <t>2026年度内完成各项年度工作指标</t>
  </si>
  <si>
    <t>成本指标</t>
  </si>
  <si>
    <t>社会成本指标</t>
  </si>
  <si>
    <t>20分，全部完成得20分，未完成按权重扣分</t>
  </si>
  <si>
    <t>全年一般公共预算支出数</t>
  </si>
  <si>
    <t>预算下达通知书</t>
  </si>
  <si>
    <t>确保了全区农业生产安全、种子种植安全、供种数量安全、种子质量安全和种子产业安全，为农业科技推广工作的顺利开展打下了基础。</t>
  </si>
  <si>
    <t>根据部门总体目标和年度重点工作要求进行细化分解</t>
  </si>
  <si>
    <t>社会公众或服务对象满意度</t>
  </si>
  <si>
    <t>服务对象满意情况</t>
  </si>
  <si>
    <t>问卷调查参照财政部部门整体支出绩效评价共性指标体系框架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</si>
</sst>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"/>
    <numFmt numFmtId="177" formatCode="#,##0.00_ "/>
    <numFmt numFmtId="178" formatCode="yyyy\-mm\-dd\ hh:mm:ss"/>
    <numFmt numFmtId="179" formatCode="#,##0.00;\-#,##0.00;;@"/>
    <numFmt numFmtId="180" formatCode="hh:mm:ss"/>
    <numFmt numFmtId="181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1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30" fillId="0" borderId="1">
      <alignment horizontal="right" vertical="center"/>
    </xf>
    <xf numFmtId="0" fontId="22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30" fillId="0" borderId="1">
      <alignment horizontal="right"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9" fillId="19" borderId="22" applyNumberFormat="0" applyAlignment="0" applyProtection="0">
      <alignment vertical="center"/>
    </xf>
    <xf numFmtId="0" fontId="31" fillId="19" borderId="17" applyNumberFormat="0" applyAlignment="0" applyProtection="0">
      <alignment vertical="center"/>
    </xf>
    <xf numFmtId="0" fontId="34" fillId="28" borderId="2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0" fontId="30" fillId="0" borderId="1">
      <alignment horizontal="right" vertical="center"/>
    </xf>
    <xf numFmtId="0" fontId="22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79" fontId="30" fillId="0" borderId="1">
      <alignment horizontal="right" vertical="center"/>
    </xf>
    <xf numFmtId="49" fontId="30" fillId="0" borderId="1">
      <alignment horizontal="left" vertical="center" wrapText="1"/>
    </xf>
    <xf numFmtId="179" fontId="30" fillId="0" borderId="1">
      <alignment horizontal="right" vertical="center"/>
    </xf>
    <xf numFmtId="180" fontId="30" fillId="0" borderId="1">
      <alignment horizontal="right" vertical="center"/>
    </xf>
    <xf numFmtId="181" fontId="30" fillId="0" borderId="1">
      <alignment horizontal="right" vertical="center"/>
    </xf>
    <xf numFmtId="0" fontId="30" fillId="0" borderId="0">
      <alignment vertical="top"/>
      <protection locked="0"/>
    </xf>
  </cellStyleXfs>
  <cellXfs count="25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left" vertical="center" wrapText="1"/>
      <protection locked="0"/>
    </xf>
    <xf numFmtId="0" fontId="2" fillId="0" borderId="5" xfId="57" applyFont="1" applyFill="1" applyBorder="1" applyAlignment="1" applyProtection="1">
      <alignment horizontal="center" vertical="center" wrapText="1"/>
    </xf>
    <xf numFmtId="177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57" applyFont="1" applyFill="1" applyBorder="1" applyAlignment="1" applyProtection="1">
      <alignment horizontal="left" vertical="center" wrapText="1"/>
    </xf>
    <xf numFmtId="49" fontId="4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6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57" applyFont="1" applyFill="1" applyBorder="1" applyAlignment="1" applyProtection="1"/>
    <xf numFmtId="0" fontId="2" fillId="0" borderId="1" xfId="0" applyFont="1" applyBorder="1" applyAlignment="1" applyProtection="1">
      <alignment horizontal="center" vertical="center"/>
      <protection locked="0"/>
    </xf>
    <xf numFmtId="4" fontId="6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7" fillId="0" borderId="0" xfId="57" applyFont="1" applyFill="1" applyAlignment="1" applyProtection="1">
      <alignment horizontal="left"/>
    </xf>
    <xf numFmtId="0" fontId="7" fillId="0" borderId="0" xfId="57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57" applyFont="1" applyFill="1" applyBorder="1" applyAlignment="1" applyProtection="1">
      <alignment vertical="center"/>
    </xf>
    <xf numFmtId="0" fontId="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1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right" vertical="center"/>
    </xf>
    <xf numFmtId="0" fontId="4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81" fontId="6" fillId="0" borderId="1" xfId="56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1" fontId="6" fillId="0" borderId="1" xfId="56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179" fontId="6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49" fontId="4" fillId="0" borderId="0" xfId="0" applyNumberFormat="1" applyFont="1" applyBorder="1" applyProtection="1">
      <protection locked="0"/>
    </xf>
    <xf numFmtId="49" fontId="4" fillId="0" borderId="0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8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79" fontId="19" fillId="0" borderId="1" xfId="0" applyNumberFormat="1" applyFont="1" applyBorder="1" applyAlignment="1">
      <alignment horizontal="right" vertical="center"/>
    </xf>
    <xf numFmtId="179" fontId="20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\2024&#24180;&#39044;&#31639;\2024&#24180;&#39044;&#31639;&#20844;&#24320;\2024&#24180;&#37096;&#38376;&#39044;&#31639;&#19979;&#36798;-&#23450;\pifu_24_050508_&#26118;&#26126;&#24066;&#19996;&#24029;&#21306;&#20892;&#19994;&#20892;&#26449;&#23616;&#65288;&#31181;&#23376;&#31449;&#65289;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收支总表"/>
      <sheetName val="部门预算支出总表"/>
      <sheetName val="部门预算基本支出明细表"/>
      <sheetName val="部门预算项目支出明细表"/>
      <sheetName val="部门政府采购预算表"/>
      <sheetName val="部门整体支出绩效目标表"/>
      <sheetName val="部门项目支出绩效目标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6" sqref="$A6:$XFD36"/>
    </sheetView>
  </sheetViews>
  <sheetFormatPr defaultColWidth="8.575" defaultRowHeight="12.75" customHeight="1" outlineLevelCol="3"/>
  <cols>
    <col min="1" max="1" width="45.2333333333333" customWidth="1"/>
    <col min="2" max="2" width="39.0416666666667" customWidth="1"/>
    <col min="3" max="3" width="45.4833333333333" customWidth="1"/>
    <col min="4" max="4" width="40.0583333333333" customWidth="1"/>
  </cols>
  <sheetData>
    <row r="1" ht="15" customHeight="1" spans="1:4">
      <c r="A1" s="81"/>
      <c r="B1" s="81"/>
      <c r="C1" s="81"/>
      <c r="D1" s="228" t="s">
        <v>0</v>
      </c>
    </row>
    <row r="2" ht="27" customHeight="1" spans="1:1">
      <c r="A2" s="76" t="str">
        <f>"2026"&amp;"年部门财务收支预算总表"</f>
        <v>2026年部门财务收支预算总表</v>
      </c>
    </row>
    <row r="3" ht="17.25" customHeight="1" spans="1:4">
      <c r="A3" s="229" t="str">
        <f>"单位名称："&amp;"昆明市东川区种子管理站"</f>
        <v>单位名称：昆明市东川区种子管理站</v>
      </c>
      <c r="B3" s="251"/>
      <c r="D3" s="252" t="s">
        <v>1</v>
      </c>
    </row>
    <row r="4" ht="23.25" customHeight="1" spans="1:4">
      <c r="A4" s="253" t="s">
        <v>2</v>
      </c>
      <c r="B4" s="254"/>
      <c r="C4" s="253" t="s">
        <v>3</v>
      </c>
      <c r="D4" s="254"/>
    </row>
    <row r="5" ht="24" customHeight="1" spans="1:4">
      <c r="A5" s="253" t="s">
        <v>4</v>
      </c>
      <c r="B5" s="253" t="s">
        <v>5</v>
      </c>
      <c r="C5" s="253" t="s">
        <v>6</v>
      </c>
      <c r="D5" s="253" t="s">
        <v>5</v>
      </c>
    </row>
    <row r="6" customFormat="1" ht="24" customHeight="1" spans="1:4">
      <c r="A6" s="212" t="s">
        <v>7</v>
      </c>
      <c r="B6" s="108">
        <v>1733526.94</v>
      </c>
      <c r="C6" s="212" t="s">
        <v>8</v>
      </c>
      <c r="D6" s="108"/>
    </row>
    <row r="7" customFormat="1" ht="24" customHeight="1" spans="1:4">
      <c r="A7" s="212" t="s">
        <v>9</v>
      </c>
      <c r="B7" s="108"/>
      <c r="C7" s="212" t="s">
        <v>10</v>
      </c>
      <c r="D7" s="108"/>
    </row>
    <row r="8" customFormat="1" ht="24" customHeight="1" spans="1:4">
      <c r="A8" s="212" t="s">
        <v>11</v>
      </c>
      <c r="B8" s="108"/>
      <c r="C8" s="255" t="s">
        <v>12</v>
      </c>
      <c r="D8" s="108"/>
    </row>
    <row r="9" customFormat="1" ht="24" customHeight="1" spans="1:4">
      <c r="A9" s="212" t="s">
        <v>13</v>
      </c>
      <c r="B9" s="108"/>
      <c r="C9" s="255" t="s">
        <v>14</v>
      </c>
      <c r="D9" s="108"/>
    </row>
    <row r="10" customFormat="1" ht="24" customHeight="1" spans="1:4">
      <c r="A10" s="212" t="s">
        <v>15</v>
      </c>
      <c r="B10" s="108"/>
      <c r="C10" s="255" t="s">
        <v>16</v>
      </c>
      <c r="D10" s="108"/>
    </row>
    <row r="11" customFormat="1" ht="24" customHeight="1" spans="1:4">
      <c r="A11" s="212" t="s">
        <v>17</v>
      </c>
      <c r="B11" s="108"/>
      <c r="C11" s="255" t="s">
        <v>18</v>
      </c>
      <c r="D11" s="108"/>
    </row>
    <row r="12" customFormat="1" ht="24" customHeight="1" spans="1:4">
      <c r="A12" s="212" t="s">
        <v>19</v>
      </c>
      <c r="B12" s="108"/>
      <c r="C12" s="67" t="s">
        <v>20</v>
      </c>
      <c r="D12" s="108"/>
    </row>
    <row r="13" customFormat="1" ht="24" customHeight="1" spans="1:4">
      <c r="A13" s="212" t="s">
        <v>21</v>
      </c>
      <c r="B13" s="108"/>
      <c r="C13" s="67" t="s">
        <v>22</v>
      </c>
      <c r="D13" s="108">
        <v>317853.6</v>
      </c>
    </row>
    <row r="14" customFormat="1" ht="24" customHeight="1" spans="1:4">
      <c r="A14" s="212" t="s">
        <v>23</v>
      </c>
      <c r="B14" s="108"/>
      <c r="C14" s="67" t="s">
        <v>24</v>
      </c>
      <c r="D14" s="108">
        <v>171057.52</v>
      </c>
    </row>
    <row r="15" customFormat="1" ht="24" customHeight="1" spans="1:4">
      <c r="A15" s="212" t="s">
        <v>25</v>
      </c>
      <c r="B15" s="108"/>
      <c r="C15" s="67" t="s">
        <v>26</v>
      </c>
      <c r="D15" s="108"/>
    </row>
    <row r="16" customFormat="1" ht="24" customHeight="1" spans="1:4">
      <c r="A16" s="192"/>
      <c r="B16" s="108"/>
      <c r="C16" s="67" t="s">
        <v>27</v>
      </c>
      <c r="D16" s="108"/>
    </row>
    <row r="17" customFormat="1" ht="24" customHeight="1" spans="1:4">
      <c r="A17" s="213"/>
      <c r="B17" s="108"/>
      <c r="C17" s="67" t="s">
        <v>28</v>
      </c>
      <c r="D17" s="108">
        <v>1126019.82</v>
      </c>
    </row>
    <row r="18" customFormat="1" ht="24" customHeight="1" spans="1:4">
      <c r="A18" s="213"/>
      <c r="B18" s="108"/>
      <c r="C18" s="67" t="s">
        <v>29</v>
      </c>
      <c r="D18" s="108"/>
    </row>
    <row r="19" customFormat="1" ht="24" customHeight="1" spans="1:4">
      <c r="A19" s="213"/>
      <c r="B19" s="108"/>
      <c r="C19" s="67" t="s">
        <v>30</v>
      </c>
      <c r="D19" s="108"/>
    </row>
    <row r="20" customFormat="1" ht="24" customHeight="1" spans="1:4">
      <c r="A20" s="213"/>
      <c r="B20" s="108"/>
      <c r="C20" s="67" t="s">
        <v>31</v>
      </c>
      <c r="D20" s="108"/>
    </row>
    <row r="21" customFormat="1" ht="24" customHeight="1" spans="1:4">
      <c r="A21" s="213"/>
      <c r="B21" s="108"/>
      <c r="C21" s="67" t="s">
        <v>32</v>
      </c>
      <c r="D21" s="108"/>
    </row>
    <row r="22" customFormat="1" ht="24" customHeight="1" spans="1:4">
      <c r="A22" s="213"/>
      <c r="B22" s="108"/>
      <c r="C22" s="67" t="s">
        <v>33</v>
      </c>
      <c r="D22" s="108"/>
    </row>
    <row r="23" customFormat="1" ht="24" customHeight="1" spans="1:4">
      <c r="A23" s="213"/>
      <c r="B23" s="108"/>
      <c r="C23" s="67" t="s">
        <v>34</v>
      </c>
      <c r="D23" s="108"/>
    </row>
    <row r="24" customFormat="1" ht="24" customHeight="1" spans="1:4">
      <c r="A24" s="213"/>
      <c r="B24" s="108"/>
      <c r="C24" s="67" t="s">
        <v>35</v>
      </c>
      <c r="D24" s="108">
        <v>118596</v>
      </c>
    </row>
    <row r="25" customFormat="1" ht="24" customHeight="1" spans="1:4">
      <c r="A25" s="213"/>
      <c r="B25" s="108"/>
      <c r="C25" s="67" t="s">
        <v>36</v>
      </c>
      <c r="D25" s="108"/>
    </row>
    <row r="26" customFormat="1" ht="24" customHeight="1" spans="1:4">
      <c r="A26" s="213"/>
      <c r="B26" s="108"/>
      <c r="C26" s="192" t="s">
        <v>37</v>
      </c>
      <c r="D26" s="108"/>
    </row>
    <row r="27" customFormat="1" ht="24" customHeight="1" spans="1:4">
      <c r="A27" s="213"/>
      <c r="B27" s="108"/>
      <c r="C27" s="67" t="s">
        <v>38</v>
      </c>
      <c r="D27" s="108"/>
    </row>
    <row r="28" customFormat="1" ht="24" customHeight="1" spans="1:4">
      <c r="A28" s="213"/>
      <c r="B28" s="108"/>
      <c r="C28" s="67" t="s">
        <v>39</v>
      </c>
      <c r="D28" s="108"/>
    </row>
    <row r="29" customFormat="1" ht="24" customHeight="1" spans="1:4">
      <c r="A29" s="213"/>
      <c r="B29" s="108"/>
      <c r="C29" s="192" t="s">
        <v>40</v>
      </c>
      <c r="D29" s="108"/>
    </row>
    <row r="30" customFormat="1" ht="24" customHeight="1" spans="1:4">
      <c r="A30" s="213"/>
      <c r="B30" s="108"/>
      <c r="C30" s="192" t="s">
        <v>41</v>
      </c>
      <c r="D30" s="108"/>
    </row>
    <row r="31" customFormat="1" ht="24" customHeight="1" spans="1:4">
      <c r="A31" s="213"/>
      <c r="B31" s="108"/>
      <c r="C31" s="67" t="s">
        <v>42</v>
      </c>
      <c r="D31" s="108"/>
    </row>
    <row r="32" customFormat="1" ht="24" customHeight="1" spans="1:4">
      <c r="A32" s="213" t="s">
        <v>43</v>
      </c>
      <c r="B32" s="108">
        <v>1733526.94</v>
      </c>
      <c r="C32" s="213" t="s">
        <v>44</v>
      </c>
      <c r="D32" s="108">
        <v>1733526.94</v>
      </c>
    </row>
    <row r="33" customFormat="1" ht="24" customHeight="1" spans="1:4">
      <c r="A33" s="192" t="s">
        <v>45</v>
      </c>
      <c r="B33" s="108"/>
      <c r="C33" s="192" t="s">
        <v>46</v>
      </c>
      <c r="D33" s="108"/>
    </row>
    <row r="34" customFormat="1" ht="24" customHeight="1" spans="1:4">
      <c r="A34" s="67" t="s">
        <v>47</v>
      </c>
      <c r="B34" s="108"/>
      <c r="C34" s="67" t="s">
        <v>47</v>
      </c>
      <c r="D34" s="108"/>
    </row>
    <row r="35" customFormat="1" ht="24" customHeight="1" spans="1:4">
      <c r="A35" s="67" t="s">
        <v>48</v>
      </c>
      <c r="B35" s="108"/>
      <c r="C35" s="67" t="s">
        <v>49</v>
      </c>
      <c r="D35" s="108"/>
    </row>
    <row r="36" customFormat="1" ht="24" customHeight="1" spans="1:4">
      <c r="A36" s="214" t="s">
        <v>50</v>
      </c>
      <c r="B36" s="108">
        <v>1733526.94</v>
      </c>
      <c r="C36" s="214" t="s">
        <v>51</v>
      </c>
      <c r="D36" s="108">
        <v>1733526.94</v>
      </c>
    </row>
  </sheetData>
  <mergeCells count="4">
    <mergeCell ref="A2:D2"/>
    <mergeCell ref="A3:B3"/>
    <mergeCell ref="A4:B4"/>
    <mergeCell ref="C4:D4"/>
  </mergeCells>
  <printOptions horizontalCentered="1"/>
  <pageMargins left="0.432638888888889" right="0.236111111111111" top="0.236111111111111" bottom="0.118055555555556" header="0" footer="0"/>
  <pageSetup paperSize="9" scale="64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I10" sqref="I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1.125" customWidth="1"/>
    <col min="4" max="4" width="26.6" customWidth="1"/>
    <col min="5" max="5" width="27.1416666666667" customWidth="1"/>
    <col min="6" max="6" width="25.875" customWidth="1"/>
  </cols>
  <sheetData>
    <row r="1" ht="19" customHeight="1" spans="1:6">
      <c r="A1" s="166">
        <v>1</v>
      </c>
      <c r="B1" s="167">
        <v>0</v>
      </c>
      <c r="C1" s="166">
        <v>1</v>
      </c>
      <c r="D1" s="168"/>
      <c r="E1" s="168"/>
      <c r="F1" s="165" t="s">
        <v>336</v>
      </c>
    </row>
    <row r="2" ht="42" customHeight="1" spans="1:6">
      <c r="A2" s="169" t="str">
        <f>"2026"&amp;"年部门政府性基金预算支出预算表"</f>
        <v>2026年部门政府性基金预算支出预算表</v>
      </c>
      <c r="B2" s="169" t="s">
        <v>337</v>
      </c>
      <c r="C2" s="170"/>
      <c r="D2" s="171"/>
      <c r="E2" s="171"/>
      <c r="F2" s="171"/>
    </row>
    <row r="3" ht="32" customHeight="1" spans="1:6">
      <c r="A3" s="44" t="str">
        <f>"单位名称："&amp;"昆明市东川区种子管理站"</f>
        <v>单位名称：昆明市东川区种子管理站</v>
      </c>
      <c r="B3" s="44" t="s">
        <v>338</v>
      </c>
      <c r="C3" s="172"/>
      <c r="D3" s="165"/>
      <c r="E3" s="165"/>
      <c r="F3" s="165" t="s">
        <v>1</v>
      </c>
    </row>
    <row r="4" ht="32" customHeight="1" spans="1:6">
      <c r="A4" s="173" t="s">
        <v>183</v>
      </c>
      <c r="B4" s="174" t="s">
        <v>72</v>
      </c>
      <c r="C4" s="173" t="s">
        <v>73</v>
      </c>
      <c r="D4" s="12" t="s">
        <v>339</v>
      </c>
      <c r="E4" s="13"/>
      <c r="F4" s="36"/>
    </row>
    <row r="5" ht="32" customHeight="1" spans="1:6">
      <c r="A5" s="175"/>
      <c r="B5" s="176"/>
      <c r="C5" s="175"/>
      <c r="D5" s="52" t="s">
        <v>55</v>
      </c>
      <c r="E5" s="12" t="s">
        <v>75</v>
      </c>
      <c r="F5" s="52" t="s">
        <v>76</v>
      </c>
    </row>
    <row r="6" ht="32" customHeight="1" spans="1:6">
      <c r="A6" s="71">
        <v>1</v>
      </c>
      <c r="B6" s="177" t="s">
        <v>83</v>
      </c>
      <c r="C6" s="71">
        <v>3</v>
      </c>
      <c r="D6" s="14">
        <v>4</v>
      </c>
      <c r="E6" s="14">
        <v>5</v>
      </c>
      <c r="F6" s="14">
        <v>6</v>
      </c>
    </row>
    <row r="7" ht="32" customHeight="1" spans="1:6">
      <c r="A7" s="56"/>
      <c r="B7" s="56"/>
      <c r="C7" s="56"/>
      <c r="D7" s="108"/>
      <c r="E7" s="108"/>
      <c r="F7" s="108"/>
    </row>
    <row r="8" ht="32" customHeight="1" spans="1:6">
      <c r="A8" s="56"/>
      <c r="B8" s="56"/>
      <c r="C8" s="56"/>
      <c r="D8" s="108"/>
      <c r="E8" s="108"/>
      <c r="F8" s="108"/>
    </row>
    <row r="9" ht="32" customHeight="1" spans="1:6">
      <c r="A9" s="161" t="s">
        <v>173</v>
      </c>
      <c r="B9" s="161" t="s">
        <v>173</v>
      </c>
      <c r="C9" s="109" t="s">
        <v>173</v>
      </c>
      <c r="D9" s="108"/>
      <c r="E9" s="108"/>
      <c r="F9" s="108"/>
    </row>
    <row r="10" ht="32" customHeight="1" spans="1:1">
      <c r="A10" t="s">
        <v>340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topLeftCell="C1" workbookViewId="0">
      <selection activeCell="P6" sqref="P6"/>
    </sheetView>
  </sheetViews>
  <sheetFormatPr defaultColWidth="9.14166666666667" defaultRowHeight="14.25" customHeight="1"/>
  <cols>
    <col min="1" max="5" width="13.5" style="111" customWidth="1"/>
    <col min="6" max="6" width="7.70833333333333" customWidth="1"/>
    <col min="7" max="7" width="11.1416666666667" customWidth="1"/>
    <col min="8" max="8" width="12.25" customWidth="1"/>
    <col min="9" max="10" width="14.5" customWidth="1"/>
    <col min="11" max="19" width="11.75" customWidth="1"/>
  </cols>
  <sheetData>
    <row r="1" ht="15.75" customHeight="1" spans="2:19">
      <c r="B1" s="114"/>
      <c r="C1" s="114"/>
      <c r="R1" s="163"/>
      <c r="S1" s="42" t="s">
        <v>341</v>
      </c>
    </row>
    <row r="2" ht="41.25" customHeight="1" spans="1:19">
      <c r="A2" s="102" t="str">
        <f>"2026"&amp;"年部门政府采购预算表"</f>
        <v>2026年部门政府采购预算表</v>
      </c>
      <c r="B2" s="115"/>
      <c r="C2" s="115"/>
      <c r="D2" s="116"/>
      <c r="E2" s="116"/>
      <c r="F2" s="43"/>
      <c r="G2" s="43"/>
      <c r="H2" s="43"/>
      <c r="I2" s="43"/>
      <c r="J2" s="43"/>
      <c r="K2" s="43"/>
      <c r="L2" s="43"/>
      <c r="M2" s="99"/>
      <c r="N2" s="43"/>
      <c r="O2" s="43"/>
      <c r="P2" s="99"/>
      <c r="Q2" s="43"/>
      <c r="R2" s="99"/>
      <c r="S2" s="164"/>
    </row>
    <row r="3" ht="36" customHeight="1" spans="1:19">
      <c r="A3" s="103" t="str">
        <f>"单位名称："&amp;"昆明市东川区种子管理站"</f>
        <v>单位名称：昆明市东川区种子管理站</v>
      </c>
      <c r="B3" s="117"/>
      <c r="C3" s="117"/>
      <c r="D3" s="104"/>
      <c r="E3" s="104"/>
      <c r="F3" s="46"/>
      <c r="G3" s="46"/>
      <c r="H3" s="46"/>
      <c r="I3" s="46"/>
      <c r="J3" s="46"/>
      <c r="K3" s="46"/>
      <c r="L3" s="46"/>
      <c r="R3" s="47"/>
      <c r="S3" s="165" t="s">
        <v>1</v>
      </c>
    </row>
    <row r="4" ht="15.75" customHeight="1" spans="1:19">
      <c r="A4" s="49" t="s">
        <v>182</v>
      </c>
      <c r="B4" s="118" t="s">
        <v>183</v>
      </c>
      <c r="C4" s="118" t="s">
        <v>342</v>
      </c>
      <c r="D4" s="119" t="s">
        <v>343</v>
      </c>
      <c r="E4" s="119" t="s">
        <v>344</v>
      </c>
      <c r="F4" s="119" t="s">
        <v>345</v>
      </c>
      <c r="G4" s="119" t="s">
        <v>346</v>
      </c>
      <c r="H4" s="119" t="s">
        <v>347</v>
      </c>
      <c r="I4" s="133" t="s">
        <v>190</v>
      </c>
      <c r="J4" s="133"/>
      <c r="K4" s="133"/>
      <c r="L4" s="133"/>
      <c r="M4" s="134"/>
      <c r="N4" s="133"/>
      <c r="O4" s="133"/>
      <c r="P4" s="161"/>
      <c r="Q4" s="133"/>
      <c r="R4" s="134"/>
      <c r="S4" s="109"/>
    </row>
    <row r="5" ht="17.25" customHeight="1" spans="1:19">
      <c r="A5" s="51"/>
      <c r="B5" s="120"/>
      <c r="C5" s="120"/>
      <c r="D5" s="121"/>
      <c r="E5" s="121"/>
      <c r="F5" s="121"/>
      <c r="G5" s="121"/>
      <c r="H5" s="121"/>
      <c r="I5" s="121" t="s">
        <v>55</v>
      </c>
      <c r="J5" s="121" t="s">
        <v>58</v>
      </c>
      <c r="K5" s="121" t="s">
        <v>348</v>
      </c>
      <c r="L5" s="121" t="s">
        <v>349</v>
      </c>
      <c r="M5" s="120" t="s">
        <v>350</v>
      </c>
      <c r="N5" s="135" t="s">
        <v>351</v>
      </c>
      <c r="O5" s="135"/>
      <c r="P5" s="162"/>
      <c r="Q5" s="135"/>
      <c r="R5" s="145"/>
      <c r="S5" s="136"/>
    </row>
    <row r="6" ht="54" customHeight="1" spans="1:19">
      <c r="A6" s="54"/>
      <c r="B6" s="122"/>
      <c r="C6" s="122"/>
      <c r="D6" s="123"/>
      <c r="E6" s="123"/>
      <c r="F6" s="123"/>
      <c r="G6" s="123"/>
      <c r="H6" s="123"/>
      <c r="I6" s="123"/>
      <c r="J6" s="123" t="s">
        <v>57</v>
      </c>
      <c r="K6" s="123"/>
      <c r="L6" s="123"/>
      <c r="M6" s="122"/>
      <c r="N6" s="123" t="s">
        <v>57</v>
      </c>
      <c r="O6" s="123" t="s">
        <v>64</v>
      </c>
      <c r="P6" s="122" t="s">
        <v>65</v>
      </c>
      <c r="Q6" s="123" t="s">
        <v>66</v>
      </c>
      <c r="R6" s="122" t="s">
        <v>67</v>
      </c>
      <c r="S6" s="136" t="s">
        <v>68</v>
      </c>
    </row>
    <row r="7" ht="36" customHeight="1" spans="1:19">
      <c r="A7" s="146">
        <v>1</v>
      </c>
      <c r="B7" s="146" t="s">
        <v>83</v>
      </c>
      <c r="C7" s="147">
        <v>3</v>
      </c>
      <c r="D7" s="147">
        <v>4</v>
      </c>
      <c r="E7" s="146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148">
        <v>19</v>
      </c>
    </row>
    <row r="8" ht="42" customHeight="1" spans="1:19">
      <c r="A8" s="149" t="s">
        <v>201</v>
      </c>
      <c r="B8" s="150" t="s">
        <v>70</v>
      </c>
      <c r="C8" s="150" t="s">
        <v>258</v>
      </c>
      <c r="D8" s="151" t="s">
        <v>352</v>
      </c>
      <c r="E8" s="151" t="s">
        <v>353</v>
      </c>
      <c r="F8" s="151" t="s">
        <v>306</v>
      </c>
      <c r="G8" s="152">
        <v>1</v>
      </c>
      <c r="H8" s="108"/>
      <c r="I8" s="108">
        <v>2000</v>
      </c>
      <c r="J8" s="108">
        <v>2000</v>
      </c>
      <c r="K8" s="108"/>
      <c r="L8" s="108"/>
      <c r="M8" s="108"/>
      <c r="N8" s="108"/>
      <c r="O8" s="108"/>
      <c r="P8" s="108"/>
      <c r="Q8" s="108"/>
      <c r="R8" s="108"/>
      <c r="S8" s="108"/>
    </row>
    <row r="9" ht="42" customHeight="1" spans="1:19">
      <c r="A9" s="149" t="s">
        <v>201</v>
      </c>
      <c r="B9" s="150" t="s">
        <v>70</v>
      </c>
      <c r="C9" s="150" t="s">
        <v>258</v>
      </c>
      <c r="D9" s="151" t="s">
        <v>354</v>
      </c>
      <c r="E9" s="151" t="s">
        <v>355</v>
      </c>
      <c r="F9" s="151" t="s">
        <v>306</v>
      </c>
      <c r="G9" s="152">
        <v>1</v>
      </c>
      <c r="H9" s="108"/>
      <c r="I9" s="108">
        <v>7500</v>
      </c>
      <c r="J9" s="108">
        <v>7500</v>
      </c>
      <c r="K9" s="108"/>
      <c r="L9" s="108"/>
      <c r="M9" s="108"/>
      <c r="N9" s="108"/>
      <c r="O9" s="108"/>
      <c r="P9" s="108"/>
      <c r="Q9" s="108"/>
      <c r="R9" s="108"/>
      <c r="S9" s="108"/>
    </row>
    <row r="10" ht="36" customHeight="1" spans="1:19">
      <c r="A10" s="153" t="s">
        <v>173</v>
      </c>
      <c r="B10" s="154"/>
      <c r="C10" s="154"/>
      <c r="D10" s="155"/>
      <c r="E10" s="155"/>
      <c r="F10" s="156"/>
      <c r="G10" s="157"/>
      <c r="H10" s="108"/>
      <c r="I10" s="108">
        <v>9500</v>
      </c>
      <c r="J10" s="108">
        <v>9500</v>
      </c>
      <c r="K10" s="108"/>
      <c r="L10" s="108"/>
      <c r="M10" s="108"/>
      <c r="N10" s="108"/>
      <c r="O10" s="108"/>
      <c r="P10" s="108"/>
      <c r="Q10" s="108"/>
      <c r="R10" s="108"/>
      <c r="S10" s="108"/>
    </row>
    <row r="11" ht="36" customHeight="1" spans="1:19">
      <c r="A11" s="103" t="s">
        <v>356</v>
      </c>
      <c r="B11" s="158"/>
      <c r="C11" s="158"/>
      <c r="D11" s="103"/>
      <c r="E11" s="103"/>
      <c r="F11" s="45"/>
      <c r="G11" s="159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54166666666667" right="0.275" top="0.47222222222222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E20" sqref="E20"/>
    </sheetView>
  </sheetViews>
  <sheetFormatPr defaultColWidth="9.14166666666667" defaultRowHeight="14.25" customHeight="1"/>
  <cols>
    <col min="1" max="9" width="9.625" style="111" customWidth="1"/>
    <col min="10" max="20" width="9.625" customWidth="1"/>
  </cols>
  <sheetData>
    <row r="1" ht="16.5" customHeight="1" spans="1:20">
      <c r="A1" s="113"/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31"/>
      <c r="O1" s="113"/>
      <c r="P1" s="113"/>
      <c r="Q1" s="139"/>
      <c r="R1" s="113"/>
      <c r="S1" s="140"/>
      <c r="T1" s="141" t="s">
        <v>357</v>
      </c>
    </row>
    <row r="2" ht="41.25" customHeight="1" spans="1:20">
      <c r="A2" s="102" t="str">
        <f>"2026"&amp;"年部门政府购买服务预算表"</f>
        <v>2026年部门政府购买服务预算表</v>
      </c>
      <c r="B2" s="115"/>
      <c r="C2" s="115"/>
      <c r="D2" s="115"/>
      <c r="E2" s="115"/>
      <c r="F2" s="115"/>
      <c r="G2" s="115"/>
      <c r="H2" s="116"/>
      <c r="I2" s="116"/>
      <c r="J2" s="116"/>
      <c r="K2" s="116"/>
      <c r="L2" s="116"/>
      <c r="M2" s="116"/>
      <c r="N2" s="115"/>
      <c r="O2" s="116"/>
      <c r="P2" s="116"/>
      <c r="Q2" s="99"/>
      <c r="R2" s="116"/>
      <c r="S2" s="115"/>
      <c r="T2" s="99"/>
    </row>
    <row r="3" ht="22.5" customHeight="1" spans="1:20">
      <c r="A3" s="103" t="str">
        <f>"单位名称："&amp;"昆明市东川区种子管理站"</f>
        <v>单位名称：昆明市东川区种子管理站</v>
      </c>
      <c r="B3" s="117"/>
      <c r="C3" s="117"/>
      <c r="D3" s="117"/>
      <c r="E3" s="117"/>
      <c r="F3" s="117"/>
      <c r="G3" s="117"/>
      <c r="H3" s="104"/>
      <c r="I3" s="104"/>
      <c r="J3" s="104"/>
      <c r="K3" s="104"/>
      <c r="L3" s="104"/>
      <c r="M3" s="104"/>
      <c r="N3" s="132"/>
      <c r="O3" s="104"/>
      <c r="P3" s="104"/>
      <c r="Q3" s="142"/>
      <c r="R3" s="104"/>
      <c r="S3" s="143"/>
      <c r="T3" s="141" t="s">
        <v>1</v>
      </c>
    </row>
    <row r="4" s="111" customFormat="1" ht="24" customHeight="1" spans="1:20">
      <c r="A4" s="49" t="s">
        <v>182</v>
      </c>
      <c r="B4" s="118" t="s">
        <v>183</v>
      </c>
      <c r="C4" s="118" t="s">
        <v>342</v>
      </c>
      <c r="D4" s="118" t="s">
        <v>358</v>
      </c>
      <c r="E4" s="118" t="s">
        <v>359</v>
      </c>
      <c r="F4" s="118" t="s">
        <v>360</v>
      </c>
      <c r="G4" s="118" t="s">
        <v>361</v>
      </c>
      <c r="H4" s="119" t="s">
        <v>362</v>
      </c>
      <c r="I4" s="119" t="s">
        <v>363</v>
      </c>
      <c r="J4" s="133" t="s">
        <v>190</v>
      </c>
      <c r="K4" s="133"/>
      <c r="L4" s="133"/>
      <c r="M4" s="133"/>
      <c r="N4" s="134"/>
      <c r="O4" s="133"/>
      <c r="P4" s="133"/>
      <c r="Q4" s="134"/>
      <c r="R4" s="133"/>
      <c r="S4" s="134"/>
      <c r="T4" s="144"/>
    </row>
    <row r="5" s="111" customFormat="1" ht="24" customHeight="1" spans="1:20">
      <c r="A5" s="51"/>
      <c r="B5" s="120"/>
      <c r="C5" s="120"/>
      <c r="D5" s="120"/>
      <c r="E5" s="120"/>
      <c r="F5" s="120"/>
      <c r="G5" s="120"/>
      <c r="H5" s="121"/>
      <c r="I5" s="121"/>
      <c r="J5" s="121" t="s">
        <v>55</v>
      </c>
      <c r="K5" s="121" t="s">
        <v>58</v>
      </c>
      <c r="L5" s="121" t="s">
        <v>348</v>
      </c>
      <c r="M5" s="121" t="s">
        <v>349</v>
      </c>
      <c r="N5" s="120" t="s">
        <v>350</v>
      </c>
      <c r="O5" s="135" t="s">
        <v>351</v>
      </c>
      <c r="P5" s="135"/>
      <c r="Q5" s="145"/>
      <c r="R5" s="135"/>
      <c r="S5" s="145"/>
      <c r="T5" s="122"/>
    </row>
    <row r="6" s="111" customFormat="1" ht="54" customHeight="1" spans="1:20">
      <c r="A6" s="54"/>
      <c r="B6" s="122"/>
      <c r="C6" s="122"/>
      <c r="D6" s="122"/>
      <c r="E6" s="122"/>
      <c r="F6" s="122"/>
      <c r="G6" s="122"/>
      <c r="H6" s="123"/>
      <c r="I6" s="123"/>
      <c r="J6" s="123"/>
      <c r="K6" s="123" t="s">
        <v>57</v>
      </c>
      <c r="L6" s="123"/>
      <c r="M6" s="123"/>
      <c r="N6" s="122"/>
      <c r="O6" s="123" t="s">
        <v>57</v>
      </c>
      <c r="P6" s="123" t="s">
        <v>64</v>
      </c>
      <c r="Q6" s="122" t="s">
        <v>65</v>
      </c>
      <c r="R6" s="123" t="s">
        <v>66</v>
      </c>
      <c r="S6" s="122" t="s">
        <v>67</v>
      </c>
      <c r="T6" s="122" t="s">
        <v>68</v>
      </c>
    </row>
    <row r="7" s="112" customFormat="1" ht="24" customHeight="1" spans="1:20">
      <c r="A7" s="54">
        <v>1</v>
      </c>
      <c r="B7" s="122">
        <v>2</v>
      </c>
      <c r="C7" s="54">
        <v>3</v>
      </c>
      <c r="D7" s="54">
        <v>4</v>
      </c>
      <c r="E7" s="122">
        <v>5</v>
      </c>
      <c r="F7" s="54">
        <v>6</v>
      </c>
      <c r="G7" s="54">
        <v>7</v>
      </c>
      <c r="H7" s="122">
        <v>8</v>
      </c>
      <c r="I7" s="54">
        <v>9</v>
      </c>
      <c r="J7" s="55">
        <v>10</v>
      </c>
      <c r="K7" s="136">
        <v>11</v>
      </c>
      <c r="L7" s="55">
        <v>12</v>
      </c>
      <c r="M7" s="55">
        <v>13</v>
      </c>
      <c r="N7" s="136">
        <v>14</v>
      </c>
      <c r="O7" s="55">
        <v>15</v>
      </c>
      <c r="P7" s="55">
        <v>16</v>
      </c>
      <c r="Q7" s="136">
        <v>17</v>
      </c>
      <c r="R7" s="55">
        <v>18</v>
      </c>
      <c r="S7" s="55">
        <v>19</v>
      </c>
      <c r="T7" s="55">
        <v>20</v>
      </c>
    </row>
    <row r="8" s="112" customFormat="1" ht="24" customHeight="1" spans="1:20">
      <c r="A8" s="124"/>
      <c r="B8" s="125"/>
      <c r="C8" s="125"/>
      <c r="D8" s="125"/>
      <c r="E8" s="125"/>
      <c r="F8" s="125"/>
      <c r="G8" s="125"/>
      <c r="H8" s="126"/>
      <c r="I8" s="126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="112" customFormat="1" ht="24" customHeight="1" spans="1:20">
      <c r="A9" s="127" t="s">
        <v>173</v>
      </c>
      <c r="B9" s="128"/>
      <c r="C9" s="128"/>
      <c r="D9" s="128"/>
      <c r="E9" s="128"/>
      <c r="F9" s="128"/>
      <c r="G9" s="128"/>
      <c r="H9" s="129"/>
      <c r="I9" s="137"/>
      <c r="J9" s="13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s="112" customFormat="1" ht="24" customHeight="1" spans="1:9">
      <c r="A10" s="130" t="s">
        <v>364</v>
      </c>
      <c r="B10" s="130"/>
      <c r="C10" s="130"/>
      <c r="D10" s="130"/>
      <c r="E10" s="130"/>
      <c r="F10" s="130"/>
      <c r="G10" s="130"/>
      <c r="H10" s="130"/>
      <c r="I10" s="111"/>
    </row>
  </sheetData>
  <mergeCells count="20">
    <mergeCell ref="A2:T2"/>
    <mergeCell ref="A3:I3"/>
    <mergeCell ref="J4:T4"/>
    <mergeCell ref="O5:T5"/>
    <mergeCell ref="A9:I9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196527777777778" right="0.156944444444444" top="0.511805555555556" bottom="0.72" header="0" footer="0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M9"/>
  <sheetViews>
    <sheetView showZeros="0" workbookViewId="0">
      <selection activeCell="D21" sqref="D21"/>
    </sheetView>
  </sheetViews>
  <sheetFormatPr defaultColWidth="9.14166666666667" defaultRowHeight="14.25" customHeight="1"/>
  <cols>
    <col min="1" max="13" width="15.375" customWidth="1"/>
  </cols>
  <sheetData>
    <row r="1" ht="17.25" customHeight="1" spans="4:13">
      <c r="D1" s="101"/>
      <c r="M1" s="42" t="s">
        <v>365</v>
      </c>
    </row>
    <row r="2" ht="41.25" customHeight="1" spans="1:13">
      <c r="A2" s="102" t="str">
        <f>"2026"&amp;"年对下转移支付预算表"</f>
        <v>2026年对下转移支付预算表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99"/>
    </row>
    <row r="3" ht="30" customHeight="1" spans="1:13">
      <c r="A3" s="103" t="str">
        <f>"单位名称："&amp;"昆明市东川区种子管理站"</f>
        <v>单位名称：昆明市东川区种子管理站</v>
      </c>
      <c r="B3" s="104"/>
      <c r="C3" s="104"/>
      <c r="D3" s="105"/>
      <c r="E3" s="104"/>
      <c r="F3" s="104"/>
      <c r="G3" s="104"/>
      <c r="H3" s="104"/>
      <c r="I3" s="104"/>
      <c r="M3" s="47" t="s">
        <v>1</v>
      </c>
    </row>
    <row r="4" ht="30" customHeight="1" spans="1:13">
      <c r="A4" s="106" t="s">
        <v>366</v>
      </c>
      <c r="B4" s="12" t="s">
        <v>190</v>
      </c>
      <c r="C4" s="13"/>
      <c r="D4" s="13"/>
      <c r="E4" s="12" t="s">
        <v>367</v>
      </c>
      <c r="F4" s="13"/>
      <c r="G4" s="13"/>
      <c r="H4" s="13"/>
      <c r="I4" s="13"/>
      <c r="J4" s="13"/>
      <c r="K4" s="13"/>
      <c r="L4" s="13"/>
      <c r="M4" s="109"/>
    </row>
    <row r="5" ht="40.5" customHeight="1" spans="1:13">
      <c r="A5" s="55"/>
      <c r="B5" s="64" t="s">
        <v>55</v>
      </c>
      <c r="C5" s="49" t="s">
        <v>58</v>
      </c>
      <c r="D5" s="107" t="s">
        <v>348</v>
      </c>
      <c r="E5" s="83"/>
      <c r="F5" s="83"/>
      <c r="G5" s="83"/>
      <c r="H5" s="83"/>
      <c r="I5" s="83"/>
      <c r="J5" s="83"/>
      <c r="K5" s="83"/>
      <c r="L5" s="83"/>
      <c r="M5" s="110"/>
    </row>
    <row r="6" ht="30" customHeight="1" spans="1:13">
      <c r="A6" s="14">
        <v>1</v>
      </c>
      <c r="B6" s="14">
        <v>2</v>
      </c>
      <c r="C6" s="14">
        <v>3</v>
      </c>
      <c r="D6" s="12">
        <v>4</v>
      </c>
      <c r="E6" s="71">
        <v>5</v>
      </c>
      <c r="F6" s="14">
        <v>6</v>
      </c>
      <c r="G6" s="14">
        <v>7</v>
      </c>
      <c r="H6" s="12">
        <v>8</v>
      </c>
      <c r="I6" s="14">
        <v>9</v>
      </c>
      <c r="J6" s="14">
        <v>10</v>
      </c>
      <c r="K6" s="14">
        <v>11</v>
      </c>
      <c r="L6" s="14">
        <v>13</v>
      </c>
      <c r="M6" s="71">
        <v>24</v>
      </c>
    </row>
    <row r="7" ht="30" customHeight="1" spans="1:13">
      <c r="A7" s="65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ht="30" customHeight="1" spans="1:13">
      <c r="A8" s="3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ht="30" customHeight="1" spans="1:3">
      <c r="A9" s="70" t="s">
        <v>368</v>
      </c>
      <c r="B9" s="70"/>
      <c r="C9" s="70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393055555555556" right="0.354166666666667" top="0.432638888888889" bottom="0.72" header="0" footer="0"/>
  <pageSetup paperSize="9" scale="7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I17" sqref="I17"/>
    </sheetView>
  </sheetViews>
  <sheetFormatPr defaultColWidth="9.14166666666667" defaultRowHeight="12" customHeight="1" outlineLevelRow="7"/>
  <cols>
    <col min="1" max="2" width="20.125" customWidth="1"/>
    <col min="3" max="3" width="16.2416666666667" customWidth="1"/>
    <col min="4" max="4" width="16.4" customWidth="1"/>
    <col min="5" max="5" width="15.1833333333333" customWidth="1"/>
    <col min="6" max="6" width="11.2833333333333" customWidth="1"/>
    <col min="7" max="7" width="16.6333333333333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2" t="s">
        <v>369</v>
      </c>
    </row>
    <row r="2" ht="41.25" customHeight="1" spans="1:10">
      <c r="A2" s="98" t="str">
        <f>"2026"&amp;"年对下转移支付绩效目标表"</f>
        <v>2026年对下转移支付绩效目标表</v>
      </c>
      <c r="B2" s="43"/>
      <c r="C2" s="43"/>
      <c r="D2" s="43"/>
      <c r="E2" s="43"/>
      <c r="F2" s="99"/>
      <c r="G2" s="43"/>
      <c r="H2" s="99"/>
      <c r="I2" s="99"/>
      <c r="J2" s="43"/>
    </row>
    <row r="3" ht="17.25" customHeight="1" spans="1:1">
      <c r="A3" s="44" t="str">
        <f>"单位名称："&amp;"昆明市东川区种子管理站"</f>
        <v>单位名称：昆明市东川区种子管理站</v>
      </c>
    </row>
    <row r="4" ht="44.25" customHeight="1" spans="1:10">
      <c r="A4" s="88" t="s">
        <v>370</v>
      </c>
      <c r="B4" s="88" t="s">
        <v>281</v>
      </c>
      <c r="C4" s="88" t="s">
        <v>282</v>
      </c>
      <c r="D4" s="88" t="s">
        <v>283</v>
      </c>
      <c r="E4" s="88" t="s">
        <v>284</v>
      </c>
      <c r="F4" s="71" t="s">
        <v>285</v>
      </c>
      <c r="G4" s="88" t="s">
        <v>286</v>
      </c>
      <c r="H4" s="71" t="s">
        <v>287</v>
      </c>
      <c r="I4" s="71" t="s">
        <v>288</v>
      </c>
      <c r="J4" s="88" t="s">
        <v>289</v>
      </c>
    </row>
    <row r="5" ht="21" customHeight="1" spans="1:10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71">
        <v>6</v>
      </c>
      <c r="G5" s="88">
        <v>7</v>
      </c>
      <c r="H5" s="71">
        <v>8</v>
      </c>
      <c r="I5" s="71">
        <v>9</v>
      </c>
      <c r="J5" s="88">
        <v>10</v>
      </c>
    </row>
    <row r="6" ht="42" customHeight="1" spans="1:10">
      <c r="A6" s="65"/>
      <c r="B6" s="38"/>
      <c r="C6" s="38"/>
      <c r="D6" s="38"/>
      <c r="E6" s="88"/>
      <c r="F6" s="83"/>
      <c r="G6" s="88"/>
      <c r="H6" s="83"/>
      <c r="I6" s="83"/>
      <c r="J6" s="88"/>
    </row>
    <row r="7" ht="42" customHeight="1" spans="1:10">
      <c r="A7" s="65"/>
      <c r="B7" s="56"/>
      <c r="C7" s="56"/>
      <c r="D7" s="56"/>
      <c r="E7" s="65"/>
      <c r="F7" s="56"/>
      <c r="G7" s="65"/>
      <c r="H7" s="56"/>
      <c r="I7" s="56"/>
      <c r="J7" s="65"/>
    </row>
    <row r="8" ht="39" customHeight="1" spans="1:3">
      <c r="A8" s="100" t="s">
        <v>371</v>
      </c>
      <c r="B8" s="100"/>
      <c r="C8" s="100"/>
    </row>
  </sheetData>
  <mergeCells count="2">
    <mergeCell ref="A2:J2"/>
    <mergeCell ref="A3:H3"/>
  </mergeCells>
  <printOptions horizontalCentered="1"/>
  <pageMargins left="0.236111111111111" right="0.236111111111111" top="0.590277777777778" bottom="0.72" header="0" footer="0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I17" sqref="I17"/>
    </sheetView>
  </sheetViews>
  <sheetFormatPr defaultColWidth="10.425" defaultRowHeight="14.25" customHeight="1"/>
  <cols>
    <col min="1" max="6" width="13.125" customWidth="1"/>
    <col min="7" max="7" width="19.5833333333333" customWidth="1"/>
    <col min="8" max="8" width="18.0583333333333" customWidth="1"/>
    <col min="9" max="9" width="20.8" customWidth="1"/>
  </cols>
  <sheetData>
    <row r="1" customHeight="1" spans="1:9">
      <c r="A1" s="73" t="s">
        <v>372</v>
      </c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"单位名称："&amp;"昆明市东川区种子管理站"</f>
        <v>单位名称：昆明市东川区种子管理站</v>
      </c>
      <c r="B3" s="80"/>
      <c r="C3" s="80"/>
      <c r="D3" s="81"/>
      <c r="F3" s="78"/>
      <c r="G3" s="77"/>
      <c r="H3" s="77"/>
      <c r="I3" s="97" t="s">
        <v>1</v>
      </c>
    </row>
    <row r="4" ht="27" customHeight="1" spans="1:9">
      <c r="A4" s="82" t="s">
        <v>182</v>
      </c>
      <c r="B4" s="83" t="s">
        <v>183</v>
      </c>
      <c r="C4" s="84" t="s">
        <v>373</v>
      </c>
      <c r="D4" s="82" t="s">
        <v>374</v>
      </c>
      <c r="E4" s="82" t="s">
        <v>375</v>
      </c>
      <c r="F4" s="82" t="s">
        <v>376</v>
      </c>
      <c r="G4" s="83" t="s">
        <v>377</v>
      </c>
      <c r="H4" s="71"/>
      <c r="I4" s="82"/>
    </row>
    <row r="5" ht="27" customHeight="1" spans="1:9">
      <c r="A5" s="84"/>
      <c r="B5" s="85"/>
      <c r="C5" s="85"/>
      <c r="D5" s="86"/>
      <c r="E5" s="85"/>
      <c r="F5" s="85"/>
      <c r="G5" s="83" t="s">
        <v>346</v>
      </c>
      <c r="H5" s="83" t="s">
        <v>378</v>
      </c>
      <c r="I5" s="83" t="s">
        <v>379</v>
      </c>
    </row>
    <row r="6" ht="27" customHeight="1" spans="1:9">
      <c r="A6" s="87" t="s">
        <v>82</v>
      </c>
      <c r="B6" s="82" t="s">
        <v>83</v>
      </c>
      <c r="C6" s="87" t="s">
        <v>84</v>
      </c>
      <c r="D6" s="88" t="s">
        <v>85</v>
      </c>
      <c r="E6" s="87" t="s">
        <v>86</v>
      </c>
      <c r="F6" s="82" t="s">
        <v>87</v>
      </c>
      <c r="G6" s="84" t="s">
        <v>88</v>
      </c>
      <c r="H6" s="88" t="s">
        <v>89</v>
      </c>
      <c r="I6" s="88">
        <v>9</v>
      </c>
    </row>
    <row r="7" ht="27" customHeight="1" spans="1:9">
      <c r="A7" s="89"/>
      <c r="B7" s="67"/>
      <c r="C7" s="67"/>
      <c r="D7" s="65"/>
      <c r="E7" s="56"/>
      <c r="F7" s="84"/>
      <c r="G7" s="90"/>
      <c r="H7" s="91"/>
      <c r="I7" s="91"/>
    </row>
    <row r="8" ht="27" customHeight="1" spans="1:9">
      <c r="A8" s="14" t="s">
        <v>55</v>
      </c>
      <c r="B8" s="92"/>
      <c r="C8" s="92"/>
      <c r="D8" s="93"/>
      <c r="E8" s="94"/>
      <c r="F8" s="94"/>
      <c r="G8" s="90"/>
      <c r="H8" s="91"/>
      <c r="I8" s="91"/>
    </row>
    <row r="9" ht="27" customHeight="1" spans="1:6">
      <c r="A9" s="95" t="s">
        <v>380</v>
      </c>
      <c r="B9" s="95"/>
      <c r="C9" s="95"/>
      <c r="D9" s="95"/>
      <c r="E9" s="95"/>
      <c r="F9" s="96"/>
    </row>
  </sheetData>
  <mergeCells count="12">
    <mergeCell ref="A1:I1"/>
    <mergeCell ref="A2:I2"/>
    <mergeCell ref="A3:C3"/>
    <mergeCell ref="G4:I4"/>
    <mergeCell ref="A8:F8"/>
    <mergeCell ref="A9:E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629861111111111" bottom="0.720138888888889" header="0.279166666666667" footer="0.279166666666667"/>
  <pageSetup paperSize="9" scale="90" fitToWidth="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G18" sqref="G18"/>
    </sheetView>
  </sheetViews>
  <sheetFormatPr defaultColWidth="9.14166666666667" defaultRowHeight="14.25" customHeight="1"/>
  <cols>
    <col min="1" max="1" width="14.7333333333333" customWidth="1"/>
    <col min="2" max="2" width="14.4083333333333" customWidth="1"/>
    <col min="3" max="3" width="13.3416666666667" customWidth="1"/>
    <col min="4" max="4" width="14.1333333333333" customWidth="1"/>
    <col min="5" max="5" width="15.275" customWidth="1"/>
    <col min="6" max="6" width="9.85" customWidth="1"/>
    <col min="7" max="7" width="15.7583333333333" customWidth="1"/>
    <col min="8" max="8" width="15.6416666666667" customWidth="1"/>
    <col min="9" max="9" width="16.1" customWidth="1"/>
    <col min="10" max="10" width="15.775" customWidth="1"/>
    <col min="11" max="11" width="13.9833333333333" customWidth="1"/>
  </cols>
  <sheetData>
    <row r="1" customHeight="1" spans="4:11">
      <c r="D1" s="41"/>
      <c r="E1" s="41"/>
      <c r="F1" s="41"/>
      <c r="G1" s="41"/>
      <c r="K1" s="42" t="s">
        <v>381</v>
      </c>
    </row>
    <row r="2" ht="41.25" customHeight="1" spans="1:11">
      <c r="A2" s="43" t="str">
        <f>"2026"&amp;"年上级补助项目支出预算表"</f>
        <v>2026年上级补助项目支出预算表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3.5" customHeight="1" spans="1:11">
      <c r="A3" s="44" t="str">
        <f>"单位名称："&amp;"昆明市东川区种子管理站"</f>
        <v>单位名称：昆明市东川区种子管理站</v>
      </c>
      <c r="B3" s="45"/>
      <c r="C3" s="45"/>
      <c r="D3" s="45"/>
      <c r="E3" s="45"/>
      <c r="F3" s="45"/>
      <c r="G3" s="45"/>
      <c r="H3" s="46"/>
      <c r="I3" s="46"/>
      <c r="J3" s="46"/>
      <c r="K3" s="47" t="s">
        <v>1</v>
      </c>
    </row>
    <row r="4" ht="21.75" customHeight="1" spans="1:11">
      <c r="A4" s="48" t="s">
        <v>262</v>
      </c>
      <c r="B4" s="48" t="s">
        <v>185</v>
      </c>
      <c r="C4" s="48" t="s">
        <v>263</v>
      </c>
      <c r="D4" s="49" t="s">
        <v>186</v>
      </c>
      <c r="E4" s="49" t="s">
        <v>187</v>
      </c>
      <c r="F4" s="49" t="s">
        <v>264</v>
      </c>
      <c r="G4" s="49" t="s">
        <v>265</v>
      </c>
      <c r="H4" s="63" t="s">
        <v>55</v>
      </c>
      <c r="I4" s="12" t="s">
        <v>382</v>
      </c>
      <c r="J4" s="13"/>
      <c r="K4" s="36"/>
    </row>
    <row r="5" ht="21.75" customHeight="1" spans="1:11">
      <c r="A5" s="50"/>
      <c r="B5" s="50"/>
      <c r="C5" s="50"/>
      <c r="D5" s="51"/>
      <c r="E5" s="51"/>
      <c r="F5" s="51"/>
      <c r="G5" s="51"/>
      <c r="H5" s="64"/>
      <c r="I5" s="49" t="s">
        <v>58</v>
      </c>
      <c r="J5" s="49" t="s">
        <v>59</v>
      </c>
      <c r="K5" s="49" t="s">
        <v>60</v>
      </c>
    </row>
    <row r="6" ht="40.5" customHeight="1" spans="1:11">
      <c r="A6" s="53"/>
      <c r="B6" s="53"/>
      <c r="C6" s="53"/>
      <c r="D6" s="54"/>
      <c r="E6" s="54"/>
      <c r="F6" s="54"/>
      <c r="G6" s="54"/>
      <c r="H6" s="55"/>
      <c r="I6" s="54" t="s">
        <v>57</v>
      </c>
      <c r="J6" s="54"/>
      <c r="K6" s="54"/>
    </row>
    <row r="7" ht="15" customHeight="1" spans="1:1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71">
        <v>10</v>
      </c>
      <c r="K7" s="71">
        <v>11</v>
      </c>
    </row>
    <row r="8" ht="18.75" customHeight="1" spans="1:11">
      <c r="A8" s="65"/>
      <c r="B8" s="56"/>
      <c r="C8" s="65"/>
      <c r="D8" s="65"/>
      <c r="E8" s="65"/>
      <c r="F8" s="65"/>
      <c r="G8" s="65"/>
      <c r="H8" s="66"/>
      <c r="I8" s="72"/>
      <c r="J8" s="72"/>
      <c r="K8" s="66"/>
    </row>
    <row r="9" ht="18.75" customHeight="1" spans="1:11">
      <c r="A9" s="67"/>
      <c r="B9" s="56"/>
      <c r="C9" s="56"/>
      <c r="D9" s="56"/>
      <c r="E9" s="56"/>
      <c r="F9" s="56"/>
      <c r="G9" s="56"/>
      <c r="H9" s="58"/>
      <c r="I9" s="58"/>
      <c r="J9" s="58"/>
      <c r="K9" s="66"/>
    </row>
    <row r="10" ht="18.75" customHeight="1" spans="1:11">
      <c r="A10" s="60" t="s">
        <v>173</v>
      </c>
      <c r="B10" s="68"/>
      <c r="C10" s="68"/>
      <c r="D10" s="68"/>
      <c r="E10" s="68"/>
      <c r="F10" s="68"/>
      <c r="G10" s="69"/>
      <c r="H10" s="58"/>
      <c r="I10" s="58"/>
      <c r="J10" s="58"/>
      <c r="K10" s="66"/>
    </row>
    <row r="11" ht="28" customHeight="1" spans="1:5">
      <c r="A11" s="70" t="s">
        <v>383</v>
      </c>
      <c r="B11" s="70"/>
      <c r="C11" s="70"/>
      <c r="D11" s="70"/>
      <c r="E11" s="7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8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7" sqref="$A7:$XFD12"/>
    </sheetView>
  </sheetViews>
  <sheetFormatPr defaultColWidth="9.14166666666667" defaultRowHeight="14.25" customHeight="1" outlineLevelCol="6"/>
  <cols>
    <col min="1" max="1" width="30.425" customWidth="1"/>
    <col min="2" max="2" width="28" customWidth="1"/>
    <col min="3" max="3" width="31.8833333333333" customWidth="1"/>
    <col min="4" max="4" width="17.1" customWidth="1"/>
    <col min="5" max="6" width="19.3166666666667" customWidth="1"/>
    <col min="7" max="7" width="18.5083333333333" customWidth="1"/>
  </cols>
  <sheetData>
    <row r="1" ht="13.5" customHeight="1" spans="4:7">
      <c r="D1" s="41"/>
      <c r="G1" s="42" t="s">
        <v>384</v>
      </c>
    </row>
    <row r="2" ht="41.25" customHeight="1" spans="1:7">
      <c r="A2" s="43" t="str">
        <f>"2026"&amp;"年部门项目中期规划预算表"</f>
        <v>2026年部门项目中期规划预算表</v>
      </c>
      <c r="B2" s="43"/>
      <c r="C2" s="43"/>
      <c r="D2" s="43"/>
      <c r="E2" s="43"/>
      <c r="F2" s="43"/>
      <c r="G2" s="43"/>
    </row>
    <row r="3" ht="20" customHeight="1" spans="1:7">
      <c r="A3" s="44" t="str">
        <f>"单位名称："&amp;"昆明市东川区种子管理站"</f>
        <v>单位名称：昆明市东川区种子管理站</v>
      </c>
      <c r="B3" s="45"/>
      <c r="C3" s="45"/>
      <c r="D3" s="45"/>
      <c r="E3" s="46"/>
      <c r="F3" s="46"/>
      <c r="G3" s="47" t="s">
        <v>1</v>
      </c>
    </row>
    <row r="4" ht="21.75" customHeight="1" spans="1:7">
      <c r="A4" s="48" t="s">
        <v>263</v>
      </c>
      <c r="B4" s="48" t="s">
        <v>262</v>
      </c>
      <c r="C4" s="48" t="s">
        <v>185</v>
      </c>
      <c r="D4" s="49" t="s">
        <v>385</v>
      </c>
      <c r="E4" s="12" t="s">
        <v>58</v>
      </c>
      <c r="F4" s="13"/>
      <c r="G4" s="36"/>
    </row>
    <row r="5" ht="21.75" customHeight="1" spans="1:7">
      <c r="A5" s="50"/>
      <c r="B5" s="50"/>
      <c r="C5" s="50"/>
      <c r="D5" s="51"/>
      <c r="E5" s="52" t="str">
        <f>"2026"&amp;"年"</f>
        <v>2026年</v>
      </c>
      <c r="F5" s="49" t="str">
        <f>("2026"+1)&amp;"年"</f>
        <v>2027年</v>
      </c>
      <c r="G5" s="49" t="str">
        <f>("2026"+2)&amp;"年"</f>
        <v>2028年</v>
      </c>
    </row>
    <row r="6" ht="40.5" customHeight="1" spans="1:7">
      <c r="A6" s="53"/>
      <c r="B6" s="53"/>
      <c r="C6" s="53"/>
      <c r="D6" s="54"/>
      <c r="E6" s="55"/>
      <c r="F6" s="54" t="s">
        <v>57</v>
      </c>
      <c r="G6" s="54"/>
    </row>
    <row r="7" ht="30" customHeight="1" spans="1:7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ht="30" customHeight="1" spans="1:7">
      <c r="A8" s="56" t="s">
        <v>70</v>
      </c>
      <c r="B8" s="57"/>
      <c r="C8" s="57"/>
      <c r="D8" s="56"/>
      <c r="E8" s="58">
        <v>125180</v>
      </c>
      <c r="F8" s="58"/>
      <c r="G8" s="58"/>
    </row>
    <row r="9" ht="30" customHeight="1" spans="1:7">
      <c r="A9" s="56"/>
      <c r="B9" s="56" t="s">
        <v>386</v>
      </c>
      <c r="C9" s="56" t="s">
        <v>270</v>
      </c>
      <c r="D9" s="56" t="s">
        <v>387</v>
      </c>
      <c r="E9" s="58">
        <v>48180</v>
      </c>
      <c r="F9" s="58"/>
      <c r="G9" s="58"/>
    </row>
    <row r="10" ht="30" customHeight="1" spans="1:7">
      <c r="A10" s="59"/>
      <c r="B10" s="56" t="s">
        <v>388</v>
      </c>
      <c r="C10" s="56" t="s">
        <v>275</v>
      </c>
      <c r="D10" s="56" t="s">
        <v>387</v>
      </c>
      <c r="E10" s="58">
        <v>20000</v>
      </c>
      <c r="F10" s="58"/>
      <c r="G10" s="58"/>
    </row>
    <row r="11" ht="30" customHeight="1" spans="1:7">
      <c r="A11" s="59"/>
      <c r="B11" s="56" t="s">
        <v>388</v>
      </c>
      <c r="C11" s="56" t="s">
        <v>279</v>
      </c>
      <c r="D11" s="56" t="s">
        <v>387</v>
      </c>
      <c r="E11" s="58">
        <v>57000</v>
      </c>
      <c r="F11" s="58"/>
      <c r="G11" s="58"/>
    </row>
    <row r="12" ht="30" customHeight="1" spans="1:7">
      <c r="A12" s="60" t="s">
        <v>55</v>
      </c>
      <c r="B12" s="61" t="s">
        <v>389</v>
      </c>
      <c r="C12" s="61"/>
      <c r="D12" s="62"/>
      <c r="E12" s="58">
        <v>125180</v>
      </c>
      <c r="F12" s="58"/>
      <c r="G12" s="58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workbookViewId="0">
      <selection activeCell="C24" sqref="C24"/>
    </sheetView>
  </sheetViews>
  <sheetFormatPr defaultColWidth="8.575" defaultRowHeight="14.25" customHeight="1"/>
  <cols>
    <col min="1" max="1" width="31.875" customWidth="1"/>
    <col min="2" max="2" width="44.375" customWidth="1"/>
    <col min="3" max="3" width="45.5" customWidth="1"/>
    <col min="4" max="7" width="12.625" customWidth="1"/>
    <col min="8" max="8" width="28.5" customWidth="1"/>
    <col min="9" max="9" width="43.75" customWidth="1"/>
    <col min="10" max="10" width="38.5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390</v>
      </c>
    </row>
    <row r="2" ht="27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"单位名称："&amp;"昆明市东川区种子管理站"</f>
        <v>单位名称：昆明市东川区种子管理站</v>
      </c>
      <c r="B3" s="3"/>
      <c r="C3" s="4"/>
      <c r="D3" s="5"/>
      <c r="E3" s="5"/>
      <c r="F3" s="5"/>
      <c r="G3" s="5"/>
      <c r="H3" s="5"/>
      <c r="I3" s="5"/>
      <c r="J3" s="256" t="s">
        <v>1</v>
      </c>
    </row>
    <row r="4" ht="24" customHeight="1" spans="1:10">
      <c r="A4" s="6" t="s">
        <v>391</v>
      </c>
      <c r="B4" s="7">
        <v>125009</v>
      </c>
      <c r="C4" s="8"/>
      <c r="D4" s="8"/>
      <c r="E4" s="9"/>
      <c r="F4" s="10" t="s">
        <v>392</v>
      </c>
      <c r="G4" s="9"/>
      <c r="H4" s="11" t="s">
        <v>70</v>
      </c>
      <c r="I4" s="8"/>
      <c r="J4" s="9"/>
    </row>
    <row r="5" ht="24" customHeight="1" spans="1:10">
      <c r="A5" s="12" t="s">
        <v>393</v>
      </c>
      <c r="B5" s="13"/>
      <c r="C5" s="13"/>
      <c r="D5" s="13"/>
      <c r="E5" s="13"/>
      <c r="F5" s="13"/>
      <c r="G5" s="13"/>
      <c r="H5" s="13"/>
      <c r="I5" s="36"/>
      <c r="J5" s="6" t="s">
        <v>394</v>
      </c>
    </row>
    <row r="6" ht="62" customHeight="1" spans="1:10">
      <c r="A6" s="14" t="s">
        <v>395</v>
      </c>
      <c r="B6" s="15" t="s">
        <v>396</v>
      </c>
      <c r="C6" s="16" t="s">
        <v>397</v>
      </c>
      <c r="D6" s="16"/>
      <c r="E6" s="16"/>
      <c r="F6" s="16"/>
      <c r="G6" s="16"/>
      <c r="H6" s="16"/>
      <c r="I6" s="16"/>
      <c r="J6" s="37"/>
    </row>
    <row r="7" ht="57" customHeight="1" spans="1:10">
      <c r="A7" s="14"/>
      <c r="B7" s="15" t="s">
        <v>398</v>
      </c>
      <c r="C7" s="16" t="s">
        <v>399</v>
      </c>
      <c r="D7" s="16"/>
      <c r="E7" s="16"/>
      <c r="F7" s="16"/>
      <c r="G7" s="16"/>
      <c r="H7" s="16"/>
      <c r="I7" s="16"/>
      <c r="J7" s="37"/>
    </row>
    <row r="8" ht="69" customHeight="1" spans="1:10">
      <c r="A8" s="17" t="s">
        <v>400</v>
      </c>
      <c r="B8" s="18" t="s">
        <v>401</v>
      </c>
      <c r="C8" s="19" t="s">
        <v>402</v>
      </c>
      <c r="D8" s="19"/>
      <c r="E8" s="19"/>
      <c r="F8" s="19"/>
      <c r="G8" s="19"/>
      <c r="H8" s="19"/>
      <c r="I8" s="19"/>
      <c r="J8" s="38"/>
    </row>
    <row r="9" ht="32.25" customHeight="1" spans="1:10">
      <c r="A9" s="20" t="s">
        <v>403</v>
      </c>
      <c r="B9" s="20"/>
      <c r="C9" s="20"/>
      <c r="D9" s="20"/>
      <c r="E9" s="20"/>
      <c r="F9" s="20"/>
      <c r="G9" s="20"/>
      <c r="H9" s="20"/>
      <c r="I9" s="20"/>
      <c r="J9" s="20"/>
    </row>
    <row r="10" ht="23" customHeight="1" spans="1:10">
      <c r="A10" s="17" t="s">
        <v>404</v>
      </c>
      <c r="B10" s="17"/>
      <c r="C10" s="14" t="s">
        <v>405</v>
      </c>
      <c r="D10" s="14"/>
      <c r="E10" s="14"/>
      <c r="F10" s="14" t="s">
        <v>406</v>
      </c>
      <c r="G10" s="14"/>
      <c r="H10" s="14" t="s">
        <v>407</v>
      </c>
      <c r="I10" s="14"/>
      <c r="J10" s="14"/>
    </row>
    <row r="11" ht="23" customHeight="1" spans="1:10">
      <c r="A11" s="17"/>
      <c r="B11" s="17"/>
      <c r="C11" s="14"/>
      <c r="D11" s="14"/>
      <c r="E11" s="14"/>
      <c r="F11" s="14"/>
      <c r="G11" s="14"/>
      <c r="H11" s="17" t="s">
        <v>408</v>
      </c>
      <c r="I11" s="17" t="s">
        <v>409</v>
      </c>
      <c r="J11" s="17" t="s">
        <v>410</v>
      </c>
    </row>
    <row r="12" ht="24" customHeight="1" spans="1:10">
      <c r="A12" s="21" t="s">
        <v>55</v>
      </c>
      <c r="B12" s="22"/>
      <c r="C12" s="22"/>
      <c r="D12" s="22"/>
      <c r="E12" s="22"/>
      <c r="F12" s="22"/>
      <c r="G12" s="23"/>
      <c r="H12" s="24">
        <v>1733526.94</v>
      </c>
      <c r="I12" s="24">
        <v>1733526.94</v>
      </c>
      <c r="J12" s="24"/>
    </row>
    <row r="13" ht="81" customHeight="1" spans="1:10">
      <c r="A13" s="16" t="s">
        <v>397</v>
      </c>
      <c r="B13" s="25"/>
      <c r="C13" s="16" t="s">
        <v>402</v>
      </c>
      <c r="D13" s="25"/>
      <c r="E13" s="25"/>
      <c r="F13" s="25"/>
      <c r="G13" s="25"/>
      <c r="H13" s="26">
        <v>1733526.94</v>
      </c>
      <c r="I13" s="26">
        <v>1733526.94</v>
      </c>
      <c r="J13" s="26"/>
    </row>
    <row r="14" ht="32.25" customHeight="1" spans="1:10">
      <c r="A14" s="27" t="s">
        <v>411</v>
      </c>
      <c r="B14" s="27"/>
      <c r="C14" s="27"/>
      <c r="D14" s="27"/>
      <c r="E14" s="27"/>
      <c r="F14" s="27"/>
      <c r="G14" s="27"/>
      <c r="H14" s="27"/>
      <c r="I14" s="27"/>
      <c r="J14" s="27"/>
    </row>
    <row r="15" ht="24" customHeight="1" spans="1:10">
      <c r="A15" s="28" t="s">
        <v>412</v>
      </c>
      <c r="B15" s="28"/>
      <c r="C15" s="28"/>
      <c r="D15" s="28"/>
      <c r="E15" s="28"/>
      <c r="F15" s="28"/>
      <c r="G15" s="28"/>
      <c r="H15" s="15" t="s">
        <v>413</v>
      </c>
      <c r="I15" s="39" t="s">
        <v>289</v>
      </c>
      <c r="J15" s="15" t="s">
        <v>414</v>
      </c>
    </row>
    <row r="16" ht="24" customHeight="1" spans="1:10">
      <c r="A16" s="29" t="s">
        <v>282</v>
      </c>
      <c r="B16" s="29" t="s">
        <v>415</v>
      </c>
      <c r="C16" s="30" t="s">
        <v>284</v>
      </c>
      <c r="D16" s="30" t="s">
        <v>285</v>
      </c>
      <c r="E16" s="30" t="s">
        <v>286</v>
      </c>
      <c r="F16" s="30" t="s">
        <v>287</v>
      </c>
      <c r="G16" s="30" t="s">
        <v>288</v>
      </c>
      <c r="H16" s="21"/>
      <c r="I16" s="21"/>
      <c r="J16" s="21"/>
    </row>
    <row r="17" ht="24" customHeight="1" spans="1:10">
      <c r="A17" s="31" t="s">
        <v>291</v>
      </c>
      <c r="B17" s="31" t="s">
        <v>389</v>
      </c>
      <c r="C17" s="32" t="s">
        <v>389</v>
      </c>
      <c r="D17" s="31" t="s">
        <v>389</v>
      </c>
      <c r="E17" s="31" t="s">
        <v>389</v>
      </c>
      <c r="F17" s="31" t="s">
        <v>389</v>
      </c>
      <c r="G17" s="31" t="s">
        <v>389</v>
      </c>
      <c r="H17" s="33" t="s">
        <v>389</v>
      </c>
      <c r="I17" s="40" t="s">
        <v>389</v>
      </c>
      <c r="J17" s="33" t="s">
        <v>389</v>
      </c>
    </row>
    <row r="18" ht="24" customHeight="1" spans="1:10">
      <c r="A18" s="31" t="s">
        <v>389</v>
      </c>
      <c r="B18" s="31" t="s">
        <v>292</v>
      </c>
      <c r="C18" s="32" t="s">
        <v>389</v>
      </c>
      <c r="D18" s="31" t="s">
        <v>389</v>
      </c>
      <c r="E18" s="31" t="s">
        <v>389</v>
      </c>
      <c r="F18" s="31" t="s">
        <v>389</v>
      </c>
      <c r="G18" s="31" t="s">
        <v>389</v>
      </c>
      <c r="H18" s="33" t="s">
        <v>389</v>
      </c>
      <c r="I18" s="40" t="s">
        <v>389</v>
      </c>
      <c r="J18" s="33" t="s">
        <v>389</v>
      </c>
    </row>
    <row r="19" ht="36" customHeight="1" spans="1:10">
      <c r="A19" s="31" t="s">
        <v>389</v>
      </c>
      <c r="B19" s="31"/>
      <c r="C19" s="32" t="s">
        <v>416</v>
      </c>
      <c r="D19" s="31" t="s">
        <v>331</v>
      </c>
      <c r="E19" s="31">
        <v>16</v>
      </c>
      <c r="F19" s="31" t="s">
        <v>324</v>
      </c>
      <c r="G19" s="31" t="s">
        <v>297</v>
      </c>
      <c r="H19" s="33" t="s">
        <v>417</v>
      </c>
      <c r="I19" s="40" t="s">
        <v>418</v>
      </c>
      <c r="J19" s="33" t="s">
        <v>419</v>
      </c>
    </row>
    <row r="20" ht="24" customHeight="1" spans="1:10">
      <c r="A20" s="31" t="s">
        <v>389</v>
      </c>
      <c r="B20" s="31" t="s">
        <v>420</v>
      </c>
      <c r="C20" s="32" t="s">
        <v>389</v>
      </c>
      <c r="D20" s="31" t="s">
        <v>389</v>
      </c>
      <c r="E20" s="31" t="s">
        <v>389</v>
      </c>
      <c r="F20" s="31" t="s">
        <v>389</v>
      </c>
      <c r="G20" s="31" t="s">
        <v>389</v>
      </c>
      <c r="H20" s="33" t="s">
        <v>389</v>
      </c>
      <c r="I20" s="40" t="s">
        <v>389</v>
      </c>
      <c r="J20" s="33" t="s">
        <v>389</v>
      </c>
    </row>
    <row r="21" ht="36" customHeight="1" spans="1:10">
      <c r="A21" s="31" t="s">
        <v>389</v>
      </c>
      <c r="B21" s="31"/>
      <c r="C21" s="32" t="s">
        <v>421</v>
      </c>
      <c r="D21" s="31" t="s">
        <v>331</v>
      </c>
      <c r="E21" s="31" t="s">
        <v>422</v>
      </c>
      <c r="F21" s="31" t="s">
        <v>316</v>
      </c>
      <c r="G21" s="31" t="s">
        <v>297</v>
      </c>
      <c r="H21" s="33" t="s">
        <v>423</v>
      </c>
      <c r="I21" s="40" t="s">
        <v>424</v>
      </c>
      <c r="J21" s="33" t="s">
        <v>425</v>
      </c>
    </row>
    <row r="22" ht="24" customHeight="1" spans="1:10">
      <c r="A22" s="31" t="s">
        <v>389</v>
      </c>
      <c r="B22" s="31" t="s">
        <v>303</v>
      </c>
      <c r="C22" s="32" t="s">
        <v>389</v>
      </c>
      <c r="D22" s="31" t="s">
        <v>389</v>
      </c>
      <c r="E22" s="31" t="s">
        <v>389</v>
      </c>
      <c r="F22" s="31" t="s">
        <v>389</v>
      </c>
      <c r="G22" s="31" t="s">
        <v>389</v>
      </c>
      <c r="H22" s="33" t="s">
        <v>389</v>
      </c>
      <c r="I22" s="40" t="s">
        <v>389</v>
      </c>
      <c r="J22" s="33" t="s">
        <v>389</v>
      </c>
    </row>
    <row r="23" ht="36" customHeight="1" spans="1:10">
      <c r="A23" s="31" t="s">
        <v>389</v>
      </c>
      <c r="B23" s="31"/>
      <c r="C23" s="32" t="s">
        <v>426</v>
      </c>
      <c r="D23" s="31" t="s">
        <v>294</v>
      </c>
      <c r="E23" s="31" t="s">
        <v>82</v>
      </c>
      <c r="F23" s="31" t="s">
        <v>306</v>
      </c>
      <c r="G23" s="31" t="s">
        <v>297</v>
      </c>
      <c r="H23" s="33" t="s">
        <v>423</v>
      </c>
      <c r="I23" s="40" t="s">
        <v>427</v>
      </c>
      <c r="J23" s="33" t="s">
        <v>427</v>
      </c>
    </row>
    <row r="24" ht="24" customHeight="1" spans="1:10">
      <c r="A24" s="31" t="s">
        <v>389</v>
      </c>
      <c r="B24" s="31" t="s">
        <v>428</v>
      </c>
      <c r="C24" s="32" t="s">
        <v>389</v>
      </c>
      <c r="D24" s="31" t="s">
        <v>389</v>
      </c>
      <c r="E24" s="31" t="s">
        <v>389</v>
      </c>
      <c r="F24" s="31" t="s">
        <v>389</v>
      </c>
      <c r="G24" s="31" t="s">
        <v>389</v>
      </c>
      <c r="H24" s="33" t="s">
        <v>389</v>
      </c>
      <c r="I24" s="40" t="s">
        <v>389</v>
      </c>
      <c r="J24" s="33" t="s">
        <v>389</v>
      </c>
    </row>
    <row r="25" ht="36" customHeight="1" spans="1:10">
      <c r="A25" s="31" t="s">
        <v>389</v>
      </c>
      <c r="B25" s="31" t="s">
        <v>389</v>
      </c>
      <c r="C25" s="32" t="s">
        <v>429</v>
      </c>
      <c r="D25" s="31" t="s">
        <v>294</v>
      </c>
      <c r="E25" s="34">
        <f>[1]部门预算收支总表!B38</f>
        <v>0</v>
      </c>
      <c r="F25" s="31" t="s">
        <v>312</v>
      </c>
      <c r="G25" s="31" t="s">
        <v>297</v>
      </c>
      <c r="H25" s="33" t="s">
        <v>430</v>
      </c>
      <c r="I25" s="40" t="s">
        <v>431</v>
      </c>
      <c r="J25" s="33" t="s">
        <v>432</v>
      </c>
    </row>
    <row r="26" ht="24" customHeight="1" spans="1:10">
      <c r="A26" s="31" t="s">
        <v>308</v>
      </c>
      <c r="B26" s="31"/>
      <c r="C26" s="32"/>
      <c r="D26" s="31"/>
      <c r="E26" s="34"/>
      <c r="F26" s="31"/>
      <c r="G26" s="31"/>
      <c r="H26" s="33"/>
      <c r="I26" s="40"/>
      <c r="J26" s="33"/>
    </row>
    <row r="27" ht="24" customHeight="1" spans="1:10">
      <c r="A27" s="31" t="s">
        <v>389</v>
      </c>
      <c r="B27" s="31" t="s">
        <v>314</v>
      </c>
      <c r="C27" s="32" t="s">
        <v>389</v>
      </c>
      <c r="D27" s="31" t="s">
        <v>389</v>
      </c>
      <c r="E27" s="31" t="s">
        <v>389</v>
      </c>
      <c r="F27" s="31" t="s">
        <v>389</v>
      </c>
      <c r="G27" s="31" t="s">
        <v>389</v>
      </c>
      <c r="H27" s="33" t="s">
        <v>389</v>
      </c>
      <c r="I27" s="40" t="s">
        <v>389</v>
      </c>
      <c r="J27" s="33" t="s">
        <v>389</v>
      </c>
    </row>
    <row r="28" ht="60" customHeight="1" spans="1:10">
      <c r="A28" s="31" t="s">
        <v>389</v>
      </c>
      <c r="B28" s="31"/>
      <c r="C28" s="32" t="s">
        <v>313</v>
      </c>
      <c r="D28" s="31" t="s">
        <v>331</v>
      </c>
      <c r="E28" s="31" t="s">
        <v>332</v>
      </c>
      <c r="F28" s="31" t="s">
        <v>316</v>
      </c>
      <c r="G28" s="31" t="s">
        <v>297</v>
      </c>
      <c r="H28" s="33" t="s">
        <v>423</v>
      </c>
      <c r="I28" s="40" t="s">
        <v>433</v>
      </c>
      <c r="J28" s="33" t="s">
        <v>434</v>
      </c>
    </row>
    <row r="29" ht="24" customHeight="1" spans="1:10">
      <c r="A29" s="31"/>
      <c r="B29" s="31" t="s">
        <v>389</v>
      </c>
      <c r="C29" s="32" t="s">
        <v>389</v>
      </c>
      <c r="D29" s="31" t="s">
        <v>389</v>
      </c>
      <c r="E29" s="31" t="s">
        <v>389</v>
      </c>
      <c r="F29" s="31" t="s">
        <v>389</v>
      </c>
      <c r="G29" s="31" t="s">
        <v>389</v>
      </c>
      <c r="H29" s="33" t="s">
        <v>389</v>
      </c>
      <c r="I29" s="40" t="s">
        <v>389</v>
      </c>
      <c r="J29" s="33" t="s">
        <v>389</v>
      </c>
    </row>
    <row r="30" ht="24" customHeight="1" spans="1:10">
      <c r="A30" s="31" t="s">
        <v>318</v>
      </c>
      <c r="B30" s="31" t="s">
        <v>389</v>
      </c>
      <c r="C30" s="32" t="s">
        <v>389</v>
      </c>
      <c r="D30" s="31" t="s">
        <v>389</v>
      </c>
      <c r="E30" s="31" t="s">
        <v>389</v>
      </c>
      <c r="F30" s="31" t="s">
        <v>389</v>
      </c>
      <c r="G30" s="31" t="s">
        <v>389</v>
      </c>
      <c r="H30" s="33" t="s">
        <v>389</v>
      </c>
      <c r="I30" s="40" t="s">
        <v>389</v>
      </c>
      <c r="J30" s="33" t="s">
        <v>389</v>
      </c>
    </row>
    <row r="31" ht="24" customHeight="1" spans="1:10">
      <c r="A31" s="31" t="s">
        <v>389</v>
      </c>
      <c r="B31" s="31" t="s">
        <v>319</v>
      </c>
      <c r="C31" s="32" t="s">
        <v>389</v>
      </c>
      <c r="D31" s="31" t="s">
        <v>389</v>
      </c>
      <c r="E31" s="31" t="s">
        <v>389</v>
      </c>
      <c r="F31" s="31" t="s">
        <v>389</v>
      </c>
      <c r="G31" s="31" t="s">
        <v>389</v>
      </c>
      <c r="H31" s="33" t="s">
        <v>389</v>
      </c>
      <c r="I31" s="40" t="s">
        <v>389</v>
      </c>
      <c r="J31" s="33" t="s">
        <v>389</v>
      </c>
    </row>
    <row r="32" ht="36" customHeight="1" spans="1:10">
      <c r="A32" s="31" t="s">
        <v>389</v>
      </c>
      <c r="B32" s="31" t="s">
        <v>389</v>
      </c>
      <c r="C32" s="32" t="s">
        <v>435</v>
      </c>
      <c r="D32" s="31" t="s">
        <v>331</v>
      </c>
      <c r="E32" s="31" t="s">
        <v>422</v>
      </c>
      <c r="F32" s="31" t="s">
        <v>316</v>
      </c>
      <c r="G32" s="31" t="s">
        <v>297</v>
      </c>
      <c r="H32" s="33" t="s">
        <v>423</v>
      </c>
      <c r="I32" s="40" t="s">
        <v>436</v>
      </c>
      <c r="J32" s="33" t="s">
        <v>437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rintOptions horizontalCentered="1"/>
  <pageMargins left="0.196527777777778" right="0.156944444444444" top="0.275" bottom="0.0388888888888889" header="0.196527777777778" footer="0.118055555555556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H17" sqref="H17"/>
    </sheetView>
  </sheetViews>
  <sheetFormatPr defaultColWidth="8.575" defaultRowHeight="12.75" customHeight="1"/>
  <cols>
    <col min="1" max="1" width="11.25" customWidth="1"/>
    <col min="2" max="2" width="19.625" customWidth="1"/>
    <col min="3" max="5" width="15.375" customWidth="1"/>
    <col min="6" max="19" width="8.75" customWidth="1"/>
  </cols>
  <sheetData>
    <row r="1" ht="17.25" customHeight="1" spans="1:1">
      <c r="A1" s="228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229" t="str">
        <f>"单位名称："&amp;"昆明市东川区种子管理站"</f>
        <v>单位名称：昆明市东川区种子管理站</v>
      </c>
      <c r="S3" s="81" t="s">
        <v>1</v>
      </c>
    </row>
    <row r="4" ht="21.75" customHeight="1" spans="1:19">
      <c r="A4" s="230" t="s">
        <v>53</v>
      </c>
      <c r="B4" s="231" t="s">
        <v>54</v>
      </c>
      <c r="C4" s="231" t="s">
        <v>55</v>
      </c>
      <c r="D4" s="232" t="s">
        <v>56</v>
      </c>
      <c r="E4" s="232"/>
      <c r="F4" s="232"/>
      <c r="G4" s="232"/>
      <c r="H4" s="232"/>
      <c r="I4" s="244"/>
      <c r="J4" s="232"/>
      <c r="K4" s="232"/>
      <c r="L4" s="232"/>
      <c r="M4" s="232"/>
      <c r="N4" s="245"/>
      <c r="O4" s="232" t="s">
        <v>45</v>
      </c>
      <c r="P4" s="232"/>
      <c r="Q4" s="232"/>
      <c r="R4" s="232"/>
      <c r="S4" s="245"/>
    </row>
    <row r="5" ht="27" customHeight="1" spans="1:19">
      <c r="A5" s="233"/>
      <c r="B5" s="234"/>
      <c r="C5" s="234"/>
      <c r="D5" s="234" t="s">
        <v>57</v>
      </c>
      <c r="E5" s="234" t="s">
        <v>58</v>
      </c>
      <c r="F5" s="234" t="s">
        <v>59</v>
      </c>
      <c r="G5" s="234" t="s">
        <v>60</v>
      </c>
      <c r="H5" s="234" t="s">
        <v>61</v>
      </c>
      <c r="I5" s="246" t="s">
        <v>62</v>
      </c>
      <c r="J5" s="247"/>
      <c r="K5" s="247"/>
      <c r="L5" s="247"/>
      <c r="M5" s="247"/>
      <c r="N5" s="248"/>
      <c r="O5" s="234" t="s">
        <v>57</v>
      </c>
      <c r="P5" s="234" t="s">
        <v>58</v>
      </c>
      <c r="Q5" s="234" t="s">
        <v>59</v>
      </c>
      <c r="R5" s="234" t="s">
        <v>60</v>
      </c>
      <c r="S5" s="234" t="s">
        <v>63</v>
      </c>
    </row>
    <row r="6" ht="30" customHeight="1" spans="1:19">
      <c r="A6" s="235"/>
      <c r="B6" s="236"/>
      <c r="C6" s="237"/>
      <c r="D6" s="237"/>
      <c r="E6" s="237"/>
      <c r="F6" s="237"/>
      <c r="G6" s="237"/>
      <c r="H6" s="237"/>
      <c r="I6" s="249" t="s">
        <v>57</v>
      </c>
      <c r="J6" s="248" t="s">
        <v>64</v>
      </c>
      <c r="K6" s="248" t="s">
        <v>65</v>
      </c>
      <c r="L6" s="248" t="s">
        <v>66</v>
      </c>
      <c r="M6" s="248" t="s">
        <v>67</v>
      </c>
      <c r="N6" s="248" t="s">
        <v>68</v>
      </c>
      <c r="O6" s="250"/>
      <c r="P6" s="250"/>
      <c r="Q6" s="250"/>
      <c r="R6" s="250"/>
      <c r="S6" s="237"/>
    </row>
    <row r="7" ht="35" customHeight="1" spans="1:19">
      <c r="A7" s="238">
        <v>1</v>
      </c>
      <c r="B7" s="238">
        <v>2</v>
      </c>
      <c r="C7" s="238">
        <v>3</v>
      </c>
      <c r="D7" s="238">
        <v>4</v>
      </c>
      <c r="E7" s="238">
        <v>5</v>
      </c>
      <c r="F7" s="238">
        <v>6</v>
      </c>
      <c r="G7" s="238">
        <v>7</v>
      </c>
      <c r="H7" s="238">
        <v>8</v>
      </c>
      <c r="I7" s="249">
        <v>9</v>
      </c>
      <c r="J7" s="238">
        <v>10</v>
      </c>
      <c r="K7" s="238">
        <v>11</v>
      </c>
      <c r="L7" s="238">
        <v>12</v>
      </c>
      <c r="M7" s="238">
        <v>13</v>
      </c>
      <c r="N7" s="238">
        <v>14</v>
      </c>
      <c r="O7" s="238">
        <v>15</v>
      </c>
      <c r="P7" s="238">
        <v>16</v>
      </c>
      <c r="Q7" s="238">
        <v>17</v>
      </c>
      <c r="R7" s="238">
        <v>18</v>
      </c>
      <c r="S7" s="238">
        <v>19</v>
      </c>
    </row>
    <row r="8" ht="42" customHeight="1" spans="1:19">
      <c r="A8" s="239" t="s">
        <v>69</v>
      </c>
      <c r="B8" s="239" t="s">
        <v>70</v>
      </c>
      <c r="C8" s="240">
        <v>1733526.94</v>
      </c>
      <c r="D8" s="240">
        <v>1733526.94</v>
      </c>
      <c r="E8" s="240">
        <v>1733526.94</v>
      </c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</row>
    <row r="9" ht="39" customHeight="1" spans="1:19">
      <c r="A9" s="242" t="s">
        <v>55</v>
      </c>
      <c r="B9" s="243"/>
      <c r="C9" s="240">
        <v>1733526.94</v>
      </c>
      <c r="D9" s="240">
        <v>1733526.94</v>
      </c>
      <c r="E9" s="240">
        <v>1733526.94</v>
      </c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75" right="0.156944444444444" top="0.72" bottom="0.72" header="0" footer="0"/>
  <pageSetup paperSize="9" scale="7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3" workbookViewId="0">
      <selection activeCell="A6" sqref="$A6:$XFD26"/>
    </sheetView>
  </sheetViews>
  <sheetFormatPr defaultColWidth="8.575" defaultRowHeight="12.75" customHeight="1"/>
  <cols>
    <col min="1" max="1" width="14.2833333333333" customWidth="1"/>
    <col min="2" max="2" width="36.875" customWidth="1"/>
    <col min="3" max="6" width="17.625" customWidth="1"/>
    <col min="7" max="15" width="10.62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"单位名称："&amp;"昆明市东川区种子管理站"</f>
        <v>单位名称：昆明市东川区种子管理站</v>
      </c>
      <c r="O3" s="97" t="s">
        <v>1</v>
      </c>
    </row>
    <row r="4" s="111" customFormat="1" ht="27" customHeight="1" spans="1:15">
      <c r="A4" s="216" t="s">
        <v>72</v>
      </c>
      <c r="B4" s="216" t="s">
        <v>73</v>
      </c>
      <c r="C4" s="216" t="s">
        <v>55</v>
      </c>
      <c r="D4" s="217" t="s">
        <v>58</v>
      </c>
      <c r="E4" s="218"/>
      <c r="F4" s="219"/>
      <c r="G4" s="220" t="s">
        <v>59</v>
      </c>
      <c r="H4" s="220" t="s">
        <v>60</v>
      </c>
      <c r="I4" s="220" t="s">
        <v>74</v>
      </c>
      <c r="J4" s="217" t="s">
        <v>62</v>
      </c>
      <c r="K4" s="218"/>
      <c r="L4" s="218"/>
      <c r="M4" s="218"/>
      <c r="N4" s="226"/>
      <c r="O4" s="227"/>
    </row>
    <row r="5" s="111" customFormat="1" ht="42" customHeight="1" spans="1:15">
      <c r="A5" s="221"/>
      <c r="B5" s="221"/>
      <c r="C5" s="222"/>
      <c r="D5" s="210" t="s">
        <v>57</v>
      </c>
      <c r="E5" s="210" t="s">
        <v>75</v>
      </c>
      <c r="F5" s="210" t="s">
        <v>76</v>
      </c>
      <c r="G5" s="222"/>
      <c r="H5" s="222"/>
      <c r="I5" s="222"/>
      <c r="J5" s="210" t="s">
        <v>57</v>
      </c>
      <c r="K5" s="210" t="s">
        <v>77</v>
      </c>
      <c r="L5" s="210" t="s">
        <v>78</v>
      </c>
      <c r="M5" s="210" t="s">
        <v>79</v>
      </c>
      <c r="N5" s="210" t="s">
        <v>80</v>
      </c>
      <c r="O5" s="210" t="s">
        <v>81</v>
      </c>
    </row>
    <row r="6" ht="24" customHeight="1" spans="1:15">
      <c r="A6" s="87" t="s">
        <v>82</v>
      </c>
      <c r="B6" s="87" t="s">
        <v>83</v>
      </c>
      <c r="C6" s="87" t="s">
        <v>84</v>
      </c>
      <c r="D6" s="84" t="s">
        <v>85</v>
      </c>
      <c r="E6" s="84" t="s">
        <v>86</v>
      </c>
      <c r="F6" s="84" t="s">
        <v>87</v>
      </c>
      <c r="G6" s="84" t="s">
        <v>88</v>
      </c>
      <c r="H6" s="84" t="s">
        <v>89</v>
      </c>
      <c r="I6" s="84" t="s">
        <v>90</v>
      </c>
      <c r="J6" s="84" t="s">
        <v>91</v>
      </c>
      <c r="K6" s="84" t="s">
        <v>92</v>
      </c>
      <c r="L6" s="84" t="s">
        <v>93</v>
      </c>
      <c r="M6" s="84" t="s">
        <v>94</v>
      </c>
      <c r="N6" s="87" t="s">
        <v>95</v>
      </c>
      <c r="O6" s="84" t="s">
        <v>96</v>
      </c>
    </row>
    <row r="7" ht="24" customHeight="1" spans="1:15">
      <c r="A7" s="89" t="s">
        <v>97</v>
      </c>
      <c r="B7" s="89" t="s">
        <v>98</v>
      </c>
      <c r="C7" s="108">
        <v>317853.6</v>
      </c>
      <c r="D7" s="108">
        <v>317853.6</v>
      </c>
      <c r="E7" s="108">
        <v>269673.6</v>
      </c>
      <c r="F7" s="108">
        <v>48180</v>
      </c>
      <c r="G7" s="108"/>
      <c r="H7" s="108"/>
      <c r="I7" s="108"/>
      <c r="J7" s="108"/>
      <c r="K7" s="108"/>
      <c r="L7" s="108"/>
      <c r="M7" s="108"/>
      <c r="N7" s="108"/>
      <c r="O7" s="108"/>
    </row>
    <row r="8" ht="24" customHeight="1" spans="1:15">
      <c r="A8" s="223" t="s">
        <v>99</v>
      </c>
      <c r="B8" s="223" t="s">
        <v>100</v>
      </c>
      <c r="C8" s="108">
        <v>269673.6</v>
      </c>
      <c r="D8" s="108">
        <v>269673.6</v>
      </c>
      <c r="E8" s="108">
        <v>269673.6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ht="24" customHeight="1" spans="1:15">
      <c r="A9" s="224" t="s">
        <v>101</v>
      </c>
      <c r="B9" s="224" t="s">
        <v>102</v>
      </c>
      <c r="C9" s="108">
        <v>120000</v>
      </c>
      <c r="D9" s="108">
        <v>120000</v>
      </c>
      <c r="E9" s="108">
        <v>120000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4" customHeight="1" spans="1:15">
      <c r="A10" s="224" t="s">
        <v>103</v>
      </c>
      <c r="B10" s="224" t="s">
        <v>104</v>
      </c>
      <c r="C10" s="108">
        <v>149673.6</v>
      </c>
      <c r="D10" s="108">
        <v>149673.6</v>
      </c>
      <c r="E10" s="108">
        <v>149673.6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ht="24" customHeight="1" spans="1:15">
      <c r="A11" s="223" t="s">
        <v>105</v>
      </c>
      <c r="B11" s="223" t="s">
        <v>106</v>
      </c>
      <c r="C11" s="108">
        <v>48180</v>
      </c>
      <c r="D11" s="108">
        <v>48180</v>
      </c>
      <c r="E11" s="108"/>
      <c r="F11" s="108">
        <v>48180</v>
      </c>
      <c r="G11" s="108"/>
      <c r="H11" s="108"/>
      <c r="I11" s="108"/>
      <c r="J11" s="108"/>
      <c r="K11" s="108"/>
      <c r="L11" s="108"/>
      <c r="M11" s="108"/>
      <c r="N11" s="108"/>
      <c r="O11" s="108"/>
    </row>
    <row r="12" ht="24" customHeight="1" spans="1:15">
      <c r="A12" s="224" t="s">
        <v>107</v>
      </c>
      <c r="B12" s="224" t="s">
        <v>108</v>
      </c>
      <c r="C12" s="108">
        <v>48180</v>
      </c>
      <c r="D12" s="108">
        <v>48180</v>
      </c>
      <c r="E12" s="108"/>
      <c r="F12" s="108">
        <v>48180</v>
      </c>
      <c r="G12" s="108"/>
      <c r="H12" s="108"/>
      <c r="I12" s="108"/>
      <c r="J12" s="108"/>
      <c r="K12" s="108"/>
      <c r="L12" s="108"/>
      <c r="M12" s="108"/>
      <c r="N12" s="108"/>
      <c r="O12" s="108"/>
    </row>
    <row r="13" ht="24" customHeight="1" spans="1:15">
      <c r="A13" s="89" t="s">
        <v>109</v>
      </c>
      <c r="B13" s="89" t="s">
        <v>110</v>
      </c>
      <c r="C13" s="108">
        <v>171057.52</v>
      </c>
      <c r="D13" s="108">
        <v>171057.52</v>
      </c>
      <c r="E13" s="108">
        <v>171057.52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ht="24" customHeight="1" spans="1:15">
      <c r="A14" s="223" t="s">
        <v>111</v>
      </c>
      <c r="B14" s="223" t="s">
        <v>112</v>
      </c>
      <c r="C14" s="108">
        <v>171057.52</v>
      </c>
      <c r="D14" s="108">
        <v>171057.52</v>
      </c>
      <c r="E14" s="108">
        <v>171057.52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ht="24" customHeight="1" spans="1:15">
      <c r="A15" s="224" t="s">
        <v>113</v>
      </c>
      <c r="B15" s="224" t="s">
        <v>114</v>
      </c>
      <c r="C15" s="108">
        <v>80374</v>
      </c>
      <c r="D15" s="108">
        <v>80374</v>
      </c>
      <c r="E15" s="108">
        <v>80374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ht="24" customHeight="1" spans="1:15">
      <c r="A16" s="224" t="s">
        <v>115</v>
      </c>
      <c r="B16" s="224" t="s">
        <v>116</v>
      </c>
      <c r="C16" s="108">
        <v>88947</v>
      </c>
      <c r="D16" s="108">
        <v>88947</v>
      </c>
      <c r="E16" s="108">
        <v>88947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ht="24" customHeight="1" spans="1:15">
      <c r="A17" s="224" t="s">
        <v>117</v>
      </c>
      <c r="B17" s="224" t="s">
        <v>118</v>
      </c>
      <c r="C17" s="108">
        <v>1736.52</v>
      </c>
      <c r="D17" s="108">
        <v>1736.52</v>
      </c>
      <c r="E17" s="108">
        <v>1736.52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4" customHeight="1" spans="1:15">
      <c r="A18" s="89" t="s">
        <v>119</v>
      </c>
      <c r="B18" s="89" t="s">
        <v>120</v>
      </c>
      <c r="C18" s="108">
        <v>1126019.82</v>
      </c>
      <c r="D18" s="108">
        <v>1126019.82</v>
      </c>
      <c r="E18" s="108">
        <v>1049019.82</v>
      </c>
      <c r="F18" s="108">
        <v>77000</v>
      </c>
      <c r="G18" s="108"/>
      <c r="H18" s="108"/>
      <c r="I18" s="108"/>
      <c r="J18" s="108"/>
      <c r="K18" s="108"/>
      <c r="L18" s="108"/>
      <c r="M18" s="108"/>
      <c r="N18" s="108"/>
      <c r="O18" s="108"/>
    </row>
    <row r="19" ht="24" customHeight="1" spans="1:15">
      <c r="A19" s="223" t="s">
        <v>121</v>
      </c>
      <c r="B19" s="223" t="s">
        <v>122</v>
      </c>
      <c r="C19" s="108">
        <v>1126019.82</v>
      </c>
      <c r="D19" s="108">
        <v>1126019.82</v>
      </c>
      <c r="E19" s="108">
        <v>1049019.82</v>
      </c>
      <c r="F19" s="108">
        <v>77000</v>
      </c>
      <c r="G19" s="108"/>
      <c r="H19" s="108"/>
      <c r="I19" s="108"/>
      <c r="J19" s="108"/>
      <c r="K19" s="108"/>
      <c r="L19" s="108"/>
      <c r="M19" s="108"/>
      <c r="N19" s="108"/>
      <c r="O19" s="108"/>
    </row>
    <row r="20" ht="24" customHeight="1" spans="1:15">
      <c r="A20" s="224" t="s">
        <v>123</v>
      </c>
      <c r="B20" s="224" t="s">
        <v>124</v>
      </c>
      <c r="C20" s="108">
        <v>1049019.82</v>
      </c>
      <c r="D20" s="108">
        <v>1049019.82</v>
      </c>
      <c r="E20" s="108">
        <v>1049019.82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4" customHeight="1" spans="1:15">
      <c r="A21" s="224" t="s">
        <v>125</v>
      </c>
      <c r="B21" s="224" t="s">
        <v>126</v>
      </c>
      <c r="C21" s="108">
        <v>57000</v>
      </c>
      <c r="D21" s="108">
        <v>57000</v>
      </c>
      <c r="E21" s="108"/>
      <c r="F21" s="108">
        <v>57000</v>
      </c>
      <c r="G21" s="108"/>
      <c r="H21" s="108"/>
      <c r="I21" s="108"/>
      <c r="J21" s="108"/>
      <c r="K21" s="108"/>
      <c r="L21" s="108"/>
      <c r="M21" s="108"/>
      <c r="N21" s="108"/>
      <c r="O21" s="108"/>
    </row>
    <row r="22" ht="24" customHeight="1" spans="1:15">
      <c r="A22" s="224" t="s">
        <v>127</v>
      </c>
      <c r="B22" s="224" t="s">
        <v>128</v>
      </c>
      <c r="C22" s="108">
        <v>20000</v>
      </c>
      <c r="D22" s="108">
        <v>20000</v>
      </c>
      <c r="E22" s="108"/>
      <c r="F22" s="108">
        <v>20000</v>
      </c>
      <c r="G22" s="108"/>
      <c r="H22" s="108"/>
      <c r="I22" s="108"/>
      <c r="J22" s="108"/>
      <c r="K22" s="108"/>
      <c r="L22" s="108"/>
      <c r="M22" s="108"/>
      <c r="N22" s="108"/>
      <c r="O22" s="108"/>
    </row>
    <row r="23" ht="24" customHeight="1" spans="1:15">
      <c r="A23" s="89" t="s">
        <v>129</v>
      </c>
      <c r="B23" s="89" t="s">
        <v>130</v>
      </c>
      <c r="C23" s="108">
        <v>118596</v>
      </c>
      <c r="D23" s="108">
        <v>118596</v>
      </c>
      <c r="E23" s="108">
        <v>118596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ht="24" customHeight="1" spans="1:15">
      <c r="A24" s="223" t="s">
        <v>131</v>
      </c>
      <c r="B24" s="223" t="s">
        <v>132</v>
      </c>
      <c r="C24" s="108">
        <v>118596</v>
      </c>
      <c r="D24" s="108">
        <v>118596</v>
      </c>
      <c r="E24" s="108">
        <v>118596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ht="24" customHeight="1" spans="1:15">
      <c r="A25" s="224" t="s">
        <v>133</v>
      </c>
      <c r="B25" s="224" t="s">
        <v>134</v>
      </c>
      <c r="C25" s="108">
        <v>118596</v>
      </c>
      <c r="D25" s="108">
        <v>118596</v>
      </c>
      <c r="E25" s="108">
        <v>118596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  <row r="26" ht="24" customHeight="1" spans="1:15">
      <c r="A26" s="225" t="s">
        <v>55</v>
      </c>
      <c r="B26" s="69"/>
      <c r="C26" s="108">
        <v>1733526.94</v>
      </c>
      <c r="D26" s="108">
        <v>1733526.94</v>
      </c>
      <c r="E26" s="108">
        <v>1608346.94</v>
      </c>
      <c r="F26" s="108">
        <v>125180</v>
      </c>
      <c r="G26" s="108"/>
      <c r="H26" s="108"/>
      <c r="I26" s="108"/>
      <c r="J26" s="108"/>
      <c r="K26" s="108"/>
      <c r="L26" s="108"/>
      <c r="M26" s="108"/>
      <c r="N26" s="108"/>
      <c r="O26" s="10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14583333333333" right="0.156944444444444" top="0.472222222222222" bottom="0.72" header="0" footer="0"/>
  <pageSetup paperSize="9" scale="6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3" sqref="$A3:$XF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135</v>
      </c>
    </row>
    <row r="2" ht="25" customHeight="1" spans="1:1">
      <c r="A2" s="76" t="str">
        <f>"2026"&amp;"年部门财政拨款收支预算总表"</f>
        <v>2026年部门财政拨款收支预算总表</v>
      </c>
    </row>
    <row r="3" ht="24" customHeight="1" spans="1:4">
      <c r="A3" s="79" t="str">
        <f>"单位名称："&amp;"昆明市东川区种子管理站"</f>
        <v>单位名称：昆明市东川区种子管理站</v>
      </c>
      <c r="B3" s="209"/>
      <c r="D3" s="97" t="s">
        <v>1</v>
      </c>
    </row>
    <row r="4" ht="24" customHeight="1" spans="1:4">
      <c r="A4" s="210" t="s">
        <v>2</v>
      </c>
      <c r="B4" s="211"/>
      <c r="C4" s="210" t="s">
        <v>3</v>
      </c>
      <c r="D4" s="211"/>
    </row>
    <row r="5" ht="24" customHeight="1" spans="1:4">
      <c r="A5" s="210" t="s">
        <v>4</v>
      </c>
      <c r="B5" s="210" t="s">
        <v>5</v>
      </c>
      <c r="C5" s="210" t="s">
        <v>6</v>
      </c>
      <c r="D5" s="210" t="s">
        <v>5</v>
      </c>
    </row>
    <row r="6" ht="24" customHeight="1" spans="1:4">
      <c r="A6" s="212" t="s">
        <v>136</v>
      </c>
      <c r="B6" s="108">
        <v>1733526.94</v>
      </c>
      <c r="C6" s="212" t="s">
        <v>137</v>
      </c>
      <c r="D6" s="108">
        <v>1733526.94</v>
      </c>
    </row>
    <row r="7" ht="24" customHeight="1" spans="1:4">
      <c r="A7" s="212" t="s">
        <v>138</v>
      </c>
      <c r="B7" s="108">
        <v>1733526.94</v>
      </c>
      <c r="C7" s="212" t="s">
        <v>139</v>
      </c>
      <c r="D7" s="108"/>
    </row>
    <row r="8" ht="24" customHeight="1" spans="1:4">
      <c r="A8" s="212" t="s">
        <v>140</v>
      </c>
      <c r="B8" s="108"/>
      <c r="C8" s="212" t="s">
        <v>141</v>
      </c>
      <c r="D8" s="108"/>
    </row>
    <row r="9" ht="24" customHeight="1" spans="1:4">
      <c r="A9" s="212" t="s">
        <v>142</v>
      </c>
      <c r="B9" s="108"/>
      <c r="C9" s="212" t="s">
        <v>143</v>
      </c>
      <c r="D9" s="108"/>
    </row>
    <row r="10" ht="24" customHeight="1" spans="1:4">
      <c r="A10" s="212" t="s">
        <v>144</v>
      </c>
      <c r="B10" s="108"/>
      <c r="C10" s="212" t="s">
        <v>145</v>
      </c>
      <c r="D10" s="108"/>
    </row>
    <row r="11" ht="24" customHeight="1" spans="1:4">
      <c r="A11" s="212" t="s">
        <v>138</v>
      </c>
      <c r="B11" s="108"/>
      <c r="C11" s="212" t="s">
        <v>146</v>
      </c>
      <c r="D11" s="108"/>
    </row>
    <row r="12" ht="24" customHeight="1" spans="1:4">
      <c r="A12" s="192" t="s">
        <v>140</v>
      </c>
      <c r="B12" s="108"/>
      <c r="C12" s="38" t="s">
        <v>147</v>
      </c>
      <c r="D12" s="108"/>
    </row>
    <row r="13" ht="24" customHeight="1" spans="1:4">
      <c r="A13" s="192" t="s">
        <v>142</v>
      </c>
      <c r="B13" s="108"/>
      <c r="C13" s="38" t="s">
        <v>148</v>
      </c>
      <c r="D13" s="108"/>
    </row>
    <row r="14" ht="24" customHeight="1" spans="1:4">
      <c r="A14" s="213"/>
      <c r="B14" s="108"/>
      <c r="C14" s="38" t="s">
        <v>149</v>
      </c>
      <c r="D14" s="108">
        <v>317853.6</v>
      </c>
    </row>
    <row r="15" ht="24" customHeight="1" spans="1:4">
      <c r="A15" s="213"/>
      <c r="B15" s="108"/>
      <c r="C15" s="38" t="s">
        <v>150</v>
      </c>
      <c r="D15" s="108">
        <v>171057.52</v>
      </c>
    </row>
    <row r="16" ht="24" customHeight="1" spans="1:4">
      <c r="A16" s="213"/>
      <c r="B16" s="108"/>
      <c r="C16" s="38" t="s">
        <v>151</v>
      </c>
      <c r="D16" s="108"/>
    </row>
    <row r="17" ht="24" customHeight="1" spans="1:4">
      <c r="A17" s="213"/>
      <c r="B17" s="108"/>
      <c r="C17" s="38" t="s">
        <v>152</v>
      </c>
      <c r="D17" s="108"/>
    </row>
    <row r="18" ht="24" customHeight="1" spans="1:4">
      <c r="A18" s="213"/>
      <c r="B18" s="108"/>
      <c r="C18" s="38" t="s">
        <v>153</v>
      </c>
      <c r="D18" s="108">
        <v>1126019.82</v>
      </c>
    </row>
    <row r="19" ht="24" customHeight="1" spans="1:4">
      <c r="A19" s="213"/>
      <c r="B19" s="108"/>
      <c r="C19" s="38" t="s">
        <v>154</v>
      </c>
      <c r="D19" s="108"/>
    </row>
    <row r="20" ht="24" customHeight="1" spans="1:4">
      <c r="A20" s="213"/>
      <c r="B20" s="108"/>
      <c r="C20" s="38" t="s">
        <v>155</v>
      </c>
      <c r="D20" s="108"/>
    </row>
    <row r="21" ht="24" customHeight="1" spans="1:4">
      <c r="A21" s="213"/>
      <c r="B21" s="108"/>
      <c r="C21" s="38" t="s">
        <v>156</v>
      </c>
      <c r="D21" s="108"/>
    </row>
    <row r="22" ht="24" customHeight="1" spans="1:4">
      <c r="A22" s="213"/>
      <c r="B22" s="108"/>
      <c r="C22" s="38" t="s">
        <v>157</v>
      </c>
      <c r="D22" s="108"/>
    </row>
    <row r="23" ht="24" customHeight="1" spans="1:4">
      <c r="A23" s="213"/>
      <c r="B23" s="108"/>
      <c r="C23" s="38" t="s">
        <v>158</v>
      </c>
      <c r="D23" s="108"/>
    </row>
    <row r="24" ht="24" customHeight="1" spans="1:4">
      <c r="A24" s="213"/>
      <c r="B24" s="108"/>
      <c r="C24" s="38" t="s">
        <v>159</v>
      </c>
      <c r="D24" s="108"/>
    </row>
    <row r="25" ht="24" customHeight="1" spans="1:4">
      <c r="A25" s="213"/>
      <c r="B25" s="108"/>
      <c r="C25" s="38" t="s">
        <v>160</v>
      </c>
      <c r="D25" s="108">
        <v>118596</v>
      </c>
    </row>
    <row r="26" ht="24" customHeight="1" spans="1:4">
      <c r="A26" s="213"/>
      <c r="B26" s="108"/>
      <c r="C26" s="38" t="s">
        <v>161</v>
      </c>
      <c r="D26" s="108"/>
    </row>
    <row r="27" ht="24" customHeight="1" spans="1:4">
      <c r="A27" s="213"/>
      <c r="B27" s="108"/>
      <c r="C27" s="38" t="s">
        <v>162</v>
      </c>
      <c r="D27" s="108"/>
    </row>
    <row r="28" ht="24" customHeight="1" spans="1:4">
      <c r="A28" s="213"/>
      <c r="B28" s="108"/>
      <c r="C28" s="38" t="s">
        <v>163</v>
      </c>
      <c r="D28" s="108"/>
    </row>
    <row r="29" ht="24" customHeight="1" spans="1:4">
      <c r="A29" s="213"/>
      <c r="B29" s="108"/>
      <c r="C29" s="38" t="s">
        <v>164</v>
      </c>
      <c r="D29" s="108"/>
    </row>
    <row r="30" ht="24" customHeight="1" spans="1:4">
      <c r="A30" s="213"/>
      <c r="B30" s="108"/>
      <c r="C30" s="38" t="s">
        <v>165</v>
      </c>
      <c r="D30" s="108"/>
    </row>
    <row r="31" ht="24" customHeight="1" spans="1:4">
      <c r="A31" s="213"/>
      <c r="B31" s="108"/>
      <c r="C31" s="192" t="s">
        <v>166</v>
      </c>
      <c r="D31" s="108"/>
    </row>
    <row r="32" ht="24" customHeight="1" spans="1:4">
      <c r="A32" s="213"/>
      <c r="B32" s="108"/>
      <c r="C32" s="192" t="s">
        <v>167</v>
      </c>
      <c r="D32" s="108"/>
    </row>
    <row r="33" ht="24" customHeight="1" spans="1:4">
      <c r="A33" s="213"/>
      <c r="B33" s="108"/>
      <c r="C33" s="65" t="s">
        <v>168</v>
      </c>
      <c r="D33" s="108"/>
    </row>
    <row r="34" ht="24" customHeight="1" spans="1:4">
      <c r="A34" s="214" t="s">
        <v>50</v>
      </c>
      <c r="B34" s="215">
        <v>1733526.94</v>
      </c>
      <c r="C34" s="214" t="s">
        <v>51</v>
      </c>
      <c r="D34" s="215">
        <v>1733526.94</v>
      </c>
    </row>
  </sheetData>
  <mergeCells count="4">
    <mergeCell ref="A2:D2"/>
    <mergeCell ref="A3:B3"/>
    <mergeCell ref="A4:B4"/>
    <mergeCell ref="C4:D4"/>
  </mergeCells>
  <printOptions horizontalCentered="1"/>
  <pageMargins left="0.590277777777778" right="0.550694444444444" top="0.314583333333333" bottom="0.118055555555556" header="0" footer="0"/>
  <pageSetup paperSize="9" scale="67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I4" sqref="I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0"/>
      <c r="F1" s="101"/>
      <c r="G1" s="185" t="s">
        <v>169</v>
      </c>
    </row>
    <row r="2" ht="41.25" customHeight="1" spans="1:7">
      <c r="A2" s="171" t="str">
        <f>"2026"&amp;"年一般公共预算支出预算表（按功能科目分类）"</f>
        <v>2026年一般公共预算支出预算表（按功能科目分类）</v>
      </c>
      <c r="B2" s="171"/>
      <c r="C2" s="171"/>
      <c r="D2" s="171"/>
      <c r="E2" s="171"/>
      <c r="F2" s="171"/>
      <c r="G2" s="171"/>
    </row>
    <row r="3" ht="24" customHeight="1" spans="1:7">
      <c r="A3" s="44" t="str">
        <f>"单位名称："&amp;"昆明市东川区种子管理站"</f>
        <v>单位名称：昆明市东川区种子管理站</v>
      </c>
      <c r="F3" s="165"/>
      <c r="G3" s="185" t="s">
        <v>1</v>
      </c>
    </row>
    <row r="4" ht="24" customHeight="1" spans="1:7">
      <c r="A4" s="205" t="s">
        <v>170</v>
      </c>
      <c r="B4" s="206"/>
      <c r="C4" s="173" t="s">
        <v>55</v>
      </c>
      <c r="D4" s="195" t="s">
        <v>75</v>
      </c>
      <c r="E4" s="13"/>
      <c r="F4" s="36"/>
      <c r="G4" s="182" t="s">
        <v>76</v>
      </c>
    </row>
    <row r="5" ht="24" customHeight="1" spans="1:7">
      <c r="A5" s="207" t="s">
        <v>72</v>
      </c>
      <c r="B5" s="207" t="s">
        <v>73</v>
      </c>
      <c r="C5" s="55"/>
      <c r="D5" s="14" t="s">
        <v>57</v>
      </c>
      <c r="E5" s="14" t="s">
        <v>171</v>
      </c>
      <c r="F5" s="14" t="s">
        <v>172</v>
      </c>
      <c r="G5" s="184"/>
    </row>
    <row r="6" ht="24" customHeight="1" spans="1:7">
      <c r="A6" s="14" t="s">
        <v>82</v>
      </c>
      <c r="B6" s="14" t="s">
        <v>83</v>
      </c>
      <c r="C6" s="14" t="s">
        <v>84</v>
      </c>
      <c r="D6" s="14" t="s">
        <v>85</v>
      </c>
      <c r="E6" s="14" t="s">
        <v>86</v>
      </c>
      <c r="F6" s="14" t="s">
        <v>87</v>
      </c>
      <c r="G6" s="14" t="s">
        <v>88</v>
      </c>
    </row>
    <row r="7" ht="24" customHeight="1" spans="1:7">
      <c r="A7" s="65" t="s">
        <v>97</v>
      </c>
      <c r="B7" s="65" t="s">
        <v>98</v>
      </c>
      <c r="C7" s="108">
        <v>317853.6</v>
      </c>
      <c r="D7" s="108">
        <v>269673.6</v>
      </c>
      <c r="E7" s="108">
        <v>264873.6</v>
      </c>
      <c r="F7" s="108">
        <v>4800</v>
      </c>
      <c r="G7" s="108">
        <v>48180</v>
      </c>
    </row>
    <row r="8" ht="24" customHeight="1" spans="1:7">
      <c r="A8" s="179" t="s">
        <v>99</v>
      </c>
      <c r="B8" s="179" t="s">
        <v>100</v>
      </c>
      <c r="C8" s="108">
        <v>269673.6</v>
      </c>
      <c r="D8" s="108">
        <v>269673.6</v>
      </c>
      <c r="E8" s="108">
        <v>264873.6</v>
      </c>
      <c r="F8" s="108">
        <v>4800</v>
      </c>
      <c r="G8" s="108"/>
    </row>
    <row r="9" ht="24" customHeight="1" spans="1:7">
      <c r="A9" s="208" t="s">
        <v>101</v>
      </c>
      <c r="B9" s="208" t="s">
        <v>102</v>
      </c>
      <c r="C9" s="108">
        <v>120000</v>
      </c>
      <c r="D9" s="108">
        <v>120000</v>
      </c>
      <c r="E9" s="108">
        <v>115200</v>
      </c>
      <c r="F9" s="108">
        <v>4800</v>
      </c>
      <c r="G9" s="108"/>
    </row>
    <row r="10" ht="24" customHeight="1" spans="1:7">
      <c r="A10" s="208" t="s">
        <v>103</v>
      </c>
      <c r="B10" s="208" t="s">
        <v>104</v>
      </c>
      <c r="C10" s="108">
        <v>149673.6</v>
      </c>
      <c r="D10" s="108">
        <v>149673.6</v>
      </c>
      <c r="E10" s="108">
        <v>149673.6</v>
      </c>
      <c r="F10" s="108"/>
      <c r="G10" s="108"/>
    </row>
    <row r="11" ht="24" customHeight="1" spans="1:7">
      <c r="A11" s="179" t="s">
        <v>105</v>
      </c>
      <c r="B11" s="179" t="s">
        <v>106</v>
      </c>
      <c r="C11" s="108">
        <v>48180</v>
      </c>
      <c r="D11" s="108"/>
      <c r="E11" s="108"/>
      <c r="F11" s="108"/>
      <c r="G11" s="108">
        <v>48180</v>
      </c>
    </row>
    <row r="12" ht="24" customHeight="1" spans="1:7">
      <c r="A12" s="208" t="s">
        <v>107</v>
      </c>
      <c r="B12" s="208" t="s">
        <v>108</v>
      </c>
      <c r="C12" s="108">
        <v>48180</v>
      </c>
      <c r="D12" s="108"/>
      <c r="E12" s="108"/>
      <c r="F12" s="108"/>
      <c r="G12" s="108">
        <v>48180</v>
      </c>
    </row>
    <row r="13" ht="24" customHeight="1" spans="1:7">
      <c r="A13" s="65" t="s">
        <v>109</v>
      </c>
      <c r="B13" s="65" t="s">
        <v>110</v>
      </c>
      <c r="C13" s="108">
        <v>171057.52</v>
      </c>
      <c r="D13" s="108">
        <v>171057.52</v>
      </c>
      <c r="E13" s="108">
        <v>171057.52</v>
      </c>
      <c r="F13" s="108"/>
      <c r="G13" s="108"/>
    </row>
    <row r="14" ht="24" customHeight="1" spans="1:7">
      <c r="A14" s="179" t="s">
        <v>111</v>
      </c>
      <c r="B14" s="179" t="s">
        <v>112</v>
      </c>
      <c r="C14" s="108">
        <v>171057.52</v>
      </c>
      <c r="D14" s="108">
        <v>171057.52</v>
      </c>
      <c r="E14" s="108">
        <v>171057.52</v>
      </c>
      <c r="F14" s="108"/>
      <c r="G14" s="108"/>
    </row>
    <row r="15" ht="24" customHeight="1" spans="1:7">
      <c r="A15" s="208" t="s">
        <v>113</v>
      </c>
      <c r="B15" s="208" t="s">
        <v>114</v>
      </c>
      <c r="C15" s="108">
        <v>80374</v>
      </c>
      <c r="D15" s="108">
        <v>80374</v>
      </c>
      <c r="E15" s="108">
        <v>80374</v>
      </c>
      <c r="F15" s="108"/>
      <c r="G15" s="108"/>
    </row>
    <row r="16" ht="24" customHeight="1" spans="1:7">
      <c r="A16" s="208" t="s">
        <v>115</v>
      </c>
      <c r="B16" s="208" t="s">
        <v>116</v>
      </c>
      <c r="C16" s="108">
        <v>88947</v>
      </c>
      <c r="D16" s="108">
        <v>88947</v>
      </c>
      <c r="E16" s="108">
        <v>88947</v>
      </c>
      <c r="F16" s="108"/>
      <c r="G16" s="108"/>
    </row>
    <row r="17" ht="24" customHeight="1" spans="1:7">
      <c r="A17" s="208" t="s">
        <v>117</v>
      </c>
      <c r="B17" s="208" t="s">
        <v>118</v>
      </c>
      <c r="C17" s="108">
        <v>1736.52</v>
      </c>
      <c r="D17" s="108">
        <v>1736.52</v>
      </c>
      <c r="E17" s="108">
        <v>1736.52</v>
      </c>
      <c r="F17" s="108"/>
      <c r="G17" s="108"/>
    </row>
    <row r="18" ht="24" customHeight="1" spans="1:7">
      <c r="A18" s="65" t="s">
        <v>119</v>
      </c>
      <c r="B18" s="65" t="s">
        <v>120</v>
      </c>
      <c r="C18" s="108">
        <v>1126019.82</v>
      </c>
      <c r="D18" s="108">
        <v>1049019.82</v>
      </c>
      <c r="E18" s="108">
        <v>985579.82</v>
      </c>
      <c r="F18" s="108">
        <v>63440</v>
      </c>
      <c r="G18" s="108">
        <v>77000</v>
      </c>
    </row>
    <row r="19" ht="24" customHeight="1" spans="1:7">
      <c r="A19" s="179" t="s">
        <v>121</v>
      </c>
      <c r="B19" s="179" t="s">
        <v>122</v>
      </c>
      <c r="C19" s="108">
        <v>1126019.82</v>
      </c>
      <c r="D19" s="108">
        <v>1049019.82</v>
      </c>
      <c r="E19" s="108">
        <v>985579.82</v>
      </c>
      <c r="F19" s="108">
        <v>63440</v>
      </c>
      <c r="G19" s="108">
        <v>77000</v>
      </c>
    </row>
    <row r="20" ht="24" customHeight="1" spans="1:7">
      <c r="A20" s="208" t="s">
        <v>123</v>
      </c>
      <c r="B20" s="208" t="s">
        <v>124</v>
      </c>
      <c r="C20" s="108">
        <v>1049019.82</v>
      </c>
      <c r="D20" s="108">
        <v>1049019.82</v>
      </c>
      <c r="E20" s="108">
        <v>985579.82</v>
      </c>
      <c r="F20" s="108">
        <v>63440</v>
      </c>
      <c r="G20" s="108"/>
    </row>
    <row r="21" ht="24" customHeight="1" spans="1:7">
      <c r="A21" s="208" t="s">
        <v>125</v>
      </c>
      <c r="B21" s="208" t="s">
        <v>126</v>
      </c>
      <c r="C21" s="108">
        <v>57000</v>
      </c>
      <c r="D21" s="108"/>
      <c r="E21" s="108"/>
      <c r="F21" s="108"/>
      <c r="G21" s="108">
        <v>57000</v>
      </c>
    </row>
    <row r="22" ht="24" customHeight="1" spans="1:7">
      <c r="A22" s="208" t="s">
        <v>127</v>
      </c>
      <c r="B22" s="208" t="s">
        <v>128</v>
      </c>
      <c r="C22" s="108">
        <v>20000</v>
      </c>
      <c r="D22" s="108"/>
      <c r="E22" s="108"/>
      <c r="F22" s="108"/>
      <c r="G22" s="108">
        <v>20000</v>
      </c>
    </row>
    <row r="23" ht="24" customHeight="1" spans="1:7">
      <c r="A23" s="65" t="s">
        <v>129</v>
      </c>
      <c r="B23" s="65" t="s">
        <v>130</v>
      </c>
      <c r="C23" s="108">
        <v>118596</v>
      </c>
      <c r="D23" s="108">
        <v>118596</v>
      </c>
      <c r="E23" s="108">
        <v>118596</v>
      </c>
      <c r="F23" s="108"/>
      <c r="G23" s="108"/>
    </row>
    <row r="24" ht="24" customHeight="1" spans="1:7">
      <c r="A24" s="179" t="s">
        <v>131</v>
      </c>
      <c r="B24" s="179" t="s">
        <v>132</v>
      </c>
      <c r="C24" s="108">
        <v>118596</v>
      </c>
      <c r="D24" s="108">
        <v>118596</v>
      </c>
      <c r="E24" s="108">
        <v>118596</v>
      </c>
      <c r="F24" s="108"/>
      <c r="G24" s="108"/>
    </row>
    <row r="25" ht="24" customHeight="1" spans="1:7">
      <c r="A25" s="208" t="s">
        <v>133</v>
      </c>
      <c r="B25" s="208" t="s">
        <v>134</v>
      </c>
      <c r="C25" s="108">
        <v>118596</v>
      </c>
      <c r="D25" s="108">
        <v>118596</v>
      </c>
      <c r="E25" s="108">
        <v>118596</v>
      </c>
      <c r="F25" s="108"/>
      <c r="G25" s="108"/>
    </row>
    <row r="26" ht="24" customHeight="1" spans="1:7">
      <c r="A26" s="12" t="s">
        <v>173</v>
      </c>
      <c r="B26" s="36" t="s">
        <v>173</v>
      </c>
      <c r="C26" s="108">
        <v>1733526.94</v>
      </c>
      <c r="D26" s="108">
        <v>1608346.94</v>
      </c>
      <c r="E26" s="108">
        <v>1540106.94</v>
      </c>
      <c r="F26" s="108">
        <v>68240</v>
      </c>
      <c r="G26" s="108">
        <v>125180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G16" sqref="G16"/>
    </sheetView>
  </sheetViews>
  <sheetFormatPr defaultColWidth="10.425" defaultRowHeight="14.25" customHeight="1" outlineLevelRow="6" outlineLevelCol="5"/>
  <cols>
    <col min="1" max="1" width="24.5" customWidth="1"/>
    <col min="2" max="2" width="24.125" customWidth="1"/>
    <col min="3" max="3" width="19.125" customWidth="1"/>
    <col min="4" max="4" width="18.875" customWidth="1"/>
    <col min="5" max="5" width="22" customWidth="1"/>
    <col min="6" max="6" width="20.125" customWidth="1"/>
  </cols>
  <sheetData>
    <row r="1" customHeight="1" spans="1:6">
      <c r="A1" s="78"/>
      <c r="B1" s="78"/>
      <c r="C1" s="78"/>
      <c r="D1" s="78"/>
      <c r="E1" s="77"/>
      <c r="F1" s="200" t="s">
        <v>174</v>
      </c>
    </row>
    <row r="2" ht="41.25" customHeight="1" spans="1:6">
      <c r="A2" s="201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ht="28" customHeight="1" spans="1:6">
      <c r="A3" s="45" t="str">
        <f>"单位名称："&amp;"昆明市东川区种子管理站"</f>
        <v>单位名称：昆明市东川区种子管理站</v>
      </c>
      <c r="B3" s="79"/>
      <c r="D3" s="202"/>
      <c r="E3" s="203"/>
      <c r="F3" s="97" t="s">
        <v>1</v>
      </c>
    </row>
    <row r="4" ht="27" customHeight="1" spans="1:6">
      <c r="A4" s="82" t="s">
        <v>175</v>
      </c>
      <c r="B4" s="82" t="s">
        <v>176</v>
      </c>
      <c r="C4" s="84" t="s">
        <v>177</v>
      </c>
      <c r="D4" s="82"/>
      <c r="E4" s="83"/>
      <c r="F4" s="82" t="s">
        <v>178</v>
      </c>
    </row>
    <row r="5" ht="28.5" customHeight="1" spans="1:6">
      <c r="A5" s="204"/>
      <c r="B5" s="86"/>
      <c r="C5" s="83" t="s">
        <v>57</v>
      </c>
      <c r="D5" s="83" t="s">
        <v>179</v>
      </c>
      <c r="E5" s="83" t="s">
        <v>180</v>
      </c>
      <c r="F5" s="85"/>
    </row>
    <row r="6" ht="28" customHeight="1" spans="1:6">
      <c r="A6" s="84" t="s">
        <v>82</v>
      </c>
      <c r="B6" s="84" t="s">
        <v>83</v>
      </c>
      <c r="C6" s="84" t="s">
        <v>84</v>
      </c>
      <c r="D6" s="84" t="s">
        <v>85</v>
      </c>
      <c r="E6" s="84" t="s">
        <v>86</v>
      </c>
      <c r="F6" s="84" t="s">
        <v>87</v>
      </c>
    </row>
    <row r="7" ht="28" customHeight="1" spans="1:6">
      <c r="A7" s="108">
        <v>13600</v>
      </c>
      <c r="B7" s="108"/>
      <c r="C7" s="108">
        <v>12000</v>
      </c>
      <c r="D7" s="108"/>
      <c r="E7" s="108">
        <v>12000</v>
      </c>
      <c r="F7" s="108">
        <v>1600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354166666666667" right="0.118055555555556" top="0.720138888888889" bottom="0.720138888888889" header="0.279166666666667" footer="0.279166666666667"/>
  <pageSetup paperSize="9" fitToWidth="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37"/>
  <sheetViews>
    <sheetView showZeros="0" topLeftCell="A13" workbookViewId="0">
      <selection activeCell="K1" sqref="A$1:Y$1048576"/>
    </sheetView>
  </sheetViews>
  <sheetFormatPr defaultColWidth="9.14166666666667" defaultRowHeight="14.25" customHeight="1"/>
  <cols>
    <col min="1" max="3" width="15.625" style="111" customWidth="1"/>
    <col min="4" max="4" width="15.625" customWidth="1"/>
    <col min="5" max="5" width="9.625" customWidth="1"/>
    <col min="6" max="6" width="16.5" style="111" customWidth="1"/>
    <col min="7" max="7" width="8.375" style="111" customWidth="1"/>
    <col min="8" max="8" width="15.625" style="111" customWidth="1"/>
    <col min="9" max="10" width="14.75" customWidth="1"/>
    <col min="11" max="13" width="8.375" customWidth="1"/>
    <col min="14" max="14" width="14.75" customWidth="1"/>
    <col min="15" max="25" width="8.625" customWidth="1"/>
  </cols>
  <sheetData>
    <row r="1" ht="13.5" customHeight="1" spans="2:25">
      <c r="B1" s="187"/>
      <c r="C1" s="188"/>
      <c r="E1" s="189"/>
      <c r="F1" s="190"/>
      <c r="G1" s="190"/>
      <c r="H1" s="190"/>
      <c r="I1" s="139"/>
      <c r="J1" s="139"/>
      <c r="K1" s="139"/>
      <c r="L1" s="139"/>
      <c r="M1" s="139"/>
      <c r="N1" s="139"/>
      <c r="O1" s="139"/>
      <c r="S1" s="139"/>
      <c r="W1" s="198"/>
      <c r="Y1" s="42" t="s">
        <v>181</v>
      </c>
    </row>
    <row r="2" ht="36" customHeight="1" spans="1:25">
      <c r="A2" s="115" t="str">
        <f>"2026"&amp;"年部门基本支出预算表"</f>
        <v>2026年部门基本支出预算表</v>
      </c>
      <c r="B2" s="116"/>
      <c r="C2" s="115"/>
      <c r="D2" s="99"/>
      <c r="E2" s="99"/>
      <c r="F2" s="115"/>
      <c r="G2" s="115"/>
      <c r="H2" s="115"/>
      <c r="I2" s="99"/>
      <c r="J2" s="99"/>
      <c r="K2" s="99"/>
      <c r="L2" s="99"/>
      <c r="M2" s="99"/>
      <c r="N2" s="99"/>
      <c r="O2" s="99"/>
      <c r="P2" s="43"/>
      <c r="Q2" s="43"/>
      <c r="R2" s="43"/>
      <c r="S2" s="99"/>
      <c r="T2" s="99"/>
      <c r="U2" s="99"/>
      <c r="V2" s="99"/>
      <c r="W2" s="99"/>
      <c r="X2" s="99"/>
      <c r="Y2" s="99"/>
    </row>
    <row r="3" ht="18.75" customHeight="1" spans="1:25">
      <c r="A3" s="158" t="str">
        <f>"单位名称："&amp;"昆明市东川区种子管理站"</f>
        <v>单位名称：昆明市东川区种子管理站</v>
      </c>
      <c r="B3" s="103"/>
      <c r="C3" s="158"/>
      <c r="D3" s="44"/>
      <c r="E3" s="44"/>
      <c r="F3" s="158"/>
      <c r="G3" s="158"/>
      <c r="H3" s="158"/>
      <c r="I3" s="142"/>
      <c r="J3" s="142"/>
      <c r="K3" s="142"/>
      <c r="L3" s="142"/>
      <c r="M3" s="142"/>
      <c r="N3" s="142"/>
      <c r="O3" s="142"/>
      <c r="P3" s="46"/>
      <c r="Q3" s="46"/>
      <c r="R3" s="46"/>
      <c r="S3" s="142"/>
      <c r="W3" s="199"/>
      <c r="Y3" s="42" t="s">
        <v>1</v>
      </c>
    </row>
    <row r="4" ht="18" customHeight="1" spans="1:25">
      <c r="A4" s="48" t="s">
        <v>182</v>
      </c>
      <c r="B4" s="48" t="s">
        <v>183</v>
      </c>
      <c r="C4" s="48" t="s">
        <v>184</v>
      </c>
      <c r="D4" s="48" t="s">
        <v>185</v>
      </c>
      <c r="E4" s="48" t="s">
        <v>186</v>
      </c>
      <c r="F4" s="48" t="s">
        <v>187</v>
      </c>
      <c r="G4" s="48" t="s">
        <v>188</v>
      </c>
      <c r="H4" s="48" t="s">
        <v>189</v>
      </c>
      <c r="I4" s="195" t="s">
        <v>190</v>
      </c>
      <c r="J4" s="161" t="s">
        <v>190</v>
      </c>
      <c r="K4" s="161"/>
      <c r="L4" s="161"/>
      <c r="M4" s="161"/>
      <c r="N4" s="161"/>
      <c r="O4" s="161"/>
      <c r="P4" s="13"/>
      <c r="Q4" s="13"/>
      <c r="R4" s="13"/>
      <c r="S4" s="134" t="s">
        <v>61</v>
      </c>
      <c r="T4" s="161" t="s">
        <v>62</v>
      </c>
      <c r="U4" s="161"/>
      <c r="V4" s="161"/>
      <c r="W4" s="161"/>
      <c r="X4" s="161"/>
      <c r="Y4" s="109"/>
    </row>
    <row r="5" ht="18" customHeight="1" spans="1:25">
      <c r="A5" s="50"/>
      <c r="B5" s="51"/>
      <c r="C5" s="50"/>
      <c r="D5" s="50"/>
      <c r="E5" s="50"/>
      <c r="F5" s="50"/>
      <c r="G5" s="50"/>
      <c r="H5" s="50"/>
      <c r="I5" s="173" t="s">
        <v>191</v>
      </c>
      <c r="J5" s="195" t="s">
        <v>58</v>
      </c>
      <c r="K5" s="161"/>
      <c r="L5" s="161"/>
      <c r="M5" s="161"/>
      <c r="N5" s="161"/>
      <c r="O5" s="109"/>
      <c r="P5" s="12" t="s">
        <v>192</v>
      </c>
      <c r="Q5" s="13"/>
      <c r="R5" s="36"/>
      <c r="S5" s="48" t="s">
        <v>61</v>
      </c>
      <c r="T5" s="195" t="s">
        <v>62</v>
      </c>
      <c r="U5" s="134" t="s">
        <v>64</v>
      </c>
      <c r="V5" s="161" t="s">
        <v>62</v>
      </c>
      <c r="W5" s="134" t="s">
        <v>66</v>
      </c>
      <c r="X5" s="134" t="s">
        <v>67</v>
      </c>
      <c r="Y5" s="144" t="s">
        <v>68</v>
      </c>
    </row>
    <row r="6" ht="19.5" customHeight="1" spans="1:25">
      <c r="A6" s="51"/>
      <c r="B6" s="51"/>
      <c r="C6" s="51"/>
      <c r="D6" s="64"/>
      <c r="E6" s="64"/>
      <c r="F6" s="51"/>
      <c r="G6" s="51"/>
      <c r="H6" s="51"/>
      <c r="I6" s="64"/>
      <c r="J6" s="60" t="s">
        <v>193</v>
      </c>
      <c r="K6" s="48"/>
      <c r="L6" s="48" t="s">
        <v>194</v>
      </c>
      <c r="M6" s="48" t="s">
        <v>195</v>
      </c>
      <c r="N6" s="48" t="s">
        <v>196</v>
      </c>
      <c r="O6" s="48" t="s">
        <v>197</v>
      </c>
      <c r="P6" s="48" t="s">
        <v>58</v>
      </c>
      <c r="Q6" s="48" t="s">
        <v>59</v>
      </c>
      <c r="R6" s="48" t="s">
        <v>60</v>
      </c>
      <c r="S6" s="64"/>
      <c r="T6" s="48" t="s">
        <v>57</v>
      </c>
      <c r="U6" s="48" t="s">
        <v>64</v>
      </c>
      <c r="V6" s="48" t="s">
        <v>198</v>
      </c>
      <c r="W6" s="48" t="s">
        <v>66</v>
      </c>
      <c r="X6" s="48" t="s">
        <v>67</v>
      </c>
      <c r="Y6" s="48" t="s">
        <v>68</v>
      </c>
    </row>
    <row r="7" ht="58" customHeight="1" spans="1:25">
      <c r="A7" s="191"/>
      <c r="B7" s="54"/>
      <c r="C7" s="191"/>
      <c r="D7" s="110"/>
      <c r="E7" s="110"/>
      <c r="F7" s="191"/>
      <c r="G7" s="191"/>
      <c r="H7" s="191"/>
      <c r="I7" s="110"/>
      <c r="J7" s="82" t="s">
        <v>57</v>
      </c>
      <c r="K7" s="84" t="s">
        <v>199</v>
      </c>
      <c r="L7" s="53" t="s">
        <v>200</v>
      </c>
      <c r="M7" s="53" t="s">
        <v>195</v>
      </c>
      <c r="N7" s="53" t="s">
        <v>196</v>
      </c>
      <c r="O7" s="53" t="s">
        <v>197</v>
      </c>
      <c r="P7" s="53" t="s">
        <v>195</v>
      </c>
      <c r="Q7" s="53" t="s">
        <v>196</v>
      </c>
      <c r="R7" s="53" t="s">
        <v>197</v>
      </c>
      <c r="S7" s="53" t="s">
        <v>61</v>
      </c>
      <c r="T7" s="53" t="s">
        <v>57</v>
      </c>
      <c r="U7" s="53" t="s">
        <v>64</v>
      </c>
      <c r="V7" s="53" t="s">
        <v>198</v>
      </c>
      <c r="W7" s="53" t="s">
        <v>66</v>
      </c>
      <c r="X7" s="53" t="s">
        <v>67</v>
      </c>
      <c r="Y7" s="53" t="s">
        <v>68</v>
      </c>
    </row>
    <row r="8" ht="18" customHeight="1" spans="1:25">
      <c r="A8" s="82">
        <v>1</v>
      </c>
      <c r="B8" s="82">
        <v>2</v>
      </c>
      <c r="C8" s="82">
        <v>3</v>
      </c>
      <c r="D8" s="71">
        <v>4</v>
      </c>
      <c r="E8" s="71">
        <v>5</v>
      </c>
      <c r="F8" s="82">
        <v>6</v>
      </c>
      <c r="G8" s="82">
        <v>7</v>
      </c>
      <c r="H8" s="82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</row>
    <row r="9" ht="30" customHeight="1" spans="1:25">
      <c r="A9" s="65" t="s">
        <v>201</v>
      </c>
      <c r="B9" s="65" t="s">
        <v>70</v>
      </c>
      <c r="C9" s="65" t="s">
        <v>202</v>
      </c>
      <c r="D9" s="192" t="s">
        <v>203</v>
      </c>
      <c r="E9" s="192" t="s">
        <v>123</v>
      </c>
      <c r="F9" s="65" t="s">
        <v>124</v>
      </c>
      <c r="G9" s="65" t="s">
        <v>204</v>
      </c>
      <c r="H9" s="65" t="s">
        <v>205</v>
      </c>
      <c r="I9" s="108">
        <v>414168</v>
      </c>
      <c r="J9" s="108">
        <v>414168</v>
      </c>
      <c r="K9" s="108"/>
      <c r="L9" s="108"/>
      <c r="M9" s="108"/>
      <c r="N9" s="108">
        <v>414168</v>
      </c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ht="30" customHeight="1" spans="1:25">
      <c r="A10" s="65" t="s">
        <v>201</v>
      </c>
      <c r="B10" s="65" t="s">
        <v>70</v>
      </c>
      <c r="C10" s="65" t="s">
        <v>202</v>
      </c>
      <c r="D10" s="192" t="s">
        <v>203</v>
      </c>
      <c r="E10" s="192" t="s">
        <v>123</v>
      </c>
      <c r="F10" s="65" t="s">
        <v>124</v>
      </c>
      <c r="G10" s="65" t="s">
        <v>206</v>
      </c>
      <c r="H10" s="65" t="s">
        <v>207</v>
      </c>
      <c r="I10" s="108">
        <v>68820</v>
      </c>
      <c r="J10" s="108">
        <v>68820</v>
      </c>
      <c r="K10" s="59"/>
      <c r="L10" s="59"/>
      <c r="M10" s="59"/>
      <c r="N10" s="108">
        <v>68820</v>
      </c>
      <c r="O10" s="59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ht="30" customHeight="1" spans="1:25">
      <c r="A11" s="65" t="s">
        <v>201</v>
      </c>
      <c r="B11" s="65" t="s">
        <v>70</v>
      </c>
      <c r="C11" s="65" t="s">
        <v>202</v>
      </c>
      <c r="D11" s="192" t="s">
        <v>203</v>
      </c>
      <c r="E11" s="192" t="s">
        <v>123</v>
      </c>
      <c r="F11" s="65" t="s">
        <v>124</v>
      </c>
      <c r="G11" s="65" t="s">
        <v>208</v>
      </c>
      <c r="H11" s="65" t="s">
        <v>209</v>
      </c>
      <c r="I11" s="108">
        <v>34514</v>
      </c>
      <c r="J11" s="108">
        <v>34514</v>
      </c>
      <c r="K11" s="59"/>
      <c r="L11" s="59"/>
      <c r="M11" s="59"/>
      <c r="N11" s="108">
        <v>34514</v>
      </c>
      <c r="O11" s="59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ht="30" customHeight="1" spans="1:25">
      <c r="A12" s="65" t="s">
        <v>201</v>
      </c>
      <c r="B12" s="65" t="s">
        <v>70</v>
      </c>
      <c r="C12" s="65" t="s">
        <v>202</v>
      </c>
      <c r="D12" s="192" t="s">
        <v>203</v>
      </c>
      <c r="E12" s="192" t="s">
        <v>123</v>
      </c>
      <c r="F12" s="65" t="s">
        <v>124</v>
      </c>
      <c r="G12" s="65" t="s">
        <v>210</v>
      </c>
      <c r="H12" s="65" t="s">
        <v>211</v>
      </c>
      <c r="I12" s="108">
        <v>164400</v>
      </c>
      <c r="J12" s="108">
        <v>164400</v>
      </c>
      <c r="K12" s="59"/>
      <c r="L12" s="59"/>
      <c r="M12" s="59"/>
      <c r="N12" s="108">
        <v>164400</v>
      </c>
      <c r="O12" s="59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ht="30" customHeight="1" spans="1:25">
      <c r="A13" s="65" t="s">
        <v>201</v>
      </c>
      <c r="B13" s="65" t="s">
        <v>70</v>
      </c>
      <c r="C13" s="65" t="s">
        <v>202</v>
      </c>
      <c r="D13" s="192" t="s">
        <v>203</v>
      </c>
      <c r="E13" s="192" t="s">
        <v>123</v>
      </c>
      <c r="F13" s="65" t="s">
        <v>124</v>
      </c>
      <c r="G13" s="65" t="s">
        <v>210</v>
      </c>
      <c r="H13" s="65" t="s">
        <v>211</v>
      </c>
      <c r="I13" s="108">
        <v>81300</v>
      </c>
      <c r="J13" s="108">
        <v>81300</v>
      </c>
      <c r="K13" s="59"/>
      <c r="L13" s="59"/>
      <c r="M13" s="59"/>
      <c r="N13" s="108">
        <v>81300</v>
      </c>
      <c r="O13" s="59"/>
      <c r="P13" s="108"/>
      <c r="Q13" s="108"/>
      <c r="R13" s="108"/>
      <c r="S13" s="108"/>
      <c r="T13" s="108"/>
      <c r="U13" s="108"/>
      <c r="V13" s="108"/>
      <c r="W13" s="108"/>
      <c r="X13" s="108"/>
      <c r="Y13" s="108"/>
    </row>
    <row r="14" ht="30" customHeight="1" spans="1:25">
      <c r="A14" s="65" t="s">
        <v>201</v>
      </c>
      <c r="B14" s="65" t="s">
        <v>70</v>
      </c>
      <c r="C14" s="65" t="s">
        <v>202</v>
      </c>
      <c r="D14" s="192" t="s">
        <v>203</v>
      </c>
      <c r="E14" s="192" t="s">
        <v>123</v>
      </c>
      <c r="F14" s="65" t="s">
        <v>124</v>
      </c>
      <c r="G14" s="65" t="s">
        <v>210</v>
      </c>
      <c r="H14" s="65" t="s">
        <v>211</v>
      </c>
      <c r="I14" s="108">
        <v>149100</v>
      </c>
      <c r="J14" s="108">
        <v>149100</v>
      </c>
      <c r="K14" s="59"/>
      <c r="L14" s="59"/>
      <c r="M14" s="59"/>
      <c r="N14" s="108">
        <v>149100</v>
      </c>
      <c r="O14" s="59"/>
      <c r="P14" s="108"/>
      <c r="Q14" s="108"/>
      <c r="R14" s="108"/>
      <c r="S14" s="108"/>
      <c r="T14" s="108"/>
      <c r="U14" s="108"/>
      <c r="V14" s="108"/>
      <c r="W14" s="108"/>
      <c r="X14" s="108"/>
      <c r="Y14" s="108"/>
    </row>
    <row r="15" s="111" customFormat="1" ht="30" customHeight="1" spans="1:25">
      <c r="A15" s="65" t="s">
        <v>201</v>
      </c>
      <c r="B15" s="65" t="s">
        <v>70</v>
      </c>
      <c r="C15" s="65" t="s">
        <v>212</v>
      </c>
      <c r="D15" s="65" t="s">
        <v>213</v>
      </c>
      <c r="E15" s="65" t="s">
        <v>103</v>
      </c>
      <c r="F15" s="65" t="s">
        <v>104</v>
      </c>
      <c r="G15" s="65" t="s">
        <v>214</v>
      </c>
      <c r="H15" s="65" t="s">
        <v>215</v>
      </c>
      <c r="I15" s="196">
        <v>149673.6</v>
      </c>
      <c r="J15" s="196">
        <v>149673.6</v>
      </c>
      <c r="K15" s="197"/>
      <c r="L15" s="197"/>
      <c r="M15" s="197"/>
      <c r="N15" s="196">
        <v>149673.6</v>
      </c>
      <c r="O15" s="197"/>
      <c r="P15" s="196"/>
      <c r="Q15" s="196"/>
      <c r="R15" s="196"/>
      <c r="S15" s="196"/>
      <c r="T15" s="196"/>
      <c r="U15" s="196"/>
      <c r="V15" s="196"/>
      <c r="W15" s="196"/>
      <c r="X15" s="196"/>
      <c r="Y15" s="196"/>
    </row>
    <row r="16" ht="30" customHeight="1" spans="1:25">
      <c r="A16" s="65" t="s">
        <v>201</v>
      </c>
      <c r="B16" s="65" t="s">
        <v>70</v>
      </c>
      <c r="C16" s="65" t="s">
        <v>212</v>
      </c>
      <c r="D16" s="192" t="s">
        <v>213</v>
      </c>
      <c r="E16" s="192" t="s">
        <v>113</v>
      </c>
      <c r="F16" s="65" t="s">
        <v>114</v>
      </c>
      <c r="G16" s="65" t="s">
        <v>216</v>
      </c>
      <c r="H16" s="65" t="s">
        <v>217</v>
      </c>
      <c r="I16" s="108">
        <v>4184</v>
      </c>
      <c r="J16" s="108">
        <v>4184</v>
      </c>
      <c r="K16" s="59"/>
      <c r="L16" s="59"/>
      <c r="M16" s="59"/>
      <c r="N16" s="108">
        <v>4184</v>
      </c>
      <c r="O16" s="59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ht="30" customHeight="1" spans="1:25">
      <c r="A17" s="65" t="s">
        <v>201</v>
      </c>
      <c r="B17" s="65" t="s">
        <v>70</v>
      </c>
      <c r="C17" s="65" t="s">
        <v>212</v>
      </c>
      <c r="D17" s="192" t="s">
        <v>213</v>
      </c>
      <c r="E17" s="192" t="s">
        <v>113</v>
      </c>
      <c r="F17" s="65" t="s">
        <v>114</v>
      </c>
      <c r="G17" s="65" t="s">
        <v>216</v>
      </c>
      <c r="H17" s="65" t="s">
        <v>217</v>
      </c>
      <c r="I17" s="108">
        <v>76190</v>
      </c>
      <c r="J17" s="108">
        <v>76190</v>
      </c>
      <c r="K17" s="59"/>
      <c r="L17" s="59"/>
      <c r="M17" s="59"/>
      <c r="N17" s="108">
        <v>76190</v>
      </c>
      <c r="O17" s="59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ht="30" customHeight="1" spans="1:25">
      <c r="A18" s="65" t="s">
        <v>201</v>
      </c>
      <c r="B18" s="65" t="s">
        <v>70</v>
      </c>
      <c r="C18" s="65" t="s">
        <v>212</v>
      </c>
      <c r="D18" s="192" t="s">
        <v>213</v>
      </c>
      <c r="E18" s="192" t="s">
        <v>115</v>
      </c>
      <c r="F18" s="65" t="s">
        <v>116</v>
      </c>
      <c r="G18" s="65" t="s">
        <v>218</v>
      </c>
      <c r="H18" s="65" t="s">
        <v>219</v>
      </c>
      <c r="I18" s="108">
        <v>43374</v>
      </c>
      <c r="J18" s="108">
        <v>43374</v>
      </c>
      <c r="K18" s="59"/>
      <c r="L18" s="59"/>
      <c r="M18" s="59"/>
      <c r="N18" s="108">
        <v>43374</v>
      </c>
      <c r="O18" s="59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ht="30" customHeight="1" spans="1:25">
      <c r="A19" s="65" t="s">
        <v>201</v>
      </c>
      <c r="B19" s="65" t="s">
        <v>70</v>
      </c>
      <c r="C19" s="65" t="s">
        <v>212</v>
      </c>
      <c r="D19" s="192" t="s">
        <v>213</v>
      </c>
      <c r="E19" s="192" t="s">
        <v>115</v>
      </c>
      <c r="F19" s="65" t="s">
        <v>116</v>
      </c>
      <c r="G19" s="65" t="s">
        <v>218</v>
      </c>
      <c r="H19" s="65" t="s">
        <v>219</v>
      </c>
      <c r="I19" s="108">
        <v>45573</v>
      </c>
      <c r="J19" s="108">
        <v>45573</v>
      </c>
      <c r="K19" s="59"/>
      <c r="L19" s="59"/>
      <c r="M19" s="59"/>
      <c r="N19" s="108">
        <v>45573</v>
      </c>
      <c r="O19" s="59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s="111" customFormat="1" ht="30" customHeight="1" spans="1:25">
      <c r="A20" s="65" t="s">
        <v>201</v>
      </c>
      <c r="B20" s="65" t="s">
        <v>70</v>
      </c>
      <c r="C20" s="65" t="s">
        <v>212</v>
      </c>
      <c r="D20" s="65" t="s">
        <v>213</v>
      </c>
      <c r="E20" s="65" t="s">
        <v>117</v>
      </c>
      <c r="F20" s="65" t="s">
        <v>118</v>
      </c>
      <c r="G20" s="65" t="s">
        <v>220</v>
      </c>
      <c r="H20" s="65" t="s">
        <v>221</v>
      </c>
      <c r="I20" s="196">
        <v>1736.52</v>
      </c>
      <c r="J20" s="196">
        <v>1736.52</v>
      </c>
      <c r="K20" s="197"/>
      <c r="L20" s="197"/>
      <c r="M20" s="197"/>
      <c r="N20" s="196">
        <v>1736.52</v>
      </c>
      <c r="O20" s="197"/>
      <c r="P20" s="196"/>
      <c r="Q20" s="196"/>
      <c r="R20" s="196"/>
      <c r="S20" s="196"/>
      <c r="T20" s="196"/>
      <c r="U20" s="196"/>
      <c r="V20" s="196"/>
      <c r="W20" s="196"/>
      <c r="X20" s="196"/>
      <c r="Y20" s="196"/>
    </row>
    <row r="21" ht="30" customHeight="1" spans="1:25">
      <c r="A21" s="65" t="s">
        <v>201</v>
      </c>
      <c r="B21" s="65" t="s">
        <v>70</v>
      </c>
      <c r="C21" s="65" t="s">
        <v>212</v>
      </c>
      <c r="D21" s="192" t="s">
        <v>213</v>
      </c>
      <c r="E21" s="192" t="s">
        <v>123</v>
      </c>
      <c r="F21" s="65" t="s">
        <v>124</v>
      </c>
      <c r="G21" s="65" t="s">
        <v>220</v>
      </c>
      <c r="H21" s="65" t="s">
        <v>221</v>
      </c>
      <c r="I21" s="108">
        <v>6077.82</v>
      </c>
      <c r="J21" s="108">
        <v>6077.82</v>
      </c>
      <c r="K21" s="59"/>
      <c r="L21" s="59"/>
      <c r="M21" s="59"/>
      <c r="N21" s="108">
        <v>6077.82</v>
      </c>
      <c r="O21" s="59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ht="30" customHeight="1" spans="1:25">
      <c r="A22" s="65" t="s">
        <v>201</v>
      </c>
      <c r="B22" s="65" t="s">
        <v>70</v>
      </c>
      <c r="C22" s="65" t="s">
        <v>222</v>
      </c>
      <c r="D22" s="192" t="s">
        <v>134</v>
      </c>
      <c r="E22" s="192" t="s">
        <v>133</v>
      </c>
      <c r="F22" s="65" t="s">
        <v>134</v>
      </c>
      <c r="G22" s="65" t="s">
        <v>223</v>
      </c>
      <c r="H22" s="65" t="s">
        <v>134</v>
      </c>
      <c r="I22" s="108">
        <v>118596</v>
      </c>
      <c r="J22" s="108">
        <v>118596</v>
      </c>
      <c r="K22" s="59"/>
      <c r="L22" s="59"/>
      <c r="M22" s="59"/>
      <c r="N22" s="108">
        <v>118596</v>
      </c>
      <c r="O22" s="59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ht="30" customHeight="1" spans="1:25">
      <c r="A23" s="65" t="s">
        <v>201</v>
      </c>
      <c r="B23" s="65" t="s">
        <v>70</v>
      </c>
      <c r="C23" s="65" t="s">
        <v>224</v>
      </c>
      <c r="D23" s="192" t="s">
        <v>178</v>
      </c>
      <c r="E23" s="192" t="s">
        <v>123</v>
      </c>
      <c r="F23" s="65" t="s">
        <v>124</v>
      </c>
      <c r="G23" s="65" t="s">
        <v>225</v>
      </c>
      <c r="H23" s="65" t="s">
        <v>178</v>
      </c>
      <c r="I23" s="108">
        <v>1600</v>
      </c>
      <c r="J23" s="108">
        <v>1600</v>
      </c>
      <c r="K23" s="59"/>
      <c r="L23" s="59"/>
      <c r="M23" s="59"/>
      <c r="N23" s="108">
        <v>1600</v>
      </c>
      <c r="O23" s="59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ht="30" customHeight="1" spans="1:25">
      <c r="A24" s="65" t="s">
        <v>201</v>
      </c>
      <c r="B24" s="65" t="s">
        <v>70</v>
      </c>
      <c r="C24" s="65" t="s">
        <v>226</v>
      </c>
      <c r="D24" s="192" t="s">
        <v>227</v>
      </c>
      <c r="E24" s="192" t="s">
        <v>123</v>
      </c>
      <c r="F24" s="65" t="s">
        <v>124</v>
      </c>
      <c r="G24" s="65" t="s">
        <v>228</v>
      </c>
      <c r="H24" s="65" t="s">
        <v>227</v>
      </c>
      <c r="I24" s="108">
        <v>21600</v>
      </c>
      <c r="J24" s="108">
        <v>21600</v>
      </c>
      <c r="K24" s="59"/>
      <c r="L24" s="59"/>
      <c r="M24" s="59"/>
      <c r="N24" s="108">
        <v>21600</v>
      </c>
      <c r="O24" s="59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ht="30" customHeight="1" spans="1:25">
      <c r="A25" s="65" t="s">
        <v>201</v>
      </c>
      <c r="B25" s="65" t="s">
        <v>70</v>
      </c>
      <c r="C25" s="65" t="s">
        <v>229</v>
      </c>
      <c r="D25" s="192" t="s">
        <v>230</v>
      </c>
      <c r="E25" s="192" t="s">
        <v>101</v>
      </c>
      <c r="F25" s="65" t="s">
        <v>102</v>
      </c>
      <c r="G25" s="65" t="s">
        <v>231</v>
      </c>
      <c r="H25" s="65" t="s">
        <v>232</v>
      </c>
      <c r="I25" s="108">
        <v>4800</v>
      </c>
      <c r="J25" s="108">
        <v>4800</v>
      </c>
      <c r="K25" s="59"/>
      <c r="L25" s="59"/>
      <c r="M25" s="59"/>
      <c r="N25" s="108">
        <v>4800</v>
      </c>
      <c r="O25" s="59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ht="30" customHeight="1" spans="1:25">
      <c r="A26" s="65" t="s">
        <v>201</v>
      </c>
      <c r="B26" s="65" t="s">
        <v>70</v>
      </c>
      <c r="C26" s="65" t="s">
        <v>233</v>
      </c>
      <c r="D26" s="192" t="s">
        <v>234</v>
      </c>
      <c r="E26" s="192" t="s">
        <v>123</v>
      </c>
      <c r="F26" s="65" t="s">
        <v>124</v>
      </c>
      <c r="G26" s="65" t="s">
        <v>235</v>
      </c>
      <c r="H26" s="65" t="s">
        <v>236</v>
      </c>
      <c r="I26" s="108">
        <v>7200</v>
      </c>
      <c r="J26" s="108">
        <v>7200</v>
      </c>
      <c r="K26" s="59"/>
      <c r="L26" s="59"/>
      <c r="M26" s="59"/>
      <c r="N26" s="108">
        <v>7200</v>
      </c>
      <c r="O26" s="59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ht="30" customHeight="1" spans="1:25">
      <c r="A27" s="65" t="s">
        <v>201</v>
      </c>
      <c r="B27" s="65" t="s">
        <v>70</v>
      </c>
      <c r="C27" s="65" t="s">
        <v>233</v>
      </c>
      <c r="D27" s="192" t="s">
        <v>234</v>
      </c>
      <c r="E27" s="192" t="s">
        <v>123</v>
      </c>
      <c r="F27" s="65" t="s">
        <v>124</v>
      </c>
      <c r="G27" s="65" t="s">
        <v>237</v>
      </c>
      <c r="H27" s="65" t="s">
        <v>238</v>
      </c>
      <c r="I27" s="108">
        <v>1600</v>
      </c>
      <c r="J27" s="108">
        <v>1600</v>
      </c>
      <c r="K27" s="59"/>
      <c r="L27" s="59"/>
      <c r="M27" s="59"/>
      <c r="N27" s="108">
        <v>1600</v>
      </c>
      <c r="O27" s="59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ht="30" customHeight="1" spans="1:25">
      <c r="A28" s="65" t="s">
        <v>201</v>
      </c>
      <c r="B28" s="65" t="s">
        <v>70</v>
      </c>
      <c r="C28" s="65" t="s">
        <v>233</v>
      </c>
      <c r="D28" s="192" t="s">
        <v>234</v>
      </c>
      <c r="E28" s="192" t="s">
        <v>123</v>
      </c>
      <c r="F28" s="65" t="s">
        <v>124</v>
      </c>
      <c r="G28" s="65" t="s">
        <v>239</v>
      </c>
      <c r="H28" s="65" t="s">
        <v>240</v>
      </c>
      <c r="I28" s="108">
        <v>1600</v>
      </c>
      <c r="J28" s="108">
        <v>1600</v>
      </c>
      <c r="K28" s="59"/>
      <c r="L28" s="59"/>
      <c r="M28" s="59"/>
      <c r="N28" s="108">
        <v>1600</v>
      </c>
      <c r="O28" s="59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ht="30" customHeight="1" spans="1:25">
      <c r="A29" s="65" t="s">
        <v>201</v>
      </c>
      <c r="B29" s="65" t="s">
        <v>70</v>
      </c>
      <c r="C29" s="65" t="s">
        <v>233</v>
      </c>
      <c r="D29" s="192" t="s">
        <v>234</v>
      </c>
      <c r="E29" s="192" t="s">
        <v>123</v>
      </c>
      <c r="F29" s="65" t="s">
        <v>124</v>
      </c>
      <c r="G29" s="65" t="s">
        <v>241</v>
      </c>
      <c r="H29" s="65" t="s">
        <v>242</v>
      </c>
      <c r="I29" s="108">
        <v>5600</v>
      </c>
      <c r="J29" s="108">
        <v>5600</v>
      </c>
      <c r="K29" s="59"/>
      <c r="L29" s="59"/>
      <c r="M29" s="59"/>
      <c r="N29" s="108">
        <v>5600</v>
      </c>
      <c r="O29" s="59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ht="30" customHeight="1" spans="1:25">
      <c r="A30" s="65" t="s">
        <v>201</v>
      </c>
      <c r="B30" s="65" t="s">
        <v>70</v>
      </c>
      <c r="C30" s="65" t="s">
        <v>233</v>
      </c>
      <c r="D30" s="192" t="s">
        <v>234</v>
      </c>
      <c r="E30" s="192" t="s">
        <v>123</v>
      </c>
      <c r="F30" s="65" t="s">
        <v>124</v>
      </c>
      <c r="G30" s="65" t="s">
        <v>243</v>
      </c>
      <c r="H30" s="65" t="s">
        <v>244</v>
      </c>
      <c r="I30" s="108">
        <v>10240</v>
      </c>
      <c r="J30" s="108">
        <v>10240</v>
      </c>
      <c r="K30" s="59"/>
      <c r="L30" s="59"/>
      <c r="M30" s="59"/>
      <c r="N30" s="108">
        <v>10240</v>
      </c>
      <c r="O30" s="59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ht="30" customHeight="1" spans="1:25">
      <c r="A31" s="65" t="s">
        <v>201</v>
      </c>
      <c r="B31" s="65" t="s">
        <v>70</v>
      </c>
      <c r="C31" s="65" t="s">
        <v>233</v>
      </c>
      <c r="D31" s="192" t="s">
        <v>234</v>
      </c>
      <c r="E31" s="192" t="s">
        <v>123</v>
      </c>
      <c r="F31" s="65" t="s">
        <v>124</v>
      </c>
      <c r="G31" s="65" t="s">
        <v>245</v>
      </c>
      <c r="H31" s="65" t="s">
        <v>246</v>
      </c>
      <c r="I31" s="108">
        <v>1200</v>
      </c>
      <c r="J31" s="108">
        <v>1200</v>
      </c>
      <c r="K31" s="59"/>
      <c r="L31" s="59"/>
      <c r="M31" s="59"/>
      <c r="N31" s="108">
        <v>1200</v>
      </c>
      <c r="O31" s="59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ht="30" customHeight="1" spans="1:25">
      <c r="A32" s="65" t="s">
        <v>201</v>
      </c>
      <c r="B32" s="65" t="s">
        <v>70</v>
      </c>
      <c r="C32" s="65" t="s">
        <v>233</v>
      </c>
      <c r="D32" s="192" t="s">
        <v>234</v>
      </c>
      <c r="E32" s="192" t="s">
        <v>123</v>
      </c>
      <c r="F32" s="65" t="s">
        <v>124</v>
      </c>
      <c r="G32" s="65" t="s">
        <v>247</v>
      </c>
      <c r="H32" s="65" t="s">
        <v>248</v>
      </c>
      <c r="I32" s="108">
        <v>400</v>
      </c>
      <c r="J32" s="108">
        <v>400</v>
      </c>
      <c r="K32" s="59"/>
      <c r="L32" s="59"/>
      <c r="M32" s="59"/>
      <c r="N32" s="108">
        <v>400</v>
      </c>
      <c r="O32" s="59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ht="30" customHeight="1" spans="1:25">
      <c r="A33" s="65" t="s">
        <v>201</v>
      </c>
      <c r="B33" s="65" t="s">
        <v>70</v>
      </c>
      <c r="C33" s="65" t="s">
        <v>233</v>
      </c>
      <c r="D33" s="192" t="s">
        <v>234</v>
      </c>
      <c r="E33" s="192" t="s">
        <v>123</v>
      </c>
      <c r="F33" s="65" t="s">
        <v>124</v>
      </c>
      <c r="G33" s="65" t="s">
        <v>249</v>
      </c>
      <c r="H33" s="65" t="s">
        <v>250</v>
      </c>
      <c r="I33" s="108">
        <v>400</v>
      </c>
      <c r="J33" s="108">
        <v>400</v>
      </c>
      <c r="K33" s="59"/>
      <c r="L33" s="59"/>
      <c r="M33" s="59"/>
      <c r="N33" s="108">
        <v>400</v>
      </c>
      <c r="O33" s="59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ht="30" customHeight="1" spans="1:25">
      <c r="A34" s="65" t="s">
        <v>201</v>
      </c>
      <c r="B34" s="65" t="s">
        <v>70</v>
      </c>
      <c r="C34" s="65" t="s">
        <v>251</v>
      </c>
      <c r="D34" s="192" t="s">
        <v>252</v>
      </c>
      <c r="E34" s="192" t="s">
        <v>101</v>
      </c>
      <c r="F34" s="65" t="s">
        <v>102</v>
      </c>
      <c r="G34" s="65" t="s">
        <v>253</v>
      </c>
      <c r="H34" s="65" t="s">
        <v>254</v>
      </c>
      <c r="I34" s="108">
        <v>115200</v>
      </c>
      <c r="J34" s="108">
        <v>115200</v>
      </c>
      <c r="K34" s="59"/>
      <c r="L34" s="59"/>
      <c r="M34" s="59"/>
      <c r="N34" s="108">
        <v>115200</v>
      </c>
      <c r="O34" s="59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ht="30" customHeight="1" spans="1:25">
      <c r="A35" s="65" t="s">
        <v>201</v>
      </c>
      <c r="B35" s="65" t="s">
        <v>70</v>
      </c>
      <c r="C35" s="65" t="s">
        <v>255</v>
      </c>
      <c r="D35" s="192" t="s">
        <v>256</v>
      </c>
      <c r="E35" s="192" t="s">
        <v>123</v>
      </c>
      <c r="F35" s="65" t="s">
        <v>124</v>
      </c>
      <c r="G35" s="65" t="s">
        <v>210</v>
      </c>
      <c r="H35" s="65" t="s">
        <v>211</v>
      </c>
      <c r="I35" s="108">
        <v>67200</v>
      </c>
      <c r="J35" s="108">
        <v>67200</v>
      </c>
      <c r="K35" s="59"/>
      <c r="L35" s="59"/>
      <c r="M35" s="59"/>
      <c r="N35" s="108">
        <v>67200</v>
      </c>
      <c r="O35" s="59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ht="30" customHeight="1" spans="1:25">
      <c r="A36" s="65" t="s">
        <v>201</v>
      </c>
      <c r="B36" s="65" t="s">
        <v>70</v>
      </c>
      <c r="C36" s="65" t="s">
        <v>257</v>
      </c>
      <c r="D36" s="192" t="s">
        <v>258</v>
      </c>
      <c r="E36" s="192" t="s">
        <v>123</v>
      </c>
      <c r="F36" s="65" t="s">
        <v>124</v>
      </c>
      <c r="G36" s="65" t="s">
        <v>259</v>
      </c>
      <c r="H36" s="65" t="s">
        <v>260</v>
      </c>
      <c r="I36" s="108">
        <v>12000</v>
      </c>
      <c r="J36" s="108">
        <v>12000</v>
      </c>
      <c r="K36" s="59"/>
      <c r="L36" s="59"/>
      <c r="M36" s="59"/>
      <c r="N36" s="108">
        <v>12000</v>
      </c>
      <c r="O36" s="59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ht="30" customHeight="1" spans="1:25">
      <c r="A37" s="60" t="s">
        <v>173</v>
      </c>
      <c r="B37" s="193"/>
      <c r="C37" s="61"/>
      <c r="D37" s="194"/>
      <c r="E37" s="194"/>
      <c r="F37" s="61"/>
      <c r="G37" s="61"/>
      <c r="H37" s="62"/>
      <c r="I37" s="108">
        <v>1608346.94</v>
      </c>
      <c r="J37" s="108">
        <v>1608346.94</v>
      </c>
      <c r="K37" s="108"/>
      <c r="L37" s="108"/>
      <c r="M37" s="108"/>
      <c r="N37" s="108">
        <v>1608346.94</v>
      </c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118055555555556" right="0.118055555555556" top="0.196527777777778" bottom="0.236111111111111" header="0.118055555555556" footer="0.196527777777778"/>
  <pageSetup paperSize="9" scale="5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K9" sqref="K9:K11"/>
    </sheetView>
  </sheetViews>
  <sheetFormatPr defaultColWidth="9.14166666666667" defaultRowHeight="14.25" customHeight="1"/>
  <cols>
    <col min="1" max="1" width="11.625" customWidth="1"/>
    <col min="2" max="2" width="13.425" customWidth="1"/>
    <col min="3" max="3" width="20.625" customWidth="1"/>
    <col min="4" max="4" width="16.625" customWidth="1"/>
    <col min="5" max="5" width="9.625" customWidth="1"/>
    <col min="6" max="6" width="13.375" customWidth="1"/>
    <col min="7" max="7" width="9.85" customWidth="1"/>
    <col min="8" max="8" width="12.25" customWidth="1"/>
    <col min="9" max="11" width="14.875" customWidth="1"/>
    <col min="12" max="23" width="10.125" customWidth="1"/>
  </cols>
  <sheetData>
    <row r="1" ht="13.5" customHeight="1" spans="2:23">
      <c r="B1" s="180"/>
      <c r="E1" s="41"/>
      <c r="F1" s="41"/>
      <c r="G1" s="41"/>
      <c r="H1" s="41"/>
      <c r="U1" s="180"/>
      <c r="W1" s="185" t="s">
        <v>261</v>
      </c>
    </row>
    <row r="2" ht="46.5" customHeight="1" spans="1:23">
      <c r="A2" s="43" t="str">
        <f>"2026"&amp;"年部门项目支出预算表"</f>
        <v>2026年部门项目支出预算表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24" customHeight="1" spans="1:23">
      <c r="A3" s="44" t="str">
        <f>"单位名称："&amp;"昆明市东川区种子管理站"</f>
        <v>单位名称：昆明市东川区种子管理站</v>
      </c>
      <c r="B3" s="45"/>
      <c r="C3" s="45"/>
      <c r="D3" s="45"/>
      <c r="E3" s="45"/>
      <c r="F3" s="45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U3" s="186"/>
      <c r="W3" s="165" t="s">
        <v>1</v>
      </c>
    </row>
    <row r="4" ht="21.75" customHeight="1" spans="1:23">
      <c r="A4" s="48" t="s">
        <v>262</v>
      </c>
      <c r="B4" s="49" t="s">
        <v>184</v>
      </c>
      <c r="C4" s="48" t="s">
        <v>185</v>
      </c>
      <c r="D4" s="48" t="s">
        <v>263</v>
      </c>
      <c r="E4" s="49" t="s">
        <v>186</v>
      </c>
      <c r="F4" s="49" t="s">
        <v>187</v>
      </c>
      <c r="G4" s="49" t="s">
        <v>264</v>
      </c>
      <c r="H4" s="49" t="s">
        <v>265</v>
      </c>
      <c r="I4" s="63" t="s">
        <v>55</v>
      </c>
      <c r="J4" s="12" t="s">
        <v>266</v>
      </c>
      <c r="K4" s="13"/>
      <c r="L4" s="13"/>
      <c r="M4" s="36"/>
      <c r="N4" s="12" t="s">
        <v>192</v>
      </c>
      <c r="O4" s="13"/>
      <c r="P4" s="36"/>
      <c r="Q4" s="49" t="s">
        <v>61</v>
      </c>
      <c r="R4" s="12" t="s">
        <v>62</v>
      </c>
      <c r="S4" s="13"/>
      <c r="T4" s="13"/>
      <c r="U4" s="13"/>
      <c r="V4" s="13"/>
      <c r="W4" s="36"/>
    </row>
    <row r="5" ht="21.75" customHeight="1" spans="1:23">
      <c r="A5" s="50"/>
      <c r="B5" s="64"/>
      <c r="C5" s="50"/>
      <c r="D5" s="50"/>
      <c r="E5" s="51"/>
      <c r="F5" s="51"/>
      <c r="G5" s="51"/>
      <c r="H5" s="51"/>
      <c r="I5" s="64"/>
      <c r="J5" s="181" t="s">
        <v>58</v>
      </c>
      <c r="K5" s="182"/>
      <c r="L5" s="49" t="s">
        <v>59</v>
      </c>
      <c r="M5" s="49" t="s">
        <v>60</v>
      </c>
      <c r="N5" s="49" t="s">
        <v>58</v>
      </c>
      <c r="O5" s="49" t="s">
        <v>59</v>
      </c>
      <c r="P5" s="49" t="s">
        <v>60</v>
      </c>
      <c r="Q5" s="51"/>
      <c r="R5" s="49" t="s">
        <v>57</v>
      </c>
      <c r="S5" s="49" t="s">
        <v>64</v>
      </c>
      <c r="T5" s="49" t="s">
        <v>198</v>
      </c>
      <c r="U5" s="49" t="s">
        <v>66</v>
      </c>
      <c r="V5" s="49" t="s">
        <v>67</v>
      </c>
      <c r="W5" s="49" t="s">
        <v>68</v>
      </c>
    </row>
    <row r="6" ht="21" customHeight="1" spans="1:23">
      <c r="A6" s="64"/>
      <c r="B6" s="64"/>
      <c r="C6" s="64"/>
      <c r="D6" s="64"/>
      <c r="E6" s="64"/>
      <c r="F6" s="64"/>
      <c r="G6" s="64"/>
      <c r="H6" s="64"/>
      <c r="I6" s="64"/>
      <c r="J6" s="183" t="s">
        <v>57</v>
      </c>
      <c r="K6" s="18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ht="39.75" customHeight="1" spans="1:23">
      <c r="A7" s="53"/>
      <c r="B7" s="55"/>
      <c r="C7" s="53"/>
      <c r="D7" s="53"/>
      <c r="E7" s="54"/>
      <c r="F7" s="54"/>
      <c r="G7" s="54"/>
      <c r="H7" s="54"/>
      <c r="I7" s="55"/>
      <c r="J7" s="88" t="s">
        <v>57</v>
      </c>
      <c r="K7" s="88" t="s">
        <v>267</v>
      </c>
      <c r="L7" s="54"/>
      <c r="M7" s="54"/>
      <c r="N7" s="54"/>
      <c r="O7" s="54"/>
      <c r="P7" s="54"/>
      <c r="Q7" s="54"/>
      <c r="R7" s="54"/>
      <c r="S7" s="54"/>
      <c r="T7" s="54"/>
      <c r="U7" s="55"/>
      <c r="V7" s="54"/>
      <c r="W7" s="54"/>
    </row>
    <row r="8" ht="30" customHeight="1" spans="1:2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14">
        <v>21</v>
      </c>
      <c r="V8" s="71">
        <v>22</v>
      </c>
      <c r="W8" s="14">
        <v>23</v>
      </c>
    </row>
    <row r="9" ht="45" customHeight="1" spans="1:23">
      <c r="A9" s="38" t="s">
        <v>268</v>
      </c>
      <c r="B9" s="38" t="s">
        <v>269</v>
      </c>
      <c r="C9" s="38" t="s">
        <v>270</v>
      </c>
      <c r="D9" s="38" t="s">
        <v>70</v>
      </c>
      <c r="E9" s="38" t="s">
        <v>107</v>
      </c>
      <c r="F9" s="38" t="s">
        <v>108</v>
      </c>
      <c r="G9" s="38" t="s">
        <v>271</v>
      </c>
      <c r="H9" s="38" t="s">
        <v>272</v>
      </c>
      <c r="I9" s="108">
        <v>48180</v>
      </c>
      <c r="J9" s="108">
        <v>48180</v>
      </c>
      <c r="K9" s="108">
        <v>48180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45" customHeight="1" spans="1:23">
      <c r="A10" s="38" t="s">
        <v>273</v>
      </c>
      <c r="B10" s="38" t="s">
        <v>274</v>
      </c>
      <c r="C10" s="38" t="s">
        <v>275</v>
      </c>
      <c r="D10" s="38" t="s">
        <v>70</v>
      </c>
      <c r="E10" s="38" t="s">
        <v>127</v>
      </c>
      <c r="F10" s="38" t="s">
        <v>128</v>
      </c>
      <c r="G10" s="38" t="s">
        <v>276</v>
      </c>
      <c r="H10" s="38" t="s">
        <v>277</v>
      </c>
      <c r="I10" s="108">
        <v>20000</v>
      </c>
      <c r="J10" s="108">
        <v>20000</v>
      </c>
      <c r="K10" s="108">
        <v>20000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ht="45" customHeight="1" spans="1:23">
      <c r="A11" s="38" t="s">
        <v>273</v>
      </c>
      <c r="B11" s="38" t="s">
        <v>278</v>
      </c>
      <c r="C11" s="38" t="s">
        <v>279</v>
      </c>
      <c r="D11" s="38" t="s">
        <v>70</v>
      </c>
      <c r="E11" s="38" t="s">
        <v>125</v>
      </c>
      <c r="F11" s="38" t="s">
        <v>126</v>
      </c>
      <c r="G11" s="38" t="s">
        <v>276</v>
      </c>
      <c r="H11" s="38" t="s">
        <v>277</v>
      </c>
      <c r="I11" s="108">
        <v>57000</v>
      </c>
      <c r="J11" s="108">
        <v>57000</v>
      </c>
      <c r="K11" s="108">
        <v>57000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  <row r="12" ht="30" customHeight="1" spans="1:23">
      <c r="A12" s="60" t="s">
        <v>173</v>
      </c>
      <c r="B12" s="68"/>
      <c r="C12" s="68"/>
      <c r="D12" s="68"/>
      <c r="E12" s="68"/>
      <c r="F12" s="68"/>
      <c r="G12" s="68"/>
      <c r="H12" s="69"/>
      <c r="I12" s="108">
        <v>125180</v>
      </c>
      <c r="J12" s="108">
        <v>125180</v>
      </c>
      <c r="K12" s="108">
        <v>125180</v>
      </c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156944444444444" right="0.196527777777778" top="0.56" bottom="0.56" header="0.48" footer="0.48"/>
  <pageSetup paperSize="9" scale="5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abSelected="1" workbookViewId="0">
      <selection activeCell="B13" sqref="B13:B15"/>
    </sheetView>
  </sheetViews>
  <sheetFormatPr defaultColWidth="9.14166666666667" defaultRowHeight="12" customHeight="1"/>
  <cols>
    <col min="1" max="1" width="22.875" customWidth="1"/>
    <col min="2" max="2" width="19.375" customWidth="1"/>
    <col min="3" max="3" width="17.625" customWidth="1"/>
    <col min="4" max="4" width="17.125" customWidth="1"/>
    <col min="5" max="5" width="20.375" customWidth="1"/>
    <col min="6" max="6" width="11.2833333333333" customWidth="1"/>
    <col min="7" max="7" width="12.875" customWidth="1"/>
    <col min="8" max="8" width="13" customWidth="1"/>
    <col min="9" max="9" width="13.425" customWidth="1"/>
    <col min="10" max="10" width="92.0083333333333" customWidth="1"/>
  </cols>
  <sheetData>
    <row r="1" ht="18" customHeight="1" spans="10:10">
      <c r="J1" s="42" t="s">
        <v>280</v>
      </c>
    </row>
    <row r="2" ht="39.75" customHeight="1" spans="1:10">
      <c r="A2" s="98" t="str">
        <f>"2026"&amp;"年部门项目支出绩效目标表"</f>
        <v>2026年部门项目支出绩效目标表</v>
      </c>
      <c r="B2" s="43"/>
      <c r="C2" s="43"/>
      <c r="D2" s="43"/>
      <c r="E2" s="43"/>
      <c r="F2" s="99"/>
      <c r="G2" s="43"/>
      <c r="H2" s="99"/>
      <c r="I2" s="99"/>
      <c r="J2" s="43"/>
    </row>
    <row r="3" ht="17.25" customHeight="1" spans="1:1">
      <c r="A3" s="178" t="str">
        <f>"单位名称："&amp;"昆明市东川区种子管理站"</f>
        <v>单位名称：昆明市东川区种子管理站</v>
      </c>
    </row>
    <row r="4" ht="44.25" customHeight="1" spans="1:10">
      <c r="A4" s="88" t="s">
        <v>185</v>
      </c>
      <c r="B4" s="88" t="s">
        <v>281</v>
      </c>
      <c r="C4" s="88" t="s">
        <v>282</v>
      </c>
      <c r="D4" s="88" t="s">
        <v>283</v>
      </c>
      <c r="E4" s="88" t="s">
        <v>284</v>
      </c>
      <c r="F4" s="71" t="s">
        <v>285</v>
      </c>
      <c r="G4" s="88" t="s">
        <v>286</v>
      </c>
      <c r="H4" s="71" t="s">
        <v>287</v>
      </c>
      <c r="I4" s="71" t="s">
        <v>288</v>
      </c>
      <c r="J4" s="88" t="s">
        <v>289</v>
      </c>
    </row>
    <row r="5" ht="18.75" customHeight="1" spans="1:10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71">
        <v>6</v>
      </c>
      <c r="G5" s="88">
        <v>7</v>
      </c>
      <c r="H5" s="71">
        <v>8</v>
      </c>
      <c r="I5" s="71">
        <v>9</v>
      </c>
      <c r="J5" s="88">
        <v>10</v>
      </c>
    </row>
    <row r="6" ht="24" customHeight="1" spans="1:10">
      <c r="A6" s="65" t="s">
        <v>70</v>
      </c>
      <c r="B6" s="38"/>
      <c r="C6" s="38"/>
      <c r="D6" s="38"/>
      <c r="E6" s="88"/>
      <c r="F6" s="83"/>
      <c r="G6" s="88"/>
      <c r="H6" s="83"/>
      <c r="I6" s="83"/>
      <c r="J6" s="88"/>
    </row>
    <row r="7" ht="28" customHeight="1" spans="1:10">
      <c r="A7" s="179" t="s">
        <v>279</v>
      </c>
      <c r="B7" s="56" t="s">
        <v>290</v>
      </c>
      <c r="C7" s="56" t="s">
        <v>291</v>
      </c>
      <c r="D7" s="56" t="s">
        <v>292</v>
      </c>
      <c r="E7" s="65" t="s">
        <v>293</v>
      </c>
      <c r="F7" s="56" t="s">
        <v>294</v>
      </c>
      <c r="G7" s="65" t="s">
        <v>295</v>
      </c>
      <c r="H7" s="56" t="s">
        <v>296</v>
      </c>
      <c r="I7" s="56" t="s">
        <v>297</v>
      </c>
      <c r="J7" s="65" t="s">
        <v>298</v>
      </c>
    </row>
    <row r="8" ht="28" customHeight="1" spans="1:10">
      <c r="A8" s="179" t="s">
        <v>279</v>
      </c>
      <c r="B8" s="56" t="s">
        <v>290</v>
      </c>
      <c r="C8" s="56" t="s">
        <v>291</v>
      </c>
      <c r="D8" s="56" t="s">
        <v>292</v>
      </c>
      <c r="E8" s="65" t="s">
        <v>299</v>
      </c>
      <c r="F8" s="56" t="s">
        <v>294</v>
      </c>
      <c r="G8" s="65" t="s">
        <v>300</v>
      </c>
      <c r="H8" s="56" t="s">
        <v>301</v>
      </c>
      <c r="I8" s="56" t="s">
        <v>297</v>
      </c>
      <c r="J8" s="65" t="s">
        <v>302</v>
      </c>
    </row>
    <row r="9" ht="28" customHeight="1" spans="1:10">
      <c r="A9" s="179" t="s">
        <v>279</v>
      </c>
      <c r="B9" s="56" t="s">
        <v>290</v>
      </c>
      <c r="C9" s="56" t="s">
        <v>291</v>
      </c>
      <c r="D9" s="56" t="s">
        <v>303</v>
      </c>
      <c r="E9" s="65" t="s">
        <v>304</v>
      </c>
      <c r="F9" s="56" t="s">
        <v>294</v>
      </c>
      <c r="G9" s="65" t="s">
        <v>305</v>
      </c>
      <c r="H9" s="56" t="s">
        <v>306</v>
      </c>
      <c r="I9" s="56" t="s">
        <v>297</v>
      </c>
      <c r="J9" s="65" t="s">
        <v>307</v>
      </c>
    </row>
    <row r="10" ht="42" customHeight="1" spans="1:10">
      <c r="A10" s="179" t="s">
        <v>279</v>
      </c>
      <c r="B10" s="56" t="s">
        <v>290</v>
      </c>
      <c r="C10" s="56" t="s">
        <v>308</v>
      </c>
      <c r="D10" s="56" t="s">
        <v>309</v>
      </c>
      <c r="E10" s="65" t="s">
        <v>310</v>
      </c>
      <c r="F10" s="56" t="s">
        <v>294</v>
      </c>
      <c r="G10" s="65" t="s">
        <v>311</v>
      </c>
      <c r="H10" s="56" t="s">
        <v>312</v>
      </c>
      <c r="I10" s="56" t="s">
        <v>297</v>
      </c>
      <c r="J10" s="65" t="s">
        <v>313</v>
      </c>
    </row>
    <row r="11" ht="93" customHeight="1" spans="1:10">
      <c r="A11" s="179" t="s">
        <v>279</v>
      </c>
      <c r="B11" s="56" t="s">
        <v>290</v>
      </c>
      <c r="C11" s="56" t="s">
        <v>308</v>
      </c>
      <c r="D11" s="56" t="s">
        <v>314</v>
      </c>
      <c r="E11" s="65" t="s">
        <v>315</v>
      </c>
      <c r="F11" s="56" t="s">
        <v>294</v>
      </c>
      <c r="G11" s="65" t="s">
        <v>295</v>
      </c>
      <c r="H11" s="56" t="s">
        <v>316</v>
      </c>
      <c r="I11" s="56" t="s">
        <v>297</v>
      </c>
      <c r="J11" s="65" t="s">
        <v>317</v>
      </c>
    </row>
    <row r="12" ht="42" customHeight="1" spans="1:10">
      <c r="A12" s="179" t="s">
        <v>279</v>
      </c>
      <c r="B12" s="56" t="s">
        <v>290</v>
      </c>
      <c r="C12" s="56" t="s">
        <v>318</v>
      </c>
      <c r="D12" s="56" t="s">
        <v>319</v>
      </c>
      <c r="E12" s="65" t="s">
        <v>320</v>
      </c>
      <c r="F12" s="56" t="s">
        <v>294</v>
      </c>
      <c r="G12" s="65" t="s">
        <v>321</v>
      </c>
      <c r="H12" s="56" t="s">
        <v>316</v>
      </c>
      <c r="I12" s="56" t="s">
        <v>297</v>
      </c>
      <c r="J12" s="65" t="s">
        <v>320</v>
      </c>
    </row>
    <row r="13" ht="57" customHeight="1" spans="1:10">
      <c r="A13" s="179" t="s">
        <v>270</v>
      </c>
      <c r="B13" s="56" t="s">
        <v>322</v>
      </c>
      <c r="C13" s="56" t="s">
        <v>291</v>
      </c>
      <c r="D13" s="56" t="s">
        <v>292</v>
      </c>
      <c r="E13" s="65" t="s">
        <v>323</v>
      </c>
      <c r="F13" s="56" t="s">
        <v>294</v>
      </c>
      <c r="G13" s="65" t="s">
        <v>305</v>
      </c>
      <c r="H13" s="56" t="s">
        <v>324</v>
      </c>
      <c r="I13" s="56" t="s">
        <v>297</v>
      </c>
      <c r="J13" s="65" t="s">
        <v>325</v>
      </c>
    </row>
    <row r="14" ht="42" customHeight="1" spans="1:10">
      <c r="A14" s="179" t="s">
        <v>270</v>
      </c>
      <c r="B14" s="56" t="s">
        <v>322</v>
      </c>
      <c r="C14" s="56" t="s">
        <v>308</v>
      </c>
      <c r="D14" s="56" t="s">
        <v>314</v>
      </c>
      <c r="E14" s="65" t="s">
        <v>326</v>
      </c>
      <c r="F14" s="56" t="s">
        <v>294</v>
      </c>
      <c r="G14" s="65" t="s">
        <v>327</v>
      </c>
      <c r="H14" s="56"/>
      <c r="I14" s="56" t="s">
        <v>328</v>
      </c>
      <c r="J14" s="65" t="s">
        <v>329</v>
      </c>
    </row>
    <row r="15" ht="42" customHeight="1" spans="1:10">
      <c r="A15" s="179" t="s">
        <v>270</v>
      </c>
      <c r="B15" s="56" t="s">
        <v>322</v>
      </c>
      <c r="C15" s="56" t="s">
        <v>318</v>
      </c>
      <c r="D15" s="56" t="s">
        <v>319</v>
      </c>
      <c r="E15" s="65" t="s">
        <v>330</v>
      </c>
      <c r="F15" s="56" t="s">
        <v>331</v>
      </c>
      <c r="G15" s="65" t="s">
        <v>332</v>
      </c>
      <c r="H15" s="56" t="s">
        <v>316</v>
      </c>
      <c r="I15" s="56" t="s">
        <v>297</v>
      </c>
      <c r="J15" s="65" t="s">
        <v>333</v>
      </c>
    </row>
    <row r="16" ht="42" customHeight="1" spans="1:10">
      <c r="A16" s="179" t="s">
        <v>275</v>
      </c>
      <c r="B16" s="56" t="s">
        <v>290</v>
      </c>
      <c r="C16" s="56" t="s">
        <v>291</v>
      </c>
      <c r="D16" s="56" t="s">
        <v>292</v>
      </c>
      <c r="E16" s="65" t="s">
        <v>293</v>
      </c>
      <c r="F16" s="56" t="s">
        <v>331</v>
      </c>
      <c r="G16" s="65" t="s">
        <v>295</v>
      </c>
      <c r="H16" s="56" t="s">
        <v>296</v>
      </c>
      <c r="I16" s="56" t="s">
        <v>297</v>
      </c>
      <c r="J16" s="65" t="s">
        <v>334</v>
      </c>
    </row>
    <row r="17" ht="42" customHeight="1" spans="1:10">
      <c r="A17" s="179" t="s">
        <v>275</v>
      </c>
      <c r="B17" s="56" t="s">
        <v>290</v>
      </c>
      <c r="C17" s="56" t="s">
        <v>291</v>
      </c>
      <c r="D17" s="56" t="s">
        <v>292</v>
      </c>
      <c r="E17" s="65" t="s">
        <v>299</v>
      </c>
      <c r="F17" s="56" t="s">
        <v>294</v>
      </c>
      <c r="G17" s="65" t="s">
        <v>300</v>
      </c>
      <c r="H17" s="56" t="s">
        <v>301</v>
      </c>
      <c r="I17" s="56" t="s">
        <v>297</v>
      </c>
      <c r="J17" s="65" t="s">
        <v>302</v>
      </c>
    </row>
    <row r="18" ht="42" customHeight="1" spans="1:10">
      <c r="A18" s="179" t="s">
        <v>275</v>
      </c>
      <c r="B18" s="56" t="s">
        <v>290</v>
      </c>
      <c r="C18" s="56" t="s">
        <v>291</v>
      </c>
      <c r="D18" s="56" t="s">
        <v>303</v>
      </c>
      <c r="E18" s="65" t="s">
        <v>304</v>
      </c>
      <c r="F18" s="56" t="s">
        <v>294</v>
      </c>
      <c r="G18" s="65" t="s">
        <v>305</v>
      </c>
      <c r="H18" s="56" t="s">
        <v>306</v>
      </c>
      <c r="I18" s="56" t="s">
        <v>297</v>
      </c>
      <c r="J18" s="65" t="s">
        <v>307</v>
      </c>
    </row>
    <row r="19" ht="69" customHeight="1" spans="1:10">
      <c r="A19" s="179" t="s">
        <v>275</v>
      </c>
      <c r="B19" s="56" t="s">
        <v>290</v>
      </c>
      <c r="C19" s="56" t="s">
        <v>308</v>
      </c>
      <c r="D19" s="56" t="s">
        <v>309</v>
      </c>
      <c r="E19" s="65" t="s">
        <v>310</v>
      </c>
      <c r="F19" s="56" t="s">
        <v>294</v>
      </c>
      <c r="G19" s="65" t="s">
        <v>335</v>
      </c>
      <c r="H19" s="56" t="s">
        <v>312</v>
      </c>
      <c r="I19" s="56" t="s">
        <v>297</v>
      </c>
      <c r="J19" s="65" t="s">
        <v>313</v>
      </c>
    </row>
    <row r="20" ht="93" customHeight="1" spans="1:10">
      <c r="A20" s="179" t="s">
        <v>275</v>
      </c>
      <c r="B20" s="56" t="s">
        <v>290</v>
      </c>
      <c r="C20" s="56" t="s">
        <v>308</v>
      </c>
      <c r="D20" s="56" t="s">
        <v>314</v>
      </c>
      <c r="E20" s="65" t="s">
        <v>315</v>
      </c>
      <c r="F20" s="56" t="s">
        <v>294</v>
      </c>
      <c r="G20" s="65" t="s">
        <v>295</v>
      </c>
      <c r="H20" s="56" t="s">
        <v>316</v>
      </c>
      <c r="I20" s="56" t="s">
        <v>297</v>
      </c>
      <c r="J20" s="65" t="s">
        <v>317</v>
      </c>
    </row>
    <row r="21" ht="42" customHeight="1" spans="1:10">
      <c r="A21" s="179" t="s">
        <v>275</v>
      </c>
      <c r="B21" s="56" t="s">
        <v>290</v>
      </c>
      <c r="C21" s="56" t="s">
        <v>318</v>
      </c>
      <c r="D21" s="56" t="s">
        <v>319</v>
      </c>
      <c r="E21" s="65" t="s">
        <v>320</v>
      </c>
      <c r="F21" s="56" t="s">
        <v>331</v>
      </c>
      <c r="G21" s="65" t="s">
        <v>321</v>
      </c>
      <c r="H21" s="56" t="s">
        <v>316</v>
      </c>
      <c r="I21" s="56" t="s">
        <v>297</v>
      </c>
      <c r="J21" s="65" t="s">
        <v>320</v>
      </c>
    </row>
  </sheetData>
  <mergeCells count="8">
    <mergeCell ref="A2:J2"/>
    <mergeCell ref="A3:H3"/>
    <mergeCell ref="A7:A12"/>
    <mergeCell ref="A13:A15"/>
    <mergeCell ref="A16:A21"/>
    <mergeCell ref="B7:B12"/>
    <mergeCell ref="B13:B15"/>
    <mergeCell ref="B16:B21"/>
  </mergeCells>
  <printOptions horizontalCentered="1"/>
  <pageMargins left="0.236111111111111" right="0.236111111111111" top="0.314583333333333" bottom="0.196527777777778" header="0" footer="0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2026-03-09T02:15:00Z</dcterms:created>
  <dcterms:modified xsi:type="dcterms:W3CDTF">2026-03-16T07:38:03Z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