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0" yWindow="555" windowWidth="27735" windowHeight="13050" firstSheet="12"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5621"/>
</workbook>
</file>

<file path=xl/calcChain.xml><?xml version="1.0" encoding="utf-8"?>
<calcChain xmlns="http://schemas.openxmlformats.org/spreadsheetml/2006/main">
  <c r="A2" i="18" l="1"/>
  <c r="G5" i="17"/>
  <c r="F5" i="17"/>
  <c r="E5" i="17"/>
  <c r="A3" i="17"/>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<sst xmlns="http://schemas.openxmlformats.org/spreadsheetml/2006/main" count="1164" uniqueCount="499">
  <si>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</si>
  <si>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</si>
  <si>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</si>
  <si>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</si>
  <si>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</si>
  <si>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</si>
  <si>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</si>
  <si>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</si>
  <si>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</si>
  <si>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</si>
  <si>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</si>
  <si>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</si>
  <si>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</si>
  <si>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</si>
  <si>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</si>
  <si>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</si>
  <si>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</si>
  <si>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</si>
  <si>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</si>
  <si>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</si>
  <si>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</si>
  <si>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</si>
  <si>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</si>
  <si>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</si>
  <si>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</si>
  <si>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</si>
  <si>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</si>
  <si>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</si>
  <si>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</si>
  <si>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</si>
  <si>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</si>
  <si>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</si>
  <si>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</si>
  <si>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</si>
  <si>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</si>
  <si>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</si>
  <si>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</si>
  <si>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</si>
  <si>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</si>
  <si>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</si>
  <si>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</si>
  <si>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</si>
  <si>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</si>
  <si>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</si>
  <si>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</si>
  <si>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</si>
  <si>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</si>
  <si>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</si>
  <si>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</si>
  <si>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</si>
  <si>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</si>
  <si>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</si>
  <si>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</si>
  <si>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</si>
  <si>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</si>
  <si>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</si>
  <si>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</si>
  <si>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</si>
  <si>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</si>
  <si>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</si>
  <si>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</si>
  <si>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</si>
  <si>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</si>
  <si>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</si>
  <si>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</si>
  <si>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</si>
  <si>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</si>
  <si>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</si>
  <si>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</si>
  <si>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125005</t>
  </si>
  <si>
    <t>昆明市东川区农业机械技术推广站</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</si>
  <si>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</si>
  <si>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</si>
  <si>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</si>
  <si>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</si>
  <si>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</si>
  <si>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</si>
  <si>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</si>
  <si>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</si>
  <si>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</si>
  <si>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</si>
  <si>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</si>
  <si>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</si>
  <si>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</si>
  <si>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</si>
  <si>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</si>
  <si>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</si>
  <si>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</si>
  <si>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</si>
  <si>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</si>
  <si>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</si>
  <si>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</si>
  <si>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</si>
  <si>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</si>
  <si>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</si>
  <si>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</si>
  <si>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</si>
  <si>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</si>
  <si>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</si>
  <si>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</si>
  <si>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</si>
  <si>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</si>
  <si>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</si>
  <si>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</si>
  <si>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</si>
  <si>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</si>
  <si>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</si>
  <si>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</si>
  <si>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</si>
  <si>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</si>
  <si>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</si>
  <si>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</si>
  <si>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</si>
  <si>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</si>
  <si>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</si>
  <si>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</si>
  <si>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</si>
  <si>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</si>
  <si>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</si>
  <si>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</si>
  <si>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</si>
  <si>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</si>
  <si>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</si>
  <si>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2130122</t>
  </si>
  <si>
    <t>农业生产发展</t>
  </si>
  <si>
    <t>2130135</t>
  </si>
  <si>
    <t>农业生态资源保护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</si>
  <si>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</si>
  <si>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</si>
  <si>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</si>
  <si>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</si>
  <si>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</si>
  <si>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</si>
  <si>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</si>
  <si>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</si>
  <si>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</si>
  <si>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</si>
  <si>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</si>
  <si>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</si>
  <si>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</si>
  <si>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</si>
  <si>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</si>
  <si>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</si>
  <si>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</si>
  <si>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</si>
  <si>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</si>
  <si>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</si>
  <si>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</si>
  <si>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</si>
  <si>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</si>
  <si>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</si>
  <si>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</si>
  <si>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</si>
  <si>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</si>
  <si>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</si>
  <si>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</si>
  <si>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</si>
  <si>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</si>
  <si>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</si>
  <si>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</si>
  <si>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</si>
  <si>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</si>
  <si>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</si>
  <si>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</si>
  <si>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</si>
  <si>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</si>
  <si>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</si>
  <si>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</si>
  <si>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</si>
  <si>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</si>
  <si>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</si>
  <si>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</si>
  <si>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</si>
  <si>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</si>
  <si>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</si>
  <si>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</si>
  <si>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</si>
  <si>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</si>
  <si>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</si>
  <si>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</si>
  <si>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</si>
  <si>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</si>
  <si>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</si>
  <si>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</si>
  <si>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</si>
  <si>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</si>
  <si>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</si>
  <si>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</si>
  <si>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</si>
  <si>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</si>
  <si>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</si>
  <si>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</si>
  <si>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</si>
  <si>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</si>
  <si>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</si>
  <si>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</si>
  <si>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</si>
  <si>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</si>
  <si>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</si>
  <si>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昆明市东川区农业农村局</t>
  </si>
  <si>
    <t>530113210000000004646</t>
  </si>
  <si>
    <t>事业人员工资支出</t>
  </si>
  <si>
    <t>30101</t>
  </si>
  <si>
    <t>基本工资</t>
  </si>
  <si>
    <t>30102</t>
  </si>
  <si>
    <t>津贴补贴</t>
  </si>
  <si>
    <t>30103</t>
  </si>
  <si>
    <t>奖金</t>
  </si>
  <si>
    <t>30107</t>
  </si>
  <si>
    <t>绩效工资</t>
  </si>
  <si>
    <t>530113210000000004647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</si>
  <si>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</si>
  <si>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</si>
  <si>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</si>
  <si>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</si>
  <si>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</si>
  <si>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</si>
  <si>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</si>
  <si>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</si>
  <si>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</si>
  <si>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</si>
  <si>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</si>
  <si>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530113210000000004648</t>
  </si>
  <si>
    <t>30113</t>
  </si>
  <si>
    <t>530113210000000004652</t>
  </si>
  <si>
    <t>30217</t>
  </si>
  <si>
    <t>530113210000000004653</t>
  </si>
  <si>
    <t>工会经费</t>
  </si>
  <si>
    <t>30228</t>
  </si>
  <si>
    <t>530113210000000004654</t>
  </si>
  <si>
    <t>离退休公用经费</t>
  </si>
  <si>
    <t>30299</t>
  </si>
  <si>
    <t>其他商品和服务支出</t>
  </si>
  <si>
    <t>530113210000000004656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</si>
  <si>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</si>
  <si>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</si>
  <si>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</si>
  <si>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</si>
  <si>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</si>
  <si>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</si>
  <si>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</si>
  <si>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</si>
  <si>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</si>
  <si>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</si>
  <si>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</si>
  <si>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</si>
  <si>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</si>
  <si>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</si>
  <si>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</si>
  <si>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</si>
  <si>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</si>
  <si>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530113221100000301995</t>
  </si>
  <si>
    <t>离退休生活补助</t>
  </si>
  <si>
    <t>30305</t>
  </si>
  <si>
    <t>生活补助</t>
  </si>
  <si>
    <t>530113231100001508329</t>
  </si>
  <si>
    <t>事业人员绩效奖励</t>
  </si>
  <si>
    <t>530113241100002554895</t>
  </si>
  <si>
    <t>公车购置及运维费</t>
  </si>
  <si>
    <t>30231</t>
  </si>
  <si>
    <t>公务用车运行维护费</t>
  </si>
  <si>
    <t>预算05-1表</t>
  </si>
  <si>
    <t>项目分类</t>
  </si>
  <si>
    <t>项目单位</t>
  </si>
  <si>
    <t>经济科目编码</t>
  </si>
  <si>
    <t>经济科目名称</t>
  </si>
  <si>
    <t>本年拨款</t>
  </si>
  <si>
    <t>其中：本次下达</t>
  </si>
  <si>
    <t>事业发展类</t>
  </si>
  <si>
    <t>530113241100003174470</t>
  </si>
  <si>
    <t>东川区2024年农作物秸秆综合利用专项资金</t>
  </si>
  <si>
    <t>30227</t>
  </si>
  <si>
    <t>委托业务费</t>
  </si>
  <si>
    <t>30310</t>
  </si>
  <si>
    <t>个人农业生产补贴</t>
  </si>
  <si>
    <t>31204</t>
  </si>
  <si>
    <t>费用补贴</t>
  </si>
  <si>
    <t>530113251100004456190</t>
  </si>
  <si>
    <t>东川区2025年农机化发展与购置补贴专项资金</t>
  </si>
  <si>
    <t>30202</t>
  </si>
  <si>
    <t>印刷费</t>
  </si>
  <si>
    <t>30218</t>
  </si>
  <si>
    <t>专用材料费</t>
  </si>
  <si>
    <t>530113261100005267858</t>
  </si>
  <si>
    <t>2024年第二批中央农机购置补贴资金</t>
  </si>
  <si>
    <t>预算05-2表</t>
  </si>
  <si>
    <t>项目年度绩效目标</t>
  </si>
  <si>
    <t>一级指标</t>
  </si>
  <si>
    <t>二级指标</t>
  </si>
  <si>
    <t>三级指标</t>
  </si>
  <si>
    <t>指标性质</t>
  </si>
  <si>
    <t>指标值</t>
  </si>
  <si>
    <t>度量单位</t>
  </si>
  <si>
    <t>指标属性</t>
  </si>
  <si>
    <t>指标内容</t>
  </si>
  <si>
    <t>建设秸秆饲料青贮窖7000立方米，储草棚1710平方米，选择2个以上实施较好的秸秆综合利用基地安装标牌作为展示基地，建设240亩秸秆还田核心示范区1个，开展秸秆利用技术模式与试验效果监测2个，完成《2024年云南省农作物秸秆综合利用工作实施方案》中秸秆综合利用率达到90%以上的目标任务。</t>
  </si>
  <si>
    <t>产出指标</t>
  </si>
  <si>
    <t>数量指标</t>
  </si>
  <si>
    <t>建设秸秆饲料青贮窖</t>
  </si>
  <si>
    <t>&gt;=</t>
  </si>
  <si>
    <t>7000</t>
  </si>
  <si>
    <t>立方米</t>
  </si>
  <si>
    <t>定量指标</t>
  </si>
  <si>
    <t>建设秸秆饲料青贮窖7000立方米</t>
  </si>
  <si>
    <t>建设储草棚</t>
  </si>
  <si>
    <t>1710</t>
  </si>
  <si>
    <t>平方米</t>
  </si>
  <si>
    <t>建设储草棚1710平方米</t>
  </si>
  <si>
    <t>建设秸秆还田核心示范区</t>
  </si>
  <si>
    <t>1.00</t>
  </si>
  <si>
    <t>个</t>
  </si>
  <si>
    <t>建设240亩秸秆还田核心示范区1个。</t>
  </si>
  <si>
    <t>效益指标</t>
  </si>
  <si>
    <t>经济效益</t>
  </si>
  <si>
    <t>项目区每亩增加秸秆销售收入</t>
  </si>
  <si>
    <t>150</t>
  </si>
  <si>
    <t>元</t>
  </si>
  <si>
    <t>项目区每亩增加秸秆销售收入150元以上</t>
  </si>
  <si>
    <t>社会效益</t>
  </si>
  <si>
    <t>秸秆综合利用率</t>
  </si>
  <si>
    <t>90</t>
  </si>
  <si>
    <t>%</t>
  </si>
  <si>
    <t>秸秆综合利用率将大幅提升，达到90%以上。</t>
  </si>
  <si>
    <t>满意度指标</t>
  </si>
  <si>
    <t>服务对象满意度</t>
  </si>
  <si>
    <t>服务对象满意度达到90%</t>
  </si>
  <si>
    <t>1.完成农机购置补贴资金兑付任务20元；</t>
  </si>
  <si>
    <t>政策宣传次数</t>
  </si>
  <si>
    <t>次</t>
  </si>
  <si>
    <t>反映补助政策的宣传力度情况。即通过门户网站、报刊、通信、电视、户外广告等对补助政策进行宣传的次数。</t>
  </si>
  <si>
    <t>质量指标</t>
  </si>
  <si>
    <t>获补对象准确率</t>
  </si>
  <si>
    <t>=</t>
  </si>
  <si>
    <t>100%</t>
  </si>
  <si>
    <t>反映获补助对象认定的准确性情况。
获补对象准确率=抽检符合标准的补助对象数/抽检实际补助对象数*100%</t>
  </si>
  <si>
    <t>兑现准确率</t>
  </si>
  <si>
    <t>100</t>
  </si>
  <si>
    <t>反映补助准确发放的情况。
补助兑现准确率=补助兑付额/应付额*100%</t>
  </si>
  <si>
    <t>时效指标</t>
  </si>
  <si>
    <t>发放及时率</t>
  </si>
  <si>
    <t>反映发放单位及时发放补助资金的情况。
发放及时率=在时限内发放资金/应发放资金*100%</t>
  </si>
  <si>
    <t>降低企业成本</t>
  </si>
  <si>
    <t>20</t>
  </si>
  <si>
    <t>反映补助有效降低受助企业平均成本的情况。</t>
  </si>
  <si>
    <t>政策知晓率</t>
  </si>
  <si>
    <t>反映补助政策的宣传效果情况。
政策知晓率=调查中补助政策知晓人数/调查总人数*100%</t>
  </si>
  <si>
    <t>受益对象满意度</t>
  </si>
  <si>
    <t>反映获补助受益对象的满意程度。</t>
  </si>
  <si>
    <t xml:space="preserve">	1.购买微耕机安全防护装置500套。
	2.制定宣传材料1批，制作宣传栏、宣传牌、手提贷等宣传用品1批。
	3.推广补贴机具150台(套）。
	4.完成农机报废更新机具120台(套）。</t>
  </si>
  <si>
    <t>购买安装微耕机安全防护装置</t>
  </si>
  <si>
    <t>500</t>
  </si>
  <si>
    <t>套</t>
  </si>
  <si>
    <t>购买安装微耕机安全防护装置500套</t>
  </si>
  <si>
    <t>推广补贴机具</t>
  </si>
  <si>
    <t>台/套</t>
  </si>
  <si>
    <t>推广补贴机具150台（套）</t>
  </si>
  <si>
    <t>完成农机报废更新</t>
  </si>
  <si>
    <t>120</t>
  </si>
  <si>
    <t>台（套）</t>
  </si>
  <si>
    <t>完成农机报废更新机具120台(套）</t>
  </si>
  <si>
    <t>增加农机总动力</t>
  </si>
  <si>
    <t>1000</t>
  </si>
  <si>
    <t>年</t>
  </si>
  <si>
    <t>增加农机总动力500千瓦</t>
  </si>
  <si>
    <t>服务对象满意度达90%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</si>
  <si>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</si>
  <si>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</si>
  <si>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</si>
  <si>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</si>
  <si>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</si>
  <si>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</si>
  <si>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</si>
  <si>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</si>
  <si>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</si>
  <si>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</si>
  <si>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</si>
  <si>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</si>
  <si>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</si>
  <si>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</si>
  <si>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</si>
  <si>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打印机</t>
  </si>
  <si>
    <t>A3彩色打印机</t>
  </si>
  <si>
    <t>复印纸</t>
  </si>
  <si>
    <t>包</t>
  </si>
  <si>
    <t>车辆维修保养和加油</t>
  </si>
  <si>
    <t>车辆维修和保养服务</t>
  </si>
  <si>
    <t>车辆保险服务</t>
  </si>
  <si>
    <t>机动车保险服务</t>
  </si>
  <si>
    <t>印刷采购</t>
  </si>
  <si>
    <t>单证印刷服务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</si>
  <si>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</si>
  <si>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</si>
  <si>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</si>
  <si>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</si>
  <si>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</si>
  <si>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</si>
  <si>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</si>
  <si>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</si>
  <si>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</si>
  <si>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</si>
  <si>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</si>
  <si>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</si>
  <si>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</si>
  <si>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</si>
  <si>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</si>
  <si>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</si>
  <si>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</si>
  <si>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</si>
  <si>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</si>
  <si>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</si>
  <si>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</si>
  <si>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</si>
  <si>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</si>
  <si>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</si>
  <si>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</si>
  <si>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</si>
  <si>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</si>
  <si>
    <t>预算6表</t>
  </si>
  <si>
    <t>部门编码</t>
  </si>
  <si>
    <t>部门名称</t>
  </si>
  <si>
    <t>内容</t>
  </si>
  <si>
    <t>说明</t>
  </si>
  <si>
    <t>部门总体目标</t>
  </si>
  <si>
    <t>部门职责</t>
  </si>
  <si>
    <t>部门年度目标</t>
  </si>
  <si>
    <t>二、部门年度重点工作任务</t>
  </si>
  <si>
    <t>部门职能职责</t>
  </si>
  <si>
    <t>主要内容</t>
  </si>
  <si>
    <t>对应项目</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</si>
  <si>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</si>
  <si>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</si>
  <si>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</si>
  <si>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</si>
  <si>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</si>
  <si>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</si>
  <si>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</si>
  <si>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</si>
  <si>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</si>
  <si>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备注：昆明市东川区农业机械技术推广站2026年度无政府性基金预算支出情况，此表无数据。</t>
    <phoneticPr fontId="14" type="noConversion"/>
  </si>
  <si>
    <r>
      <t>备注：昆明市东川区农业机械技术推广站202</t>
    </r>
    <r>
      <rPr>
        <sz val="11"/>
        <color theme="1"/>
        <rFont val="宋体"/>
        <family val="3"/>
        <charset val="134"/>
        <scheme val="minor"/>
      </rPr>
      <t>6</t>
    </r>
    <r>
      <rPr>
        <sz val="11"/>
        <color theme="1"/>
        <rFont val="宋体"/>
        <family val="3"/>
        <charset val="134"/>
        <scheme val="minor"/>
      </rPr>
      <t>年度无政府</t>
    </r>
    <r>
      <rPr>
        <sz val="11"/>
        <color theme="1"/>
        <rFont val="宋体"/>
        <family val="3"/>
        <charset val="134"/>
        <scheme val="minor"/>
      </rPr>
      <t>购买服务</t>
    </r>
    <r>
      <rPr>
        <sz val="11"/>
        <color theme="1"/>
        <rFont val="宋体"/>
        <family val="3"/>
        <charset val="134"/>
        <scheme val="minor"/>
      </rPr>
      <t>预算支出情况，此表无数据。</t>
    </r>
    <phoneticPr fontId="14" type="noConversion"/>
  </si>
  <si>
    <r>
      <t>备注：昆明市东川区农业机械技术推广站202</t>
    </r>
    <r>
      <rPr>
        <sz val="11"/>
        <color theme="1"/>
        <rFont val="宋体"/>
        <family val="3"/>
        <charset val="134"/>
        <scheme val="minor"/>
      </rPr>
      <t>6</t>
    </r>
    <r>
      <rPr>
        <sz val="11"/>
        <color theme="1"/>
        <rFont val="宋体"/>
        <family val="3"/>
        <charset val="134"/>
        <scheme val="minor"/>
      </rPr>
      <t>年度无</t>
    </r>
    <r>
      <rPr>
        <sz val="11"/>
        <color theme="1"/>
        <rFont val="宋体"/>
        <family val="3"/>
        <charset val="134"/>
        <scheme val="minor"/>
      </rPr>
      <t>对下转移支付</t>
    </r>
    <r>
      <rPr>
        <sz val="11"/>
        <color theme="1"/>
        <rFont val="宋体"/>
        <family val="3"/>
        <charset val="134"/>
        <scheme val="minor"/>
      </rPr>
      <t>预算支出情况，此表无数据。</t>
    </r>
    <phoneticPr fontId="14" type="noConversion"/>
  </si>
  <si>
    <t>备注：昆明市东川区农业机械技术推广站2026年度无对下转移支付预算支出情况，此表无数据。</t>
  </si>
  <si>
    <t>备注：昆明市东川区农业机械技术推广站2026年度无新增资产配置预算支出情况，此表无数据。</t>
    <phoneticPr fontId="14" type="noConversion"/>
  </si>
  <si>
    <t>备注：昆明市东川区农业机械技术推广站2026年度无上级补助项目预算支出情况，此表无数据。</t>
    <phoneticPr fontId="14" type="noConversion"/>
  </si>
  <si>
    <t>单位名称：昆明市东川区农业机械技术推广站</t>
  </si>
  <si>
    <t>昆明市东川区农业机械技术推广站</t>
    <phoneticPr fontId="14" type="noConversion"/>
  </si>
  <si>
    <t>制定农机技术推广规划、农机试验示范、推广，新农机具引进，农机对比试验，农机质量测试，农机技术储备，提供农机技术、农机技术培训，农机信息服务、基层农机技术推广业务指导，农机化等相关业务。</t>
    <phoneticPr fontId="31" type="noConversion"/>
  </si>
  <si>
    <t>总体绩效目标（2026-2028年期间）</t>
  </si>
  <si>
    <t xml:space="preserve">1.抓好农业机械推广工作，推广先进适用农业机械，努力完成上级下达的农作物耕种收机械化综合水平考核指标任务；
2.积极争取上级项目支持开展农机购置补贴及农机技术专项宣传培训工作；
3.抓好全区农机购置补贴各项工作，完成省市下达的农机购置补贴资金兑付工作；
4.积极争取上级项目支持开展农机技术及农机具的试验示范工作，努力开创东川农机化发展新格局；
5.做好农机化统计工作，为政府决策提供参考依据；
6.抓好全区农机化服务工作，努力做好服务农民工作；
7.抓好农机产品质量监督管理与投诉处理工作。 </t>
    <phoneticPr fontId="31" type="noConversion"/>
  </si>
  <si>
    <t>预算年度（2026年）绩效目标</t>
  </si>
  <si>
    <t xml:space="preserve">开展农业机械推广工作，推广先进适用农业机械，完成上级下达的农作物耕种收机械化综合水平考核指标任务，做好农机化统计工作，为政府决策提供参考依据；做好全区农机化服务工作及农机产品质量监督管理与投诉处理工作。 </t>
    <phoneticPr fontId="31" type="noConversion"/>
  </si>
  <si>
    <t>1.抓好农业机械推广工作，推广先进适用农业机械，努力完成上级下达的农作物耕种收机械化综合水平考核指标任务；
2.积极争取上级项目支持开展农机购置补贴及农机技术专项宣传培训工作；
3.抓好全区农机购置补贴各项工作，争取并完成农上级部门下达的目标任务；
4.积极争取上级项目支持开展农机技术及农机具的试验示范工作，努力开创东川农机化发展新格局；
5.做好农机化统计工作，为政府决策提供参考依据；
6.抓好全区农机化服务工作，努力做好服务农民工作；
7.抓好农机产品质量监督管理与投诉处理工作。</t>
    <phoneticPr fontId="31" type="noConversion"/>
  </si>
  <si>
    <t>产出指标</t>
    <phoneticPr fontId="31" type="noConversion"/>
  </si>
  <si>
    <t>全年申报基本支出的在职及离退休人数</t>
    <phoneticPr fontId="31" type="noConversion"/>
  </si>
  <si>
    <t>&gt;=</t>
    <phoneticPr fontId="31" type="noConversion"/>
  </si>
  <si>
    <t>32</t>
    <phoneticPr fontId="31" type="noConversion"/>
  </si>
  <si>
    <t>人</t>
    <phoneticPr fontId="31" type="noConversion"/>
  </si>
  <si>
    <t>定量指标</t>
    <phoneticPr fontId="31" type="noConversion"/>
  </si>
  <si>
    <t>20分，全部完成得20分，未完成按权重扣分，扣完为止。</t>
    <phoneticPr fontId="31" type="noConversion"/>
  </si>
  <si>
    <t>本单位在职及退休人员32人基本支出</t>
    <phoneticPr fontId="31" type="noConversion"/>
  </si>
  <si>
    <t>按2025年10月实际在职及离退休人员工资等进行测算的基本支出</t>
    <phoneticPr fontId="31" type="noConversion"/>
  </si>
  <si>
    <t>完成农机购置补贴</t>
    <phoneticPr fontId="31" type="noConversion"/>
  </si>
  <si>
    <t>60</t>
    <phoneticPr fontId="31" type="noConversion"/>
  </si>
  <si>
    <t>万元</t>
    <phoneticPr fontId="31" type="noConversion"/>
  </si>
  <si>
    <t>10分，全部完成得10分，未完成按权重扣分，扣完为止。</t>
    <phoneticPr fontId="31" type="noConversion"/>
  </si>
  <si>
    <t>完成农机购置补贴资金60万元</t>
    <phoneticPr fontId="31" type="noConversion"/>
  </si>
  <si>
    <t>按市级下达的目标任务设置</t>
    <phoneticPr fontId="31" type="noConversion"/>
  </si>
  <si>
    <t>宣传推广农业机械</t>
    <phoneticPr fontId="31" type="noConversion"/>
  </si>
  <si>
    <t>100</t>
    <phoneticPr fontId="31" type="noConversion"/>
  </si>
  <si>
    <t>台</t>
    <phoneticPr fontId="31" type="noConversion"/>
  </si>
  <si>
    <t>宣传推广农业机械100台</t>
    <phoneticPr fontId="31" type="noConversion"/>
  </si>
  <si>
    <t>根据往年度推广情况预测</t>
    <phoneticPr fontId="31" type="noConversion"/>
  </si>
  <si>
    <t>95</t>
    <phoneticPr fontId="31" type="noConversion"/>
  </si>
  <si>
    <t>%</t>
    <phoneticPr fontId="31" type="noConversion"/>
  </si>
  <si>
    <t>农机购置补贴资金兑付率达95%</t>
    <phoneticPr fontId="31" type="noConversion"/>
  </si>
  <si>
    <t>开展农机技术培训</t>
    <phoneticPr fontId="31" type="noConversion"/>
  </si>
  <si>
    <t>农机培训合格率达95%</t>
    <phoneticPr fontId="31" type="noConversion"/>
  </si>
  <si>
    <t>按行业要求设置</t>
    <phoneticPr fontId="31" type="noConversion"/>
  </si>
  <si>
    <t>各项工作完成时间</t>
  </si>
  <si>
    <t>10分，全部完成得10分，未完成按权重扣分</t>
    <phoneticPr fontId="31" type="noConversion"/>
  </si>
  <si>
    <t>2026年度内完成各项年度工作指标</t>
    <phoneticPr fontId="31" type="noConversion"/>
  </si>
  <si>
    <t>2025年度内完成各项年度工作指标</t>
    <phoneticPr fontId="31" type="noConversion"/>
  </si>
  <si>
    <t>成本指标</t>
  </si>
  <si>
    <t>全年一般公共预算支出</t>
  </si>
  <si>
    <t>全年一般公共预算支出预算申报二上数据</t>
  </si>
  <si>
    <t>预算申报二上数据</t>
    <phoneticPr fontId="31" type="noConversion"/>
  </si>
  <si>
    <t>效益指标</t>
    <phoneticPr fontId="31" type="noConversion"/>
  </si>
  <si>
    <t>社会效益指标</t>
  </si>
  <si>
    <t>维护社会稳定</t>
  </si>
  <si>
    <t>满意度指标</t>
    <phoneticPr fontId="31" type="noConversion"/>
  </si>
  <si>
    <t>服务对象满意度指标</t>
  </si>
  <si>
    <t>社会公众或服务对象满意度</t>
  </si>
  <si>
    <t>95</t>
  </si>
  <si>
    <t>社会公众或服务对象是指部门（单位）履行职责而影响到的部门、群体或个人，一般采取社会调查的方式</t>
  </si>
  <si>
    <t>问卷调查参照财政部部门整体支出绩效评价共性指标体系框架</t>
  </si>
  <si>
    <r>
      <t>1.实施农机购置补贴惠农政策，计划完成农机购置补贴资金60</t>
    </r>
    <r>
      <rPr>
        <sz val="12"/>
        <color indexed="8"/>
        <rFont val="宋体"/>
        <family val="3"/>
        <charset val="134"/>
      </rPr>
      <t>万元。 
2.全面落实农业机械试验示范试验基地建设项目。积极争取区级整合农业产业发展资金支持，以壮大村集体经济、促进促进农民通过机械化作业节本增收，保障粮食生产安全、推进农业农村现代化、助力乡村振兴。
3.全面抓好水稻全程机械化绿色高效示范推广项目。积极争取区级整合农业产业发资金或省、市农业产业粮食生产发发展资金支持，计划在全区示范推广100亩水稻全程机械化绿色高效示范项目。
4.结合市级农机推广项目，积极开展新机具新技术试验示范项目和青贮玉米机械化技术试验示范推广工作。
5.努力抓好秸秆禁烧宣传、巡查、责任落实及秸秆综合利用工作。</t>
    </r>
    <phoneticPr fontId="31" type="noConversion"/>
  </si>
  <si>
    <r>
      <t>2026</t>
    </r>
    <r>
      <rPr>
        <sz val="12"/>
        <color indexed="8"/>
        <rFont val="宋体"/>
        <family val="3"/>
        <charset val="134"/>
      </rPr>
      <t>年经济社会发展目标分解</t>
    </r>
    <phoneticPr fontId="31" type="noConversion"/>
  </si>
  <si>
    <r>
      <t>2025</t>
    </r>
    <r>
      <rPr>
        <sz val="12"/>
        <color indexed="8"/>
        <rFont val="宋体"/>
        <family val="3"/>
        <charset val="134"/>
      </rPr>
      <t>年经济社会发展目标分解</t>
    </r>
    <phoneticPr fontId="31" type="noConversion"/>
  </si>
  <si>
    <r>
      <t>10</t>
    </r>
    <r>
      <rPr>
        <sz val="12"/>
        <color indexed="8"/>
        <rFont val="宋体"/>
        <family val="3"/>
        <charset val="134"/>
      </rPr>
      <t>分，全部完成得10分，未完成按权重扣分</t>
    </r>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</si>
</sst>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0;\-#,##0;;@"/>
    <numFmt numFmtId="178" formatCode="hh:mm:ss"/>
    <numFmt numFmtId="179" formatCode="yyyy\-mm\-dd"/>
    <numFmt numFmtId="180" formatCode="yyyy\-mm\-dd\ hh:mm:ss"/>
  </numFmts>
  <fonts count="37">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b/>
      <sz val="24"/>
      <color rgb="FF000000"/>
      <name val="宋体"/>
      <family val="3"/>
      <charset val="134"/>
    </font>
    <font>
      <sz val="9"/>
      <name val="宋体"/>
      <family val="3"/>
      <charset val="134"/>
      <scheme val="minor"/>
    </font>
    <font>
      <sz val="12"/>
      <color rgb="FF000000"/>
      <name val="宋体"/>
      <family val="3"/>
      <charset val="134"/>
    </font>
    <font>
      <sz val="12"/>
      <color theme="1"/>
      <name val="宋体"/>
      <family val="3"/>
      <charset val="134"/>
      <scheme val="minor"/>
    </font>
    <font>
      <sz val="12"/>
      <color theme="1"/>
      <name val="宋体"/>
      <family val="3"/>
      <charset val="134"/>
    </font>
    <font>
      <sz val="12"/>
      <color rgb="FF000000"/>
      <name val="Arial"/>
      <family val="2"/>
    </font>
    <font>
      <sz val="12"/>
      <color rgb="FF000000"/>
      <name val="SimSun"/>
      <charset val="134"/>
    </font>
    <font>
      <b/>
      <sz val="12"/>
      <color rgb="FF000000"/>
      <name val="宋体"/>
      <family val="3"/>
      <charset val="134"/>
    </font>
    <font>
      <sz val="11"/>
      <color theme="1"/>
      <name val="宋体"/>
      <family val="3"/>
      <charset val="134"/>
      <scheme val="minor"/>
    </font>
    <font>
      <sz val="14"/>
      <color rgb="FF000000"/>
      <name val="宋体"/>
      <family val="3"/>
      <charset val="134"/>
    </font>
    <font>
      <sz val="14"/>
      <color theme="1"/>
      <name val="宋体"/>
      <family val="3"/>
      <charset val="134"/>
      <scheme val="minor"/>
    </font>
    <font>
      <sz val="14"/>
      <color theme="1"/>
      <name val="宋体"/>
      <family val="3"/>
      <charset val="134"/>
    </font>
    <font>
      <b/>
      <sz val="12"/>
      <color theme="1"/>
      <name val="宋体"/>
      <family val="3"/>
      <charset val="134"/>
    </font>
    <font>
      <sz val="11"/>
      <color rgb="FF000000"/>
      <name val="宋体"/>
      <family val="3"/>
      <charset val="134"/>
    </font>
    <font>
      <sz val="11"/>
      <color theme="1"/>
      <name val="宋体"/>
      <family val="3"/>
      <charset val="134"/>
      <scheme val="minor"/>
    </font>
    <font>
      <sz val="10"/>
      <color rgb="FF000000"/>
      <name val="宋体"/>
      <family val="3"/>
      <charset val="134"/>
    </font>
    <font>
      <sz val="9"/>
      <color rgb="FF000000"/>
      <name val="宋体"/>
      <family val="3"/>
      <charset val="134"/>
    </font>
    <font>
      <sz val="12"/>
      <color rgb="FFFFFFFF"/>
      <name val="宋体"/>
      <family val="3"/>
      <charset val="134"/>
    </font>
    <font>
      <sz val="9"/>
      <name val="宋体"/>
      <family val="3"/>
      <charset val="134"/>
    </font>
    <font>
      <b/>
      <sz val="11"/>
      <color rgb="FF000000"/>
      <name val="宋体"/>
      <family val="3"/>
      <charset val="134"/>
    </font>
    <font>
      <sz val="10"/>
      <name val="宋体"/>
      <family val="3"/>
      <charset val="134"/>
    </font>
    <font>
      <sz val="12"/>
      <color indexed="8"/>
      <name val="宋体"/>
      <family val="3"/>
      <charset val="134"/>
    </font>
    <font>
      <sz val="10"/>
      <name val="Arial"/>
      <family val="2"/>
    </font>
    <font>
      <sz val="14"/>
      <color rgb="FF000000"/>
      <name val="Arial"/>
      <family val="2"/>
    </font>
  </fonts>
  <fills count="5">
    <fill>
      <patternFill patternType="none"/>
    </fill>
    <fill>
      <patternFill patternType="gray125"/>
    </fill>
    <fill>
      <patternFill patternType="solid">
        <fgColor rgb="FFFFFFFF"/>
      </patternFill>
    </fill>
    <fill>
      <patternFill patternType="solid">
        <fgColor rgb="FFDBEEF4"/>
      </patternFill>
    </fill>
    <fill>
      <patternFill patternType="solid">
        <fgColor theme="0"/>
        <bgColor indexed="64"/>
      </patternFill>
    </fill>
  </fills>
  <borders count="2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s>
  <cellStyleXfs count="11">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33" fillId="0" borderId="15"/>
    <xf numFmtId="0" fontId="35" fillId="0" borderId="15"/>
    <xf numFmtId="0" fontId="31" fillId="0" borderId="15">
      <alignment vertical="top"/>
      <protection locked="0"/>
    </xf>
  </cellStyleXfs>
  <cellXfs count="297">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protection locked="0"/>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2" fillId="0" borderId="1" xfId="0" applyFont="1" applyBorder="1" applyAlignment="1">
      <alignment vertical="top"/>
    </xf>
    <xf numFmtId="0" fontId="2" fillId="0" borderId="1" xfId="0" applyFont="1" applyBorder="1" applyAlignment="1">
      <alignment horizontal="right" vertical="center"/>
    </xf>
    <xf numFmtId="0" fontId="2" fillId="0" borderId="1" xfId="0" applyFont="1" applyBorder="1" applyAlignment="1">
      <alignment horizontal="right"/>
    </xf>
    <xf numFmtId="0" fontId="5" fillId="0" borderId="1" xfId="0" applyFont="1" applyBorder="1"/>
    <xf numFmtId="0" fontId="3" fillId="0" borderId="1" xfId="0" applyFont="1" applyBorder="1" applyAlignment="1">
      <alignment horizontal="right" vertical="center" wrapText="1"/>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8" fillId="0" borderId="1" xfId="0" applyFont="1" applyBorder="1" applyProtection="1">
      <protection locked="0"/>
    </xf>
    <xf numFmtId="0" fontId="8" fillId="0" borderId="1" xfId="0" applyFont="1" applyBorder="1"/>
    <xf numFmtId="0" fontId="2" fillId="0" borderId="2" xfId="0" applyFont="1" applyBorder="1" applyAlignment="1" applyProtection="1">
      <alignment horizontal="center" vertical="center"/>
      <protection locked="0"/>
    </xf>
    <xf numFmtId="49" fontId="2" fillId="0" borderId="1" xfId="0" applyNumberFormat="1" applyFont="1" applyBorder="1"/>
    <xf numFmtId="0" fontId="3" fillId="0" borderId="1" xfId="0" applyFont="1" applyBorder="1" applyAlignment="1">
      <alignment horizontal="right"/>
    </xf>
    <xf numFmtId="0" fontId="8" fillId="0" borderId="2" xfId="0" applyFont="1" applyBorder="1" applyAlignment="1">
      <alignment horizontal="center" vertical="center" wrapText="1"/>
    </xf>
    <xf numFmtId="0" fontId="8"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2" fillId="0" borderId="1" xfId="0" applyFont="1" applyBorder="1" applyAlignment="1" applyProtection="1">
      <alignment horizontal="right"/>
      <protection locked="0"/>
    </xf>
    <xf numFmtId="49" fontId="12" fillId="0" borderId="1" xfId="0" applyNumberFormat="1" applyFont="1" applyBorder="1" applyProtection="1">
      <protection locked="0"/>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3" fillId="2" borderId="1" xfId="0" applyFont="1" applyFill="1" applyBorder="1" applyAlignment="1">
      <alignment horizontal="center" vertical="center"/>
    </xf>
    <xf numFmtId="0" fontId="3" fillId="2" borderId="1" xfId="0" applyFont="1" applyFill="1" applyBorder="1" applyAlignment="1">
      <alignment horizontal="right" vertical="center" wrapText="1"/>
    </xf>
    <xf numFmtId="0" fontId="0" fillId="0" borderId="1" xfId="0" applyFont="1" applyBorder="1"/>
    <xf numFmtId="0" fontId="16" fillId="0" borderId="1" xfId="0" applyFont="1" applyBorder="1"/>
    <xf numFmtId="0" fontId="15" fillId="2" borderId="2" xfId="0" applyFont="1" applyFill="1" applyBorder="1" applyAlignment="1" applyProtection="1">
      <alignment horizontal="center" vertical="center"/>
      <protection locked="0"/>
    </xf>
    <xf numFmtId="0" fontId="15" fillId="0" borderId="10" xfId="0" applyFont="1" applyBorder="1" applyAlignment="1" applyProtection="1">
      <alignment horizontal="center" vertical="center" wrapText="1"/>
      <protection locked="0"/>
    </xf>
    <xf numFmtId="0" fontId="15" fillId="2" borderId="2" xfId="0" applyFont="1" applyFill="1" applyBorder="1" applyAlignment="1">
      <alignment horizontal="center" vertical="center"/>
    </xf>
    <xf numFmtId="0" fontId="15" fillId="2" borderId="2" xfId="0" applyFont="1" applyFill="1" applyBorder="1" applyAlignment="1" applyProtection="1">
      <alignment horizontal="left" vertical="center" wrapText="1"/>
      <protection locked="0"/>
    </xf>
    <xf numFmtId="176" fontId="17" fillId="0" borderId="2" xfId="0" applyNumberFormat="1" applyFont="1" applyBorder="1" applyAlignment="1">
      <alignment horizontal="right" vertical="center"/>
    </xf>
    <xf numFmtId="0" fontId="15" fillId="2" borderId="2" xfId="0" applyFont="1" applyFill="1" applyBorder="1" applyAlignment="1" applyProtection="1">
      <alignment horizontal="center" vertical="center" wrapText="1"/>
      <protection locked="0"/>
    </xf>
    <xf numFmtId="0" fontId="15" fillId="0" borderId="1" xfId="0" applyFont="1" applyBorder="1" applyAlignment="1">
      <alignment horizontal="right" vertical="center"/>
    </xf>
    <xf numFmtId="0" fontId="19"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vertical="center"/>
      <protection locked="0"/>
    </xf>
    <xf numFmtId="0" fontId="15" fillId="0" borderId="2" xfId="0" applyFont="1" applyBorder="1" applyAlignment="1" applyProtection="1">
      <alignment horizontal="left" vertical="center" wrapText="1"/>
      <protection locked="0"/>
    </xf>
    <xf numFmtId="0" fontId="15" fillId="0" borderId="2" xfId="0" applyFont="1" applyBorder="1" applyAlignment="1">
      <alignment horizontal="left" vertical="center"/>
    </xf>
    <xf numFmtId="0" fontId="20" fillId="0" borderId="2" xfId="0" applyFont="1" applyBorder="1" applyAlignment="1">
      <alignment horizontal="center" vertical="center"/>
    </xf>
    <xf numFmtId="0" fontId="20" fillId="0" borderId="2" xfId="0" applyFont="1" applyBorder="1" applyAlignment="1" applyProtection="1">
      <alignment horizontal="center" vertical="center" wrapText="1"/>
      <protection locked="0"/>
    </xf>
    <xf numFmtId="0" fontId="23" fillId="0" borderId="1" xfId="0" applyFont="1" applyBorder="1"/>
    <xf numFmtId="0" fontId="22" fillId="2" borderId="1" xfId="0" applyFont="1" applyFill="1" applyBorder="1" applyAlignment="1" applyProtection="1">
      <alignment horizontal="right" vertical="center" wrapText="1"/>
      <protection locked="0"/>
    </xf>
    <xf numFmtId="176" fontId="24" fillId="0" borderId="2" xfId="0" applyNumberFormat="1" applyFont="1" applyBorder="1" applyAlignment="1">
      <alignment horizontal="right" vertical="center"/>
    </xf>
    <xf numFmtId="0" fontId="15" fillId="2" borderId="1" xfId="0" applyFont="1" applyFill="1" applyBorder="1" applyAlignment="1" applyProtection="1">
      <alignment horizontal="right" vertical="center" wrapText="1"/>
      <protection locked="0"/>
    </xf>
    <xf numFmtId="0" fontId="19" fillId="0" borderId="2" xfId="0" applyFont="1" applyBorder="1" applyAlignment="1" applyProtection="1">
      <alignment horizontal="center" vertical="center"/>
      <protection locked="0"/>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wrapText="1" indent="1"/>
    </xf>
    <xf numFmtId="0" fontId="15" fillId="2" borderId="2" xfId="0" applyFont="1" applyFill="1" applyBorder="1" applyAlignment="1">
      <alignment horizontal="left" vertical="center" wrapText="1" indent="2"/>
    </xf>
    <xf numFmtId="0" fontId="15" fillId="0" borderId="2" xfId="0" applyFont="1" applyBorder="1" applyAlignment="1">
      <alignment vertical="center" wrapText="1"/>
    </xf>
    <xf numFmtId="0" fontId="15" fillId="0" borderId="2" xfId="0" applyFont="1" applyBorder="1" applyAlignment="1">
      <alignment horizontal="left" vertical="center" wrapText="1"/>
    </xf>
    <xf numFmtId="176" fontId="25" fillId="0" borderId="2" xfId="0" applyNumberFormat="1" applyFont="1" applyBorder="1" applyAlignment="1">
      <alignment horizontal="right" vertical="center"/>
    </xf>
    <xf numFmtId="0" fontId="27" fillId="0" borderId="1" xfId="0" applyFont="1" applyBorder="1"/>
    <xf numFmtId="0" fontId="15" fillId="0" borderId="1" xfId="0" applyFont="1" applyBorder="1" applyAlignment="1" applyProtection="1">
      <alignment horizontal="left" vertical="center"/>
      <protection locked="0"/>
    </xf>
    <xf numFmtId="0" fontId="15" fillId="0" borderId="1" xfId="0" applyFont="1" applyBorder="1" applyAlignment="1">
      <alignment horizontal="right"/>
    </xf>
    <xf numFmtId="49"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left" vertical="center" wrapText="1" indent="1"/>
    </xf>
    <xf numFmtId="0" fontId="15" fillId="0" borderId="2" xfId="0" applyFont="1" applyBorder="1" applyAlignment="1">
      <alignment horizontal="left" vertical="center" wrapText="1" indent="2"/>
    </xf>
    <xf numFmtId="0" fontId="18" fillId="0" borderId="1" xfId="0" applyFont="1" applyBorder="1"/>
    <xf numFmtId="0" fontId="18" fillId="0" borderId="1" xfId="0" applyFont="1" applyBorder="1" applyProtection="1">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49" fontId="17" fillId="0" borderId="2" xfId="2" applyNumberFormat="1" applyFont="1" applyBorder="1">
      <alignment horizontal="left" vertical="center" wrapText="1"/>
    </xf>
    <xf numFmtId="0" fontId="28" fillId="0" borderId="2" xfId="0" applyFont="1" applyBorder="1" applyAlignment="1">
      <alignment horizontal="left" vertical="center"/>
    </xf>
    <xf numFmtId="0" fontId="15" fillId="0" borderId="1" xfId="0" applyFont="1" applyBorder="1"/>
    <xf numFmtId="0" fontId="15" fillId="0" borderId="1" xfId="0" applyFont="1" applyBorder="1" applyAlignment="1">
      <alignment vertical="top"/>
    </xf>
    <xf numFmtId="0" fontId="15" fillId="0" borderId="2" xfId="0" applyFont="1" applyBorder="1" applyAlignment="1">
      <alignment horizontal="center" vertical="center" wrapText="1"/>
    </xf>
    <xf numFmtId="0" fontId="15" fillId="0" borderId="3" xfId="0" applyFont="1" applyBorder="1" applyAlignment="1">
      <alignment horizontal="center" vertical="center"/>
    </xf>
    <xf numFmtId="0" fontId="15" fillId="0" borderId="12" xfId="0" applyFont="1" applyBorder="1" applyAlignment="1">
      <alignment horizontal="center" vertical="center"/>
    </xf>
    <xf numFmtId="49" fontId="15" fillId="0" borderId="2" xfId="0" applyNumberFormat="1" applyFont="1" applyBorder="1" applyAlignment="1" applyProtection="1">
      <alignment horizontal="center" vertical="center"/>
      <protection locked="0"/>
    </xf>
    <xf numFmtId="0" fontId="15" fillId="0" borderId="1" xfId="0" applyFont="1" applyBorder="1" applyAlignment="1" applyProtection="1">
      <alignment horizontal="right"/>
      <protection locked="0"/>
    </xf>
    <xf numFmtId="0" fontId="15" fillId="0" borderId="10" xfId="0" applyFont="1" applyBorder="1" applyAlignment="1">
      <alignment horizontal="center" vertical="center" wrapText="1"/>
    </xf>
    <xf numFmtId="0" fontId="15" fillId="0" borderId="10" xfId="0" applyFont="1" applyBorder="1" applyAlignment="1" applyProtection="1">
      <alignment horizontal="center" vertical="center"/>
      <protection locked="0"/>
    </xf>
    <xf numFmtId="177" fontId="17" fillId="0" borderId="2" xfId="7" applyNumberFormat="1" applyFont="1" applyBorder="1" applyAlignment="1">
      <alignment horizontal="center" vertical="center"/>
    </xf>
    <xf numFmtId="177" fontId="17" fillId="0" borderId="2" xfId="0" applyNumberFormat="1" applyFont="1" applyBorder="1" applyAlignment="1">
      <alignment horizontal="center" vertical="center"/>
    </xf>
    <xf numFmtId="0" fontId="15" fillId="0" borderId="11" xfId="0" applyFont="1" applyBorder="1" applyAlignment="1">
      <alignment horizontal="left" vertical="center" wrapText="1"/>
    </xf>
    <xf numFmtId="0" fontId="15" fillId="0" borderId="10" xfId="0" applyFont="1" applyBorder="1" applyAlignment="1" applyProtection="1">
      <alignment horizontal="left" vertical="center"/>
      <protection locked="0"/>
    </xf>
    <xf numFmtId="0" fontId="15" fillId="0" borderId="10" xfId="0" applyFont="1" applyBorder="1" applyAlignment="1">
      <alignment horizontal="left" vertical="center" wrapText="1"/>
    </xf>
    <xf numFmtId="3" fontId="15" fillId="0" borderId="10" xfId="0" applyNumberFormat="1" applyFont="1" applyBorder="1" applyAlignment="1">
      <alignment horizontal="right" vertical="center"/>
    </xf>
    <xf numFmtId="0" fontId="15" fillId="0" borderId="1" xfId="0" applyFont="1" applyBorder="1" applyAlignment="1">
      <alignment wrapText="1"/>
    </xf>
    <xf numFmtId="0" fontId="15" fillId="0" borderId="1" xfId="0" applyFont="1" applyBorder="1" applyAlignment="1" applyProtection="1">
      <alignment vertical="top" wrapText="1"/>
      <protection locked="0"/>
    </xf>
    <xf numFmtId="0" fontId="15" fillId="0" borderId="1" xfId="0" applyFont="1" applyBorder="1" applyProtection="1">
      <protection locked="0"/>
    </xf>
    <xf numFmtId="0" fontId="15" fillId="0" borderId="1" xfId="0" applyFont="1" applyBorder="1" applyAlignment="1" applyProtection="1">
      <alignment horizontal="right" wrapText="1"/>
      <protection locked="0"/>
    </xf>
    <xf numFmtId="0" fontId="15" fillId="0" borderId="1" xfId="0" applyFont="1" applyBorder="1" applyAlignment="1" applyProtection="1">
      <alignment horizontal="right" vertical="center" wrapText="1"/>
      <protection locked="0"/>
    </xf>
    <xf numFmtId="0" fontId="15" fillId="0" borderId="11" xfId="0" applyFont="1" applyBorder="1" applyAlignment="1">
      <alignment horizontal="center" vertical="center"/>
    </xf>
    <xf numFmtId="0" fontId="21" fillId="0" borderId="1" xfId="0" applyFont="1" applyBorder="1"/>
    <xf numFmtId="0" fontId="15" fillId="0" borderId="7" xfId="0" applyFont="1" applyBorder="1" applyAlignment="1">
      <alignment horizontal="center" vertical="center"/>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1" xfId="0" applyFont="1" applyBorder="1" applyAlignment="1" applyProtection="1">
      <alignment horizontal="center" vertical="center"/>
      <protection locked="0"/>
    </xf>
    <xf numFmtId="3" fontId="15" fillId="2" borderId="2" xfId="0" applyNumberFormat="1" applyFont="1" applyFill="1" applyBorder="1" applyAlignment="1" applyProtection="1">
      <alignment horizontal="right" vertical="center"/>
      <protection locked="0"/>
    </xf>
    <xf numFmtId="4" fontId="15" fillId="0" borderId="2" xfId="0" applyNumberFormat="1" applyFont="1" applyBorder="1" applyAlignment="1" applyProtection="1">
      <alignment horizontal="right" vertical="center"/>
      <protection locked="0"/>
    </xf>
    <xf numFmtId="0" fontId="16" fillId="0" borderId="1" xfId="0" applyFont="1" applyBorder="1" applyAlignment="1">
      <alignment horizontal="left"/>
    </xf>
    <xf numFmtId="4" fontId="15" fillId="0" borderId="2" xfId="0" applyNumberFormat="1" applyFont="1" applyBorder="1" applyAlignment="1">
      <alignment horizontal="right" vertical="center" wrapText="1"/>
    </xf>
    <xf numFmtId="4" fontId="17" fillId="0" borderId="2" xfId="1" applyNumberFormat="1" applyFont="1" applyBorder="1">
      <alignment horizontal="right" vertical="center"/>
    </xf>
    <xf numFmtId="4" fontId="15" fillId="0" borderId="2" xfId="0" applyNumberFormat="1" applyFont="1" applyBorder="1" applyAlignment="1" applyProtection="1">
      <alignment horizontal="right" vertical="center" wrapText="1"/>
      <protection locked="0"/>
    </xf>
    <xf numFmtId="0" fontId="15" fillId="0" borderId="2" xfId="0" applyFont="1" applyBorder="1" applyAlignment="1" applyProtection="1">
      <alignment horizontal="left" vertical="center"/>
      <protection locked="0"/>
    </xf>
    <xf numFmtId="49" fontId="26" fillId="0" borderId="2" xfId="0" applyNumberFormat="1" applyFont="1" applyBorder="1" applyAlignment="1">
      <alignment horizontal="center" vertical="center" wrapText="1"/>
    </xf>
    <xf numFmtId="4" fontId="29" fillId="2" borderId="2" xfId="0" applyNumberFormat="1" applyFont="1" applyFill="1" applyBorder="1" applyAlignment="1" applyProtection="1">
      <alignment horizontal="right" vertical="center"/>
      <protection locked="0"/>
    </xf>
    <xf numFmtId="4" fontId="29" fillId="0" borderId="2" xfId="0" applyNumberFormat="1" applyFont="1" applyBorder="1" applyAlignment="1">
      <alignment horizontal="right" vertical="center"/>
    </xf>
    <xf numFmtId="49" fontId="15" fillId="0" borderId="2" xfId="0" applyNumberFormat="1" applyFont="1" applyBorder="1" applyAlignment="1" applyProtection="1">
      <alignment horizontal="center" vertical="center" wrapText="1"/>
      <protection locked="0"/>
    </xf>
    <xf numFmtId="0" fontId="20" fillId="2" borderId="15" xfId="0" applyFont="1" applyFill="1" applyBorder="1" applyAlignment="1">
      <alignment horizontal="left" vertical="center"/>
    </xf>
    <xf numFmtId="0" fontId="15" fillId="2" borderId="15" xfId="0" quotePrefix="1" applyFont="1" applyFill="1" applyBorder="1" applyAlignment="1">
      <alignment horizontal="right" vertical="center" wrapText="1"/>
    </xf>
    <xf numFmtId="49" fontId="15" fillId="0" borderId="2" xfId="0" applyNumberFormat="1" applyFont="1" applyBorder="1" applyAlignment="1">
      <alignment horizontal="center" vertical="center" wrapText="1"/>
    </xf>
    <xf numFmtId="49" fontId="15" fillId="0" borderId="2" xfId="0" applyNumberFormat="1" applyFont="1" applyBorder="1" applyAlignment="1">
      <alignment vertical="center" wrapText="1"/>
    </xf>
    <xf numFmtId="176" fontId="19" fillId="0" borderId="2" xfId="0" applyNumberFormat="1" applyFont="1" applyBorder="1" applyAlignment="1">
      <alignment horizontal="right" vertical="center"/>
    </xf>
    <xf numFmtId="49" fontId="34" fillId="0" borderId="16" xfId="8" applyNumberFormat="1" applyFont="1" applyFill="1" applyBorder="1" applyAlignment="1">
      <alignment horizontal="center" vertical="center" wrapText="1"/>
    </xf>
    <xf numFmtId="49" fontId="34" fillId="0" borderId="16" xfId="8" applyNumberFormat="1" applyFont="1" applyFill="1" applyBorder="1" applyAlignment="1">
      <alignment vertical="center" wrapText="1"/>
    </xf>
    <xf numFmtId="49" fontId="34" fillId="0" borderId="16" xfId="8" applyNumberFormat="1" applyFont="1" applyFill="1" applyBorder="1" applyAlignment="1">
      <alignment horizontal="left" vertical="center" wrapText="1"/>
    </xf>
    <xf numFmtId="0" fontId="15" fillId="0" borderId="11" xfId="10" applyFont="1" applyFill="1" applyBorder="1" applyAlignment="1" applyProtection="1">
      <alignment horizontal="left" vertical="center" wrapText="1"/>
    </xf>
    <xf numFmtId="0" fontId="34" fillId="4" borderId="18" xfId="9" applyNumberFormat="1" applyFont="1" applyFill="1" applyBorder="1" applyAlignment="1" applyProtection="1">
      <alignment horizontal="center" vertical="center" wrapText="1"/>
    </xf>
    <xf numFmtId="0" fontId="15" fillId="0" borderId="2" xfId="10" applyFont="1" applyFill="1" applyBorder="1" applyAlignment="1" applyProtection="1">
      <alignment horizontal="center" vertical="center" wrapText="1"/>
      <protection locked="0"/>
    </xf>
    <xf numFmtId="176" fontId="19" fillId="0" borderId="2" xfId="0" applyNumberFormat="1" applyFont="1" applyBorder="1" applyAlignment="1">
      <alignment horizontal="center" vertical="center"/>
    </xf>
    <xf numFmtId="0" fontId="15" fillId="0" borderId="11" xfId="10" applyFont="1" applyFill="1" applyBorder="1" applyAlignment="1" applyProtection="1">
      <alignment horizontal="center" vertical="center" wrapText="1"/>
    </xf>
    <xf numFmtId="0" fontId="34" fillId="4" borderId="19" xfId="9" applyNumberFormat="1" applyFont="1" applyFill="1" applyBorder="1" applyAlignment="1" applyProtection="1">
      <alignment horizontal="center" vertical="center" wrapText="1"/>
    </xf>
    <xf numFmtId="0" fontId="34" fillId="0" borderId="16" xfId="0" applyFont="1" applyFill="1" applyBorder="1" applyAlignment="1" applyProtection="1">
      <alignment horizontal="center" vertical="center"/>
    </xf>
    <xf numFmtId="0" fontId="22" fillId="2" borderId="2"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center" vertical="center"/>
      <protection locked="0"/>
    </xf>
    <xf numFmtId="0" fontId="22" fillId="0" borderId="10" xfId="0" applyFont="1" applyBorder="1" applyAlignment="1" applyProtection="1">
      <alignment horizontal="center" vertical="center" wrapText="1"/>
      <protection locked="0"/>
    </xf>
    <xf numFmtId="0" fontId="22" fillId="2" borderId="2" xfId="0" applyFont="1" applyFill="1" applyBorder="1" applyAlignment="1">
      <alignment horizontal="center" vertical="center"/>
    </xf>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15"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xf>
    <xf numFmtId="0" fontId="19" fillId="0" borderId="2" xfId="0" applyFont="1" applyBorder="1" applyAlignment="1" applyProtection="1">
      <alignment horizontal="center" vertical="center" wrapText="1"/>
      <protection locked="0"/>
    </xf>
    <xf numFmtId="0" fontId="19" fillId="0" borderId="2" xfId="0" applyFont="1" applyBorder="1" applyAlignment="1" applyProtection="1">
      <alignment vertical="top" wrapText="1"/>
      <protection locked="0"/>
    </xf>
    <xf numFmtId="0" fontId="22" fillId="0" borderId="8" xfId="0" applyFont="1" applyBorder="1" applyAlignment="1" applyProtection="1">
      <alignment horizontal="center" vertical="center" wrapText="1"/>
      <protection locked="0"/>
    </xf>
    <xf numFmtId="0" fontId="22"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left" vertical="center" wrapText="1"/>
      <protection locked="0"/>
    </xf>
    <xf numFmtId="0" fontId="23" fillId="0" borderId="1" xfId="0" applyFont="1" applyBorder="1"/>
    <xf numFmtId="0" fontId="22" fillId="2" borderId="2" xfId="0" applyFont="1" applyFill="1" applyBorder="1" applyAlignment="1" applyProtection="1">
      <alignment horizontal="center" vertical="center" wrapText="1"/>
      <protection locked="0"/>
    </xf>
    <xf numFmtId="0" fontId="36" fillId="0" borderId="2" xfId="0" applyFont="1" applyBorder="1" applyAlignment="1" applyProtection="1">
      <alignment vertical="top" wrapText="1"/>
      <protection locked="0"/>
    </xf>
    <xf numFmtId="0" fontId="22" fillId="0" borderId="5"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2" borderId="11" xfId="0" applyFont="1" applyFill="1" applyBorder="1" applyAlignment="1">
      <alignment horizontal="left" vertical="center"/>
    </xf>
    <xf numFmtId="0" fontId="22" fillId="0" borderId="4" xfId="0" applyFont="1" applyBorder="1" applyAlignment="1" applyProtection="1">
      <alignment horizontal="center" vertical="center" wrapText="1"/>
      <protection locked="0"/>
    </xf>
    <xf numFmtId="0" fontId="22" fillId="2" borderId="10" xfId="0" applyFont="1" applyFill="1" applyBorder="1" applyAlignment="1">
      <alignment horizontal="left" vertical="center"/>
    </xf>
    <xf numFmtId="0" fontId="22" fillId="2" borderId="10" xfId="0" applyFont="1" applyFill="1" applyBorder="1" applyAlignment="1">
      <alignment horizontal="right" vertical="center"/>
    </xf>
    <xf numFmtId="0" fontId="22" fillId="0" borderId="9" xfId="0" applyFont="1" applyBorder="1" applyAlignment="1" applyProtection="1">
      <alignment horizontal="center" vertical="center"/>
      <protection locked="0"/>
    </xf>
    <xf numFmtId="0" fontId="22" fillId="0" borderId="9"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16" fillId="0" borderId="1" xfId="0" applyFont="1" applyBorder="1"/>
    <xf numFmtId="0" fontId="15" fillId="2" borderId="12" xfId="0" applyFont="1" applyFill="1" applyBorder="1" applyAlignment="1">
      <alignment horizontal="center" vertical="center" wrapText="1"/>
    </xf>
    <xf numFmtId="0" fontId="15" fillId="2" borderId="6" xfId="0" applyFont="1" applyFill="1" applyBorder="1" applyAlignment="1">
      <alignment horizontal="left" vertical="center"/>
    </xf>
    <xf numFmtId="0" fontId="19" fillId="0" borderId="3"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1" xfId="0" applyFont="1" applyBorder="1" applyAlignment="1" applyProtection="1">
      <alignment horizontal="center" vertical="center" wrapText="1"/>
      <protection locked="0"/>
    </xf>
    <xf numFmtId="0" fontId="19" fillId="2" borderId="3" xfId="0" applyFont="1" applyFill="1" applyBorder="1" applyAlignment="1">
      <alignment horizontal="center" vertical="center"/>
    </xf>
    <xf numFmtId="0" fontId="19" fillId="2" borderId="11" xfId="0" applyFont="1" applyFill="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6" xfId="0" applyFont="1" applyBorder="1" applyAlignment="1" applyProtection="1">
      <alignment horizontal="center" vertical="center"/>
      <protection locked="0"/>
    </xf>
    <xf numFmtId="0" fontId="7" fillId="0" borderId="1" xfId="0" applyFont="1" applyBorder="1" applyAlignment="1">
      <alignment horizontal="center" vertical="center"/>
    </xf>
    <xf numFmtId="49" fontId="15" fillId="0" borderId="12"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3" xfId="0" applyFont="1" applyBorder="1" applyAlignment="1" applyProtection="1">
      <alignment horizontal="center" vertical="center"/>
      <protection locked="0"/>
    </xf>
    <xf numFmtId="0" fontId="15" fillId="0" borderId="11" xfId="0"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15" fillId="0" borderId="1" xfId="0" applyFont="1" applyBorder="1" applyAlignment="1">
      <alignment horizontal="left" vertical="center"/>
    </xf>
    <xf numFmtId="0" fontId="15" fillId="0" borderId="2" xfId="0" applyFont="1" applyBorder="1" applyAlignment="1" applyProtection="1">
      <alignment horizontal="center" vertical="center" wrapText="1"/>
      <protection locked="0"/>
    </xf>
    <xf numFmtId="0" fontId="18" fillId="2" borderId="2" xfId="0" applyFont="1" applyFill="1" applyBorder="1" applyAlignment="1" applyProtection="1">
      <alignment vertical="top" wrapText="1"/>
      <protection locked="0"/>
    </xf>
    <xf numFmtId="0" fontId="15" fillId="2" borderId="2" xfId="0" applyFont="1" applyFill="1" applyBorder="1" applyAlignment="1" applyProtection="1">
      <alignment horizontal="right" vertical="center" wrapText="1"/>
      <protection locked="0"/>
    </xf>
    <xf numFmtId="0" fontId="15" fillId="2" borderId="2"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15" fillId="2" borderId="2" xfId="0" applyFont="1" applyFill="1" applyBorder="1" applyAlignment="1" applyProtection="1">
      <alignment horizontal="right" vertical="center"/>
      <protection locked="0"/>
    </xf>
    <xf numFmtId="0" fontId="15" fillId="0" borderId="12" xfId="0" applyFont="1" applyBorder="1" applyAlignment="1" applyProtection="1">
      <alignment horizontal="center" vertical="center" wrapText="1"/>
      <protection locked="0"/>
    </xf>
    <xf numFmtId="0" fontId="15" fillId="0" borderId="5" xfId="0" applyFont="1" applyBorder="1" applyAlignment="1">
      <alignment horizontal="left" vertical="center"/>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5" xfId="0" applyFont="1" applyBorder="1" applyAlignment="1" applyProtection="1">
      <alignment horizontal="center" vertical="center"/>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11"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8" fillId="0" borderId="1" xfId="0" applyFont="1" applyBorder="1" applyAlignment="1">
      <alignment horizontal="left" vertical="center"/>
    </xf>
    <xf numFmtId="0" fontId="8" fillId="0" borderId="1" xfId="0" applyFont="1" applyBorder="1" applyAlignment="1" applyProtection="1">
      <alignment horizontal="left" vertical="center"/>
      <protection locked="0"/>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3" xfId="0" applyFont="1" applyBorder="1" applyAlignment="1">
      <alignment horizontal="center" vertical="center" wrapText="1"/>
    </xf>
    <xf numFmtId="0" fontId="15" fillId="0" borderId="13" xfId="0" applyFont="1" applyBorder="1" applyAlignment="1">
      <alignment horizontal="center" vertical="center"/>
    </xf>
    <xf numFmtId="0" fontId="15" fillId="0" borderId="14" xfId="0" applyFont="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 xfId="0" applyFont="1" applyBorder="1" applyAlignment="1" applyProtection="1">
      <alignment horizontal="left" vertical="center"/>
      <protection locked="0"/>
    </xf>
    <xf numFmtId="0" fontId="15" fillId="2" borderId="3" xfId="0" applyFont="1" applyFill="1" applyBorder="1" applyAlignment="1">
      <alignment horizontal="center" vertical="center"/>
    </xf>
    <xf numFmtId="0" fontId="3" fillId="0" borderId="2" xfId="0" applyFont="1" applyBorder="1" applyAlignment="1">
      <alignment horizontal="left" vertical="center" wrapText="1" indent="1"/>
    </xf>
    <xf numFmtId="0" fontId="3" fillId="2" borderId="2" xfId="0" applyFont="1" applyFill="1" applyBorder="1" applyAlignment="1" applyProtection="1">
      <alignment horizontal="left" vertical="center" wrapText="1"/>
      <protection locked="0"/>
    </xf>
    <xf numFmtId="0" fontId="11" fillId="0" borderId="1" xfId="0" quotePrefix="1" applyFont="1" applyBorder="1" applyAlignment="1">
      <alignment horizontal="center" vertical="center"/>
    </xf>
    <xf numFmtId="0" fontId="7" fillId="0" borderId="1" xfId="0" quotePrefix="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wrapText="1"/>
      <protection locked="0"/>
    </xf>
    <xf numFmtId="49" fontId="15" fillId="0" borderId="7" xfId="0" applyNumberFormat="1" applyFont="1" applyBorder="1" applyAlignment="1" applyProtection="1">
      <alignment horizontal="center" vertical="center" wrapText="1"/>
      <protection locked="0"/>
    </xf>
    <xf numFmtId="0" fontId="30" fillId="0" borderId="1" xfId="0" applyFont="1" applyBorder="1" applyAlignment="1" applyProtection="1">
      <alignment horizontal="right"/>
      <protection locked="0"/>
    </xf>
    <xf numFmtId="0" fontId="15" fillId="0" borderId="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9" xfId="0" applyFont="1" applyBorder="1" applyAlignment="1">
      <alignment horizontal="center" vertical="center" wrapText="1"/>
    </xf>
    <xf numFmtId="0" fontId="15" fillId="0" borderId="9" xfId="0" applyFont="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6" fillId="0" borderId="15" xfId="0" applyNumberFormat="1" applyFont="1" applyBorder="1" applyAlignment="1">
      <alignment horizontal="left" vertical="center"/>
    </xf>
    <xf numFmtId="0" fontId="11"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Protection="1">
      <protection locked="0"/>
    </xf>
    <xf numFmtId="0" fontId="15" fillId="0" borderId="1" xfId="0" applyFont="1" applyBorder="1"/>
    <xf numFmtId="0" fontId="15" fillId="0" borderId="8"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4" xfId="0" applyFont="1" applyBorder="1" applyAlignment="1">
      <alignment horizontal="center" vertical="center"/>
    </xf>
    <xf numFmtId="0" fontId="15" fillId="0" borderId="9" xfId="0" applyFont="1" applyBorder="1" applyAlignment="1" applyProtection="1">
      <alignment horizontal="left" vertical="center"/>
      <protection locked="0"/>
    </xf>
    <xf numFmtId="0" fontId="15" fillId="0" borderId="9" xfId="0" applyFont="1" applyBorder="1" applyAlignment="1">
      <alignment horizontal="left" vertical="center"/>
    </xf>
    <xf numFmtId="0" fontId="15" fillId="2" borderId="10" xfId="0" applyFont="1" applyFill="1" applyBorder="1" applyAlignment="1">
      <alignment horizontal="right" vertical="center"/>
    </xf>
    <xf numFmtId="0" fontId="15" fillId="2" borderId="10" xfId="0" applyFont="1" applyFill="1" applyBorder="1" applyAlignment="1">
      <alignment horizontal="left" vertical="center"/>
    </xf>
    <xf numFmtId="0" fontId="15" fillId="0" borderId="11" xfId="0" applyFont="1" applyBorder="1" applyAlignment="1" applyProtection="1">
      <alignment horizontal="center" vertical="center" wrapText="1"/>
      <protection locked="0"/>
    </xf>
    <xf numFmtId="0" fontId="11"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1" xfId="0" applyFont="1" applyBorder="1" applyAlignment="1">
      <alignment horizontal="right" wrapText="1"/>
    </xf>
    <xf numFmtId="0" fontId="15" fillId="0" borderId="2" xfId="0" applyFont="1" applyBorder="1" applyAlignment="1">
      <alignment horizontal="center" vertical="center"/>
    </xf>
    <xf numFmtId="0" fontId="15" fillId="0" borderId="2" xfId="0" applyFont="1" applyBorder="1" applyAlignment="1" applyProtection="1">
      <alignment horizontal="left"/>
      <protection locked="0"/>
    </xf>
    <xf numFmtId="0" fontId="15" fillId="0" borderId="2" xfId="0" applyFont="1" applyBorder="1" applyAlignment="1">
      <alignment horizontal="left"/>
    </xf>
    <xf numFmtId="0" fontId="15"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15" fillId="2" borderId="1" xfId="0" applyFont="1" applyFill="1" applyBorder="1" applyAlignment="1" applyProtection="1">
      <alignment horizontal="right" vertical="center"/>
      <protection locked="0"/>
    </xf>
    <xf numFmtId="0" fontId="15" fillId="0" borderId="2" xfId="0" applyFont="1" applyBorder="1" applyAlignment="1" applyProtection="1">
      <alignment horizontal="center" vertical="center"/>
      <protection locked="0"/>
    </xf>
    <xf numFmtId="0" fontId="10" fillId="0" borderId="1" xfId="0" quotePrefix="1" applyFont="1" applyBorder="1" applyAlignment="1">
      <alignment horizontal="center" vertical="center"/>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3" xfId="0" applyFont="1" applyBorder="1" applyAlignment="1">
      <alignment horizontal="center" vertical="center"/>
    </xf>
    <xf numFmtId="49" fontId="34" fillId="0" borderId="16" xfId="8" applyNumberFormat="1" applyFont="1" applyFill="1" applyBorder="1" applyAlignment="1">
      <alignment horizontal="center" vertical="center"/>
    </xf>
    <xf numFmtId="0" fontId="34" fillId="4" borderId="16" xfId="9" applyNumberFormat="1" applyFont="1" applyFill="1" applyBorder="1" applyAlignment="1" applyProtection="1">
      <alignment horizontal="center" vertical="center" wrapText="1"/>
    </xf>
    <xf numFmtId="0" fontId="34" fillId="4" borderId="17" xfId="9" applyNumberFormat="1" applyFont="1" applyFill="1" applyBorder="1" applyAlignment="1" applyProtection="1">
      <alignment horizontal="center" vertical="center" wrapText="1"/>
    </xf>
    <xf numFmtId="0" fontId="34" fillId="4" borderId="18" xfId="9" applyNumberFormat="1" applyFont="1" applyFill="1" applyBorder="1" applyAlignment="1" applyProtection="1">
      <alignment horizontal="center" vertical="center" wrapText="1"/>
    </xf>
    <xf numFmtId="0" fontId="13" fillId="2" borderId="1" xfId="0" applyFont="1" applyFill="1" applyBorder="1" applyAlignment="1">
      <alignment horizontal="center" vertical="center"/>
    </xf>
    <xf numFmtId="0" fontId="13" fillId="3" borderId="1" xfId="0" applyFont="1" applyFill="1" applyBorder="1" applyAlignment="1">
      <alignment horizontal="center" vertical="center"/>
    </xf>
    <xf numFmtId="0" fontId="32" fillId="0" borderId="2" xfId="0" applyFont="1" applyBorder="1" applyAlignment="1">
      <alignment horizontal="left" vertical="center"/>
    </xf>
    <xf numFmtId="0" fontId="26" fillId="0" borderId="2" xfId="0" applyFont="1" applyBorder="1" applyAlignment="1">
      <alignment horizontal="center" vertical="center"/>
    </xf>
    <xf numFmtId="49" fontId="15" fillId="0" borderId="2" xfId="0" applyNumberFormat="1"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2" borderId="15"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15" fillId="2" borderId="12" xfId="0" applyFont="1" applyFill="1" applyBorder="1" applyAlignment="1">
      <alignment horizontal="left" vertical="center"/>
    </xf>
    <xf numFmtId="0" fontId="20" fillId="2" borderId="5" xfId="0" applyFont="1" applyFill="1" applyBorder="1" applyAlignment="1">
      <alignment horizontal="left" vertical="center"/>
    </xf>
    <xf numFmtId="0" fontId="20" fillId="2" borderId="6" xfId="0" applyFont="1" applyFill="1" applyBorder="1" applyAlignment="1">
      <alignment horizontal="left" vertical="center"/>
    </xf>
    <xf numFmtId="0" fontId="15" fillId="2" borderId="12" xfId="0" applyFont="1" applyFill="1" applyBorder="1" applyAlignment="1">
      <alignment horizontal="center" vertical="center"/>
    </xf>
    <xf numFmtId="0" fontId="15" fillId="2" borderId="5" xfId="0" applyFont="1" applyFill="1" applyBorder="1" applyAlignment="1">
      <alignment horizontal="left" vertical="center" wrapText="1"/>
    </xf>
    <xf numFmtId="0" fontId="32" fillId="0" borderId="2" xfId="0" applyFont="1" applyBorder="1" applyAlignment="1">
      <alignment horizontal="center" vertical="center"/>
    </xf>
    <xf numFmtId="49" fontId="26" fillId="0" borderId="2"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2" xfId="0" applyNumberFormat="1" applyFont="1" applyBorder="1" applyAlignment="1">
      <alignment horizontal="center" vertical="center"/>
    </xf>
    <xf numFmtId="0" fontId="15" fillId="0" borderId="2" xfId="0" applyFont="1" applyBorder="1" applyAlignment="1">
      <alignment horizontal="left" vertical="center"/>
    </xf>
    <xf numFmtId="0" fontId="15" fillId="2" borderId="2" xfId="0" applyFont="1" applyFill="1" applyBorder="1" applyAlignment="1">
      <alignment horizontal="left" vertical="center"/>
    </xf>
    <xf numFmtId="0" fontId="15" fillId="0" borderId="12" xfId="0" applyFont="1" applyBorder="1" applyAlignment="1" applyProtection="1">
      <alignment horizontal="left" vertical="center" wrapText="1"/>
    </xf>
    <xf numFmtId="0" fontId="15" fillId="0" borderId="6" xfId="0" applyFont="1" applyBorder="1" applyAlignment="1" applyProtection="1">
      <alignment horizontal="left" vertical="center" wrapText="1"/>
    </xf>
    <xf numFmtId="0" fontId="15" fillId="0" borderId="5" xfId="0" applyFont="1" applyBorder="1" applyAlignment="1" applyProtection="1">
      <alignment horizontal="left" vertical="center" wrapText="1"/>
    </xf>
  </cellXfs>
  <cellStyles count="12">
    <cellStyle name="DateStyle" xfId="4"/>
    <cellStyle name="DateTimeStyle" xfId="5"/>
    <cellStyle name="IntegralNumberStyle" xfId="7"/>
    <cellStyle name="MoneyStyle" xfId="1"/>
    <cellStyle name="Normal" xfId="10"/>
    <cellStyle name="NumberStyle" xfId="1"/>
    <cellStyle name="PercentStyle" xfId="6"/>
    <cellStyle name="TextStyle" xfId="2"/>
    <cellStyle name="TimeStyle" xfId="3"/>
    <cellStyle name="常规" xfId="0" builtinId="0"/>
    <cellStyle name="常规 2" xfId="9"/>
    <cellStyle name="常规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topLeftCell="A4" workbookViewId="0">
      <selection activeCell="G15" sqref="G15"/>
    </sheetView>
  </sheetViews>
  <sheetFormatPr defaultColWidth="8.625" defaultRowHeight="12.75" customHeight="1"/>
  <cols>
    <col min="1" max="2" width="41" customWidth="1"/>
    <col min="3" max="3" width="46.5" customWidth="1"/>
    <col min="4" max="4" width="51.5" customWidth="1"/>
  </cols>
  <sheetData>
    <row r="1" spans="1:4" ht="15" customHeight="1">
      <c r="A1" s="1"/>
      <c r="B1" s="1"/>
      <c r="C1" s="1"/>
      <c r="D1" s="2" t="s">
        <v>0</v>
      </c>
    </row>
    <row r="2" spans="1:4" ht="41.25" customHeight="1">
      <c r="A2" s="131" t="str">
        <f>"2026"&amp;"年部门财务收支预算总表"</f>
        <v>2026年部门财务收支预算总表</v>
      </c>
      <c r="B2" s="132"/>
      <c r="C2" s="132"/>
      <c r="D2" s="132"/>
    </row>
    <row r="3" spans="1:4" ht="17.25" customHeight="1">
      <c r="A3" s="133" t="str">
        <f>"单位名称："&amp;"昆明市东川区农业机械技术推广站"</f>
        <v>单位名称：昆明市东川区农业机械技术推广站</v>
      </c>
      <c r="B3" s="134"/>
      <c r="C3" s="35"/>
      <c r="D3" s="42" t="s">
        <v>1</v>
      </c>
    </row>
    <row r="4" spans="1:4" ht="23.25" customHeight="1">
      <c r="A4" s="135" t="s">
        <v>2</v>
      </c>
      <c r="B4" s="136"/>
      <c r="C4" s="135" t="s">
        <v>3</v>
      </c>
      <c r="D4" s="136"/>
    </row>
    <row r="5" spans="1:4" ht="24" customHeight="1">
      <c r="A5" s="43" t="s">
        <v>4</v>
      </c>
      <c r="B5" s="43" t="s">
        <v>5</v>
      </c>
      <c r="C5" s="43" t="s">
        <v>6</v>
      </c>
      <c r="D5" s="43" t="s">
        <v>5</v>
      </c>
    </row>
    <row r="6" spans="1:4" ht="17.25" customHeight="1">
      <c r="A6" s="44" t="s">
        <v>7</v>
      </c>
      <c r="B6" s="40">
        <v>5848096.6399999997</v>
      </c>
      <c r="C6" s="44" t="s">
        <v>8</v>
      </c>
      <c r="D6" s="40"/>
    </row>
    <row r="7" spans="1:4" ht="17.25" customHeight="1">
      <c r="A7" s="44" t="s">
        <v>9</v>
      </c>
      <c r="B7" s="40"/>
      <c r="C7" s="44" t="s">
        <v>10</v>
      </c>
      <c r="D7" s="40"/>
    </row>
    <row r="8" spans="1:4" ht="17.25" customHeight="1">
      <c r="A8" s="44" t="s">
        <v>11</v>
      </c>
      <c r="B8" s="40"/>
      <c r="C8" s="45" t="s">
        <v>12</v>
      </c>
      <c r="D8" s="40"/>
    </row>
    <row r="9" spans="1:4" ht="17.25" customHeight="1">
      <c r="A9" s="44" t="s">
        <v>13</v>
      </c>
      <c r="B9" s="40"/>
      <c r="C9" s="45" t="s">
        <v>14</v>
      </c>
      <c r="D9" s="40"/>
    </row>
    <row r="10" spans="1:4" ht="17.25" customHeight="1">
      <c r="A10" s="44" t="s">
        <v>15</v>
      </c>
      <c r="B10" s="40"/>
      <c r="C10" s="45" t="s">
        <v>16</v>
      </c>
      <c r="D10" s="40"/>
    </row>
    <row r="11" spans="1:4" ht="17.25" customHeight="1">
      <c r="A11" s="44" t="s">
        <v>17</v>
      </c>
      <c r="B11" s="40"/>
      <c r="C11" s="45" t="s">
        <v>18</v>
      </c>
      <c r="D11" s="40"/>
    </row>
    <row r="12" spans="1:4" ht="17.25" customHeight="1">
      <c r="A12" s="44" t="s">
        <v>19</v>
      </c>
      <c r="B12" s="40"/>
      <c r="C12" s="46" t="s">
        <v>20</v>
      </c>
      <c r="D12" s="40"/>
    </row>
    <row r="13" spans="1:4" ht="17.25" customHeight="1">
      <c r="A13" s="44" t="s">
        <v>21</v>
      </c>
      <c r="B13" s="40"/>
      <c r="C13" s="46" t="s">
        <v>22</v>
      </c>
      <c r="D13" s="40">
        <v>843984.32</v>
      </c>
    </row>
    <row r="14" spans="1:4" ht="17.25" customHeight="1">
      <c r="A14" s="44" t="s">
        <v>23</v>
      </c>
      <c r="B14" s="40"/>
      <c r="C14" s="46" t="s">
        <v>24</v>
      </c>
      <c r="D14" s="40">
        <v>339039.18</v>
      </c>
    </row>
    <row r="15" spans="1:4" ht="17.25" customHeight="1">
      <c r="A15" s="44" t="s">
        <v>25</v>
      </c>
      <c r="B15" s="40"/>
      <c r="C15" s="46" t="s">
        <v>26</v>
      </c>
      <c r="D15" s="40"/>
    </row>
    <row r="16" spans="1:4" ht="17.25" customHeight="1">
      <c r="A16" s="47"/>
      <c r="B16" s="40"/>
      <c r="C16" s="46" t="s">
        <v>27</v>
      </c>
      <c r="D16" s="40"/>
    </row>
    <row r="17" spans="1:4" ht="17.25" customHeight="1">
      <c r="A17" s="48"/>
      <c r="B17" s="40"/>
      <c r="C17" s="46" t="s">
        <v>28</v>
      </c>
      <c r="D17" s="40">
        <v>4417009.1399999997</v>
      </c>
    </row>
    <row r="18" spans="1:4" ht="17.25" customHeight="1">
      <c r="A18" s="48"/>
      <c r="B18" s="40"/>
      <c r="C18" s="46" t="s">
        <v>29</v>
      </c>
      <c r="D18" s="40"/>
    </row>
    <row r="19" spans="1:4" ht="17.25" customHeight="1">
      <c r="A19" s="48"/>
      <c r="B19" s="40"/>
      <c r="C19" s="46" t="s">
        <v>30</v>
      </c>
      <c r="D19" s="40"/>
    </row>
    <row r="20" spans="1:4" ht="17.25" customHeight="1">
      <c r="A20" s="48"/>
      <c r="B20" s="40"/>
      <c r="C20" s="46" t="s">
        <v>31</v>
      </c>
      <c r="D20" s="40"/>
    </row>
    <row r="21" spans="1:4" ht="17.25" customHeight="1">
      <c r="A21" s="48"/>
      <c r="B21" s="40"/>
      <c r="C21" s="46" t="s">
        <v>32</v>
      </c>
      <c r="D21" s="40"/>
    </row>
    <row r="22" spans="1:4" ht="17.25" customHeight="1">
      <c r="A22" s="48"/>
      <c r="B22" s="40"/>
      <c r="C22" s="46" t="s">
        <v>33</v>
      </c>
      <c r="D22" s="40"/>
    </row>
    <row r="23" spans="1:4" ht="17.25" customHeight="1">
      <c r="A23" s="48"/>
      <c r="B23" s="40"/>
      <c r="C23" s="46" t="s">
        <v>34</v>
      </c>
      <c r="D23" s="40"/>
    </row>
    <row r="24" spans="1:4" ht="17.25" customHeight="1">
      <c r="A24" s="48"/>
      <c r="B24" s="40"/>
      <c r="C24" s="46" t="s">
        <v>35</v>
      </c>
      <c r="D24" s="40">
        <v>248064</v>
      </c>
    </row>
    <row r="25" spans="1:4" ht="17.25" customHeight="1">
      <c r="A25" s="48"/>
      <c r="B25" s="40"/>
      <c r="C25" s="46" t="s">
        <v>36</v>
      </c>
      <c r="D25" s="40"/>
    </row>
    <row r="26" spans="1:4" ht="17.25" customHeight="1">
      <c r="A26" s="48"/>
      <c r="B26" s="40"/>
      <c r="C26" s="47" t="s">
        <v>37</v>
      </c>
      <c r="D26" s="40"/>
    </row>
    <row r="27" spans="1:4" ht="17.25" customHeight="1">
      <c r="A27" s="48"/>
      <c r="B27" s="40"/>
      <c r="C27" s="46" t="s">
        <v>38</v>
      </c>
      <c r="D27" s="40"/>
    </row>
    <row r="28" spans="1:4" ht="16.5" customHeight="1">
      <c r="A28" s="48"/>
      <c r="B28" s="40"/>
      <c r="C28" s="46" t="s">
        <v>39</v>
      </c>
      <c r="D28" s="40"/>
    </row>
    <row r="29" spans="1:4" ht="16.5" customHeight="1">
      <c r="A29" s="48"/>
      <c r="B29" s="40"/>
      <c r="C29" s="47" t="s">
        <v>40</v>
      </c>
      <c r="D29" s="40"/>
    </row>
    <row r="30" spans="1:4" ht="17.25" customHeight="1">
      <c r="A30" s="48"/>
      <c r="B30" s="40"/>
      <c r="C30" s="47" t="s">
        <v>41</v>
      </c>
      <c r="D30" s="40"/>
    </row>
    <row r="31" spans="1:4" ht="17.25" customHeight="1">
      <c r="A31" s="48"/>
      <c r="B31" s="40"/>
      <c r="C31" s="46" t="s">
        <v>42</v>
      </c>
      <c r="D31" s="40"/>
    </row>
    <row r="32" spans="1:4" ht="16.5" customHeight="1">
      <c r="A32" s="48" t="s">
        <v>43</v>
      </c>
      <c r="B32" s="40">
        <v>5848096.6399999997</v>
      </c>
      <c r="C32" s="48" t="s">
        <v>44</v>
      </c>
      <c r="D32" s="40">
        <v>5848096.6399999997</v>
      </c>
    </row>
    <row r="33" spans="1:4" ht="16.5" customHeight="1">
      <c r="A33" s="47" t="s">
        <v>45</v>
      </c>
      <c r="B33" s="40"/>
      <c r="C33" s="47" t="s">
        <v>46</v>
      </c>
      <c r="D33" s="40"/>
    </row>
    <row r="34" spans="1:4" ht="16.5" customHeight="1">
      <c r="A34" s="46" t="s">
        <v>47</v>
      </c>
      <c r="B34" s="40"/>
      <c r="C34" s="46" t="s">
        <v>47</v>
      </c>
      <c r="D34" s="40"/>
    </row>
    <row r="35" spans="1:4" ht="16.5" customHeight="1">
      <c r="A35" s="46" t="s">
        <v>48</v>
      </c>
      <c r="B35" s="40"/>
      <c r="C35" s="46" t="s">
        <v>49</v>
      </c>
      <c r="D35" s="40"/>
    </row>
    <row r="36" spans="1:4" ht="16.5" customHeight="1">
      <c r="A36" s="49" t="s">
        <v>50</v>
      </c>
      <c r="B36" s="40">
        <v>5848096.6399999997</v>
      </c>
      <c r="C36" s="49" t="s">
        <v>51</v>
      </c>
      <c r="D36" s="40">
        <v>5848096.6399999997</v>
      </c>
    </row>
  </sheetData>
  <mergeCells count="4">
    <mergeCell ref="A2:D2"/>
    <mergeCell ref="A3:B3"/>
    <mergeCell ref="A4:B4"/>
    <mergeCell ref="C4:D4"/>
  </mergeCells>
  <phoneticPr fontId="14" type="noConversion"/>
  <printOptions horizontalCentered="1"/>
  <pageMargins left="0.96" right="0.96" top="0.72" bottom="0.72" header="0" footer="0"/>
  <pageSetup paperSize="9" scale="57" orientation="landscape" r:id="rId1"/>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0"/>
  <sheetViews>
    <sheetView showZeros="0" workbookViewId="0">
      <selection activeCell="A3" sqref="A3:F1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27">
        <v>1</v>
      </c>
      <c r="B1" s="28">
        <v>0</v>
      </c>
      <c r="C1" s="27">
        <v>1</v>
      </c>
      <c r="D1" s="11"/>
      <c r="E1" s="11"/>
      <c r="F1" s="22" t="s">
        <v>365</v>
      </c>
    </row>
    <row r="2" spans="1:6" ht="42" customHeight="1">
      <c r="A2" s="221" t="str">
        <f>"2026"&amp;"年部门政府性基金预算支出预算表"</f>
        <v>2026年部门政府性基金预算支出预算表</v>
      </c>
      <c r="B2" s="222" t="s">
        <v>366</v>
      </c>
      <c r="C2" s="223"/>
      <c r="D2" s="171"/>
      <c r="E2" s="171"/>
      <c r="F2" s="171"/>
    </row>
    <row r="3" spans="1:6" ht="13.5" customHeight="1">
      <c r="A3" s="216" t="str">
        <f>"单位名称："&amp;"昆明市东川区农业机械技术推广站"</f>
        <v>单位名称：昆明市东川区农业机械技术推广站</v>
      </c>
      <c r="B3" s="216" t="s">
        <v>367</v>
      </c>
      <c r="C3" s="226"/>
      <c r="D3" s="64"/>
      <c r="E3" s="64"/>
      <c r="F3" s="64" t="s">
        <v>1</v>
      </c>
    </row>
    <row r="4" spans="1:6" ht="19.5" customHeight="1">
      <c r="A4" s="180" t="s">
        <v>181</v>
      </c>
      <c r="B4" s="224" t="s">
        <v>72</v>
      </c>
      <c r="C4" s="180" t="s">
        <v>73</v>
      </c>
      <c r="D4" s="174" t="s">
        <v>368</v>
      </c>
      <c r="E4" s="179"/>
      <c r="F4" s="175"/>
    </row>
    <row r="5" spans="1:6" ht="18.75" customHeight="1">
      <c r="A5" s="209"/>
      <c r="B5" s="225"/>
      <c r="C5" s="209"/>
      <c r="D5" s="78" t="s">
        <v>55</v>
      </c>
      <c r="E5" s="79" t="s">
        <v>75</v>
      </c>
      <c r="F5" s="78" t="s">
        <v>76</v>
      </c>
    </row>
    <row r="6" spans="1:6" ht="18.75" customHeight="1">
      <c r="A6" s="72">
        <v>1</v>
      </c>
      <c r="B6" s="80" t="s">
        <v>83</v>
      </c>
      <c r="C6" s="72">
        <v>3</v>
      </c>
      <c r="D6" s="66">
        <v>4</v>
      </c>
      <c r="E6" s="66">
        <v>5</v>
      </c>
      <c r="F6" s="66">
        <v>6</v>
      </c>
    </row>
    <row r="7" spans="1:6" ht="21" customHeight="1">
      <c r="A7" s="39"/>
      <c r="B7" s="39"/>
      <c r="C7" s="39"/>
      <c r="D7" s="40"/>
      <c r="E7" s="40"/>
      <c r="F7" s="40"/>
    </row>
    <row r="8" spans="1:6" ht="21" customHeight="1">
      <c r="A8" s="39"/>
      <c r="B8" s="39"/>
      <c r="C8" s="39"/>
      <c r="D8" s="40"/>
      <c r="E8" s="40"/>
      <c r="F8" s="40"/>
    </row>
    <row r="9" spans="1:6" ht="18.75" customHeight="1">
      <c r="A9" s="196" t="s">
        <v>171</v>
      </c>
      <c r="B9" s="196" t="s">
        <v>171</v>
      </c>
      <c r="C9" s="198" t="s">
        <v>171</v>
      </c>
      <c r="D9" s="40"/>
      <c r="E9" s="40"/>
      <c r="F9" s="40"/>
    </row>
    <row r="10" spans="1:6" ht="14.25" customHeight="1">
      <c r="A10" s="35" t="s">
        <v>438</v>
      </c>
      <c r="B10" s="35"/>
      <c r="C10" s="35"/>
      <c r="D10" s="35"/>
      <c r="E10" s="35"/>
      <c r="F10" s="35"/>
    </row>
  </sheetData>
  <mergeCells count="7">
    <mergeCell ref="A2:F2"/>
    <mergeCell ref="A9:C9"/>
    <mergeCell ref="D4:F4"/>
    <mergeCell ref="B4:B5"/>
    <mergeCell ref="C4:C5"/>
    <mergeCell ref="A4:A5"/>
    <mergeCell ref="A3:C3"/>
  </mergeCells>
  <phoneticPr fontId="14" type="noConversion"/>
  <printOptions horizontalCentered="1"/>
  <pageMargins left="0.37" right="0.37" top="0.56000000000000005" bottom="0.56000000000000005" header="0.48" footer="0.48"/>
  <pageSetup paperSize="9" scale="65" orientation="landscape" r:id="rId1"/>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5"/>
  <sheetViews>
    <sheetView showZeros="0" topLeftCell="A7" workbookViewId="0">
      <selection activeCell="E7" sqref="A7:H14"/>
    </sheetView>
  </sheetViews>
  <sheetFormatPr defaultColWidth="9.125" defaultRowHeight="14.25" customHeight="1"/>
  <cols>
    <col min="1" max="1" width="25.125" customWidth="1"/>
    <col min="2" max="2" width="31.125" customWidth="1"/>
    <col min="3" max="3" width="43.375" customWidth="1"/>
    <col min="4" max="4" width="19.625" customWidth="1"/>
    <col min="5" max="5" width="19.75" customWidth="1"/>
    <col min="6" max="6" width="7.75" customWidth="1"/>
    <col min="7" max="7" width="11.125" customWidth="1"/>
    <col min="8" max="8" width="13.25" customWidth="1"/>
    <col min="9" max="10" width="20" customWidth="1"/>
    <col min="11" max="11" width="12.5" customWidth="1"/>
    <col min="12" max="12" width="10.5" customWidth="1"/>
    <col min="13" max="13" width="11.375" customWidth="1"/>
    <col min="14" max="14" width="11.25" customWidth="1"/>
    <col min="15" max="15" width="10.375" customWidth="1"/>
    <col min="16" max="16" width="10" customWidth="1"/>
    <col min="17" max="17" width="10.5" customWidth="1"/>
    <col min="18" max="18" width="10" customWidth="1"/>
    <col min="19" max="19" width="10.75" customWidth="1"/>
  </cols>
  <sheetData>
    <row r="1" spans="1:19" ht="15.75" customHeight="1">
      <c r="B1" s="16"/>
      <c r="C1" s="16"/>
      <c r="R1" s="17"/>
      <c r="S1" s="17" t="s">
        <v>369</v>
      </c>
    </row>
    <row r="2" spans="1:19" ht="41.25" customHeight="1">
      <c r="A2" s="237" t="str">
        <f>"2026"&amp;"年部门政府采购预算表"</f>
        <v>2026年部门政府采购预算表</v>
      </c>
      <c r="B2" s="203"/>
      <c r="C2" s="203"/>
      <c r="D2" s="204"/>
      <c r="E2" s="204"/>
      <c r="F2" s="204"/>
      <c r="G2" s="204"/>
      <c r="H2" s="204"/>
      <c r="I2" s="204"/>
      <c r="J2" s="204"/>
      <c r="K2" s="204"/>
      <c r="L2" s="204"/>
      <c r="M2" s="203"/>
      <c r="N2" s="204"/>
      <c r="O2" s="204"/>
      <c r="P2" s="203"/>
      <c r="Q2" s="204"/>
      <c r="R2" s="203"/>
      <c r="S2" s="203"/>
    </row>
    <row r="3" spans="1:19" ht="18.75" customHeight="1">
      <c r="A3" s="185" t="str">
        <f>"单位名称："&amp;"昆明市东川区农业机械技术推广站"</f>
        <v>单位名称：昆明市东川区农业机械技术推广站</v>
      </c>
      <c r="B3" s="242"/>
      <c r="C3" s="242"/>
      <c r="D3" s="243"/>
      <c r="E3" s="243"/>
      <c r="F3" s="243"/>
      <c r="G3" s="243"/>
      <c r="H3" s="243"/>
      <c r="I3" s="75"/>
      <c r="J3" s="75"/>
      <c r="K3" s="75"/>
      <c r="L3" s="75"/>
      <c r="M3" s="35"/>
      <c r="N3" s="35"/>
      <c r="O3" s="35"/>
      <c r="P3" s="35"/>
      <c r="Q3" s="35"/>
      <c r="R3" s="81"/>
      <c r="S3" s="64" t="s">
        <v>1</v>
      </c>
    </row>
    <row r="4" spans="1:19" ht="15.75" customHeight="1">
      <c r="A4" s="211" t="s">
        <v>180</v>
      </c>
      <c r="B4" s="227" t="s">
        <v>181</v>
      </c>
      <c r="C4" s="227" t="s">
        <v>370</v>
      </c>
      <c r="D4" s="238" t="s">
        <v>371</v>
      </c>
      <c r="E4" s="238" t="s">
        <v>372</v>
      </c>
      <c r="F4" s="238" t="s">
        <v>373</v>
      </c>
      <c r="G4" s="238" t="s">
        <v>374</v>
      </c>
      <c r="H4" s="238" t="s">
        <v>375</v>
      </c>
      <c r="I4" s="241" t="s">
        <v>188</v>
      </c>
      <c r="J4" s="241"/>
      <c r="K4" s="241"/>
      <c r="L4" s="241"/>
      <c r="M4" s="197"/>
      <c r="N4" s="241"/>
      <c r="O4" s="241"/>
      <c r="P4" s="196"/>
      <c r="Q4" s="241"/>
      <c r="R4" s="197"/>
      <c r="S4" s="198"/>
    </row>
    <row r="5" spans="1:19" ht="17.25" customHeight="1">
      <c r="A5" s="214"/>
      <c r="B5" s="228"/>
      <c r="C5" s="228"/>
      <c r="D5" s="239"/>
      <c r="E5" s="239"/>
      <c r="F5" s="239"/>
      <c r="G5" s="239"/>
      <c r="H5" s="239"/>
      <c r="I5" s="239" t="s">
        <v>55</v>
      </c>
      <c r="J5" s="239" t="s">
        <v>58</v>
      </c>
      <c r="K5" s="239" t="s">
        <v>376</v>
      </c>
      <c r="L5" s="239" t="s">
        <v>377</v>
      </c>
      <c r="M5" s="244" t="s">
        <v>378</v>
      </c>
      <c r="N5" s="230" t="s">
        <v>379</v>
      </c>
      <c r="O5" s="230"/>
      <c r="P5" s="231"/>
      <c r="Q5" s="230"/>
      <c r="R5" s="232"/>
      <c r="S5" s="229"/>
    </row>
    <row r="6" spans="1:19" ht="54" customHeight="1">
      <c r="A6" s="215"/>
      <c r="B6" s="229"/>
      <c r="C6" s="229"/>
      <c r="D6" s="240"/>
      <c r="E6" s="240"/>
      <c r="F6" s="240"/>
      <c r="G6" s="240"/>
      <c r="H6" s="240"/>
      <c r="I6" s="240"/>
      <c r="J6" s="240" t="s">
        <v>57</v>
      </c>
      <c r="K6" s="240"/>
      <c r="L6" s="240"/>
      <c r="M6" s="245"/>
      <c r="N6" s="82" t="s">
        <v>57</v>
      </c>
      <c r="O6" s="82" t="s">
        <v>64</v>
      </c>
      <c r="P6" s="37" t="s">
        <v>65</v>
      </c>
      <c r="Q6" s="82" t="s">
        <v>66</v>
      </c>
      <c r="R6" s="37" t="s">
        <v>67</v>
      </c>
      <c r="S6" s="83" t="s">
        <v>68</v>
      </c>
    </row>
    <row r="7" spans="1:19" ht="35.1" customHeight="1">
      <c r="A7" s="84">
        <v>1</v>
      </c>
      <c r="B7" s="84" t="s">
        <v>83</v>
      </c>
      <c r="C7" s="85">
        <v>3</v>
      </c>
      <c r="D7" s="85">
        <v>4</v>
      </c>
      <c r="E7" s="84">
        <v>5</v>
      </c>
      <c r="F7" s="84">
        <v>6</v>
      </c>
      <c r="G7" s="84">
        <v>7</v>
      </c>
      <c r="H7" s="84">
        <v>8</v>
      </c>
      <c r="I7" s="84">
        <v>9</v>
      </c>
      <c r="J7" s="84">
        <v>10</v>
      </c>
      <c r="K7" s="84">
        <v>11</v>
      </c>
      <c r="L7" s="84">
        <v>12</v>
      </c>
      <c r="M7" s="84">
        <v>13</v>
      </c>
      <c r="N7" s="84">
        <v>14</v>
      </c>
      <c r="O7" s="84">
        <v>15</v>
      </c>
      <c r="P7" s="84">
        <v>16</v>
      </c>
      <c r="Q7" s="84">
        <v>17</v>
      </c>
      <c r="R7" s="84">
        <v>18</v>
      </c>
      <c r="S7" s="84">
        <v>19</v>
      </c>
    </row>
    <row r="8" spans="1:19" ht="35.1" customHeight="1">
      <c r="A8" s="86" t="s">
        <v>199</v>
      </c>
      <c r="B8" s="87" t="s">
        <v>70</v>
      </c>
      <c r="C8" s="87" t="s">
        <v>234</v>
      </c>
      <c r="D8" s="88" t="s">
        <v>380</v>
      </c>
      <c r="E8" s="88" t="s">
        <v>381</v>
      </c>
      <c r="F8" s="88" t="s">
        <v>316</v>
      </c>
      <c r="G8" s="89">
        <v>1</v>
      </c>
      <c r="H8" s="40"/>
      <c r="I8" s="40">
        <v>7400</v>
      </c>
      <c r="J8" s="40">
        <v>7400</v>
      </c>
      <c r="K8" s="40"/>
      <c r="L8" s="40"/>
      <c r="M8" s="40"/>
      <c r="N8" s="40"/>
      <c r="O8" s="40"/>
      <c r="P8" s="40"/>
      <c r="Q8" s="40"/>
      <c r="R8" s="40"/>
      <c r="S8" s="40"/>
    </row>
    <row r="9" spans="1:19" ht="35.1" customHeight="1">
      <c r="A9" s="86" t="s">
        <v>199</v>
      </c>
      <c r="B9" s="87" t="s">
        <v>70</v>
      </c>
      <c r="C9" s="87" t="s">
        <v>234</v>
      </c>
      <c r="D9" s="88" t="s">
        <v>380</v>
      </c>
      <c r="E9" s="88" t="s">
        <v>381</v>
      </c>
      <c r="F9" s="88" t="s">
        <v>316</v>
      </c>
      <c r="G9" s="89">
        <v>1</v>
      </c>
      <c r="H9" s="40"/>
      <c r="I9" s="40">
        <v>11200</v>
      </c>
      <c r="J9" s="40">
        <v>11200</v>
      </c>
      <c r="K9" s="40"/>
      <c r="L9" s="40"/>
      <c r="M9" s="40"/>
      <c r="N9" s="40"/>
      <c r="O9" s="40"/>
      <c r="P9" s="40"/>
      <c r="Q9" s="40"/>
      <c r="R9" s="40"/>
      <c r="S9" s="40"/>
    </row>
    <row r="10" spans="1:19" ht="35.1" customHeight="1">
      <c r="A10" s="86" t="s">
        <v>199</v>
      </c>
      <c r="B10" s="87" t="s">
        <v>70</v>
      </c>
      <c r="C10" s="87" t="s">
        <v>234</v>
      </c>
      <c r="D10" s="88" t="s">
        <v>382</v>
      </c>
      <c r="E10" s="88" t="s">
        <v>382</v>
      </c>
      <c r="F10" s="88" t="s">
        <v>383</v>
      </c>
      <c r="G10" s="89">
        <v>50</v>
      </c>
      <c r="H10" s="40"/>
      <c r="I10" s="40">
        <v>1525</v>
      </c>
      <c r="J10" s="40">
        <v>1525</v>
      </c>
      <c r="K10" s="40"/>
      <c r="L10" s="40"/>
      <c r="M10" s="40"/>
      <c r="N10" s="40"/>
      <c r="O10" s="40"/>
      <c r="P10" s="40"/>
      <c r="Q10" s="40"/>
      <c r="R10" s="40"/>
      <c r="S10" s="40"/>
    </row>
    <row r="11" spans="1:19" ht="35.1" customHeight="1">
      <c r="A11" s="86" t="s">
        <v>199</v>
      </c>
      <c r="B11" s="87" t="s">
        <v>70</v>
      </c>
      <c r="C11" s="87" t="s">
        <v>258</v>
      </c>
      <c r="D11" s="88" t="s">
        <v>384</v>
      </c>
      <c r="E11" s="88" t="s">
        <v>385</v>
      </c>
      <c r="F11" s="88" t="s">
        <v>316</v>
      </c>
      <c r="G11" s="89">
        <v>1</v>
      </c>
      <c r="H11" s="40"/>
      <c r="I11" s="40">
        <v>12000</v>
      </c>
      <c r="J11" s="40">
        <v>12000</v>
      </c>
      <c r="K11" s="40"/>
      <c r="L11" s="40"/>
      <c r="M11" s="40"/>
      <c r="N11" s="40"/>
      <c r="O11" s="40"/>
      <c r="P11" s="40"/>
      <c r="Q11" s="40"/>
      <c r="R11" s="40"/>
      <c r="S11" s="40"/>
    </row>
    <row r="12" spans="1:19" ht="35.1" customHeight="1">
      <c r="A12" s="86" t="s">
        <v>199</v>
      </c>
      <c r="B12" s="87" t="s">
        <v>70</v>
      </c>
      <c r="C12" s="87" t="s">
        <v>258</v>
      </c>
      <c r="D12" s="88" t="s">
        <v>386</v>
      </c>
      <c r="E12" s="88" t="s">
        <v>387</v>
      </c>
      <c r="F12" s="88" t="s">
        <v>316</v>
      </c>
      <c r="G12" s="89">
        <v>1</v>
      </c>
      <c r="H12" s="40"/>
      <c r="I12" s="40">
        <v>2000</v>
      </c>
      <c r="J12" s="40">
        <v>2000</v>
      </c>
      <c r="K12" s="40"/>
      <c r="L12" s="40"/>
      <c r="M12" s="40"/>
      <c r="N12" s="40"/>
      <c r="O12" s="40"/>
      <c r="P12" s="40"/>
      <c r="Q12" s="40"/>
      <c r="R12" s="40"/>
      <c r="S12" s="40"/>
    </row>
    <row r="13" spans="1:19" ht="35.1" customHeight="1">
      <c r="A13" s="86" t="s">
        <v>199</v>
      </c>
      <c r="B13" s="87" t="s">
        <v>70</v>
      </c>
      <c r="C13" s="87" t="s">
        <v>278</v>
      </c>
      <c r="D13" s="88" t="s">
        <v>388</v>
      </c>
      <c r="E13" s="88" t="s">
        <v>389</v>
      </c>
      <c r="F13" s="88" t="s">
        <v>316</v>
      </c>
      <c r="G13" s="89">
        <v>1</v>
      </c>
      <c r="H13" s="40"/>
      <c r="I13" s="40">
        <v>15000</v>
      </c>
      <c r="J13" s="40">
        <v>15000</v>
      </c>
      <c r="K13" s="40"/>
      <c r="L13" s="40"/>
      <c r="M13" s="40"/>
      <c r="N13" s="40"/>
      <c r="O13" s="40"/>
      <c r="P13" s="40"/>
      <c r="Q13" s="40"/>
      <c r="R13" s="40"/>
      <c r="S13" s="40"/>
    </row>
    <row r="14" spans="1:19" ht="35.1" customHeight="1">
      <c r="A14" s="246" t="s">
        <v>171</v>
      </c>
      <c r="B14" s="247"/>
      <c r="C14" s="247"/>
      <c r="D14" s="248"/>
      <c r="E14" s="248"/>
      <c r="F14" s="248"/>
      <c r="G14" s="249"/>
      <c r="H14" s="40"/>
      <c r="I14" s="40">
        <v>49125</v>
      </c>
      <c r="J14" s="40">
        <v>49125</v>
      </c>
      <c r="K14" s="40"/>
      <c r="L14" s="40"/>
      <c r="M14" s="40"/>
      <c r="N14" s="40"/>
      <c r="O14" s="40"/>
      <c r="P14" s="40"/>
      <c r="Q14" s="40"/>
      <c r="R14" s="40"/>
      <c r="S14" s="40"/>
    </row>
    <row r="15" spans="1:19" ht="21" customHeight="1">
      <c r="A15" s="233" t="s">
        <v>390</v>
      </c>
      <c r="B15" s="234"/>
      <c r="C15" s="234"/>
      <c r="D15" s="233"/>
      <c r="E15" s="233"/>
      <c r="F15" s="233"/>
      <c r="G15" s="235"/>
      <c r="H15" s="236"/>
      <c r="I15" s="236"/>
      <c r="J15" s="236"/>
      <c r="K15" s="236"/>
      <c r="L15" s="236"/>
      <c r="M15" s="236"/>
      <c r="N15" s="236"/>
      <c r="O15" s="236"/>
      <c r="P15" s="236"/>
      <c r="Q15" s="236"/>
      <c r="R15" s="236"/>
      <c r="S15" s="236"/>
    </row>
  </sheetData>
  <mergeCells count="19">
    <mergeCell ref="I5:I6"/>
    <mergeCell ref="A14:G14"/>
    <mergeCell ref="J5:J6"/>
    <mergeCell ref="C4:C6"/>
    <mergeCell ref="B4:B6"/>
    <mergeCell ref="N5:S5"/>
    <mergeCell ref="A15:S15"/>
    <mergeCell ref="A2:S2"/>
    <mergeCell ref="A4:A6"/>
    <mergeCell ref="D4:D6"/>
    <mergeCell ref="E4:E6"/>
    <mergeCell ref="F4:F6"/>
    <mergeCell ref="G4:G6"/>
    <mergeCell ref="H4:H6"/>
    <mergeCell ref="I4:S4"/>
    <mergeCell ref="K5:K6"/>
    <mergeCell ref="L5:L6"/>
    <mergeCell ref="A3:H3"/>
    <mergeCell ref="M5:M6"/>
  </mergeCells>
  <phoneticPr fontId="14" type="noConversion"/>
  <printOptions horizontalCentered="1"/>
  <pageMargins left="0.96" right="0.96" top="0.72" bottom="0.72" header="0" footer="0"/>
  <pageSetup paperSize="9" scale="38" orientation="landscape" r:id="rId1"/>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10"/>
  <sheetViews>
    <sheetView showZeros="0" topLeftCell="C1" workbookViewId="0">
      <selection activeCell="I20" sqref="I20"/>
    </sheetView>
  </sheetViews>
  <sheetFormatPr defaultColWidth="9.125" defaultRowHeight="14.25" customHeight="1"/>
  <cols>
    <col min="1" max="1" width="22.5" customWidth="1"/>
    <col min="2" max="2" width="17.5" customWidth="1"/>
    <col min="3" max="3" width="19.25" customWidth="1"/>
    <col min="4" max="4" width="20" customWidth="1"/>
    <col min="5" max="5" width="14.75" customWidth="1"/>
    <col min="6" max="6" width="10.25" customWidth="1"/>
    <col min="7" max="7" width="15.375" customWidth="1"/>
    <col min="8" max="8" width="13.875" customWidth="1"/>
    <col min="9" max="9" width="14.375" customWidth="1"/>
    <col min="10" max="10" width="12.375" customWidth="1"/>
    <col min="11" max="11" width="8.75" customWidth="1"/>
    <col min="12" max="12" width="11.375" customWidth="1"/>
    <col min="13" max="13" width="10.375" customWidth="1"/>
    <col min="14" max="14" width="9.625" customWidth="1"/>
    <col min="15" max="15" width="10.625" customWidth="1"/>
    <col min="16" max="16" width="8.75" customWidth="1"/>
    <col min="17" max="17" width="10.25" customWidth="1"/>
    <col min="18" max="18" width="10.5" customWidth="1"/>
    <col min="19" max="19" width="10.375" customWidth="1"/>
    <col min="20" max="20" width="10.5" customWidth="1"/>
  </cols>
  <sheetData>
    <row r="1" spans="1:20" ht="16.5" customHeight="1">
      <c r="A1" s="29"/>
      <c r="B1" s="16"/>
      <c r="C1" s="16"/>
      <c r="D1" s="16"/>
      <c r="E1" s="16"/>
      <c r="F1" s="16"/>
      <c r="G1" s="16"/>
      <c r="H1" s="29"/>
      <c r="I1" s="29"/>
      <c r="J1" s="29"/>
      <c r="K1" s="29"/>
      <c r="L1" s="29"/>
      <c r="M1" s="29"/>
      <c r="N1" s="30"/>
      <c r="O1" s="29"/>
      <c r="P1" s="29"/>
      <c r="Q1" s="16"/>
      <c r="R1" s="29"/>
      <c r="S1" s="31"/>
      <c r="T1" s="31" t="s">
        <v>391</v>
      </c>
    </row>
    <row r="2" spans="1:20" ht="41.25" customHeight="1">
      <c r="A2" s="252" t="str">
        <f>"2026"&amp;"年部门政府购买服务预算表"</f>
        <v>2026年部门政府购买服务预算表</v>
      </c>
      <c r="B2" s="203"/>
      <c r="C2" s="203"/>
      <c r="D2" s="203"/>
      <c r="E2" s="203"/>
      <c r="F2" s="203"/>
      <c r="G2" s="203"/>
      <c r="H2" s="253"/>
      <c r="I2" s="253"/>
      <c r="J2" s="253"/>
      <c r="K2" s="253"/>
      <c r="L2" s="253"/>
      <c r="M2" s="253"/>
      <c r="N2" s="254"/>
      <c r="O2" s="253"/>
      <c r="P2" s="253"/>
      <c r="Q2" s="203"/>
      <c r="R2" s="253"/>
      <c r="S2" s="254"/>
      <c r="T2" s="203"/>
    </row>
    <row r="3" spans="1:20" ht="22.5" customHeight="1">
      <c r="A3" s="255" t="str">
        <f>"单位名称："&amp;"昆明市东川区农业机械技术推广站"</f>
        <v>单位名称：昆明市东川区农业机械技术推广站</v>
      </c>
      <c r="B3" s="242"/>
      <c r="C3" s="242"/>
      <c r="D3" s="242"/>
      <c r="E3" s="242"/>
      <c r="F3" s="242"/>
      <c r="G3" s="242"/>
      <c r="H3" s="256"/>
      <c r="I3" s="256"/>
      <c r="J3" s="90"/>
      <c r="K3" s="90"/>
      <c r="L3" s="90"/>
      <c r="M3" s="90"/>
      <c r="N3" s="91"/>
      <c r="O3" s="90"/>
      <c r="P3" s="90"/>
      <c r="Q3" s="92"/>
      <c r="R3" s="90"/>
      <c r="S3" s="93"/>
      <c r="T3" s="94" t="s">
        <v>1</v>
      </c>
    </row>
    <row r="4" spans="1:20" ht="24" customHeight="1">
      <c r="A4" s="211" t="s">
        <v>180</v>
      </c>
      <c r="B4" s="227" t="s">
        <v>181</v>
      </c>
      <c r="C4" s="227" t="s">
        <v>370</v>
      </c>
      <c r="D4" s="227" t="s">
        <v>392</v>
      </c>
      <c r="E4" s="201" t="s">
        <v>393</v>
      </c>
      <c r="F4" s="201" t="s">
        <v>394</v>
      </c>
      <c r="G4" s="227" t="s">
        <v>395</v>
      </c>
      <c r="H4" s="238" t="s">
        <v>396</v>
      </c>
      <c r="I4" s="238" t="s">
        <v>397</v>
      </c>
      <c r="J4" s="241" t="s">
        <v>188</v>
      </c>
      <c r="K4" s="241"/>
      <c r="L4" s="241"/>
      <c r="M4" s="241"/>
      <c r="N4" s="197"/>
      <c r="O4" s="241"/>
      <c r="P4" s="241"/>
      <c r="Q4" s="196"/>
      <c r="R4" s="241"/>
      <c r="S4" s="197"/>
      <c r="T4" s="198"/>
    </row>
    <row r="5" spans="1:20" ht="24" customHeight="1">
      <c r="A5" s="214"/>
      <c r="B5" s="228"/>
      <c r="C5" s="228"/>
      <c r="D5" s="228"/>
      <c r="E5" s="208"/>
      <c r="F5" s="208"/>
      <c r="G5" s="228"/>
      <c r="H5" s="239"/>
      <c r="I5" s="239"/>
      <c r="J5" s="239" t="s">
        <v>55</v>
      </c>
      <c r="K5" s="239" t="s">
        <v>58</v>
      </c>
      <c r="L5" s="239" t="s">
        <v>376</v>
      </c>
      <c r="M5" s="239" t="s">
        <v>377</v>
      </c>
      <c r="N5" s="244" t="s">
        <v>378</v>
      </c>
      <c r="O5" s="230" t="s">
        <v>379</v>
      </c>
      <c r="P5" s="230"/>
      <c r="Q5" s="231"/>
      <c r="R5" s="230"/>
      <c r="S5" s="232"/>
      <c r="T5" s="229"/>
    </row>
    <row r="6" spans="1:20" ht="54" customHeight="1">
      <c r="A6" s="215"/>
      <c r="B6" s="229"/>
      <c r="C6" s="229"/>
      <c r="D6" s="229"/>
      <c r="E6" s="251"/>
      <c r="F6" s="251"/>
      <c r="G6" s="229"/>
      <c r="H6" s="240"/>
      <c r="I6" s="240"/>
      <c r="J6" s="240"/>
      <c r="K6" s="240" t="s">
        <v>57</v>
      </c>
      <c r="L6" s="240"/>
      <c r="M6" s="240"/>
      <c r="N6" s="245"/>
      <c r="O6" s="82" t="s">
        <v>57</v>
      </c>
      <c r="P6" s="82" t="s">
        <v>64</v>
      </c>
      <c r="Q6" s="37" t="s">
        <v>65</v>
      </c>
      <c r="R6" s="82" t="s">
        <v>66</v>
      </c>
      <c r="S6" s="37" t="s">
        <v>67</v>
      </c>
      <c r="T6" s="83" t="s">
        <v>68</v>
      </c>
    </row>
    <row r="7" spans="1:20" ht="45" customHeight="1">
      <c r="A7" s="95">
        <v>1</v>
      </c>
      <c r="B7" s="83">
        <v>2</v>
      </c>
      <c r="C7" s="95">
        <v>3</v>
      </c>
      <c r="D7" s="95">
        <v>4</v>
      </c>
      <c r="E7" s="83">
        <v>5</v>
      </c>
      <c r="F7" s="95">
        <v>6</v>
      </c>
      <c r="G7" s="95">
        <v>7</v>
      </c>
      <c r="H7" s="83">
        <v>8</v>
      </c>
      <c r="I7" s="95">
        <v>9</v>
      </c>
      <c r="J7" s="95">
        <v>10</v>
      </c>
      <c r="K7" s="83">
        <v>11</v>
      </c>
      <c r="L7" s="95">
        <v>12</v>
      </c>
      <c r="M7" s="95">
        <v>13</v>
      </c>
      <c r="N7" s="83">
        <v>14</v>
      </c>
      <c r="O7" s="95">
        <v>15</v>
      </c>
      <c r="P7" s="95">
        <v>16</v>
      </c>
      <c r="Q7" s="83">
        <v>17</v>
      </c>
      <c r="R7" s="95">
        <v>18</v>
      </c>
      <c r="S7" s="95">
        <v>19</v>
      </c>
      <c r="T7" s="95">
        <v>20</v>
      </c>
    </row>
    <row r="8" spans="1:20" ht="45" customHeight="1">
      <c r="A8" s="86"/>
      <c r="B8" s="87"/>
      <c r="C8" s="87"/>
      <c r="D8" s="87"/>
      <c r="E8" s="87"/>
      <c r="F8" s="87"/>
      <c r="G8" s="87"/>
      <c r="H8" s="88"/>
      <c r="I8" s="88"/>
      <c r="J8" s="40"/>
      <c r="K8" s="40"/>
      <c r="L8" s="40"/>
      <c r="M8" s="40"/>
      <c r="N8" s="40"/>
      <c r="O8" s="40"/>
      <c r="P8" s="40"/>
      <c r="Q8" s="40"/>
      <c r="R8" s="40"/>
      <c r="S8" s="40"/>
      <c r="T8" s="40"/>
    </row>
    <row r="9" spans="1:20" ht="45" customHeight="1">
      <c r="A9" s="246" t="s">
        <v>171</v>
      </c>
      <c r="B9" s="247"/>
      <c r="C9" s="247"/>
      <c r="D9" s="247"/>
      <c r="E9" s="247"/>
      <c r="F9" s="247"/>
      <c r="G9" s="247"/>
      <c r="H9" s="248"/>
      <c r="I9" s="250"/>
      <c r="J9" s="40"/>
      <c r="K9" s="40"/>
      <c r="L9" s="40"/>
      <c r="M9" s="40"/>
      <c r="N9" s="40"/>
      <c r="O9" s="40"/>
      <c r="P9" s="40"/>
      <c r="Q9" s="40"/>
      <c r="R9" s="40"/>
      <c r="S9" s="40"/>
      <c r="T9" s="40"/>
    </row>
    <row r="10" spans="1:20" ht="14.25" customHeight="1">
      <c r="C10" s="96" t="s">
        <v>439</v>
      </c>
    </row>
  </sheetData>
  <mergeCells count="19">
    <mergeCell ref="A2:T2"/>
    <mergeCell ref="A4:A6"/>
    <mergeCell ref="H4:H6"/>
    <mergeCell ref="I4:I6"/>
    <mergeCell ref="J4:T4"/>
    <mergeCell ref="L5:L6"/>
    <mergeCell ref="M5:M6"/>
    <mergeCell ref="A3:I3"/>
    <mergeCell ref="N5:N6"/>
    <mergeCell ref="J5:J6"/>
    <mergeCell ref="O5:T5"/>
    <mergeCell ref="A9:I9"/>
    <mergeCell ref="K5:K6"/>
    <mergeCell ref="B4:B6"/>
    <mergeCell ref="C4:C6"/>
    <mergeCell ref="F4:F6"/>
    <mergeCell ref="G4:G6"/>
    <mergeCell ref="D4:D6"/>
    <mergeCell ref="E4:E6"/>
  </mergeCells>
  <phoneticPr fontId="14" type="noConversion"/>
  <printOptions horizontalCentered="1"/>
  <pageMargins left="0.94488188976377963" right="0.94488188976377963" top="0.70866141732283472" bottom="0.70866141732283472" header="0" footer="0"/>
  <pageSetup paperSize="9" scale="44" orientation="landscape" r:id="rId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M9"/>
  <sheetViews>
    <sheetView showZeros="0" workbookViewId="0">
      <selection activeCell="A9" sqref="A9"/>
    </sheetView>
  </sheetViews>
  <sheetFormatPr defaultColWidth="9.125" defaultRowHeight="14.25" customHeight="1"/>
  <cols>
    <col min="1" max="1" width="25.625" customWidth="1"/>
    <col min="2" max="2" width="13.875" customWidth="1"/>
    <col min="3" max="3" width="13.625" customWidth="1"/>
    <col min="4" max="4" width="16" customWidth="1"/>
    <col min="5" max="5" width="11.375" customWidth="1"/>
    <col min="6" max="6" width="12.5" customWidth="1"/>
    <col min="7" max="8" width="12" customWidth="1"/>
    <col min="9" max="9" width="12.375" customWidth="1"/>
    <col min="10" max="10" width="11.5" customWidth="1"/>
    <col min="11" max="11" width="15.625" customWidth="1"/>
    <col min="12" max="13" width="20" customWidth="1"/>
  </cols>
  <sheetData>
    <row r="1" spans="1:13" ht="17.25" customHeight="1">
      <c r="D1" s="10"/>
      <c r="M1" s="17" t="s">
        <v>398</v>
      </c>
    </row>
    <row r="2" spans="1:13" ht="41.25" customHeight="1">
      <c r="A2" s="252" t="str">
        <f>"2026"&amp;"年对下转移支付预算表"</f>
        <v>2026年对下转移支付预算表</v>
      </c>
      <c r="B2" s="204"/>
      <c r="C2" s="204"/>
      <c r="D2" s="204"/>
      <c r="E2" s="204"/>
      <c r="F2" s="204"/>
      <c r="G2" s="204"/>
      <c r="H2" s="204"/>
      <c r="I2" s="204"/>
      <c r="J2" s="204"/>
      <c r="K2" s="204"/>
      <c r="L2" s="204"/>
      <c r="M2" s="203"/>
    </row>
    <row r="3" spans="1:13" ht="18" customHeight="1">
      <c r="A3" s="255" t="str">
        <f>"单位名称："&amp;"昆明市东川区农业机械技术推广站"</f>
        <v>单位名称：昆明市东川区农业机械技术推广站</v>
      </c>
      <c r="B3" s="256"/>
      <c r="C3" s="256"/>
      <c r="D3" s="257"/>
      <c r="E3" s="256"/>
      <c r="F3" s="256"/>
      <c r="G3" s="256"/>
      <c r="H3" s="256"/>
      <c r="I3" s="256"/>
      <c r="J3" s="35"/>
      <c r="K3" s="35"/>
      <c r="L3" s="35"/>
      <c r="M3" s="81" t="s">
        <v>1</v>
      </c>
    </row>
    <row r="4" spans="1:13" ht="19.5" customHeight="1">
      <c r="A4" s="217" t="s">
        <v>399</v>
      </c>
      <c r="B4" s="174" t="s">
        <v>188</v>
      </c>
      <c r="C4" s="179"/>
      <c r="D4" s="179"/>
      <c r="E4" s="174" t="s">
        <v>400</v>
      </c>
      <c r="F4" s="179"/>
      <c r="G4" s="179"/>
      <c r="H4" s="179"/>
      <c r="I4" s="179"/>
      <c r="J4" s="179"/>
      <c r="K4" s="179"/>
      <c r="L4" s="179"/>
      <c r="M4" s="198"/>
    </row>
    <row r="5" spans="1:13" ht="40.5" customHeight="1">
      <c r="A5" s="181"/>
      <c r="B5" s="97" t="s">
        <v>55</v>
      </c>
      <c r="C5" s="98" t="s">
        <v>58</v>
      </c>
      <c r="D5" s="99" t="s">
        <v>376</v>
      </c>
      <c r="E5" s="36"/>
      <c r="F5" s="36"/>
      <c r="G5" s="36"/>
      <c r="H5" s="36"/>
      <c r="I5" s="36"/>
      <c r="J5" s="36"/>
      <c r="K5" s="36"/>
      <c r="L5" s="36"/>
      <c r="M5" s="100"/>
    </row>
    <row r="6" spans="1:13" ht="35.1" customHeight="1">
      <c r="A6" s="66">
        <v>1</v>
      </c>
      <c r="B6" s="66">
        <v>2</v>
      </c>
      <c r="C6" s="66">
        <v>3</v>
      </c>
      <c r="D6" s="79">
        <v>4</v>
      </c>
      <c r="E6" s="72">
        <v>5</v>
      </c>
      <c r="F6" s="66">
        <v>6</v>
      </c>
      <c r="G6" s="66">
        <v>7</v>
      </c>
      <c r="H6" s="79">
        <v>8</v>
      </c>
      <c r="I6" s="66">
        <v>9</v>
      </c>
      <c r="J6" s="66">
        <v>10</v>
      </c>
      <c r="K6" s="66">
        <v>11</v>
      </c>
      <c r="L6" s="66">
        <v>13</v>
      </c>
      <c r="M6" s="72">
        <v>24</v>
      </c>
    </row>
    <row r="7" spans="1:13" ht="35.1" customHeight="1">
      <c r="A7" s="60"/>
      <c r="B7" s="40"/>
      <c r="C7" s="40"/>
      <c r="D7" s="40"/>
      <c r="E7" s="40"/>
      <c r="F7" s="40"/>
      <c r="G7" s="40"/>
      <c r="H7" s="40"/>
      <c r="I7" s="40"/>
      <c r="J7" s="40"/>
      <c r="K7" s="40"/>
      <c r="L7" s="40"/>
      <c r="M7" s="40"/>
    </row>
    <row r="8" spans="1:13" ht="35.1" customHeight="1">
      <c r="A8" s="59"/>
      <c r="B8" s="40"/>
      <c r="C8" s="40"/>
      <c r="D8" s="40"/>
      <c r="E8" s="40"/>
      <c r="F8" s="40"/>
      <c r="G8" s="40"/>
      <c r="H8" s="40"/>
      <c r="I8" s="40"/>
      <c r="J8" s="40"/>
      <c r="K8" s="40"/>
      <c r="L8" s="40"/>
      <c r="M8" s="40"/>
    </row>
    <row r="9" spans="1:13" ht="14.25" customHeight="1">
      <c r="A9" s="62" t="s">
        <v>440</v>
      </c>
    </row>
  </sheetData>
  <mergeCells count="5">
    <mergeCell ref="A2:M2"/>
    <mergeCell ref="A4:A5"/>
    <mergeCell ref="B4:D4"/>
    <mergeCell ref="A3:I3"/>
    <mergeCell ref="E4:M4"/>
  </mergeCells>
  <phoneticPr fontId="14" type="noConversion"/>
  <printOptions horizontalCentered="1"/>
  <pageMargins left="0.96" right="0.96" top="0.72" bottom="0.72" header="0" footer="0"/>
  <pageSetup paperSize="9" scale="57" orientation="landscape" r:id="rId1"/>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selection activeCell="C16" sqref="C16"/>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17" t="s">
        <v>401</v>
      </c>
    </row>
    <row r="2" spans="1:10" ht="41.25" customHeight="1">
      <c r="A2" s="220" t="str">
        <f>"2026"&amp;"年对下转移支付绩效目标表"</f>
        <v>2026年对下转移支付绩效目标表</v>
      </c>
      <c r="B2" s="204"/>
      <c r="C2" s="204"/>
      <c r="D2" s="204"/>
      <c r="E2" s="204"/>
      <c r="F2" s="203"/>
      <c r="G2" s="204"/>
      <c r="H2" s="203"/>
      <c r="I2" s="203"/>
      <c r="J2" s="204"/>
    </row>
    <row r="3" spans="1:10" ht="17.25" customHeight="1">
      <c r="A3" s="205" t="str">
        <f>"单位名称："&amp;"昆明市东川区农业机械技术推广站"</f>
        <v>单位名称：昆明市东川区农业机械技术推广站</v>
      </c>
      <c r="B3" s="132"/>
      <c r="C3" s="132"/>
      <c r="D3" s="132"/>
      <c r="E3" s="132"/>
      <c r="F3" s="132"/>
      <c r="G3" s="132"/>
      <c r="H3" s="132"/>
    </row>
    <row r="4" spans="1:10" ht="44.25" customHeight="1">
      <c r="A4" s="23" t="s">
        <v>399</v>
      </c>
      <c r="B4" s="23" t="s">
        <v>286</v>
      </c>
      <c r="C4" s="23" t="s">
        <v>287</v>
      </c>
      <c r="D4" s="23" t="s">
        <v>288</v>
      </c>
      <c r="E4" s="23" t="s">
        <v>289</v>
      </c>
      <c r="F4" s="24" t="s">
        <v>290</v>
      </c>
      <c r="G4" s="23" t="s">
        <v>291</v>
      </c>
      <c r="H4" s="24" t="s">
        <v>292</v>
      </c>
      <c r="I4" s="24" t="s">
        <v>293</v>
      </c>
      <c r="J4" s="23" t="s">
        <v>294</v>
      </c>
    </row>
    <row r="5" spans="1:10" ht="14.25" customHeight="1">
      <c r="A5" s="23">
        <v>1</v>
      </c>
      <c r="B5" s="23">
        <v>2</v>
      </c>
      <c r="C5" s="23">
        <v>3</v>
      </c>
      <c r="D5" s="23">
        <v>4</v>
      </c>
      <c r="E5" s="23">
        <v>5</v>
      </c>
      <c r="F5" s="24">
        <v>6</v>
      </c>
      <c r="G5" s="23">
        <v>7</v>
      </c>
      <c r="H5" s="24">
        <v>8</v>
      </c>
      <c r="I5" s="24">
        <v>9</v>
      </c>
      <c r="J5" s="23">
        <v>10</v>
      </c>
    </row>
    <row r="6" spans="1:10" ht="42" customHeight="1">
      <c r="A6" s="8"/>
      <c r="B6" s="7"/>
      <c r="C6" s="7"/>
      <c r="D6" s="7"/>
      <c r="E6" s="26"/>
      <c r="F6" s="4"/>
      <c r="G6" s="26"/>
      <c r="H6" s="4"/>
      <c r="I6" s="4"/>
      <c r="J6" s="26"/>
    </row>
    <row r="7" spans="1:10" ht="42" customHeight="1">
      <c r="A7" s="8"/>
      <c r="B7" s="5"/>
      <c r="C7" s="5"/>
      <c r="D7" s="5"/>
      <c r="E7" s="8"/>
      <c r="F7" s="5"/>
      <c r="G7" s="8"/>
      <c r="H7" s="5"/>
      <c r="I7" s="5"/>
      <c r="J7" s="8"/>
    </row>
    <row r="8" spans="1:10" ht="12" customHeight="1">
      <c r="A8" s="34" t="s">
        <v>441</v>
      </c>
    </row>
  </sheetData>
  <mergeCells count="2">
    <mergeCell ref="A2:J2"/>
    <mergeCell ref="A3:H3"/>
  </mergeCells>
  <phoneticPr fontId="14" type="noConversion"/>
  <printOptions horizontalCentered="1"/>
  <pageMargins left="0.96" right="0.96" top="0.72" bottom="0.72" header="0" footer="0"/>
  <pageSetup paperSize="9" scale="50" orientation="landscape" r:id="rId1"/>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I9"/>
  <sheetViews>
    <sheetView showZeros="0" workbookViewId="0">
      <selection activeCell="A9" sqref="A9"/>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62" t="s">
        <v>402</v>
      </c>
      <c r="B1" s="263"/>
      <c r="C1" s="263"/>
      <c r="D1" s="264"/>
      <c r="E1" s="264"/>
      <c r="F1" s="264"/>
      <c r="G1" s="263"/>
      <c r="H1" s="263"/>
      <c r="I1" s="264"/>
    </row>
    <row r="2" spans="1:9" ht="41.25" customHeight="1">
      <c r="A2" s="140" t="str">
        <f>"2026"&amp;"年新增资产配置预算表"</f>
        <v>2026年新增资产配置预算表</v>
      </c>
      <c r="B2" s="184"/>
      <c r="C2" s="184"/>
      <c r="D2" s="183"/>
      <c r="E2" s="183"/>
      <c r="F2" s="183"/>
      <c r="G2" s="184"/>
      <c r="H2" s="184"/>
      <c r="I2" s="183"/>
    </row>
    <row r="3" spans="1:9" ht="14.25" customHeight="1">
      <c r="A3" s="133" t="str">
        <f>"单位名称："&amp;"昆明市东川区农业机械技术推广站"</f>
        <v>单位名称：昆明市东川区农业机械技术推广站</v>
      </c>
      <c r="B3" s="265"/>
      <c r="C3" s="265"/>
      <c r="D3" s="53"/>
      <c r="E3" s="35"/>
      <c r="F3" s="69"/>
      <c r="G3" s="70"/>
      <c r="H3" s="70"/>
      <c r="I3" s="53" t="s">
        <v>1</v>
      </c>
    </row>
    <row r="4" spans="1:9" ht="28.5" customHeight="1">
      <c r="A4" s="186" t="s">
        <v>180</v>
      </c>
      <c r="B4" s="190" t="s">
        <v>181</v>
      </c>
      <c r="C4" s="189" t="s">
        <v>403</v>
      </c>
      <c r="D4" s="186" t="s">
        <v>404</v>
      </c>
      <c r="E4" s="186" t="s">
        <v>405</v>
      </c>
      <c r="F4" s="186" t="s">
        <v>406</v>
      </c>
      <c r="G4" s="190" t="s">
        <v>407</v>
      </c>
      <c r="H4" s="266"/>
      <c r="I4" s="186"/>
    </row>
    <row r="5" spans="1:9" ht="21" customHeight="1">
      <c r="A5" s="189"/>
      <c r="B5" s="191"/>
      <c r="C5" s="191"/>
      <c r="D5" s="188"/>
      <c r="E5" s="191"/>
      <c r="F5" s="191"/>
      <c r="G5" s="36" t="s">
        <v>374</v>
      </c>
      <c r="H5" s="36" t="s">
        <v>408</v>
      </c>
      <c r="I5" s="36" t="s">
        <v>409</v>
      </c>
    </row>
    <row r="6" spans="1:9" ht="17.25" customHeight="1">
      <c r="A6" s="55" t="s">
        <v>82</v>
      </c>
      <c r="B6" s="71" t="s">
        <v>83</v>
      </c>
      <c r="C6" s="55" t="s">
        <v>84</v>
      </c>
      <c r="D6" s="77" t="s">
        <v>85</v>
      </c>
      <c r="E6" s="55" t="s">
        <v>86</v>
      </c>
      <c r="F6" s="71" t="s">
        <v>87</v>
      </c>
      <c r="G6" s="41" t="s">
        <v>88</v>
      </c>
      <c r="H6" s="77" t="s">
        <v>89</v>
      </c>
      <c r="I6" s="77">
        <v>9</v>
      </c>
    </row>
    <row r="7" spans="1:9" ht="19.5" customHeight="1">
      <c r="A7" s="56"/>
      <c r="B7" s="46"/>
      <c r="C7" s="46"/>
      <c r="D7" s="60"/>
      <c r="E7" s="39"/>
      <c r="F7" s="41"/>
      <c r="G7" s="101"/>
      <c r="H7" s="102"/>
      <c r="I7" s="102"/>
    </row>
    <row r="8" spans="1:9" ht="19.5" customHeight="1">
      <c r="A8" s="258" t="s">
        <v>55</v>
      </c>
      <c r="B8" s="259"/>
      <c r="C8" s="259"/>
      <c r="D8" s="260"/>
      <c r="E8" s="261"/>
      <c r="F8" s="261"/>
      <c r="G8" s="101"/>
      <c r="H8" s="102"/>
      <c r="I8" s="102"/>
    </row>
    <row r="9" spans="1:9" ht="14.25" customHeight="1">
      <c r="A9" s="103" t="s">
        <v>442</v>
      </c>
      <c r="B9" s="35"/>
      <c r="C9" s="35"/>
      <c r="G9" s="35"/>
      <c r="H9" s="35"/>
      <c r="I9" s="35"/>
    </row>
  </sheetData>
  <mergeCells count="11">
    <mergeCell ref="A8:F8"/>
    <mergeCell ref="B4:B5"/>
    <mergeCell ref="A1:I1"/>
    <mergeCell ref="A2:I2"/>
    <mergeCell ref="A3:C3"/>
    <mergeCell ref="G4:I4"/>
    <mergeCell ref="F4:F5"/>
    <mergeCell ref="E4:E5"/>
    <mergeCell ref="D4:D5"/>
    <mergeCell ref="C4:C5"/>
    <mergeCell ref="A4:A5"/>
  </mergeCells>
  <phoneticPr fontId="14" type="noConversion"/>
  <pageMargins left="0.67" right="0.67" top="0.72" bottom="0.72" header="0.28000000000000003" footer="0.28000000000000003"/>
  <pageSetup paperSize="9" scale="43" orientation="landscape" r:id="rId1"/>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workbookViewId="0">
      <selection activeCell="E14" sqref="E14"/>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21"/>
      <c r="E1" s="21"/>
      <c r="F1" s="21"/>
      <c r="G1" s="21"/>
      <c r="K1" s="17" t="s">
        <v>410</v>
      </c>
    </row>
    <row r="2" spans="1:11" ht="41.25" customHeight="1">
      <c r="A2" s="267" t="str">
        <f>"2026"&amp;"年上级补助项目支出预算表"</f>
        <v>2026年上级补助项目支出预算表</v>
      </c>
      <c r="B2" s="204"/>
      <c r="C2" s="204"/>
      <c r="D2" s="204"/>
      <c r="E2" s="204"/>
      <c r="F2" s="204"/>
      <c r="G2" s="204"/>
      <c r="H2" s="204"/>
      <c r="I2" s="204"/>
      <c r="J2" s="204"/>
      <c r="K2" s="204"/>
    </row>
    <row r="3" spans="1:11" ht="13.5" customHeight="1">
      <c r="A3" s="216" t="str">
        <f>"单位名称："&amp;"昆明市东川区农业机械技术推广站"</f>
        <v>单位名称：昆明市东川区农业机械技术推广站</v>
      </c>
      <c r="B3" s="185"/>
      <c r="C3" s="185"/>
      <c r="D3" s="185"/>
      <c r="E3" s="185"/>
      <c r="F3" s="185"/>
      <c r="G3" s="185"/>
      <c r="H3" s="75"/>
      <c r="I3" s="75"/>
      <c r="J3" s="75"/>
      <c r="K3" s="81" t="s">
        <v>1</v>
      </c>
    </row>
    <row r="4" spans="1:11" ht="21.75" customHeight="1">
      <c r="A4" s="201" t="s">
        <v>262</v>
      </c>
      <c r="B4" s="201" t="s">
        <v>183</v>
      </c>
      <c r="C4" s="201" t="s">
        <v>263</v>
      </c>
      <c r="D4" s="211" t="s">
        <v>184</v>
      </c>
      <c r="E4" s="211" t="s">
        <v>185</v>
      </c>
      <c r="F4" s="211" t="s">
        <v>264</v>
      </c>
      <c r="G4" s="211" t="s">
        <v>265</v>
      </c>
      <c r="H4" s="217" t="s">
        <v>55</v>
      </c>
      <c r="I4" s="174" t="s">
        <v>411</v>
      </c>
      <c r="J4" s="179"/>
      <c r="K4" s="175"/>
    </row>
    <row r="5" spans="1:11" ht="21.75" customHeight="1">
      <c r="A5" s="208"/>
      <c r="B5" s="208"/>
      <c r="C5" s="208"/>
      <c r="D5" s="214"/>
      <c r="E5" s="214"/>
      <c r="F5" s="214"/>
      <c r="G5" s="214"/>
      <c r="H5" s="199"/>
      <c r="I5" s="211" t="s">
        <v>58</v>
      </c>
      <c r="J5" s="211" t="s">
        <v>59</v>
      </c>
      <c r="K5" s="211" t="s">
        <v>60</v>
      </c>
    </row>
    <row r="6" spans="1:11" ht="40.5" customHeight="1">
      <c r="A6" s="202"/>
      <c r="B6" s="202"/>
      <c r="C6" s="202"/>
      <c r="D6" s="215"/>
      <c r="E6" s="215"/>
      <c r="F6" s="215"/>
      <c r="G6" s="215"/>
      <c r="H6" s="181"/>
      <c r="I6" s="215" t="s">
        <v>57</v>
      </c>
      <c r="J6" s="215"/>
      <c r="K6" s="215"/>
    </row>
    <row r="7" spans="1:11" ht="35.1" customHeight="1">
      <c r="A7" s="66">
        <v>1</v>
      </c>
      <c r="B7" s="66">
        <v>2</v>
      </c>
      <c r="C7" s="66">
        <v>3</v>
      </c>
      <c r="D7" s="66">
        <v>4</v>
      </c>
      <c r="E7" s="66">
        <v>5</v>
      </c>
      <c r="F7" s="66">
        <v>6</v>
      </c>
      <c r="G7" s="66">
        <v>7</v>
      </c>
      <c r="H7" s="66">
        <v>8</v>
      </c>
      <c r="I7" s="66">
        <v>9</v>
      </c>
      <c r="J7" s="72">
        <v>10</v>
      </c>
      <c r="K7" s="72">
        <v>11</v>
      </c>
    </row>
    <row r="8" spans="1:11" ht="35.1" customHeight="1">
      <c r="A8" s="60"/>
      <c r="B8" s="39"/>
      <c r="C8" s="60"/>
      <c r="D8" s="60"/>
      <c r="E8" s="60"/>
      <c r="F8" s="60"/>
      <c r="G8" s="60"/>
      <c r="H8" s="104"/>
      <c r="I8" s="105"/>
      <c r="J8" s="105"/>
      <c r="K8" s="104"/>
    </row>
    <row r="9" spans="1:11" ht="35.1" customHeight="1">
      <c r="A9" s="46"/>
      <c r="B9" s="39"/>
      <c r="C9" s="39"/>
      <c r="D9" s="39"/>
      <c r="E9" s="39"/>
      <c r="F9" s="39"/>
      <c r="G9" s="39"/>
      <c r="H9" s="106"/>
      <c r="I9" s="106"/>
      <c r="J9" s="106"/>
      <c r="K9" s="104"/>
    </row>
    <row r="10" spans="1:11" ht="35.1" customHeight="1">
      <c r="A10" s="192" t="s">
        <v>171</v>
      </c>
      <c r="B10" s="193"/>
      <c r="C10" s="193"/>
      <c r="D10" s="193"/>
      <c r="E10" s="193"/>
      <c r="F10" s="193"/>
      <c r="G10" s="160"/>
      <c r="H10" s="106"/>
      <c r="I10" s="106"/>
      <c r="J10" s="106"/>
      <c r="K10" s="104"/>
    </row>
    <row r="11" spans="1:11" ht="14.25" customHeight="1">
      <c r="A11" s="103" t="s">
        <v>443</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14" type="noConversion"/>
  <printOptions horizontalCentered="1"/>
  <pageMargins left="0.37" right="0.37" top="0.56000000000000005" bottom="0.56000000000000005" header="0.48" footer="0.48"/>
  <pageSetup paperSize="9" scale="58" orientation="landscape" r:id="rId1"/>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2"/>
  <sheetViews>
    <sheetView showZeros="0" workbookViewId="0">
      <selection activeCell="A7" sqref="A7:D12"/>
    </sheetView>
  </sheetViews>
  <sheetFormatPr defaultColWidth="9.125" defaultRowHeight="14.25" customHeight="1"/>
  <cols>
    <col min="1" max="1" width="35.25" customWidth="1"/>
    <col min="2" max="2" width="23.125" customWidth="1"/>
    <col min="3" max="4" width="28" customWidth="1"/>
    <col min="5" max="7" width="23.875" customWidth="1"/>
  </cols>
  <sheetData>
    <row r="1" spans="1:7" ht="13.5" customHeight="1">
      <c r="D1" s="21"/>
      <c r="G1" s="17" t="s">
        <v>412</v>
      </c>
    </row>
    <row r="2" spans="1:7" ht="41.25" customHeight="1">
      <c r="A2" s="204" t="str">
        <f>"2026"&amp;"年部门项目中期规划预算表"</f>
        <v>2026年部门项目中期规划预算表</v>
      </c>
      <c r="B2" s="204"/>
      <c r="C2" s="204"/>
      <c r="D2" s="204"/>
      <c r="E2" s="204"/>
      <c r="F2" s="204"/>
      <c r="G2" s="204"/>
    </row>
    <row r="3" spans="1:7" ht="13.5" customHeight="1">
      <c r="A3" s="216" t="str">
        <f>"单位名称："&amp;"昆明市东川区农业机械技术推广站"</f>
        <v>单位名称：昆明市东川区农业机械技术推广站</v>
      </c>
      <c r="B3" s="185"/>
      <c r="C3" s="185"/>
      <c r="D3" s="185"/>
      <c r="E3" s="75"/>
      <c r="F3" s="75"/>
      <c r="G3" s="81" t="s">
        <v>1</v>
      </c>
    </row>
    <row r="4" spans="1:7" ht="21.75" customHeight="1">
      <c r="A4" s="201" t="s">
        <v>263</v>
      </c>
      <c r="B4" s="201" t="s">
        <v>262</v>
      </c>
      <c r="C4" s="201" t="s">
        <v>183</v>
      </c>
      <c r="D4" s="211" t="s">
        <v>413</v>
      </c>
      <c r="E4" s="174" t="s">
        <v>58</v>
      </c>
      <c r="F4" s="179"/>
      <c r="G4" s="175"/>
    </row>
    <row r="5" spans="1:7" ht="21.75" customHeight="1">
      <c r="A5" s="208"/>
      <c r="B5" s="208"/>
      <c r="C5" s="208"/>
      <c r="D5" s="214"/>
      <c r="E5" s="270" t="str">
        <f>"2026"&amp;"年"</f>
        <v>2026年</v>
      </c>
      <c r="F5" s="211" t="str">
        <f>("2026"+1)&amp;"年"</f>
        <v>2027年</v>
      </c>
      <c r="G5" s="211" t="str">
        <f>("2026"+2)&amp;"年"</f>
        <v>2028年</v>
      </c>
    </row>
    <row r="6" spans="1:7" ht="40.5" customHeight="1">
      <c r="A6" s="202"/>
      <c r="B6" s="202"/>
      <c r="C6" s="202"/>
      <c r="D6" s="215"/>
      <c r="E6" s="181"/>
      <c r="F6" s="215" t="s">
        <v>57</v>
      </c>
      <c r="G6" s="215"/>
    </row>
    <row r="7" spans="1:7" ht="35.1" customHeight="1">
      <c r="A7" s="66">
        <v>1</v>
      </c>
      <c r="B7" s="66">
        <v>2</v>
      </c>
      <c r="C7" s="66">
        <v>3</v>
      </c>
      <c r="D7" s="66">
        <v>4</v>
      </c>
      <c r="E7" s="66">
        <v>5</v>
      </c>
      <c r="F7" s="66">
        <v>6</v>
      </c>
      <c r="G7" s="66">
        <v>7</v>
      </c>
    </row>
    <row r="8" spans="1:7" ht="35.1" customHeight="1">
      <c r="A8" s="39" t="s">
        <v>70</v>
      </c>
      <c r="B8" s="107"/>
      <c r="C8" s="107"/>
      <c r="D8" s="39"/>
      <c r="E8" s="106">
        <v>2208020</v>
      </c>
      <c r="F8" s="106"/>
      <c r="G8" s="106"/>
    </row>
    <row r="9" spans="1:7" ht="35.1" customHeight="1">
      <c r="A9" s="39"/>
      <c r="B9" s="39" t="s">
        <v>414</v>
      </c>
      <c r="C9" s="39" t="s">
        <v>270</v>
      </c>
      <c r="D9" s="39" t="s">
        <v>415</v>
      </c>
      <c r="E9" s="106">
        <v>2118000</v>
      </c>
      <c r="F9" s="106"/>
      <c r="G9" s="106"/>
    </row>
    <row r="10" spans="1:7" ht="35.1" customHeight="1">
      <c r="A10" s="73"/>
      <c r="B10" s="39" t="s">
        <v>414</v>
      </c>
      <c r="C10" s="39" t="s">
        <v>278</v>
      </c>
      <c r="D10" s="39" t="s">
        <v>415</v>
      </c>
      <c r="E10" s="106">
        <v>90000</v>
      </c>
      <c r="F10" s="106"/>
      <c r="G10" s="106"/>
    </row>
    <row r="11" spans="1:7" ht="35.1" customHeight="1">
      <c r="A11" s="73"/>
      <c r="B11" s="39" t="s">
        <v>414</v>
      </c>
      <c r="C11" s="39" t="s">
        <v>284</v>
      </c>
      <c r="D11" s="39" t="s">
        <v>415</v>
      </c>
      <c r="E11" s="106">
        <v>20</v>
      </c>
      <c r="F11" s="106"/>
      <c r="G11" s="106"/>
    </row>
    <row r="12" spans="1:7" ht="35.1" customHeight="1">
      <c r="A12" s="192" t="s">
        <v>55</v>
      </c>
      <c r="B12" s="268" t="s">
        <v>416</v>
      </c>
      <c r="C12" s="268"/>
      <c r="D12" s="269"/>
      <c r="E12" s="106">
        <v>2208020</v>
      </c>
      <c r="F12" s="106"/>
      <c r="G12" s="106"/>
    </row>
  </sheetData>
  <mergeCells count="11">
    <mergeCell ref="A2:G2"/>
    <mergeCell ref="A3:D3"/>
    <mergeCell ref="F5:F6"/>
    <mergeCell ref="E5:E6"/>
    <mergeCell ref="E4:G4"/>
    <mergeCell ref="A12:D12"/>
    <mergeCell ref="B4:B6"/>
    <mergeCell ref="C4:C6"/>
    <mergeCell ref="A4:A6"/>
    <mergeCell ref="G5:G6"/>
    <mergeCell ref="D4:D6"/>
  </mergeCells>
  <phoneticPr fontId="14" type="noConversion"/>
  <printOptions horizontalCentered="1"/>
  <pageMargins left="0.37" right="0.37" top="0.56000000000000005" bottom="0.56000000000000005" header="0.48" footer="0.48"/>
  <pageSetup paperSize="9" scale="64" orientation="landscape" r:id="rId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25"/>
  <sheetViews>
    <sheetView showZeros="0" tabSelected="1" topLeftCell="A21" workbookViewId="0">
      <selection activeCell="I17" sqref="I17:I25"/>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29.625" customWidth="1"/>
    <col min="9" max="9" width="16.5" customWidth="1"/>
    <col min="10" max="10" width="23.875" customWidth="1"/>
  </cols>
  <sheetData>
    <row r="1" spans="1:10" ht="14.25" customHeight="1">
      <c r="A1" s="32"/>
      <c r="B1" s="32"/>
      <c r="C1" s="32"/>
      <c r="D1" s="32"/>
      <c r="E1" s="32"/>
      <c r="F1" s="32"/>
      <c r="G1" s="32"/>
      <c r="H1" s="32"/>
      <c r="I1" s="32"/>
      <c r="J1" s="33" t="s">
        <v>417</v>
      </c>
    </row>
    <row r="2" spans="1:10" ht="41.25" customHeight="1">
      <c r="A2" s="275" t="str">
        <f>"2026"&amp;"年部门整体支出绩效目标表"</f>
        <v>2026年部门整体支出绩效目标表</v>
      </c>
      <c r="B2" s="276"/>
      <c r="C2" s="276"/>
      <c r="D2" s="276"/>
      <c r="E2" s="276"/>
      <c r="F2" s="276"/>
      <c r="G2" s="276"/>
      <c r="H2" s="276"/>
      <c r="I2" s="276"/>
      <c r="J2" s="276"/>
    </row>
    <row r="3" spans="1:10" ht="17.25" customHeight="1">
      <c r="A3" s="281" t="s">
        <v>444</v>
      </c>
      <c r="B3" s="281"/>
      <c r="C3" s="282"/>
      <c r="D3" s="112"/>
      <c r="E3" s="112"/>
      <c r="F3" s="112"/>
      <c r="G3" s="112"/>
      <c r="H3" s="112"/>
      <c r="I3" s="112"/>
      <c r="J3" s="113" t="s">
        <v>1</v>
      </c>
    </row>
    <row r="4" spans="1:10" ht="30" customHeight="1">
      <c r="A4" s="38" t="s">
        <v>418</v>
      </c>
      <c r="B4" s="283">
        <v>125005</v>
      </c>
      <c r="C4" s="284"/>
      <c r="D4" s="284"/>
      <c r="E4" s="285"/>
      <c r="F4" s="286" t="s">
        <v>419</v>
      </c>
      <c r="G4" s="285"/>
      <c r="H4" s="287" t="s">
        <v>445</v>
      </c>
      <c r="I4" s="284"/>
      <c r="J4" s="285"/>
    </row>
    <row r="5" spans="1:10" ht="32.25" customHeight="1">
      <c r="A5" s="174" t="s">
        <v>420</v>
      </c>
      <c r="B5" s="179"/>
      <c r="C5" s="179"/>
      <c r="D5" s="179"/>
      <c r="E5" s="179"/>
      <c r="F5" s="179"/>
      <c r="G5" s="179"/>
      <c r="H5" s="179"/>
      <c r="I5" s="175"/>
      <c r="J5" s="38" t="s">
        <v>421</v>
      </c>
    </row>
    <row r="6" spans="1:10" ht="99.75" customHeight="1">
      <c r="A6" s="258" t="s">
        <v>422</v>
      </c>
      <c r="B6" s="114" t="s">
        <v>423</v>
      </c>
      <c r="C6" s="279" t="s">
        <v>446</v>
      </c>
      <c r="D6" s="279"/>
      <c r="E6" s="279"/>
      <c r="F6" s="279"/>
      <c r="G6" s="279"/>
      <c r="H6" s="279"/>
      <c r="I6" s="279"/>
      <c r="J6" s="115"/>
    </row>
    <row r="7" spans="1:10" ht="164.25" customHeight="1">
      <c r="A7" s="258"/>
      <c r="B7" s="114" t="s">
        <v>447</v>
      </c>
      <c r="C7" s="279" t="s">
        <v>448</v>
      </c>
      <c r="D7" s="279"/>
      <c r="E7" s="279"/>
      <c r="F7" s="279"/>
      <c r="G7" s="279"/>
      <c r="H7" s="279"/>
      <c r="I7" s="279"/>
      <c r="J7" s="115"/>
    </row>
    <row r="8" spans="1:10" ht="182.25" customHeight="1">
      <c r="A8" s="114" t="s">
        <v>424</v>
      </c>
      <c r="B8" s="77" t="s">
        <v>449</v>
      </c>
      <c r="C8" s="280" t="s">
        <v>495</v>
      </c>
      <c r="D8" s="280"/>
      <c r="E8" s="280"/>
      <c r="F8" s="280"/>
      <c r="G8" s="280"/>
      <c r="H8" s="280"/>
      <c r="I8" s="280"/>
      <c r="J8" s="59"/>
    </row>
    <row r="9" spans="1:10" ht="32.25" customHeight="1">
      <c r="A9" s="277" t="s">
        <v>425</v>
      </c>
      <c r="B9" s="277"/>
      <c r="C9" s="277"/>
      <c r="D9" s="277"/>
      <c r="E9" s="277"/>
      <c r="F9" s="277"/>
      <c r="G9" s="277"/>
      <c r="H9" s="277"/>
      <c r="I9" s="277"/>
      <c r="J9" s="277"/>
    </row>
    <row r="10" spans="1:10" ht="32.25" customHeight="1">
      <c r="A10" s="289" t="s">
        <v>426</v>
      </c>
      <c r="B10" s="289"/>
      <c r="C10" s="278" t="s">
        <v>427</v>
      </c>
      <c r="D10" s="278"/>
      <c r="E10" s="278"/>
      <c r="F10" s="278" t="s">
        <v>428</v>
      </c>
      <c r="G10" s="278"/>
      <c r="H10" s="278" t="s">
        <v>429</v>
      </c>
      <c r="I10" s="278"/>
      <c r="J10" s="278"/>
    </row>
    <row r="11" spans="1:10" ht="32.25" customHeight="1">
      <c r="A11" s="289"/>
      <c r="B11" s="289"/>
      <c r="C11" s="278"/>
      <c r="D11" s="278"/>
      <c r="E11" s="278"/>
      <c r="F11" s="278"/>
      <c r="G11" s="278"/>
      <c r="H11" s="108" t="s">
        <v>430</v>
      </c>
      <c r="I11" s="108" t="s">
        <v>431</v>
      </c>
      <c r="J11" s="108" t="s">
        <v>432</v>
      </c>
    </row>
    <row r="12" spans="1:10" ht="24" customHeight="1">
      <c r="A12" s="258" t="s">
        <v>55</v>
      </c>
      <c r="B12" s="292"/>
      <c r="C12" s="292"/>
      <c r="D12" s="292"/>
      <c r="E12" s="292"/>
      <c r="F12" s="292"/>
      <c r="G12" s="293"/>
      <c r="H12" s="116">
        <v>5848096.6399999997</v>
      </c>
      <c r="I12" s="116">
        <v>5848096.6399999997</v>
      </c>
      <c r="J12" s="109"/>
    </row>
    <row r="13" spans="1:10" ht="138.75" customHeight="1">
      <c r="A13" s="294" t="s">
        <v>450</v>
      </c>
      <c r="B13" s="295"/>
      <c r="C13" s="294" t="s">
        <v>451</v>
      </c>
      <c r="D13" s="296"/>
      <c r="E13" s="296"/>
      <c r="F13" s="296"/>
      <c r="G13" s="296"/>
      <c r="H13" s="116">
        <v>5848096.6399999997</v>
      </c>
      <c r="I13" s="116">
        <v>5848096.6399999997</v>
      </c>
      <c r="J13" s="110"/>
    </row>
    <row r="14" spans="1:10" ht="32.25" customHeight="1">
      <c r="A14" s="277" t="s">
        <v>433</v>
      </c>
      <c r="B14" s="277"/>
      <c r="C14" s="277"/>
      <c r="D14" s="277"/>
      <c r="E14" s="277"/>
      <c r="F14" s="277"/>
      <c r="G14" s="277"/>
      <c r="H14" s="277"/>
      <c r="I14" s="277"/>
      <c r="J14" s="277"/>
    </row>
    <row r="15" spans="1:10" ht="32.25" customHeight="1">
      <c r="A15" s="288" t="s">
        <v>434</v>
      </c>
      <c r="B15" s="288"/>
      <c r="C15" s="288"/>
      <c r="D15" s="288"/>
      <c r="E15" s="288"/>
      <c r="F15" s="288"/>
      <c r="G15" s="288"/>
      <c r="H15" s="290" t="s">
        <v>435</v>
      </c>
      <c r="I15" s="291" t="s">
        <v>294</v>
      </c>
      <c r="J15" s="290" t="s">
        <v>436</v>
      </c>
    </row>
    <row r="16" spans="1:10" ht="36" customHeight="1">
      <c r="A16" s="80" t="s">
        <v>287</v>
      </c>
      <c r="B16" s="80" t="s">
        <v>437</v>
      </c>
      <c r="C16" s="111" t="s">
        <v>289</v>
      </c>
      <c r="D16" s="111" t="s">
        <v>290</v>
      </c>
      <c r="E16" s="111" t="s">
        <v>291</v>
      </c>
      <c r="F16" s="111" t="s">
        <v>292</v>
      </c>
      <c r="G16" s="111" t="s">
        <v>293</v>
      </c>
      <c r="H16" s="258"/>
      <c r="I16" s="258"/>
      <c r="J16" s="258"/>
    </row>
    <row r="17" spans="1:10" ht="61.5" customHeight="1">
      <c r="A17" s="271" t="s">
        <v>452</v>
      </c>
      <c r="B17" s="272" t="s">
        <v>297</v>
      </c>
      <c r="C17" s="117" t="s">
        <v>453</v>
      </c>
      <c r="D17" s="117" t="s">
        <v>454</v>
      </c>
      <c r="E17" s="117" t="s">
        <v>455</v>
      </c>
      <c r="F17" s="117" t="s">
        <v>456</v>
      </c>
      <c r="G17" s="118" t="s">
        <v>457</v>
      </c>
      <c r="H17" s="119" t="s">
        <v>458</v>
      </c>
      <c r="I17" s="119" t="s">
        <v>459</v>
      </c>
      <c r="J17" s="117" t="s">
        <v>460</v>
      </c>
    </row>
    <row r="18" spans="1:10" ht="69.75" customHeight="1">
      <c r="A18" s="271"/>
      <c r="B18" s="272"/>
      <c r="C18" s="117" t="s">
        <v>461</v>
      </c>
      <c r="D18" s="117" t="s">
        <v>454</v>
      </c>
      <c r="E18" s="117" t="s">
        <v>462</v>
      </c>
      <c r="F18" s="117" t="s">
        <v>463</v>
      </c>
      <c r="G18" s="117" t="s">
        <v>457</v>
      </c>
      <c r="H18" s="119" t="s">
        <v>464</v>
      </c>
      <c r="I18" s="119" t="s">
        <v>465</v>
      </c>
      <c r="J18" s="119" t="s">
        <v>466</v>
      </c>
    </row>
    <row r="19" spans="1:10" ht="72" customHeight="1">
      <c r="A19" s="271"/>
      <c r="B19" s="272"/>
      <c r="C19" s="117" t="s">
        <v>467</v>
      </c>
      <c r="D19" s="117" t="s">
        <v>454</v>
      </c>
      <c r="E19" s="117" t="s">
        <v>468</v>
      </c>
      <c r="F19" s="117" t="s">
        <v>469</v>
      </c>
      <c r="G19" s="117" t="s">
        <v>457</v>
      </c>
      <c r="H19" s="119" t="s">
        <v>464</v>
      </c>
      <c r="I19" s="119" t="s">
        <v>470</v>
      </c>
      <c r="J19" s="120" t="s">
        <v>471</v>
      </c>
    </row>
    <row r="20" spans="1:10" ht="81" customHeight="1">
      <c r="A20" s="271"/>
      <c r="B20" s="273" t="s">
        <v>330</v>
      </c>
      <c r="C20" s="117" t="s">
        <v>461</v>
      </c>
      <c r="D20" s="117" t="s">
        <v>454</v>
      </c>
      <c r="E20" s="117" t="s">
        <v>472</v>
      </c>
      <c r="F20" s="117" t="s">
        <v>473</v>
      </c>
      <c r="G20" s="117" t="s">
        <v>457</v>
      </c>
      <c r="H20" s="119" t="s">
        <v>464</v>
      </c>
      <c r="I20" s="119" t="s">
        <v>474</v>
      </c>
      <c r="J20" s="119" t="s">
        <v>466</v>
      </c>
    </row>
    <row r="21" spans="1:10" ht="83.25" customHeight="1">
      <c r="A21" s="271"/>
      <c r="B21" s="274"/>
      <c r="C21" s="117" t="s">
        <v>475</v>
      </c>
      <c r="D21" s="117" t="s">
        <v>454</v>
      </c>
      <c r="E21" s="117" t="s">
        <v>472</v>
      </c>
      <c r="F21" s="117" t="s">
        <v>473</v>
      </c>
      <c r="G21" s="117" t="s">
        <v>457</v>
      </c>
      <c r="H21" s="119" t="s">
        <v>464</v>
      </c>
      <c r="I21" s="119" t="s">
        <v>476</v>
      </c>
      <c r="J21" s="117" t="s">
        <v>477</v>
      </c>
    </row>
    <row r="22" spans="1:10" ht="66" customHeight="1">
      <c r="A22" s="271"/>
      <c r="B22" s="121" t="s">
        <v>338</v>
      </c>
      <c r="C22" s="122" t="s">
        <v>478</v>
      </c>
      <c r="D22" s="122" t="s">
        <v>332</v>
      </c>
      <c r="E22" s="122" t="s">
        <v>82</v>
      </c>
      <c r="F22" s="122" t="s">
        <v>362</v>
      </c>
      <c r="G22" s="122" t="s">
        <v>302</v>
      </c>
      <c r="H22" s="120" t="s">
        <v>479</v>
      </c>
      <c r="I22" s="120" t="s">
        <v>480</v>
      </c>
      <c r="J22" s="120" t="s">
        <v>481</v>
      </c>
    </row>
    <row r="23" spans="1:10" ht="87" customHeight="1">
      <c r="A23" s="271"/>
      <c r="B23" s="121" t="s">
        <v>482</v>
      </c>
      <c r="C23" s="122" t="s">
        <v>483</v>
      </c>
      <c r="D23" s="122" t="s">
        <v>332</v>
      </c>
      <c r="E23" s="123">
        <v>5848096.6399999997</v>
      </c>
      <c r="F23" s="122" t="s">
        <v>316</v>
      </c>
      <c r="G23" s="122" t="s">
        <v>302</v>
      </c>
      <c r="H23" s="120" t="s">
        <v>479</v>
      </c>
      <c r="I23" s="120" t="s">
        <v>484</v>
      </c>
      <c r="J23" s="124" t="s">
        <v>485</v>
      </c>
    </row>
    <row r="24" spans="1:10" ht="77.25" customHeight="1">
      <c r="A24" s="117" t="s">
        <v>486</v>
      </c>
      <c r="B24" s="125" t="s">
        <v>487</v>
      </c>
      <c r="C24" s="122" t="s">
        <v>488</v>
      </c>
      <c r="D24" s="122" t="s">
        <v>299</v>
      </c>
      <c r="E24" s="122" t="s">
        <v>320</v>
      </c>
      <c r="F24" s="122" t="s">
        <v>321</v>
      </c>
      <c r="G24" s="122" t="s">
        <v>302</v>
      </c>
      <c r="H24" s="120" t="s">
        <v>479</v>
      </c>
      <c r="I24" s="120" t="s">
        <v>496</v>
      </c>
      <c r="J24" s="124" t="s">
        <v>497</v>
      </c>
    </row>
    <row r="25" spans="1:10" ht="124.5" customHeight="1">
      <c r="A25" s="126" t="s">
        <v>489</v>
      </c>
      <c r="B25" s="125" t="s">
        <v>490</v>
      </c>
      <c r="C25" s="122" t="s">
        <v>491</v>
      </c>
      <c r="D25" s="122" t="s">
        <v>299</v>
      </c>
      <c r="E25" s="122" t="s">
        <v>492</v>
      </c>
      <c r="F25" s="122" t="s">
        <v>321</v>
      </c>
      <c r="G25" s="122" t="s">
        <v>302</v>
      </c>
      <c r="H25" s="120" t="s">
        <v>498</v>
      </c>
      <c r="I25" s="120" t="s">
        <v>493</v>
      </c>
      <c r="J25" s="124" t="s">
        <v>494</v>
      </c>
    </row>
  </sheetData>
  <mergeCells count="25">
    <mergeCell ref="A14:J14"/>
    <mergeCell ref="A10:B11"/>
    <mergeCell ref="H15:H16"/>
    <mergeCell ref="I15:I16"/>
    <mergeCell ref="J15:J16"/>
    <mergeCell ref="C10:G11"/>
    <mergeCell ref="A12:G12"/>
    <mergeCell ref="A13:B13"/>
    <mergeCell ref="C13:G13"/>
    <mergeCell ref="A17:A23"/>
    <mergeCell ref="B17:B19"/>
    <mergeCell ref="B20:B21"/>
    <mergeCell ref="A2:J2"/>
    <mergeCell ref="A9:J9"/>
    <mergeCell ref="A6:A7"/>
    <mergeCell ref="H10:J10"/>
    <mergeCell ref="A5:I5"/>
    <mergeCell ref="C6:I6"/>
    <mergeCell ref="C7:I7"/>
    <mergeCell ref="C8:I8"/>
    <mergeCell ref="A3:C3"/>
    <mergeCell ref="B4:E4"/>
    <mergeCell ref="F4:G4"/>
    <mergeCell ref="H4:J4"/>
    <mergeCell ref="A15:G15"/>
  </mergeCells>
  <phoneticPr fontId="14" type="noConversion"/>
  <pageMargins left="0.84" right="0.84" top="0.9" bottom="0.9" header="0.36" footer="0.36"/>
  <pageSetup paperSize="9" scale="37" orientation="portrait" r:id="rId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9"/>
  <sheetViews>
    <sheetView showGridLines="0" showZeros="0" workbookViewId="0">
      <selection activeCell="D17" sqref="D17"/>
    </sheetView>
  </sheetViews>
  <sheetFormatPr defaultColWidth="8.625" defaultRowHeight="12.75" customHeight="1"/>
  <cols>
    <col min="1" max="1" width="15.875" customWidth="1"/>
    <col min="2" max="2" width="40.25" customWidth="1"/>
    <col min="3" max="19" width="22" customWidth="1"/>
  </cols>
  <sheetData>
    <row r="1" spans="1:19" ht="17.25" customHeight="1">
      <c r="A1" s="139" t="s">
        <v>52</v>
      </c>
      <c r="B1" s="132"/>
      <c r="C1" s="132"/>
      <c r="D1" s="132"/>
      <c r="E1" s="132"/>
      <c r="F1" s="132"/>
      <c r="G1" s="132"/>
      <c r="H1" s="132"/>
      <c r="I1" s="132"/>
      <c r="J1" s="132"/>
      <c r="K1" s="132"/>
      <c r="L1" s="132"/>
      <c r="M1" s="132"/>
      <c r="N1" s="132"/>
      <c r="O1" s="132"/>
      <c r="P1" s="132"/>
      <c r="Q1" s="132"/>
      <c r="R1" s="132"/>
      <c r="S1" s="132"/>
    </row>
    <row r="2" spans="1:19" ht="41.25" customHeight="1">
      <c r="A2" s="140" t="str">
        <f>"2026"&amp;"年部门收入预算表"</f>
        <v>2026年部门收入预算表</v>
      </c>
      <c r="B2" s="132"/>
      <c r="C2" s="132"/>
      <c r="D2" s="132"/>
      <c r="E2" s="132"/>
      <c r="F2" s="132"/>
      <c r="G2" s="132"/>
      <c r="H2" s="132"/>
      <c r="I2" s="132"/>
      <c r="J2" s="132"/>
      <c r="K2" s="132"/>
      <c r="L2" s="132"/>
      <c r="M2" s="132"/>
      <c r="N2" s="132"/>
      <c r="O2" s="132"/>
      <c r="P2" s="132"/>
      <c r="Q2" s="132"/>
      <c r="R2" s="132"/>
      <c r="S2" s="132"/>
    </row>
    <row r="3" spans="1:19" ht="17.25" customHeight="1">
      <c r="A3" s="141" t="str">
        <f>"单位名称："&amp;"昆明市东川区农业机械技术推广站"</f>
        <v>单位名称：昆明市东川区农业机械技术推广站</v>
      </c>
      <c r="B3" s="142"/>
      <c r="C3" s="50"/>
      <c r="D3" s="50"/>
      <c r="E3" s="50"/>
      <c r="F3" s="50"/>
      <c r="G3" s="50"/>
      <c r="H3" s="50"/>
      <c r="I3" s="50"/>
      <c r="J3" s="50"/>
      <c r="K3" s="50"/>
      <c r="L3" s="50"/>
      <c r="M3" s="50"/>
      <c r="N3" s="50"/>
      <c r="O3" s="50"/>
      <c r="P3" s="50"/>
      <c r="Q3" s="50"/>
      <c r="R3" s="50"/>
      <c r="S3" s="51" t="s">
        <v>1</v>
      </c>
    </row>
    <row r="4" spans="1:19" ht="21.75" customHeight="1">
      <c r="A4" s="148" t="s">
        <v>53</v>
      </c>
      <c r="B4" s="151" t="s">
        <v>54</v>
      </c>
      <c r="C4" s="151" t="s">
        <v>55</v>
      </c>
      <c r="D4" s="145" t="s">
        <v>56</v>
      </c>
      <c r="E4" s="145"/>
      <c r="F4" s="145"/>
      <c r="G4" s="145"/>
      <c r="H4" s="145"/>
      <c r="I4" s="146"/>
      <c r="J4" s="145"/>
      <c r="K4" s="145"/>
      <c r="L4" s="145"/>
      <c r="M4" s="145"/>
      <c r="N4" s="147"/>
      <c r="O4" s="145" t="s">
        <v>45</v>
      </c>
      <c r="P4" s="145"/>
      <c r="Q4" s="145"/>
      <c r="R4" s="145"/>
      <c r="S4" s="147"/>
    </row>
    <row r="5" spans="1:19" ht="27" customHeight="1">
      <c r="A5" s="149"/>
      <c r="B5" s="137"/>
      <c r="C5" s="137"/>
      <c r="D5" s="137" t="s">
        <v>57</v>
      </c>
      <c r="E5" s="137" t="s">
        <v>58</v>
      </c>
      <c r="F5" s="137" t="s">
        <v>59</v>
      </c>
      <c r="G5" s="137" t="s">
        <v>60</v>
      </c>
      <c r="H5" s="137" t="s">
        <v>61</v>
      </c>
      <c r="I5" s="154" t="s">
        <v>62</v>
      </c>
      <c r="J5" s="155"/>
      <c r="K5" s="155"/>
      <c r="L5" s="155"/>
      <c r="M5" s="155"/>
      <c r="N5" s="156"/>
      <c r="O5" s="137" t="s">
        <v>57</v>
      </c>
      <c r="P5" s="137" t="s">
        <v>58</v>
      </c>
      <c r="Q5" s="137" t="s">
        <v>59</v>
      </c>
      <c r="R5" s="137" t="s">
        <v>60</v>
      </c>
      <c r="S5" s="137" t="s">
        <v>63</v>
      </c>
    </row>
    <row r="6" spans="1:19" ht="30" customHeight="1">
      <c r="A6" s="150"/>
      <c r="B6" s="152"/>
      <c r="C6" s="153"/>
      <c r="D6" s="153"/>
      <c r="E6" s="153"/>
      <c r="F6" s="153"/>
      <c r="G6" s="153"/>
      <c r="H6" s="153"/>
      <c r="I6" s="128" t="s">
        <v>57</v>
      </c>
      <c r="J6" s="129" t="s">
        <v>64</v>
      </c>
      <c r="K6" s="129" t="s">
        <v>65</v>
      </c>
      <c r="L6" s="129" t="s">
        <v>66</v>
      </c>
      <c r="M6" s="129" t="s">
        <v>67</v>
      </c>
      <c r="N6" s="129" t="s">
        <v>68</v>
      </c>
      <c r="O6" s="138"/>
      <c r="P6" s="138"/>
      <c r="Q6" s="138"/>
      <c r="R6" s="138"/>
      <c r="S6" s="153"/>
    </row>
    <row r="7" spans="1:19" ht="48" customHeight="1">
      <c r="A7" s="130">
        <v>1</v>
      </c>
      <c r="B7" s="130">
        <v>2</v>
      </c>
      <c r="C7" s="130">
        <v>3</v>
      </c>
      <c r="D7" s="130">
        <v>4</v>
      </c>
      <c r="E7" s="130">
        <v>5</v>
      </c>
      <c r="F7" s="130">
        <v>6</v>
      </c>
      <c r="G7" s="130">
        <v>7</v>
      </c>
      <c r="H7" s="130">
        <v>8</v>
      </c>
      <c r="I7" s="128">
        <v>9</v>
      </c>
      <c r="J7" s="130">
        <v>10</v>
      </c>
      <c r="K7" s="130">
        <v>11</v>
      </c>
      <c r="L7" s="130">
        <v>12</v>
      </c>
      <c r="M7" s="130">
        <v>13</v>
      </c>
      <c r="N7" s="130">
        <v>14</v>
      </c>
      <c r="O7" s="130">
        <v>15</v>
      </c>
      <c r="P7" s="130">
        <v>16</v>
      </c>
      <c r="Q7" s="130">
        <v>17</v>
      </c>
      <c r="R7" s="130">
        <v>18</v>
      </c>
      <c r="S7" s="130">
        <v>19</v>
      </c>
    </row>
    <row r="8" spans="1:19" ht="51.75" customHeight="1">
      <c r="A8" s="127" t="s">
        <v>69</v>
      </c>
      <c r="B8" s="127" t="s">
        <v>70</v>
      </c>
      <c r="C8" s="52">
        <v>5848096.6399999997</v>
      </c>
      <c r="D8" s="52">
        <v>5848096.6399999997</v>
      </c>
      <c r="E8" s="52">
        <v>5848096.6399999997</v>
      </c>
      <c r="F8" s="52"/>
      <c r="G8" s="52"/>
      <c r="H8" s="52"/>
      <c r="I8" s="52"/>
      <c r="J8" s="52"/>
      <c r="K8" s="52"/>
      <c r="L8" s="52"/>
      <c r="M8" s="52"/>
      <c r="N8" s="52"/>
      <c r="O8" s="52"/>
      <c r="P8" s="52"/>
      <c r="Q8" s="52"/>
      <c r="R8" s="52"/>
      <c r="S8" s="52"/>
    </row>
    <row r="9" spans="1:19" ht="48.75" customHeight="1">
      <c r="A9" s="143" t="s">
        <v>55</v>
      </c>
      <c r="B9" s="144"/>
      <c r="C9" s="52">
        <v>5848096.6399999997</v>
      </c>
      <c r="D9" s="52">
        <v>5848096.6399999997</v>
      </c>
      <c r="E9" s="52">
        <v>5848096.6399999997</v>
      </c>
      <c r="F9" s="52"/>
      <c r="G9" s="52"/>
      <c r="H9" s="52"/>
      <c r="I9" s="52"/>
      <c r="J9" s="52"/>
      <c r="K9" s="52"/>
      <c r="L9" s="52"/>
      <c r="M9" s="52"/>
      <c r="N9" s="52"/>
      <c r="O9" s="52"/>
      <c r="P9" s="52"/>
      <c r="Q9" s="52"/>
      <c r="R9" s="52"/>
      <c r="S9" s="52"/>
    </row>
  </sheetData>
  <mergeCells count="20">
    <mergeCell ref="A9:B9"/>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 ref="A1:S1"/>
    <mergeCell ref="A2:S2"/>
    <mergeCell ref="A3:B3"/>
  </mergeCells>
  <phoneticPr fontId="14" type="noConversion"/>
  <printOptions horizontalCentered="1"/>
  <pageMargins left="0.96" right="0.96" top="0.72" bottom="0.72" header="0" footer="0"/>
  <pageSetup paperSize="9" scale="28" orientation="landscape" r:id="rId1"/>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25"/>
  <sheetViews>
    <sheetView showGridLines="0" showZeros="0" topLeftCell="C1" workbookViewId="0">
      <selection activeCell="A3" sqref="A3:O25"/>
    </sheetView>
  </sheetViews>
  <sheetFormatPr defaultColWidth="8.625" defaultRowHeight="12.75" customHeight="1"/>
  <cols>
    <col min="1" max="1" width="14.25" customWidth="1"/>
    <col min="2" max="2" width="56.875" customWidth="1"/>
    <col min="3" max="3" width="19.5" customWidth="1"/>
    <col min="4" max="4" width="21.625" customWidth="1"/>
    <col min="5" max="5" width="19.875" customWidth="1"/>
    <col min="6" max="6" width="17.5" customWidth="1"/>
    <col min="7" max="7" width="16.375" customWidth="1"/>
    <col min="8" max="8" width="18.5" customWidth="1"/>
    <col min="9" max="9" width="19.5" customWidth="1"/>
    <col min="10" max="10" width="12.125" customWidth="1"/>
    <col min="11" max="11" width="16" customWidth="1"/>
    <col min="12" max="12" width="17.375" customWidth="1"/>
    <col min="13" max="13" width="16.125" customWidth="1"/>
    <col min="14" max="14" width="18" customWidth="1"/>
    <col min="15" max="15" width="15.25" customWidth="1"/>
  </cols>
  <sheetData>
    <row r="1" spans="1:15" ht="17.25" customHeight="1">
      <c r="A1" s="157" t="s">
        <v>71</v>
      </c>
      <c r="B1" s="132"/>
      <c r="C1" s="132"/>
      <c r="D1" s="132"/>
      <c r="E1" s="132"/>
      <c r="F1" s="132"/>
      <c r="G1" s="132"/>
      <c r="H1" s="132"/>
      <c r="I1" s="132"/>
      <c r="J1" s="132"/>
      <c r="K1" s="132"/>
      <c r="L1" s="132"/>
      <c r="M1" s="132"/>
      <c r="N1" s="132"/>
      <c r="O1" s="132"/>
    </row>
    <row r="2" spans="1:15" ht="41.25" customHeight="1">
      <c r="A2" s="140" t="str">
        <f>"2026"&amp;"年部门支出预算表"</f>
        <v>2026年部门支出预算表</v>
      </c>
      <c r="B2" s="132"/>
      <c r="C2" s="132"/>
      <c r="D2" s="132"/>
      <c r="E2" s="132"/>
      <c r="F2" s="132"/>
      <c r="G2" s="132"/>
      <c r="H2" s="132"/>
      <c r="I2" s="132"/>
      <c r="J2" s="132"/>
      <c r="K2" s="132"/>
      <c r="L2" s="132"/>
      <c r="M2" s="132"/>
      <c r="N2" s="132"/>
      <c r="O2" s="132"/>
    </row>
    <row r="3" spans="1:15" ht="39.950000000000003" customHeight="1">
      <c r="A3" s="133" t="str">
        <f>"单位名称："&amp;"昆明市东川区农业机械技术推广站"</f>
        <v>单位名称：昆明市东川区农业机械技术推广站</v>
      </c>
      <c r="B3" s="158"/>
      <c r="C3" s="35"/>
      <c r="D3" s="35"/>
      <c r="E3" s="35"/>
      <c r="F3" s="35"/>
      <c r="G3" s="35"/>
      <c r="H3" s="35"/>
      <c r="I3" s="35"/>
      <c r="J3" s="35"/>
      <c r="K3" s="35"/>
      <c r="L3" s="35"/>
      <c r="M3" s="35"/>
      <c r="N3" s="35"/>
      <c r="O3" s="53" t="s">
        <v>1</v>
      </c>
    </row>
    <row r="4" spans="1:15" ht="39.950000000000003" customHeight="1">
      <c r="A4" s="164" t="s">
        <v>72</v>
      </c>
      <c r="B4" s="164" t="s">
        <v>73</v>
      </c>
      <c r="C4" s="164" t="s">
        <v>55</v>
      </c>
      <c r="D4" s="166" t="s">
        <v>58</v>
      </c>
      <c r="E4" s="167"/>
      <c r="F4" s="170"/>
      <c r="G4" s="161" t="s">
        <v>59</v>
      </c>
      <c r="H4" s="161" t="s">
        <v>60</v>
      </c>
      <c r="I4" s="161" t="s">
        <v>74</v>
      </c>
      <c r="J4" s="166" t="s">
        <v>62</v>
      </c>
      <c r="K4" s="167"/>
      <c r="L4" s="167"/>
      <c r="M4" s="167"/>
      <c r="N4" s="168"/>
      <c r="O4" s="169"/>
    </row>
    <row r="5" spans="1:15" ht="39.950000000000003" customHeight="1">
      <c r="A5" s="165"/>
      <c r="B5" s="165"/>
      <c r="C5" s="162"/>
      <c r="D5" s="54" t="s">
        <v>57</v>
      </c>
      <c r="E5" s="54" t="s">
        <v>75</v>
      </c>
      <c r="F5" s="54" t="s">
        <v>76</v>
      </c>
      <c r="G5" s="162"/>
      <c r="H5" s="162"/>
      <c r="I5" s="163"/>
      <c r="J5" s="54" t="s">
        <v>57</v>
      </c>
      <c r="K5" s="43" t="s">
        <v>77</v>
      </c>
      <c r="L5" s="43" t="s">
        <v>78</v>
      </c>
      <c r="M5" s="43" t="s">
        <v>79</v>
      </c>
      <c r="N5" s="43" t="s">
        <v>80</v>
      </c>
      <c r="O5" s="43" t="s">
        <v>81</v>
      </c>
    </row>
    <row r="6" spans="1:15" ht="39.950000000000003" customHeight="1">
      <c r="A6" s="55" t="s">
        <v>82</v>
      </c>
      <c r="B6" s="55" t="s">
        <v>83</v>
      </c>
      <c r="C6" s="55" t="s">
        <v>84</v>
      </c>
      <c r="D6" s="41" t="s">
        <v>85</v>
      </c>
      <c r="E6" s="41" t="s">
        <v>86</v>
      </c>
      <c r="F6" s="41" t="s">
        <v>87</v>
      </c>
      <c r="G6" s="41" t="s">
        <v>88</v>
      </c>
      <c r="H6" s="41" t="s">
        <v>89</v>
      </c>
      <c r="I6" s="41" t="s">
        <v>90</v>
      </c>
      <c r="J6" s="41" t="s">
        <v>91</v>
      </c>
      <c r="K6" s="41" t="s">
        <v>92</v>
      </c>
      <c r="L6" s="41" t="s">
        <v>93</v>
      </c>
      <c r="M6" s="41" t="s">
        <v>94</v>
      </c>
      <c r="N6" s="55" t="s">
        <v>95</v>
      </c>
      <c r="O6" s="41" t="s">
        <v>96</v>
      </c>
    </row>
    <row r="7" spans="1:15" ht="39.950000000000003" customHeight="1">
      <c r="A7" s="56" t="s">
        <v>97</v>
      </c>
      <c r="B7" s="56" t="s">
        <v>98</v>
      </c>
      <c r="C7" s="40">
        <v>843984.32</v>
      </c>
      <c r="D7" s="40">
        <v>843984.32</v>
      </c>
      <c r="E7" s="40">
        <v>843984.32</v>
      </c>
      <c r="F7" s="40"/>
      <c r="G7" s="40"/>
      <c r="H7" s="40"/>
      <c r="I7" s="40"/>
      <c r="J7" s="40"/>
      <c r="K7" s="40"/>
      <c r="L7" s="40"/>
      <c r="M7" s="40"/>
      <c r="N7" s="40"/>
      <c r="O7" s="40"/>
    </row>
    <row r="8" spans="1:15" ht="39.950000000000003" customHeight="1">
      <c r="A8" s="57" t="s">
        <v>99</v>
      </c>
      <c r="B8" s="57" t="s">
        <v>100</v>
      </c>
      <c r="C8" s="40">
        <v>843984.32</v>
      </c>
      <c r="D8" s="40">
        <v>843984.32</v>
      </c>
      <c r="E8" s="40">
        <v>843984.32</v>
      </c>
      <c r="F8" s="40"/>
      <c r="G8" s="40"/>
      <c r="H8" s="40"/>
      <c r="I8" s="40"/>
      <c r="J8" s="40"/>
      <c r="K8" s="40"/>
      <c r="L8" s="40"/>
      <c r="M8" s="40"/>
      <c r="N8" s="40"/>
      <c r="O8" s="40"/>
    </row>
    <row r="9" spans="1:15" ht="39.950000000000003" customHeight="1">
      <c r="A9" s="58" t="s">
        <v>101</v>
      </c>
      <c r="B9" s="58" t="s">
        <v>102</v>
      </c>
      <c r="C9" s="40">
        <v>252000</v>
      </c>
      <c r="D9" s="40">
        <v>252000</v>
      </c>
      <c r="E9" s="40">
        <v>252000</v>
      </c>
      <c r="F9" s="40"/>
      <c r="G9" s="40"/>
      <c r="H9" s="40"/>
      <c r="I9" s="40"/>
      <c r="J9" s="40"/>
      <c r="K9" s="40"/>
      <c r="L9" s="40"/>
      <c r="M9" s="40"/>
      <c r="N9" s="40"/>
      <c r="O9" s="40"/>
    </row>
    <row r="10" spans="1:15" ht="39.950000000000003" customHeight="1">
      <c r="A10" s="58" t="s">
        <v>103</v>
      </c>
      <c r="B10" s="58" t="s">
        <v>104</v>
      </c>
      <c r="C10" s="40">
        <v>327678.71999999997</v>
      </c>
      <c r="D10" s="40">
        <v>327678.71999999997</v>
      </c>
      <c r="E10" s="40">
        <v>327678.71999999997</v>
      </c>
      <c r="F10" s="40"/>
      <c r="G10" s="40"/>
      <c r="H10" s="40"/>
      <c r="I10" s="40"/>
      <c r="J10" s="40"/>
      <c r="K10" s="40"/>
      <c r="L10" s="40"/>
      <c r="M10" s="40"/>
      <c r="N10" s="40"/>
      <c r="O10" s="40"/>
    </row>
    <row r="11" spans="1:15" ht="39.950000000000003" customHeight="1">
      <c r="A11" s="58" t="s">
        <v>105</v>
      </c>
      <c r="B11" s="58" t="s">
        <v>106</v>
      </c>
      <c r="C11" s="40">
        <v>264305.59999999998</v>
      </c>
      <c r="D11" s="40">
        <v>264305.59999999998</v>
      </c>
      <c r="E11" s="40">
        <v>264305.59999999998</v>
      </c>
      <c r="F11" s="40"/>
      <c r="G11" s="40"/>
      <c r="H11" s="40"/>
      <c r="I11" s="40"/>
      <c r="J11" s="40"/>
      <c r="K11" s="40"/>
      <c r="L11" s="40"/>
      <c r="M11" s="40"/>
      <c r="N11" s="40"/>
      <c r="O11" s="40"/>
    </row>
    <row r="12" spans="1:15" ht="39.950000000000003" customHeight="1">
      <c r="A12" s="56" t="s">
        <v>107</v>
      </c>
      <c r="B12" s="56" t="s">
        <v>108</v>
      </c>
      <c r="C12" s="40">
        <v>339039.18</v>
      </c>
      <c r="D12" s="40">
        <v>339039.18</v>
      </c>
      <c r="E12" s="40">
        <v>339039.18</v>
      </c>
      <c r="F12" s="40"/>
      <c r="G12" s="40"/>
      <c r="H12" s="40"/>
      <c r="I12" s="40"/>
      <c r="J12" s="40"/>
      <c r="K12" s="40"/>
      <c r="L12" s="40"/>
      <c r="M12" s="40"/>
      <c r="N12" s="40"/>
      <c r="O12" s="40"/>
    </row>
    <row r="13" spans="1:15" ht="39.950000000000003" customHeight="1">
      <c r="A13" s="57" t="s">
        <v>109</v>
      </c>
      <c r="B13" s="57" t="s">
        <v>110</v>
      </c>
      <c r="C13" s="40">
        <v>339039.18</v>
      </c>
      <c r="D13" s="40">
        <v>339039.18</v>
      </c>
      <c r="E13" s="40">
        <v>339039.18</v>
      </c>
      <c r="F13" s="40"/>
      <c r="G13" s="40"/>
      <c r="H13" s="40"/>
      <c r="I13" s="40"/>
      <c r="J13" s="40"/>
      <c r="K13" s="40"/>
      <c r="L13" s="40"/>
      <c r="M13" s="40"/>
      <c r="N13" s="40"/>
      <c r="O13" s="40"/>
    </row>
    <row r="14" spans="1:15" ht="39.950000000000003" customHeight="1">
      <c r="A14" s="58" t="s">
        <v>111</v>
      </c>
      <c r="B14" s="58" t="s">
        <v>112</v>
      </c>
      <c r="C14" s="40">
        <v>167908</v>
      </c>
      <c r="D14" s="40">
        <v>167908</v>
      </c>
      <c r="E14" s="40">
        <v>167908</v>
      </c>
      <c r="F14" s="40"/>
      <c r="G14" s="40"/>
      <c r="H14" s="40"/>
      <c r="I14" s="40"/>
      <c r="J14" s="40"/>
      <c r="K14" s="40"/>
      <c r="L14" s="40"/>
      <c r="M14" s="40"/>
      <c r="N14" s="40"/>
      <c r="O14" s="40"/>
    </row>
    <row r="15" spans="1:15" ht="39.950000000000003" customHeight="1">
      <c r="A15" s="58" t="s">
        <v>113</v>
      </c>
      <c r="B15" s="58" t="s">
        <v>114</v>
      </c>
      <c r="C15" s="40">
        <v>167304</v>
      </c>
      <c r="D15" s="40">
        <v>167304</v>
      </c>
      <c r="E15" s="40">
        <v>167304</v>
      </c>
      <c r="F15" s="40"/>
      <c r="G15" s="40"/>
      <c r="H15" s="40"/>
      <c r="I15" s="40"/>
      <c r="J15" s="40"/>
      <c r="K15" s="40"/>
      <c r="L15" s="40"/>
      <c r="M15" s="40"/>
      <c r="N15" s="40"/>
      <c r="O15" s="40"/>
    </row>
    <row r="16" spans="1:15" ht="39.950000000000003" customHeight="1">
      <c r="A16" s="58" t="s">
        <v>115</v>
      </c>
      <c r="B16" s="58" t="s">
        <v>116</v>
      </c>
      <c r="C16" s="40">
        <v>3827.18</v>
      </c>
      <c r="D16" s="40">
        <v>3827.18</v>
      </c>
      <c r="E16" s="40">
        <v>3827.18</v>
      </c>
      <c r="F16" s="40"/>
      <c r="G16" s="40"/>
      <c r="H16" s="40"/>
      <c r="I16" s="40"/>
      <c r="J16" s="40"/>
      <c r="K16" s="40"/>
      <c r="L16" s="40"/>
      <c r="M16" s="40"/>
      <c r="N16" s="40"/>
      <c r="O16" s="40"/>
    </row>
    <row r="17" spans="1:15" ht="39.950000000000003" customHeight="1">
      <c r="A17" s="56" t="s">
        <v>117</v>
      </c>
      <c r="B17" s="56" t="s">
        <v>118</v>
      </c>
      <c r="C17" s="40">
        <v>4417009.1399999997</v>
      </c>
      <c r="D17" s="40">
        <v>4417009.1399999997</v>
      </c>
      <c r="E17" s="40">
        <v>2208989.14</v>
      </c>
      <c r="F17" s="40">
        <v>2208020</v>
      </c>
      <c r="G17" s="40"/>
      <c r="H17" s="40"/>
      <c r="I17" s="40"/>
      <c r="J17" s="40"/>
      <c r="K17" s="40"/>
      <c r="L17" s="40"/>
      <c r="M17" s="40"/>
      <c r="N17" s="40"/>
      <c r="O17" s="40"/>
    </row>
    <row r="18" spans="1:15" ht="39.950000000000003" customHeight="1">
      <c r="A18" s="57" t="s">
        <v>119</v>
      </c>
      <c r="B18" s="57" t="s">
        <v>120</v>
      </c>
      <c r="C18" s="40">
        <v>4417009.1399999997</v>
      </c>
      <c r="D18" s="40">
        <v>4417009.1399999997</v>
      </c>
      <c r="E18" s="40">
        <v>2208989.14</v>
      </c>
      <c r="F18" s="40">
        <v>2208020</v>
      </c>
      <c r="G18" s="40"/>
      <c r="H18" s="40"/>
      <c r="I18" s="40"/>
      <c r="J18" s="40"/>
      <c r="K18" s="40"/>
      <c r="L18" s="40"/>
      <c r="M18" s="40"/>
      <c r="N18" s="40"/>
      <c r="O18" s="40"/>
    </row>
    <row r="19" spans="1:15" ht="39.950000000000003" customHeight="1">
      <c r="A19" s="58" t="s">
        <v>121</v>
      </c>
      <c r="B19" s="58" t="s">
        <v>122</v>
      </c>
      <c r="C19" s="40">
        <v>2208989.14</v>
      </c>
      <c r="D19" s="40">
        <v>2208989.14</v>
      </c>
      <c r="E19" s="40">
        <v>2208989.14</v>
      </c>
      <c r="F19" s="40"/>
      <c r="G19" s="40"/>
      <c r="H19" s="40"/>
      <c r="I19" s="40"/>
      <c r="J19" s="40"/>
      <c r="K19" s="40"/>
      <c r="L19" s="40"/>
      <c r="M19" s="40"/>
      <c r="N19" s="40"/>
      <c r="O19" s="40"/>
    </row>
    <row r="20" spans="1:15" ht="39.950000000000003" customHeight="1">
      <c r="A20" s="58" t="s">
        <v>123</v>
      </c>
      <c r="B20" s="58" t="s">
        <v>124</v>
      </c>
      <c r="C20" s="40">
        <v>90020</v>
      </c>
      <c r="D20" s="40">
        <v>90020</v>
      </c>
      <c r="E20" s="40"/>
      <c r="F20" s="40">
        <v>90020</v>
      </c>
      <c r="G20" s="40"/>
      <c r="H20" s="40"/>
      <c r="I20" s="40"/>
      <c r="J20" s="40"/>
      <c r="K20" s="40"/>
      <c r="L20" s="40"/>
      <c r="M20" s="40"/>
      <c r="N20" s="40"/>
      <c r="O20" s="40"/>
    </row>
    <row r="21" spans="1:15" ht="39.950000000000003" customHeight="1">
      <c r="A21" s="58" t="s">
        <v>125</v>
      </c>
      <c r="B21" s="58" t="s">
        <v>126</v>
      </c>
      <c r="C21" s="40">
        <v>2118000</v>
      </c>
      <c r="D21" s="40">
        <v>2118000</v>
      </c>
      <c r="E21" s="40"/>
      <c r="F21" s="40">
        <v>2118000</v>
      </c>
      <c r="G21" s="40"/>
      <c r="H21" s="40"/>
      <c r="I21" s="40"/>
      <c r="J21" s="40"/>
      <c r="K21" s="40"/>
      <c r="L21" s="40"/>
      <c r="M21" s="40"/>
      <c r="N21" s="40"/>
      <c r="O21" s="40"/>
    </row>
    <row r="22" spans="1:15" ht="39.950000000000003" customHeight="1">
      <c r="A22" s="56" t="s">
        <v>127</v>
      </c>
      <c r="B22" s="56" t="s">
        <v>128</v>
      </c>
      <c r="C22" s="40">
        <v>248064</v>
      </c>
      <c r="D22" s="40">
        <v>248064</v>
      </c>
      <c r="E22" s="40">
        <v>248064</v>
      </c>
      <c r="F22" s="40"/>
      <c r="G22" s="40"/>
      <c r="H22" s="40"/>
      <c r="I22" s="40"/>
      <c r="J22" s="40"/>
      <c r="K22" s="40"/>
      <c r="L22" s="40"/>
      <c r="M22" s="40"/>
      <c r="N22" s="40"/>
      <c r="O22" s="40"/>
    </row>
    <row r="23" spans="1:15" ht="39.950000000000003" customHeight="1">
      <c r="A23" s="57" t="s">
        <v>129</v>
      </c>
      <c r="B23" s="57" t="s">
        <v>130</v>
      </c>
      <c r="C23" s="40">
        <v>248064</v>
      </c>
      <c r="D23" s="40">
        <v>248064</v>
      </c>
      <c r="E23" s="40">
        <v>248064</v>
      </c>
      <c r="F23" s="40"/>
      <c r="G23" s="40"/>
      <c r="H23" s="40"/>
      <c r="I23" s="40"/>
      <c r="J23" s="40"/>
      <c r="K23" s="40"/>
      <c r="L23" s="40"/>
      <c r="M23" s="40"/>
      <c r="N23" s="40"/>
      <c r="O23" s="40"/>
    </row>
    <row r="24" spans="1:15" ht="39.950000000000003" customHeight="1">
      <c r="A24" s="58" t="s">
        <v>131</v>
      </c>
      <c r="B24" s="58" t="s">
        <v>132</v>
      </c>
      <c r="C24" s="40">
        <v>248064</v>
      </c>
      <c r="D24" s="40">
        <v>248064</v>
      </c>
      <c r="E24" s="40">
        <v>248064</v>
      </c>
      <c r="F24" s="40"/>
      <c r="G24" s="40"/>
      <c r="H24" s="40"/>
      <c r="I24" s="40"/>
      <c r="J24" s="40"/>
      <c r="K24" s="40"/>
      <c r="L24" s="40"/>
      <c r="M24" s="40"/>
      <c r="N24" s="40"/>
      <c r="O24" s="40"/>
    </row>
    <row r="25" spans="1:15" ht="39.950000000000003" customHeight="1">
      <c r="A25" s="159" t="s">
        <v>55</v>
      </c>
      <c r="B25" s="160"/>
      <c r="C25" s="40">
        <v>5848096.6399999997</v>
      </c>
      <c r="D25" s="40">
        <v>5848096.6399999997</v>
      </c>
      <c r="E25" s="40">
        <v>3640076.64</v>
      </c>
      <c r="F25" s="40">
        <v>2208020</v>
      </c>
      <c r="G25" s="40"/>
      <c r="H25" s="40"/>
      <c r="I25" s="40"/>
      <c r="J25" s="40"/>
      <c r="K25" s="40"/>
      <c r="L25" s="40"/>
      <c r="M25" s="40"/>
      <c r="N25" s="40"/>
      <c r="O25" s="40"/>
    </row>
  </sheetData>
  <mergeCells count="12">
    <mergeCell ref="A1:O1"/>
    <mergeCell ref="A2:O2"/>
    <mergeCell ref="A3:B3"/>
    <mergeCell ref="A25:B25"/>
    <mergeCell ref="G4:G5"/>
    <mergeCell ref="H4:H5"/>
    <mergeCell ref="I4:I5"/>
    <mergeCell ref="C4:C5"/>
    <mergeCell ref="A4:A5"/>
    <mergeCell ref="B4:B5"/>
    <mergeCell ref="J4:O4"/>
    <mergeCell ref="D4:F4"/>
  </mergeCells>
  <phoneticPr fontId="14" type="noConversion"/>
  <printOptions horizontalCentered="1"/>
  <pageMargins left="0.96" right="0.96" top="0.72" bottom="0.72" header="0" footer="0"/>
  <pageSetup paperSize="9" scale="40" orientation="landscape" r:id="rId1"/>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workbookViewId="0">
      <selection activeCell="H12" sqref="H12"/>
    </sheetView>
  </sheetViews>
  <sheetFormatPr defaultColWidth="8.625" defaultRowHeight="12.75" customHeight="1"/>
  <cols>
    <col min="1" max="1" width="35.625" customWidth="1"/>
    <col min="2" max="2" width="42.625" customWidth="1"/>
    <col min="3" max="3" width="44.625" customWidth="1"/>
    <col min="4" max="4" width="37.75" customWidth="1"/>
  </cols>
  <sheetData>
    <row r="1" spans="1:4" ht="15" customHeight="1">
      <c r="A1" s="6"/>
      <c r="B1" s="1"/>
      <c r="C1" s="1"/>
      <c r="D1" s="1" t="s">
        <v>133</v>
      </c>
    </row>
    <row r="2" spans="1:4" ht="41.25" customHeight="1">
      <c r="A2" s="131" t="str">
        <f>"2026"&amp;"年部门财政拨款收支预算总表"</f>
        <v>2026年部门财政拨款收支预算总表</v>
      </c>
      <c r="B2" s="132"/>
      <c r="C2" s="132"/>
      <c r="D2" s="132"/>
    </row>
    <row r="3" spans="1:4" ht="17.25" customHeight="1">
      <c r="A3" s="133" t="str">
        <f>"单位名称："&amp;"昆明市东川区农业机械技术推广站"</f>
        <v>单位名称：昆明市东川区农业机械技术推广站</v>
      </c>
      <c r="B3" s="134"/>
      <c r="C3" s="35"/>
      <c r="D3" s="53" t="s">
        <v>1</v>
      </c>
    </row>
    <row r="4" spans="1:4" ht="17.25" customHeight="1">
      <c r="A4" s="135" t="s">
        <v>2</v>
      </c>
      <c r="B4" s="136"/>
      <c r="C4" s="135" t="s">
        <v>3</v>
      </c>
      <c r="D4" s="136"/>
    </row>
    <row r="5" spans="1:4" ht="18.75" customHeight="1">
      <c r="A5" s="43" t="s">
        <v>4</v>
      </c>
      <c r="B5" s="43" t="s">
        <v>5</v>
      </c>
      <c r="C5" s="43" t="s">
        <v>6</v>
      </c>
      <c r="D5" s="43" t="s">
        <v>5</v>
      </c>
    </row>
    <row r="6" spans="1:4" ht="16.5" customHeight="1">
      <c r="A6" s="44" t="s">
        <v>134</v>
      </c>
      <c r="B6" s="40">
        <v>5848096.6399999997</v>
      </c>
      <c r="C6" s="44" t="s">
        <v>135</v>
      </c>
      <c r="D6" s="40">
        <v>5848096.6399999997</v>
      </c>
    </row>
    <row r="7" spans="1:4" ht="16.5" customHeight="1">
      <c r="A7" s="44" t="s">
        <v>136</v>
      </c>
      <c r="B7" s="40">
        <v>5848096.6399999997</v>
      </c>
      <c r="C7" s="44" t="s">
        <v>137</v>
      </c>
      <c r="D7" s="40"/>
    </row>
    <row r="8" spans="1:4" ht="16.5" customHeight="1">
      <c r="A8" s="44" t="s">
        <v>138</v>
      </c>
      <c r="B8" s="40"/>
      <c r="C8" s="44" t="s">
        <v>139</v>
      </c>
      <c r="D8" s="40"/>
    </row>
    <row r="9" spans="1:4" ht="16.5" customHeight="1">
      <c r="A9" s="44" t="s">
        <v>140</v>
      </c>
      <c r="B9" s="40"/>
      <c r="C9" s="44" t="s">
        <v>141</v>
      </c>
      <c r="D9" s="40"/>
    </row>
    <row r="10" spans="1:4" ht="16.5" customHeight="1">
      <c r="A10" s="44" t="s">
        <v>142</v>
      </c>
      <c r="B10" s="40"/>
      <c r="C10" s="44" t="s">
        <v>143</v>
      </c>
      <c r="D10" s="40"/>
    </row>
    <row r="11" spans="1:4" ht="16.5" customHeight="1">
      <c r="A11" s="44" t="s">
        <v>136</v>
      </c>
      <c r="B11" s="40"/>
      <c r="C11" s="44" t="s">
        <v>144</v>
      </c>
      <c r="D11" s="40"/>
    </row>
    <row r="12" spans="1:4" ht="16.5" customHeight="1">
      <c r="A12" s="47" t="s">
        <v>138</v>
      </c>
      <c r="B12" s="40"/>
      <c r="C12" s="59" t="s">
        <v>145</v>
      </c>
      <c r="D12" s="40"/>
    </row>
    <row r="13" spans="1:4" ht="16.5" customHeight="1">
      <c r="A13" s="47" t="s">
        <v>140</v>
      </c>
      <c r="B13" s="40"/>
      <c r="C13" s="59" t="s">
        <v>146</v>
      </c>
      <c r="D13" s="40"/>
    </row>
    <row r="14" spans="1:4" ht="16.5" customHeight="1">
      <c r="A14" s="48"/>
      <c r="B14" s="40"/>
      <c r="C14" s="59" t="s">
        <v>147</v>
      </c>
      <c r="D14" s="40">
        <v>843984.32</v>
      </c>
    </row>
    <row r="15" spans="1:4" ht="16.5" customHeight="1">
      <c r="A15" s="48"/>
      <c r="B15" s="40"/>
      <c r="C15" s="59" t="s">
        <v>148</v>
      </c>
      <c r="D15" s="40">
        <v>339039.18</v>
      </c>
    </row>
    <row r="16" spans="1:4" ht="16.5" customHeight="1">
      <c r="A16" s="48"/>
      <c r="B16" s="40"/>
      <c r="C16" s="59" t="s">
        <v>149</v>
      </c>
      <c r="D16" s="40"/>
    </row>
    <row r="17" spans="1:4" ht="16.5" customHeight="1">
      <c r="A17" s="48"/>
      <c r="B17" s="40"/>
      <c r="C17" s="59" t="s">
        <v>150</v>
      </c>
      <c r="D17" s="40"/>
    </row>
    <row r="18" spans="1:4" ht="16.5" customHeight="1">
      <c r="A18" s="48"/>
      <c r="B18" s="40"/>
      <c r="C18" s="59" t="s">
        <v>151</v>
      </c>
      <c r="D18" s="40">
        <v>4417009.1399999997</v>
      </c>
    </row>
    <row r="19" spans="1:4" ht="16.5" customHeight="1">
      <c r="A19" s="48"/>
      <c r="B19" s="40"/>
      <c r="C19" s="59" t="s">
        <v>152</v>
      </c>
      <c r="D19" s="40"/>
    </row>
    <row r="20" spans="1:4" ht="16.5" customHeight="1">
      <c r="A20" s="48"/>
      <c r="B20" s="40"/>
      <c r="C20" s="59" t="s">
        <v>153</v>
      </c>
      <c r="D20" s="40"/>
    </row>
    <row r="21" spans="1:4" ht="16.5" customHeight="1">
      <c r="A21" s="48"/>
      <c r="B21" s="40"/>
      <c r="C21" s="59" t="s">
        <v>154</v>
      </c>
      <c r="D21" s="40"/>
    </row>
    <row r="22" spans="1:4" ht="16.5" customHeight="1">
      <c r="A22" s="48"/>
      <c r="B22" s="40"/>
      <c r="C22" s="59" t="s">
        <v>155</v>
      </c>
      <c r="D22" s="40"/>
    </row>
    <row r="23" spans="1:4" ht="16.5" customHeight="1">
      <c r="A23" s="48"/>
      <c r="B23" s="40"/>
      <c r="C23" s="59" t="s">
        <v>156</v>
      </c>
      <c r="D23" s="40"/>
    </row>
    <row r="24" spans="1:4" ht="16.5" customHeight="1">
      <c r="A24" s="48"/>
      <c r="B24" s="40"/>
      <c r="C24" s="59" t="s">
        <v>157</v>
      </c>
      <c r="D24" s="40"/>
    </row>
    <row r="25" spans="1:4" ht="16.5" customHeight="1">
      <c r="A25" s="48"/>
      <c r="B25" s="40"/>
      <c r="C25" s="59" t="s">
        <v>158</v>
      </c>
      <c r="D25" s="40">
        <v>248064</v>
      </c>
    </row>
    <row r="26" spans="1:4" ht="16.5" customHeight="1">
      <c r="A26" s="48"/>
      <c r="B26" s="40"/>
      <c r="C26" s="59" t="s">
        <v>159</v>
      </c>
      <c r="D26" s="40"/>
    </row>
    <row r="27" spans="1:4" ht="16.5" customHeight="1">
      <c r="A27" s="48"/>
      <c r="B27" s="40"/>
      <c r="C27" s="59" t="s">
        <v>160</v>
      </c>
      <c r="D27" s="40"/>
    </row>
    <row r="28" spans="1:4" ht="16.5" customHeight="1">
      <c r="A28" s="48"/>
      <c r="B28" s="40"/>
      <c r="C28" s="59" t="s">
        <v>161</v>
      </c>
      <c r="D28" s="40"/>
    </row>
    <row r="29" spans="1:4" ht="16.5" customHeight="1">
      <c r="A29" s="48"/>
      <c r="B29" s="40"/>
      <c r="C29" s="59" t="s">
        <v>162</v>
      </c>
      <c r="D29" s="40"/>
    </row>
    <row r="30" spans="1:4" ht="16.5" customHeight="1">
      <c r="A30" s="48"/>
      <c r="B30" s="40"/>
      <c r="C30" s="59" t="s">
        <v>163</v>
      </c>
      <c r="D30" s="40"/>
    </row>
    <row r="31" spans="1:4" ht="16.5" customHeight="1">
      <c r="A31" s="48"/>
      <c r="B31" s="40"/>
      <c r="C31" s="47" t="s">
        <v>164</v>
      </c>
      <c r="D31" s="40"/>
    </row>
    <row r="32" spans="1:4" ht="16.5" customHeight="1">
      <c r="A32" s="48"/>
      <c r="B32" s="40"/>
      <c r="C32" s="47" t="s">
        <v>165</v>
      </c>
      <c r="D32" s="40"/>
    </row>
    <row r="33" spans="1:4" ht="16.5" customHeight="1">
      <c r="A33" s="48"/>
      <c r="B33" s="40"/>
      <c r="C33" s="60" t="s">
        <v>166</v>
      </c>
      <c r="D33" s="40"/>
    </row>
    <row r="34" spans="1:4" ht="15" customHeight="1">
      <c r="A34" s="49" t="s">
        <v>50</v>
      </c>
      <c r="B34" s="61">
        <v>5848096.6399999997</v>
      </c>
      <c r="C34" s="49" t="s">
        <v>51</v>
      </c>
      <c r="D34" s="61">
        <v>5848096.6399999997</v>
      </c>
    </row>
  </sheetData>
  <mergeCells count="4">
    <mergeCell ref="A2:D2"/>
    <mergeCell ref="A4:B4"/>
    <mergeCell ref="C4:D4"/>
    <mergeCell ref="A3:B3"/>
  </mergeCells>
  <phoneticPr fontId="14" type="noConversion"/>
  <printOptions horizontalCentered="1"/>
  <pageMargins left="0.96" right="0.96" top="0.72" bottom="0.72" header="0" footer="0"/>
  <pageSetup paperSize="9" scale="64" orientation="landscape" r:id="rId1"/>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5"/>
  <sheetViews>
    <sheetView showZeros="0" topLeftCell="A10" workbookViewId="0">
      <selection activeCell="A3" sqref="A3:G25"/>
    </sheetView>
  </sheetViews>
  <sheetFormatPr defaultColWidth="9.125" defaultRowHeight="14.25" customHeight="1"/>
  <cols>
    <col min="1" max="1" width="20.125" customWidth="1"/>
    <col min="2" max="2" width="44" customWidth="1"/>
    <col min="3" max="7" width="24.125" customWidth="1"/>
  </cols>
  <sheetData>
    <row r="1" spans="1:7" ht="14.25" customHeight="1">
      <c r="D1" s="9"/>
      <c r="F1" s="10"/>
      <c r="G1" s="3" t="s">
        <v>167</v>
      </c>
    </row>
    <row r="2" spans="1:7" ht="41.25" customHeight="1">
      <c r="A2" s="171" t="str">
        <f>"2026"&amp;"年一般公共预算支出预算表（按功能科目分类）"</f>
        <v>2026年一般公共预算支出预算表（按功能科目分类）</v>
      </c>
      <c r="B2" s="171"/>
      <c r="C2" s="171"/>
      <c r="D2" s="171"/>
      <c r="E2" s="171"/>
      <c r="F2" s="171"/>
      <c r="G2" s="171"/>
    </row>
    <row r="3" spans="1:7" ht="30" customHeight="1">
      <c r="A3" s="63" t="str">
        <f>"单位名称："&amp;"昆明市东川区农业机械技术推广站"</f>
        <v>单位名称：昆明市东川区农业机械技术推广站</v>
      </c>
      <c r="B3" s="35"/>
      <c r="C3" s="35"/>
      <c r="D3" s="35"/>
      <c r="E3" s="35"/>
      <c r="F3" s="64"/>
      <c r="G3" s="42" t="s">
        <v>1</v>
      </c>
    </row>
    <row r="4" spans="1:7" ht="30" customHeight="1">
      <c r="A4" s="172" t="s">
        <v>168</v>
      </c>
      <c r="B4" s="173"/>
      <c r="C4" s="180" t="s">
        <v>55</v>
      </c>
      <c r="D4" s="178" t="s">
        <v>75</v>
      </c>
      <c r="E4" s="179"/>
      <c r="F4" s="175"/>
      <c r="G4" s="176" t="s">
        <v>76</v>
      </c>
    </row>
    <row r="5" spans="1:7" ht="30" customHeight="1">
      <c r="A5" s="65" t="s">
        <v>72</v>
      </c>
      <c r="B5" s="65" t="s">
        <v>73</v>
      </c>
      <c r="C5" s="181"/>
      <c r="D5" s="66" t="s">
        <v>57</v>
      </c>
      <c r="E5" s="66" t="s">
        <v>169</v>
      </c>
      <c r="F5" s="66" t="s">
        <v>170</v>
      </c>
      <c r="G5" s="177"/>
    </row>
    <row r="6" spans="1:7" ht="30" customHeight="1">
      <c r="A6" s="66" t="s">
        <v>82</v>
      </c>
      <c r="B6" s="66" t="s">
        <v>83</v>
      </c>
      <c r="C6" s="66" t="s">
        <v>84</v>
      </c>
      <c r="D6" s="66" t="s">
        <v>85</v>
      </c>
      <c r="E6" s="66" t="s">
        <v>86</v>
      </c>
      <c r="F6" s="66" t="s">
        <v>87</v>
      </c>
      <c r="G6" s="66" t="s">
        <v>88</v>
      </c>
    </row>
    <row r="7" spans="1:7" ht="30" customHeight="1">
      <c r="A7" s="60" t="s">
        <v>97</v>
      </c>
      <c r="B7" s="60" t="s">
        <v>98</v>
      </c>
      <c r="C7" s="40">
        <v>843984.32</v>
      </c>
      <c r="D7" s="40">
        <v>843984.32</v>
      </c>
      <c r="E7" s="40">
        <v>834384.32</v>
      </c>
      <c r="F7" s="40">
        <v>9600</v>
      </c>
      <c r="G7" s="40"/>
    </row>
    <row r="8" spans="1:7" ht="30" customHeight="1">
      <c r="A8" s="67" t="s">
        <v>99</v>
      </c>
      <c r="B8" s="67" t="s">
        <v>100</v>
      </c>
      <c r="C8" s="40">
        <v>843984.32</v>
      </c>
      <c r="D8" s="40">
        <v>843984.32</v>
      </c>
      <c r="E8" s="40">
        <v>834384.32</v>
      </c>
      <c r="F8" s="40">
        <v>9600</v>
      </c>
      <c r="G8" s="40"/>
    </row>
    <row r="9" spans="1:7" ht="30" customHeight="1">
      <c r="A9" s="68" t="s">
        <v>101</v>
      </c>
      <c r="B9" s="68" t="s">
        <v>102</v>
      </c>
      <c r="C9" s="40">
        <v>252000</v>
      </c>
      <c r="D9" s="40">
        <v>252000</v>
      </c>
      <c r="E9" s="40">
        <v>242400</v>
      </c>
      <c r="F9" s="40">
        <v>9600</v>
      </c>
      <c r="G9" s="40"/>
    </row>
    <row r="10" spans="1:7" ht="30" customHeight="1">
      <c r="A10" s="68" t="s">
        <v>103</v>
      </c>
      <c r="B10" s="68" t="s">
        <v>104</v>
      </c>
      <c r="C10" s="40">
        <v>327678.71999999997</v>
      </c>
      <c r="D10" s="40">
        <v>327678.71999999997</v>
      </c>
      <c r="E10" s="40">
        <v>327678.71999999997</v>
      </c>
      <c r="F10" s="40"/>
      <c r="G10" s="40"/>
    </row>
    <row r="11" spans="1:7" ht="30" customHeight="1">
      <c r="A11" s="68" t="s">
        <v>105</v>
      </c>
      <c r="B11" s="68" t="s">
        <v>106</v>
      </c>
      <c r="C11" s="40">
        <v>264305.59999999998</v>
      </c>
      <c r="D11" s="40">
        <v>264305.59999999998</v>
      </c>
      <c r="E11" s="40">
        <v>264305.59999999998</v>
      </c>
      <c r="F11" s="40"/>
      <c r="G11" s="40"/>
    </row>
    <row r="12" spans="1:7" ht="30" customHeight="1">
      <c r="A12" s="60" t="s">
        <v>107</v>
      </c>
      <c r="B12" s="60" t="s">
        <v>108</v>
      </c>
      <c r="C12" s="40">
        <v>339039.18</v>
      </c>
      <c r="D12" s="40">
        <v>339039.18</v>
      </c>
      <c r="E12" s="40">
        <v>339039.18</v>
      </c>
      <c r="F12" s="40"/>
      <c r="G12" s="40"/>
    </row>
    <row r="13" spans="1:7" ht="30" customHeight="1">
      <c r="A13" s="67" t="s">
        <v>109</v>
      </c>
      <c r="B13" s="67" t="s">
        <v>110</v>
      </c>
      <c r="C13" s="40">
        <v>339039.18</v>
      </c>
      <c r="D13" s="40">
        <v>339039.18</v>
      </c>
      <c r="E13" s="40">
        <v>339039.18</v>
      </c>
      <c r="F13" s="40"/>
      <c r="G13" s="40"/>
    </row>
    <row r="14" spans="1:7" ht="30" customHeight="1">
      <c r="A14" s="68" t="s">
        <v>111</v>
      </c>
      <c r="B14" s="68" t="s">
        <v>112</v>
      </c>
      <c r="C14" s="40">
        <v>167908</v>
      </c>
      <c r="D14" s="40">
        <v>167908</v>
      </c>
      <c r="E14" s="40">
        <v>167908</v>
      </c>
      <c r="F14" s="40"/>
      <c r="G14" s="40"/>
    </row>
    <row r="15" spans="1:7" ht="30" customHeight="1">
      <c r="A15" s="68" t="s">
        <v>113</v>
      </c>
      <c r="B15" s="68" t="s">
        <v>114</v>
      </c>
      <c r="C15" s="40">
        <v>167304</v>
      </c>
      <c r="D15" s="40">
        <v>167304</v>
      </c>
      <c r="E15" s="40">
        <v>167304</v>
      </c>
      <c r="F15" s="40"/>
      <c r="G15" s="40"/>
    </row>
    <row r="16" spans="1:7" ht="30" customHeight="1">
      <c r="A16" s="68" t="s">
        <v>115</v>
      </c>
      <c r="B16" s="68" t="s">
        <v>116</v>
      </c>
      <c r="C16" s="40">
        <v>3827.18</v>
      </c>
      <c r="D16" s="40">
        <v>3827.18</v>
      </c>
      <c r="E16" s="40">
        <v>3827.18</v>
      </c>
      <c r="F16" s="40"/>
      <c r="G16" s="40"/>
    </row>
    <row r="17" spans="1:7" ht="30" customHeight="1">
      <c r="A17" s="60" t="s">
        <v>117</v>
      </c>
      <c r="B17" s="60" t="s">
        <v>118</v>
      </c>
      <c r="C17" s="40">
        <v>4417009.1399999997</v>
      </c>
      <c r="D17" s="40">
        <v>2208989.14</v>
      </c>
      <c r="E17" s="40">
        <v>2082109.14</v>
      </c>
      <c r="F17" s="40">
        <v>126880</v>
      </c>
      <c r="G17" s="40">
        <v>2208020</v>
      </c>
    </row>
    <row r="18" spans="1:7" ht="30" customHeight="1">
      <c r="A18" s="67" t="s">
        <v>119</v>
      </c>
      <c r="B18" s="67" t="s">
        <v>120</v>
      </c>
      <c r="C18" s="40">
        <v>4417009.1399999997</v>
      </c>
      <c r="D18" s="40">
        <v>2208989.14</v>
      </c>
      <c r="E18" s="40">
        <v>2082109.14</v>
      </c>
      <c r="F18" s="40">
        <v>126880</v>
      </c>
      <c r="G18" s="40">
        <v>2208020</v>
      </c>
    </row>
    <row r="19" spans="1:7" ht="30" customHeight="1">
      <c r="A19" s="68" t="s">
        <v>121</v>
      </c>
      <c r="B19" s="68" t="s">
        <v>122</v>
      </c>
      <c r="C19" s="40">
        <v>2208989.14</v>
      </c>
      <c r="D19" s="40">
        <v>2208989.14</v>
      </c>
      <c r="E19" s="40">
        <v>2082109.14</v>
      </c>
      <c r="F19" s="40">
        <v>126880</v>
      </c>
      <c r="G19" s="40"/>
    </row>
    <row r="20" spans="1:7" ht="30" customHeight="1">
      <c r="A20" s="68" t="s">
        <v>123</v>
      </c>
      <c r="B20" s="68" t="s">
        <v>124</v>
      </c>
      <c r="C20" s="40">
        <v>90020</v>
      </c>
      <c r="D20" s="40"/>
      <c r="E20" s="40"/>
      <c r="F20" s="40"/>
      <c r="G20" s="40">
        <v>90020</v>
      </c>
    </row>
    <row r="21" spans="1:7" ht="30" customHeight="1">
      <c r="A21" s="68" t="s">
        <v>125</v>
      </c>
      <c r="B21" s="68" t="s">
        <v>126</v>
      </c>
      <c r="C21" s="40">
        <v>2118000</v>
      </c>
      <c r="D21" s="40"/>
      <c r="E21" s="40"/>
      <c r="F21" s="40"/>
      <c r="G21" s="40">
        <v>2118000</v>
      </c>
    </row>
    <row r="22" spans="1:7" ht="30" customHeight="1">
      <c r="A22" s="60" t="s">
        <v>127</v>
      </c>
      <c r="B22" s="60" t="s">
        <v>128</v>
      </c>
      <c r="C22" s="40">
        <v>248064</v>
      </c>
      <c r="D22" s="40">
        <v>248064</v>
      </c>
      <c r="E22" s="40">
        <v>248064</v>
      </c>
      <c r="F22" s="40"/>
      <c r="G22" s="40"/>
    </row>
    <row r="23" spans="1:7" ht="30" customHeight="1">
      <c r="A23" s="67" t="s">
        <v>129</v>
      </c>
      <c r="B23" s="67" t="s">
        <v>130</v>
      </c>
      <c r="C23" s="40">
        <v>248064</v>
      </c>
      <c r="D23" s="40">
        <v>248064</v>
      </c>
      <c r="E23" s="40">
        <v>248064</v>
      </c>
      <c r="F23" s="40"/>
      <c r="G23" s="40"/>
    </row>
    <row r="24" spans="1:7" ht="30" customHeight="1">
      <c r="A24" s="68" t="s">
        <v>131</v>
      </c>
      <c r="B24" s="68" t="s">
        <v>132</v>
      </c>
      <c r="C24" s="40">
        <v>248064</v>
      </c>
      <c r="D24" s="40">
        <v>248064</v>
      </c>
      <c r="E24" s="40">
        <v>248064</v>
      </c>
      <c r="F24" s="40"/>
      <c r="G24" s="40"/>
    </row>
    <row r="25" spans="1:7" ht="30" customHeight="1">
      <c r="A25" s="174" t="s">
        <v>171</v>
      </c>
      <c r="B25" s="175" t="s">
        <v>171</v>
      </c>
      <c r="C25" s="40">
        <v>5848096.6399999997</v>
      </c>
      <c r="D25" s="40">
        <v>3640076.64</v>
      </c>
      <c r="E25" s="40">
        <v>3503596.64</v>
      </c>
      <c r="F25" s="40">
        <v>136480</v>
      </c>
      <c r="G25" s="40">
        <v>2208020</v>
      </c>
    </row>
  </sheetData>
  <mergeCells count="6">
    <mergeCell ref="A2:G2"/>
    <mergeCell ref="A4:B4"/>
    <mergeCell ref="A25:B25"/>
    <mergeCell ref="G4:G5"/>
    <mergeCell ref="D4:F4"/>
    <mergeCell ref="C4:C5"/>
  </mergeCells>
  <phoneticPr fontId="14" type="noConversion"/>
  <printOptions horizontalCentered="1"/>
  <pageMargins left="0.37" right="0.37" top="0.56000000000000005" bottom="0.56000000000000005" header="0.48" footer="0.48"/>
  <pageSetup paperSize="9" scale="57" orientation="landscape" r:id="rId1"/>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7"/>
  <sheetViews>
    <sheetView showZeros="0" workbookViewId="0">
      <selection activeCell="D12" sqref="D12"/>
    </sheetView>
  </sheetViews>
  <sheetFormatPr defaultColWidth="10.375" defaultRowHeight="14.25" customHeight="1"/>
  <cols>
    <col min="1" max="6" width="28.125" customWidth="1"/>
  </cols>
  <sheetData>
    <row r="1" spans="1:6" ht="14.25" customHeight="1">
      <c r="A1" s="12"/>
      <c r="B1" s="12"/>
      <c r="C1" s="12"/>
      <c r="D1" s="12"/>
      <c r="E1" s="6"/>
      <c r="F1" s="13" t="s">
        <v>172</v>
      </c>
    </row>
    <row r="2" spans="1:6" ht="41.25" customHeight="1">
      <c r="A2" s="182" t="str">
        <f>"2026"&amp;"年一般公共预算“三公”经费支出预算表"</f>
        <v>2026年一般公共预算“三公”经费支出预算表</v>
      </c>
      <c r="B2" s="183"/>
      <c r="C2" s="183"/>
      <c r="D2" s="183"/>
      <c r="E2" s="184"/>
      <c r="F2" s="183"/>
    </row>
    <row r="3" spans="1:6" ht="14.25" customHeight="1">
      <c r="A3" s="185" t="str">
        <f>"单位名称："&amp;"昆明市东川区农业机械技术推广站"</f>
        <v>单位名称：昆明市东川区农业机械技术推广站</v>
      </c>
      <c r="B3" s="133"/>
      <c r="C3" s="35"/>
      <c r="D3" s="69"/>
      <c r="E3" s="70"/>
      <c r="F3" s="53" t="s">
        <v>1</v>
      </c>
    </row>
    <row r="4" spans="1:6" ht="27" customHeight="1">
      <c r="A4" s="186" t="s">
        <v>173</v>
      </c>
      <c r="B4" s="186" t="s">
        <v>174</v>
      </c>
      <c r="C4" s="189" t="s">
        <v>175</v>
      </c>
      <c r="D4" s="186"/>
      <c r="E4" s="190"/>
      <c r="F4" s="186" t="s">
        <v>176</v>
      </c>
    </row>
    <row r="5" spans="1:6" ht="28.5" customHeight="1">
      <c r="A5" s="187"/>
      <c r="B5" s="188"/>
      <c r="C5" s="36" t="s">
        <v>57</v>
      </c>
      <c r="D5" s="36" t="s">
        <v>177</v>
      </c>
      <c r="E5" s="36" t="s">
        <v>178</v>
      </c>
      <c r="F5" s="191"/>
    </row>
    <row r="6" spans="1:6" ht="35.25" customHeight="1">
      <c r="A6" s="41" t="s">
        <v>82</v>
      </c>
      <c r="B6" s="41" t="s">
        <v>83</v>
      </c>
      <c r="C6" s="41" t="s">
        <v>84</v>
      </c>
      <c r="D6" s="41" t="s">
        <v>85</v>
      </c>
      <c r="E6" s="41" t="s">
        <v>86</v>
      </c>
      <c r="F6" s="41" t="s">
        <v>87</v>
      </c>
    </row>
    <row r="7" spans="1:6" ht="64.5" customHeight="1">
      <c r="A7" s="40">
        <v>27200</v>
      </c>
      <c r="B7" s="40"/>
      <c r="C7" s="40">
        <v>24000</v>
      </c>
      <c r="D7" s="40"/>
      <c r="E7" s="40">
        <v>24000</v>
      </c>
      <c r="F7" s="40">
        <v>3200</v>
      </c>
    </row>
  </sheetData>
  <mergeCells count="6">
    <mergeCell ref="A2:F2"/>
    <mergeCell ref="A3:B3"/>
    <mergeCell ref="A4:A5"/>
    <mergeCell ref="B4:B5"/>
    <mergeCell ref="C4:E4"/>
    <mergeCell ref="F4:F5"/>
  </mergeCells>
  <phoneticPr fontId="14" type="noConversion"/>
  <pageMargins left="0.67" right="0.67" top="0.72" bottom="0.72" header="0.28000000000000003" footer="0.28000000000000003"/>
  <pageSetup paperSize="9" scale="68" orientation="landscape" r:id="rId1"/>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Y40"/>
  <sheetViews>
    <sheetView showZeros="0" topLeftCell="C25" workbookViewId="0">
      <selection activeCell="A9" sqref="A9:H40"/>
    </sheetView>
  </sheetViews>
  <sheetFormatPr defaultColWidth="9.125" defaultRowHeight="14.25" customHeight="1"/>
  <cols>
    <col min="1" max="1" width="24.5" customWidth="1"/>
    <col min="2" max="2" width="32.875" customWidth="1"/>
    <col min="3" max="3" width="24" customWidth="1"/>
    <col min="4" max="4" width="20.75" customWidth="1"/>
    <col min="5" max="5" width="10.125" customWidth="1"/>
    <col min="6" max="6" width="28.125" customWidth="1"/>
    <col min="7" max="7" width="10.25" customWidth="1"/>
    <col min="8" max="8" width="23" customWidth="1"/>
    <col min="9" max="9" width="27" customWidth="1"/>
    <col min="10" max="10" width="18.75" customWidth="1"/>
    <col min="11" max="11" width="13.5" customWidth="1"/>
    <col min="12" max="12" width="11.125" customWidth="1"/>
    <col min="13" max="13" width="9.5" customWidth="1"/>
    <col min="14" max="14" width="20.875" customWidth="1"/>
    <col min="15" max="16" width="9.5" customWidth="1"/>
    <col min="17" max="17" width="10.5" customWidth="1"/>
    <col min="18" max="18" width="9.125" customWidth="1"/>
    <col min="19" max="19" width="8.75" customWidth="1"/>
    <col min="20" max="20" width="7.625" customWidth="1"/>
    <col min="21" max="21" width="9" customWidth="1"/>
    <col min="22" max="22" width="12.25" customWidth="1"/>
    <col min="23" max="23" width="7.125" customWidth="1"/>
    <col min="24" max="24" width="9.625" customWidth="1"/>
    <col min="25" max="25" width="11" customWidth="1"/>
  </cols>
  <sheetData>
    <row r="1" spans="1:25" ht="13.5" customHeight="1">
      <c r="B1" s="9"/>
      <c r="C1" s="14"/>
      <c r="E1" s="15"/>
      <c r="F1" s="15"/>
      <c r="G1" s="15"/>
      <c r="H1" s="15"/>
      <c r="I1" s="16"/>
      <c r="J1" s="16"/>
      <c r="K1" s="16"/>
      <c r="L1" s="16"/>
      <c r="M1" s="16"/>
      <c r="N1" s="16"/>
      <c r="O1" s="16"/>
      <c r="S1" s="16"/>
      <c r="W1" s="14"/>
      <c r="Y1" s="17" t="s">
        <v>179</v>
      </c>
    </row>
    <row r="2" spans="1:25" ht="45.75" customHeight="1">
      <c r="A2" s="203" t="str">
        <f>"2026"&amp;"年部门基本支出预算表"</f>
        <v>2026年部门基本支出预算表</v>
      </c>
      <c r="B2" s="204"/>
      <c r="C2" s="203"/>
      <c r="D2" s="203"/>
      <c r="E2" s="203"/>
      <c r="F2" s="203"/>
      <c r="G2" s="203"/>
      <c r="H2" s="203"/>
      <c r="I2" s="203"/>
      <c r="J2" s="203"/>
      <c r="K2" s="203"/>
      <c r="L2" s="203"/>
      <c r="M2" s="203"/>
      <c r="N2" s="203"/>
      <c r="O2" s="203"/>
      <c r="P2" s="204"/>
      <c r="Q2" s="204"/>
      <c r="R2" s="204"/>
      <c r="S2" s="203"/>
      <c r="T2" s="203"/>
      <c r="U2" s="203"/>
      <c r="V2" s="203"/>
      <c r="W2" s="203"/>
      <c r="X2" s="203"/>
      <c r="Y2" s="203"/>
    </row>
    <row r="3" spans="1:25" ht="18.75" customHeight="1">
      <c r="A3" s="205" t="str">
        <f>"单位名称："&amp;"昆明市东川区农业机械技术推广站"</f>
        <v>单位名称：昆明市东川区农业机械技术推广站</v>
      </c>
      <c r="B3" s="206"/>
      <c r="C3" s="207"/>
      <c r="D3" s="207"/>
      <c r="E3" s="207"/>
      <c r="F3" s="207"/>
      <c r="G3" s="207"/>
      <c r="H3" s="207"/>
      <c r="I3" s="18"/>
      <c r="J3" s="18"/>
      <c r="K3" s="18"/>
      <c r="L3" s="18"/>
      <c r="M3" s="18"/>
      <c r="N3" s="18"/>
      <c r="O3" s="18"/>
      <c r="P3" s="19"/>
      <c r="Q3" s="19"/>
      <c r="R3" s="19"/>
      <c r="S3" s="18"/>
      <c r="W3" s="14"/>
      <c r="Y3" s="17" t="s">
        <v>1</v>
      </c>
    </row>
    <row r="4" spans="1:25" ht="18" customHeight="1">
      <c r="A4" s="201" t="s">
        <v>180</v>
      </c>
      <c r="B4" s="201" t="s">
        <v>181</v>
      </c>
      <c r="C4" s="201" t="s">
        <v>182</v>
      </c>
      <c r="D4" s="201" t="s">
        <v>183</v>
      </c>
      <c r="E4" s="201" t="s">
        <v>184</v>
      </c>
      <c r="F4" s="201" t="s">
        <v>185</v>
      </c>
      <c r="G4" s="201" t="s">
        <v>186</v>
      </c>
      <c r="H4" s="201" t="s">
        <v>187</v>
      </c>
      <c r="I4" s="178" t="s">
        <v>188</v>
      </c>
      <c r="J4" s="196" t="s">
        <v>188</v>
      </c>
      <c r="K4" s="196"/>
      <c r="L4" s="196"/>
      <c r="M4" s="196"/>
      <c r="N4" s="196"/>
      <c r="O4" s="196"/>
      <c r="P4" s="179"/>
      <c r="Q4" s="179"/>
      <c r="R4" s="179"/>
      <c r="S4" s="197" t="s">
        <v>61</v>
      </c>
      <c r="T4" s="196" t="s">
        <v>62</v>
      </c>
      <c r="U4" s="196"/>
      <c r="V4" s="196"/>
      <c r="W4" s="196"/>
      <c r="X4" s="196"/>
      <c r="Y4" s="198"/>
    </row>
    <row r="5" spans="1:25" ht="18" customHeight="1">
      <c r="A5" s="208"/>
      <c r="B5" s="199"/>
      <c r="C5" s="209"/>
      <c r="D5" s="208"/>
      <c r="E5" s="208"/>
      <c r="F5" s="208"/>
      <c r="G5" s="208"/>
      <c r="H5" s="208"/>
      <c r="I5" s="180" t="s">
        <v>189</v>
      </c>
      <c r="J5" s="178" t="s">
        <v>58</v>
      </c>
      <c r="K5" s="196"/>
      <c r="L5" s="196"/>
      <c r="M5" s="196"/>
      <c r="N5" s="196"/>
      <c r="O5" s="198"/>
      <c r="P5" s="174" t="s">
        <v>190</v>
      </c>
      <c r="Q5" s="179"/>
      <c r="R5" s="175"/>
      <c r="S5" s="201" t="s">
        <v>61</v>
      </c>
      <c r="T5" s="178" t="s">
        <v>62</v>
      </c>
      <c r="U5" s="197" t="s">
        <v>64</v>
      </c>
      <c r="V5" s="196" t="s">
        <v>62</v>
      </c>
      <c r="W5" s="197" t="s">
        <v>66</v>
      </c>
      <c r="X5" s="197" t="s">
        <v>67</v>
      </c>
      <c r="Y5" s="210" t="s">
        <v>68</v>
      </c>
    </row>
    <row r="6" spans="1:25" ht="19.5" customHeight="1">
      <c r="A6" s="199"/>
      <c r="B6" s="199"/>
      <c r="C6" s="199"/>
      <c r="D6" s="199"/>
      <c r="E6" s="199"/>
      <c r="F6" s="199"/>
      <c r="G6" s="199"/>
      <c r="H6" s="199"/>
      <c r="I6" s="199"/>
      <c r="J6" s="192" t="s">
        <v>191</v>
      </c>
      <c r="K6" s="201"/>
      <c r="L6" s="201" t="s">
        <v>192</v>
      </c>
      <c r="M6" s="201" t="s">
        <v>193</v>
      </c>
      <c r="N6" s="201" t="s">
        <v>194</v>
      </c>
      <c r="O6" s="201" t="s">
        <v>195</v>
      </c>
      <c r="P6" s="201" t="s">
        <v>58</v>
      </c>
      <c r="Q6" s="201" t="s">
        <v>59</v>
      </c>
      <c r="R6" s="201" t="s">
        <v>60</v>
      </c>
      <c r="S6" s="199"/>
      <c r="T6" s="201" t="s">
        <v>57</v>
      </c>
      <c r="U6" s="201" t="s">
        <v>64</v>
      </c>
      <c r="V6" s="201" t="s">
        <v>196</v>
      </c>
      <c r="W6" s="201" t="s">
        <v>66</v>
      </c>
      <c r="X6" s="201" t="s">
        <v>67</v>
      </c>
      <c r="Y6" s="201" t="s">
        <v>68</v>
      </c>
    </row>
    <row r="7" spans="1:25" ht="37.5" customHeight="1">
      <c r="A7" s="200"/>
      <c r="B7" s="181"/>
      <c r="C7" s="200"/>
      <c r="D7" s="200"/>
      <c r="E7" s="200"/>
      <c r="F7" s="200"/>
      <c r="G7" s="200"/>
      <c r="H7" s="200"/>
      <c r="I7" s="200"/>
      <c r="J7" s="71" t="s">
        <v>57</v>
      </c>
      <c r="K7" s="41" t="s">
        <v>197</v>
      </c>
      <c r="L7" s="202" t="s">
        <v>198</v>
      </c>
      <c r="M7" s="202" t="s">
        <v>193</v>
      </c>
      <c r="N7" s="202" t="s">
        <v>194</v>
      </c>
      <c r="O7" s="202" t="s">
        <v>195</v>
      </c>
      <c r="P7" s="202" t="s">
        <v>193</v>
      </c>
      <c r="Q7" s="202" t="s">
        <v>194</v>
      </c>
      <c r="R7" s="202" t="s">
        <v>195</v>
      </c>
      <c r="S7" s="202" t="s">
        <v>61</v>
      </c>
      <c r="T7" s="202" t="s">
        <v>57</v>
      </c>
      <c r="U7" s="202" t="s">
        <v>64</v>
      </c>
      <c r="V7" s="202" t="s">
        <v>196</v>
      </c>
      <c r="W7" s="202" t="s">
        <v>66</v>
      </c>
      <c r="X7" s="202" t="s">
        <v>67</v>
      </c>
      <c r="Y7" s="202" t="s">
        <v>68</v>
      </c>
    </row>
    <row r="8" spans="1:25" ht="14.25" customHeight="1">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row>
    <row r="9" spans="1:25" ht="30" customHeight="1">
      <c r="A9" s="47" t="s">
        <v>199</v>
      </c>
      <c r="B9" s="47" t="s">
        <v>70</v>
      </c>
      <c r="C9" s="47" t="s">
        <v>200</v>
      </c>
      <c r="D9" s="47" t="s">
        <v>201</v>
      </c>
      <c r="E9" s="47" t="s">
        <v>121</v>
      </c>
      <c r="F9" s="47" t="s">
        <v>122</v>
      </c>
      <c r="G9" s="47" t="s">
        <v>202</v>
      </c>
      <c r="H9" s="47" t="s">
        <v>203</v>
      </c>
      <c r="I9" s="40">
        <v>975984</v>
      </c>
      <c r="J9" s="40">
        <v>975984</v>
      </c>
      <c r="K9" s="40"/>
      <c r="L9" s="40"/>
      <c r="M9" s="40"/>
      <c r="N9" s="40">
        <v>975984</v>
      </c>
      <c r="O9" s="40"/>
      <c r="P9" s="40"/>
      <c r="Q9" s="40"/>
      <c r="R9" s="40"/>
      <c r="S9" s="40"/>
      <c r="T9" s="40"/>
      <c r="U9" s="40"/>
      <c r="V9" s="40"/>
      <c r="W9" s="40"/>
      <c r="X9" s="40"/>
      <c r="Y9" s="40"/>
    </row>
    <row r="10" spans="1:25" ht="30" customHeight="1">
      <c r="A10" s="47" t="s">
        <v>199</v>
      </c>
      <c r="B10" s="47" t="s">
        <v>70</v>
      </c>
      <c r="C10" s="47" t="s">
        <v>200</v>
      </c>
      <c r="D10" s="47" t="s">
        <v>201</v>
      </c>
      <c r="E10" s="47" t="s">
        <v>121</v>
      </c>
      <c r="F10" s="47" t="s">
        <v>122</v>
      </c>
      <c r="G10" s="47" t="s">
        <v>204</v>
      </c>
      <c r="H10" s="47" t="s">
        <v>205</v>
      </c>
      <c r="I10" s="40">
        <v>54516</v>
      </c>
      <c r="J10" s="40">
        <v>54516</v>
      </c>
      <c r="K10" s="73"/>
      <c r="L10" s="73"/>
      <c r="M10" s="73"/>
      <c r="N10" s="40">
        <v>54516</v>
      </c>
      <c r="O10" s="73"/>
      <c r="P10" s="40"/>
      <c r="Q10" s="40"/>
      <c r="R10" s="40"/>
      <c r="S10" s="40"/>
      <c r="T10" s="40"/>
      <c r="U10" s="40"/>
      <c r="V10" s="40"/>
      <c r="W10" s="40"/>
      <c r="X10" s="40"/>
      <c r="Y10" s="40"/>
    </row>
    <row r="11" spans="1:25" ht="30" customHeight="1">
      <c r="A11" s="47" t="s">
        <v>199</v>
      </c>
      <c r="B11" s="47" t="s">
        <v>70</v>
      </c>
      <c r="C11" s="47" t="s">
        <v>200</v>
      </c>
      <c r="D11" s="47" t="s">
        <v>201</v>
      </c>
      <c r="E11" s="47" t="s">
        <v>121</v>
      </c>
      <c r="F11" s="47" t="s">
        <v>122</v>
      </c>
      <c r="G11" s="47" t="s">
        <v>206</v>
      </c>
      <c r="H11" s="47" t="s">
        <v>207</v>
      </c>
      <c r="I11" s="40">
        <v>81332</v>
      </c>
      <c r="J11" s="40">
        <v>81332</v>
      </c>
      <c r="K11" s="73"/>
      <c r="L11" s="73"/>
      <c r="M11" s="73"/>
      <c r="N11" s="40">
        <v>81332</v>
      </c>
      <c r="O11" s="73"/>
      <c r="P11" s="40"/>
      <c r="Q11" s="40"/>
      <c r="R11" s="40"/>
      <c r="S11" s="40"/>
      <c r="T11" s="40"/>
      <c r="U11" s="40"/>
      <c r="V11" s="40"/>
      <c r="W11" s="40"/>
      <c r="X11" s="40"/>
      <c r="Y11" s="40"/>
    </row>
    <row r="12" spans="1:25" ht="30" customHeight="1">
      <c r="A12" s="47" t="s">
        <v>199</v>
      </c>
      <c r="B12" s="47" t="s">
        <v>70</v>
      </c>
      <c r="C12" s="47" t="s">
        <v>200</v>
      </c>
      <c r="D12" s="47" t="s">
        <v>201</v>
      </c>
      <c r="E12" s="47" t="s">
        <v>121</v>
      </c>
      <c r="F12" s="47" t="s">
        <v>122</v>
      </c>
      <c r="G12" s="47" t="s">
        <v>206</v>
      </c>
      <c r="H12" s="47" t="s">
        <v>207</v>
      </c>
      <c r="I12" s="40">
        <v>5862</v>
      </c>
      <c r="J12" s="40">
        <v>5862</v>
      </c>
      <c r="K12" s="73"/>
      <c r="L12" s="73"/>
      <c r="M12" s="73"/>
      <c r="N12" s="40">
        <v>5862</v>
      </c>
      <c r="O12" s="73"/>
      <c r="P12" s="40"/>
      <c r="Q12" s="40"/>
      <c r="R12" s="40"/>
      <c r="S12" s="40"/>
      <c r="T12" s="40"/>
      <c r="U12" s="40"/>
      <c r="V12" s="40"/>
      <c r="W12" s="40"/>
      <c r="X12" s="40"/>
      <c r="Y12" s="40"/>
    </row>
    <row r="13" spans="1:25" ht="30" customHeight="1">
      <c r="A13" s="47" t="s">
        <v>199</v>
      </c>
      <c r="B13" s="47" t="s">
        <v>70</v>
      </c>
      <c r="C13" s="47" t="s">
        <v>200</v>
      </c>
      <c r="D13" s="47" t="s">
        <v>201</v>
      </c>
      <c r="E13" s="47" t="s">
        <v>121</v>
      </c>
      <c r="F13" s="47" t="s">
        <v>122</v>
      </c>
      <c r="G13" s="47" t="s">
        <v>208</v>
      </c>
      <c r="H13" s="47" t="s">
        <v>209</v>
      </c>
      <c r="I13" s="40">
        <v>11732</v>
      </c>
      <c r="J13" s="40">
        <v>11732</v>
      </c>
      <c r="K13" s="73"/>
      <c r="L13" s="73"/>
      <c r="M13" s="73"/>
      <c r="N13" s="40">
        <v>11732</v>
      </c>
      <c r="O13" s="73"/>
      <c r="P13" s="40"/>
      <c r="Q13" s="40"/>
      <c r="R13" s="40"/>
      <c r="S13" s="40"/>
      <c r="T13" s="40"/>
      <c r="U13" s="40"/>
      <c r="V13" s="40"/>
      <c r="W13" s="40"/>
      <c r="X13" s="40"/>
      <c r="Y13" s="40"/>
    </row>
    <row r="14" spans="1:25" ht="30" customHeight="1">
      <c r="A14" s="47" t="s">
        <v>199</v>
      </c>
      <c r="B14" s="47" t="s">
        <v>70</v>
      </c>
      <c r="C14" s="47" t="s">
        <v>200</v>
      </c>
      <c r="D14" s="47" t="s">
        <v>201</v>
      </c>
      <c r="E14" s="47" t="s">
        <v>121</v>
      </c>
      <c r="F14" s="47" t="s">
        <v>122</v>
      </c>
      <c r="G14" s="47" t="s">
        <v>208</v>
      </c>
      <c r="H14" s="47" t="s">
        <v>209</v>
      </c>
      <c r="I14" s="40">
        <v>330000</v>
      </c>
      <c r="J14" s="40">
        <v>330000</v>
      </c>
      <c r="K14" s="73"/>
      <c r="L14" s="73"/>
      <c r="M14" s="73"/>
      <c r="N14" s="40">
        <v>330000</v>
      </c>
      <c r="O14" s="73"/>
      <c r="P14" s="40"/>
      <c r="Q14" s="40"/>
      <c r="R14" s="40"/>
      <c r="S14" s="40"/>
      <c r="T14" s="40"/>
      <c r="U14" s="40"/>
      <c r="V14" s="40"/>
      <c r="W14" s="40"/>
      <c r="X14" s="40"/>
      <c r="Y14" s="40"/>
    </row>
    <row r="15" spans="1:25" ht="30" customHeight="1">
      <c r="A15" s="47" t="s">
        <v>199</v>
      </c>
      <c r="B15" s="47" t="s">
        <v>70</v>
      </c>
      <c r="C15" s="47" t="s">
        <v>200</v>
      </c>
      <c r="D15" s="47" t="s">
        <v>201</v>
      </c>
      <c r="E15" s="47" t="s">
        <v>121</v>
      </c>
      <c r="F15" s="47" t="s">
        <v>122</v>
      </c>
      <c r="G15" s="47" t="s">
        <v>208</v>
      </c>
      <c r="H15" s="47" t="s">
        <v>209</v>
      </c>
      <c r="I15" s="40">
        <v>168588</v>
      </c>
      <c r="J15" s="40">
        <v>168588</v>
      </c>
      <c r="K15" s="73"/>
      <c r="L15" s="73"/>
      <c r="M15" s="73"/>
      <c r="N15" s="40">
        <v>168588</v>
      </c>
      <c r="O15" s="73"/>
      <c r="P15" s="40"/>
      <c r="Q15" s="40"/>
      <c r="R15" s="40"/>
      <c r="S15" s="40"/>
      <c r="T15" s="40"/>
      <c r="U15" s="40"/>
      <c r="V15" s="40"/>
      <c r="W15" s="40"/>
      <c r="X15" s="40"/>
      <c r="Y15" s="40"/>
    </row>
    <row r="16" spans="1:25" ht="30" customHeight="1">
      <c r="A16" s="47" t="s">
        <v>199</v>
      </c>
      <c r="B16" s="47" t="s">
        <v>70</v>
      </c>
      <c r="C16" s="47" t="s">
        <v>200</v>
      </c>
      <c r="D16" s="47" t="s">
        <v>201</v>
      </c>
      <c r="E16" s="47" t="s">
        <v>121</v>
      </c>
      <c r="F16" s="47" t="s">
        <v>122</v>
      </c>
      <c r="G16" s="47" t="s">
        <v>208</v>
      </c>
      <c r="H16" s="47" t="s">
        <v>209</v>
      </c>
      <c r="I16" s="40">
        <v>306300</v>
      </c>
      <c r="J16" s="40">
        <v>306300</v>
      </c>
      <c r="K16" s="73"/>
      <c r="L16" s="73"/>
      <c r="M16" s="73"/>
      <c r="N16" s="40">
        <v>306300</v>
      </c>
      <c r="O16" s="73"/>
      <c r="P16" s="40"/>
      <c r="Q16" s="40"/>
      <c r="R16" s="40"/>
      <c r="S16" s="40"/>
      <c r="T16" s="40"/>
      <c r="U16" s="40"/>
      <c r="V16" s="40"/>
      <c r="W16" s="40"/>
      <c r="X16" s="40"/>
      <c r="Y16" s="40"/>
    </row>
    <row r="17" spans="1:25" ht="30" customHeight="1">
      <c r="A17" s="47" t="s">
        <v>199</v>
      </c>
      <c r="B17" s="47" t="s">
        <v>70</v>
      </c>
      <c r="C17" s="47" t="s">
        <v>210</v>
      </c>
      <c r="D17" s="47" t="s">
        <v>211</v>
      </c>
      <c r="E17" s="47" t="s">
        <v>103</v>
      </c>
      <c r="F17" s="74" t="s">
        <v>104</v>
      </c>
      <c r="G17" s="47" t="s">
        <v>212</v>
      </c>
      <c r="H17" s="74" t="s">
        <v>213</v>
      </c>
      <c r="I17" s="40">
        <v>327678.71999999997</v>
      </c>
      <c r="J17" s="40">
        <v>327678.71999999997</v>
      </c>
      <c r="K17" s="73"/>
      <c r="L17" s="73"/>
      <c r="M17" s="73"/>
      <c r="N17" s="40">
        <v>327678.71999999997</v>
      </c>
      <c r="O17" s="73"/>
      <c r="P17" s="40"/>
      <c r="Q17" s="40"/>
      <c r="R17" s="40"/>
      <c r="S17" s="40"/>
      <c r="T17" s="40"/>
      <c r="U17" s="40"/>
      <c r="V17" s="40"/>
      <c r="W17" s="40"/>
      <c r="X17" s="40"/>
      <c r="Y17" s="40"/>
    </row>
    <row r="18" spans="1:25" ht="30" customHeight="1">
      <c r="A18" s="47" t="s">
        <v>199</v>
      </c>
      <c r="B18" s="47" t="s">
        <v>70</v>
      </c>
      <c r="C18" s="47" t="s">
        <v>210</v>
      </c>
      <c r="D18" s="47" t="s">
        <v>211</v>
      </c>
      <c r="E18" s="47" t="s">
        <v>105</v>
      </c>
      <c r="F18" s="74" t="s">
        <v>106</v>
      </c>
      <c r="G18" s="47" t="s">
        <v>214</v>
      </c>
      <c r="H18" s="47" t="s">
        <v>215</v>
      </c>
      <c r="I18" s="40">
        <v>264305.59999999998</v>
      </c>
      <c r="J18" s="40">
        <v>264305.59999999998</v>
      </c>
      <c r="K18" s="73"/>
      <c r="L18" s="73"/>
      <c r="M18" s="73"/>
      <c r="N18" s="40">
        <v>264305.59999999998</v>
      </c>
      <c r="O18" s="73"/>
      <c r="P18" s="40"/>
      <c r="Q18" s="40"/>
      <c r="R18" s="40"/>
      <c r="S18" s="40"/>
      <c r="T18" s="40"/>
      <c r="U18" s="40"/>
      <c r="V18" s="40"/>
      <c r="W18" s="40"/>
      <c r="X18" s="40"/>
      <c r="Y18" s="40"/>
    </row>
    <row r="19" spans="1:25" ht="30" customHeight="1">
      <c r="A19" s="47" t="s">
        <v>199</v>
      </c>
      <c r="B19" s="47" t="s">
        <v>70</v>
      </c>
      <c r="C19" s="47" t="s">
        <v>210</v>
      </c>
      <c r="D19" s="47" t="s">
        <v>211</v>
      </c>
      <c r="E19" s="47" t="s">
        <v>111</v>
      </c>
      <c r="F19" s="47" t="s">
        <v>112</v>
      </c>
      <c r="G19" s="47" t="s">
        <v>216</v>
      </c>
      <c r="H19" s="47" t="s">
        <v>217</v>
      </c>
      <c r="I19" s="40">
        <v>159541</v>
      </c>
      <c r="J19" s="40">
        <v>159541</v>
      </c>
      <c r="K19" s="73"/>
      <c r="L19" s="73"/>
      <c r="M19" s="73"/>
      <c r="N19" s="40">
        <v>159541</v>
      </c>
      <c r="O19" s="73"/>
      <c r="P19" s="40"/>
      <c r="Q19" s="40"/>
      <c r="R19" s="40"/>
      <c r="S19" s="40"/>
      <c r="T19" s="40"/>
      <c r="U19" s="40"/>
      <c r="V19" s="40"/>
      <c r="W19" s="40"/>
      <c r="X19" s="40"/>
      <c r="Y19" s="40"/>
    </row>
    <row r="20" spans="1:25" ht="30" customHeight="1">
      <c r="A20" s="47" t="s">
        <v>199</v>
      </c>
      <c r="B20" s="47" t="s">
        <v>70</v>
      </c>
      <c r="C20" s="47" t="s">
        <v>210</v>
      </c>
      <c r="D20" s="47" t="s">
        <v>211</v>
      </c>
      <c r="E20" s="47" t="s">
        <v>111</v>
      </c>
      <c r="F20" s="47" t="s">
        <v>112</v>
      </c>
      <c r="G20" s="47" t="s">
        <v>216</v>
      </c>
      <c r="H20" s="47" t="s">
        <v>217</v>
      </c>
      <c r="I20" s="40">
        <v>8367</v>
      </c>
      <c r="J20" s="40">
        <v>8367</v>
      </c>
      <c r="K20" s="73"/>
      <c r="L20" s="73"/>
      <c r="M20" s="73"/>
      <c r="N20" s="40">
        <v>8367</v>
      </c>
      <c r="O20" s="73"/>
      <c r="P20" s="40"/>
      <c r="Q20" s="40"/>
      <c r="R20" s="40"/>
      <c r="S20" s="40"/>
      <c r="T20" s="40"/>
      <c r="U20" s="40"/>
      <c r="V20" s="40"/>
      <c r="W20" s="40"/>
      <c r="X20" s="40"/>
      <c r="Y20" s="40"/>
    </row>
    <row r="21" spans="1:25" ht="30" customHeight="1">
      <c r="A21" s="47" t="s">
        <v>199</v>
      </c>
      <c r="B21" s="47" t="s">
        <v>70</v>
      </c>
      <c r="C21" s="47" t="s">
        <v>210</v>
      </c>
      <c r="D21" s="47" t="s">
        <v>211</v>
      </c>
      <c r="E21" s="47" t="s">
        <v>113</v>
      </c>
      <c r="F21" s="47" t="s">
        <v>114</v>
      </c>
      <c r="G21" s="47" t="s">
        <v>218</v>
      </c>
      <c r="H21" s="47" t="s">
        <v>219</v>
      </c>
      <c r="I21" s="40">
        <v>95680</v>
      </c>
      <c r="J21" s="40">
        <v>95680</v>
      </c>
      <c r="K21" s="73"/>
      <c r="L21" s="73"/>
      <c r="M21" s="73"/>
      <c r="N21" s="40">
        <v>95680</v>
      </c>
      <c r="O21" s="73"/>
      <c r="P21" s="40"/>
      <c r="Q21" s="40"/>
      <c r="R21" s="40"/>
      <c r="S21" s="40"/>
      <c r="T21" s="40"/>
      <c r="U21" s="40"/>
      <c r="V21" s="40"/>
      <c r="W21" s="40"/>
      <c r="X21" s="40"/>
      <c r="Y21" s="40"/>
    </row>
    <row r="22" spans="1:25" ht="30" customHeight="1">
      <c r="A22" s="47" t="s">
        <v>199</v>
      </c>
      <c r="B22" s="47" t="s">
        <v>70</v>
      </c>
      <c r="C22" s="47" t="s">
        <v>210</v>
      </c>
      <c r="D22" s="47" t="s">
        <v>211</v>
      </c>
      <c r="E22" s="47" t="s">
        <v>113</v>
      </c>
      <c r="F22" s="47" t="s">
        <v>114</v>
      </c>
      <c r="G22" s="47" t="s">
        <v>218</v>
      </c>
      <c r="H22" s="47" t="s">
        <v>219</v>
      </c>
      <c r="I22" s="40">
        <v>71624</v>
      </c>
      <c r="J22" s="40">
        <v>71624</v>
      </c>
      <c r="K22" s="73"/>
      <c r="L22" s="73"/>
      <c r="M22" s="73"/>
      <c r="N22" s="40">
        <v>71624</v>
      </c>
      <c r="O22" s="73"/>
      <c r="P22" s="40"/>
      <c r="Q22" s="40"/>
      <c r="R22" s="40"/>
      <c r="S22" s="40"/>
      <c r="T22" s="40"/>
      <c r="U22" s="40"/>
      <c r="V22" s="40"/>
      <c r="W22" s="40"/>
      <c r="X22" s="40"/>
      <c r="Y22" s="40"/>
    </row>
    <row r="23" spans="1:25" ht="30" customHeight="1">
      <c r="A23" s="47" t="s">
        <v>199</v>
      </c>
      <c r="B23" s="47" t="s">
        <v>70</v>
      </c>
      <c r="C23" s="47" t="s">
        <v>210</v>
      </c>
      <c r="D23" s="47" t="s">
        <v>211</v>
      </c>
      <c r="E23" s="47" t="s">
        <v>115</v>
      </c>
      <c r="F23" s="47" t="s">
        <v>116</v>
      </c>
      <c r="G23" s="47" t="s">
        <v>220</v>
      </c>
      <c r="H23" s="47" t="s">
        <v>221</v>
      </c>
      <c r="I23" s="40">
        <v>3827.18</v>
      </c>
      <c r="J23" s="40">
        <v>3827.18</v>
      </c>
      <c r="K23" s="73"/>
      <c r="L23" s="73"/>
      <c r="M23" s="73"/>
      <c r="N23" s="40">
        <v>3827.18</v>
      </c>
      <c r="O23" s="73"/>
      <c r="P23" s="40"/>
      <c r="Q23" s="40"/>
      <c r="R23" s="40"/>
      <c r="S23" s="40"/>
      <c r="T23" s="40"/>
      <c r="U23" s="40"/>
      <c r="V23" s="40"/>
      <c r="W23" s="40"/>
      <c r="X23" s="40"/>
      <c r="Y23" s="40"/>
    </row>
    <row r="24" spans="1:25" ht="30" customHeight="1">
      <c r="A24" s="47" t="s">
        <v>199</v>
      </c>
      <c r="B24" s="47" t="s">
        <v>70</v>
      </c>
      <c r="C24" s="47" t="s">
        <v>210</v>
      </c>
      <c r="D24" s="47" t="s">
        <v>211</v>
      </c>
      <c r="E24" s="47" t="s">
        <v>121</v>
      </c>
      <c r="F24" s="47" t="s">
        <v>122</v>
      </c>
      <c r="G24" s="47" t="s">
        <v>220</v>
      </c>
      <c r="H24" s="47" t="s">
        <v>221</v>
      </c>
      <c r="I24" s="40">
        <v>13395.14</v>
      </c>
      <c r="J24" s="40">
        <v>13395.14</v>
      </c>
      <c r="K24" s="73"/>
      <c r="L24" s="73"/>
      <c r="M24" s="73"/>
      <c r="N24" s="40">
        <v>13395.14</v>
      </c>
      <c r="O24" s="73"/>
      <c r="P24" s="40"/>
      <c r="Q24" s="40"/>
      <c r="R24" s="40"/>
      <c r="S24" s="40"/>
      <c r="T24" s="40"/>
      <c r="U24" s="40"/>
      <c r="V24" s="40"/>
      <c r="W24" s="40"/>
      <c r="X24" s="40"/>
      <c r="Y24" s="40"/>
    </row>
    <row r="25" spans="1:25" ht="30" customHeight="1">
      <c r="A25" s="47" t="s">
        <v>199</v>
      </c>
      <c r="B25" s="47" t="s">
        <v>70</v>
      </c>
      <c r="C25" s="47" t="s">
        <v>222</v>
      </c>
      <c r="D25" s="47" t="s">
        <v>132</v>
      </c>
      <c r="E25" s="47" t="s">
        <v>131</v>
      </c>
      <c r="F25" s="47" t="s">
        <v>132</v>
      </c>
      <c r="G25" s="47" t="s">
        <v>223</v>
      </c>
      <c r="H25" s="47" t="s">
        <v>132</v>
      </c>
      <c r="I25" s="40">
        <v>248064</v>
      </c>
      <c r="J25" s="40">
        <v>248064</v>
      </c>
      <c r="K25" s="73"/>
      <c r="L25" s="73"/>
      <c r="M25" s="73"/>
      <c r="N25" s="40">
        <v>248064</v>
      </c>
      <c r="O25" s="73"/>
      <c r="P25" s="40"/>
      <c r="Q25" s="40"/>
      <c r="R25" s="40"/>
      <c r="S25" s="40"/>
      <c r="T25" s="40"/>
      <c r="U25" s="40"/>
      <c r="V25" s="40"/>
      <c r="W25" s="40"/>
      <c r="X25" s="40"/>
      <c r="Y25" s="40"/>
    </row>
    <row r="26" spans="1:25" ht="30" customHeight="1">
      <c r="A26" s="47" t="s">
        <v>199</v>
      </c>
      <c r="B26" s="47" t="s">
        <v>70</v>
      </c>
      <c r="C26" s="47" t="s">
        <v>224</v>
      </c>
      <c r="D26" s="47" t="s">
        <v>176</v>
      </c>
      <c r="E26" s="47" t="s">
        <v>121</v>
      </c>
      <c r="F26" s="47" t="s">
        <v>122</v>
      </c>
      <c r="G26" s="47" t="s">
        <v>225</v>
      </c>
      <c r="H26" s="47" t="s">
        <v>176</v>
      </c>
      <c r="I26" s="40">
        <v>3200</v>
      </c>
      <c r="J26" s="40">
        <v>3200</v>
      </c>
      <c r="K26" s="73"/>
      <c r="L26" s="73"/>
      <c r="M26" s="73"/>
      <c r="N26" s="40">
        <v>3200</v>
      </c>
      <c r="O26" s="73"/>
      <c r="P26" s="40"/>
      <c r="Q26" s="40"/>
      <c r="R26" s="40"/>
      <c r="S26" s="40"/>
      <c r="T26" s="40"/>
      <c r="U26" s="40"/>
      <c r="V26" s="40"/>
      <c r="W26" s="40"/>
      <c r="X26" s="40"/>
      <c r="Y26" s="40"/>
    </row>
    <row r="27" spans="1:25" ht="30" customHeight="1">
      <c r="A27" s="47" t="s">
        <v>199</v>
      </c>
      <c r="B27" s="47" t="s">
        <v>70</v>
      </c>
      <c r="C27" s="47" t="s">
        <v>226</v>
      </c>
      <c r="D27" s="47" t="s">
        <v>227</v>
      </c>
      <c r="E27" s="47" t="s">
        <v>121</v>
      </c>
      <c r="F27" s="47" t="s">
        <v>122</v>
      </c>
      <c r="G27" s="47" t="s">
        <v>228</v>
      </c>
      <c r="H27" s="47" t="s">
        <v>227</v>
      </c>
      <c r="I27" s="40">
        <v>43200</v>
      </c>
      <c r="J27" s="40">
        <v>43200</v>
      </c>
      <c r="K27" s="73"/>
      <c r="L27" s="73"/>
      <c r="M27" s="73"/>
      <c r="N27" s="40">
        <v>43200</v>
      </c>
      <c r="O27" s="73"/>
      <c r="P27" s="40"/>
      <c r="Q27" s="40"/>
      <c r="R27" s="40"/>
      <c r="S27" s="40"/>
      <c r="T27" s="40"/>
      <c r="U27" s="40"/>
      <c r="V27" s="40"/>
      <c r="W27" s="40"/>
      <c r="X27" s="40"/>
      <c r="Y27" s="40"/>
    </row>
    <row r="28" spans="1:25" ht="30" customHeight="1">
      <c r="A28" s="47" t="s">
        <v>199</v>
      </c>
      <c r="B28" s="47" t="s">
        <v>70</v>
      </c>
      <c r="C28" s="47" t="s">
        <v>229</v>
      </c>
      <c r="D28" s="47" t="s">
        <v>230</v>
      </c>
      <c r="E28" s="47" t="s">
        <v>101</v>
      </c>
      <c r="F28" s="47" t="s">
        <v>102</v>
      </c>
      <c r="G28" s="47" t="s">
        <v>231</v>
      </c>
      <c r="H28" s="47" t="s">
        <v>232</v>
      </c>
      <c r="I28" s="40">
        <v>9600</v>
      </c>
      <c r="J28" s="40">
        <v>9600</v>
      </c>
      <c r="K28" s="73"/>
      <c r="L28" s="73"/>
      <c r="M28" s="73"/>
      <c r="N28" s="40">
        <v>9600</v>
      </c>
      <c r="O28" s="73"/>
      <c r="P28" s="40"/>
      <c r="Q28" s="40"/>
      <c r="R28" s="40"/>
      <c r="S28" s="40"/>
      <c r="T28" s="40"/>
      <c r="U28" s="40"/>
      <c r="V28" s="40"/>
      <c r="W28" s="40"/>
      <c r="X28" s="40"/>
      <c r="Y28" s="40"/>
    </row>
    <row r="29" spans="1:25" ht="30" customHeight="1">
      <c r="A29" s="47" t="s">
        <v>199</v>
      </c>
      <c r="B29" s="47" t="s">
        <v>70</v>
      </c>
      <c r="C29" s="47" t="s">
        <v>233</v>
      </c>
      <c r="D29" s="47" t="s">
        <v>234</v>
      </c>
      <c r="E29" s="47" t="s">
        <v>121</v>
      </c>
      <c r="F29" s="47" t="s">
        <v>122</v>
      </c>
      <c r="G29" s="47" t="s">
        <v>235</v>
      </c>
      <c r="H29" s="47" t="s">
        <v>236</v>
      </c>
      <c r="I29" s="40">
        <v>14400</v>
      </c>
      <c r="J29" s="40">
        <v>14400</v>
      </c>
      <c r="K29" s="73"/>
      <c r="L29" s="73"/>
      <c r="M29" s="73"/>
      <c r="N29" s="40">
        <v>14400</v>
      </c>
      <c r="O29" s="73"/>
      <c r="P29" s="40"/>
      <c r="Q29" s="40"/>
      <c r="R29" s="40"/>
      <c r="S29" s="40"/>
      <c r="T29" s="40"/>
      <c r="U29" s="40"/>
      <c r="V29" s="40"/>
      <c r="W29" s="40"/>
      <c r="X29" s="40"/>
      <c r="Y29" s="40"/>
    </row>
    <row r="30" spans="1:25" ht="30" customHeight="1">
      <c r="A30" s="47" t="s">
        <v>199</v>
      </c>
      <c r="B30" s="47" t="s">
        <v>70</v>
      </c>
      <c r="C30" s="47" t="s">
        <v>233</v>
      </c>
      <c r="D30" s="47" t="s">
        <v>234</v>
      </c>
      <c r="E30" s="47" t="s">
        <v>121</v>
      </c>
      <c r="F30" s="47" t="s">
        <v>122</v>
      </c>
      <c r="G30" s="47" t="s">
        <v>237</v>
      </c>
      <c r="H30" s="47" t="s">
        <v>238</v>
      </c>
      <c r="I30" s="40">
        <v>3200</v>
      </c>
      <c r="J30" s="40">
        <v>3200</v>
      </c>
      <c r="K30" s="73"/>
      <c r="L30" s="73"/>
      <c r="M30" s="73"/>
      <c r="N30" s="40">
        <v>3200</v>
      </c>
      <c r="O30" s="73"/>
      <c r="P30" s="40"/>
      <c r="Q30" s="40"/>
      <c r="R30" s="40"/>
      <c r="S30" s="40"/>
      <c r="T30" s="40"/>
      <c r="U30" s="40"/>
      <c r="V30" s="40"/>
      <c r="W30" s="40"/>
      <c r="X30" s="40"/>
      <c r="Y30" s="40"/>
    </row>
    <row r="31" spans="1:25" ht="30" customHeight="1">
      <c r="A31" s="47" t="s">
        <v>199</v>
      </c>
      <c r="B31" s="47" t="s">
        <v>70</v>
      </c>
      <c r="C31" s="47" t="s">
        <v>233</v>
      </c>
      <c r="D31" s="47" t="s">
        <v>234</v>
      </c>
      <c r="E31" s="47" t="s">
        <v>121</v>
      </c>
      <c r="F31" s="47" t="s">
        <v>122</v>
      </c>
      <c r="G31" s="47" t="s">
        <v>239</v>
      </c>
      <c r="H31" s="47" t="s">
        <v>240</v>
      </c>
      <c r="I31" s="40">
        <v>3200</v>
      </c>
      <c r="J31" s="40">
        <v>3200</v>
      </c>
      <c r="K31" s="73"/>
      <c r="L31" s="73"/>
      <c r="M31" s="73"/>
      <c r="N31" s="40">
        <v>3200</v>
      </c>
      <c r="O31" s="73"/>
      <c r="P31" s="40"/>
      <c r="Q31" s="40"/>
      <c r="R31" s="40"/>
      <c r="S31" s="40"/>
      <c r="T31" s="40"/>
      <c r="U31" s="40"/>
      <c r="V31" s="40"/>
      <c r="W31" s="40"/>
      <c r="X31" s="40"/>
      <c r="Y31" s="40"/>
    </row>
    <row r="32" spans="1:25" ht="30" customHeight="1">
      <c r="A32" s="47" t="s">
        <v>199</v>
      </c>
      <c r="B32" s="47" t="s">
        <v>70</v>
      </c>
      <c r="C32" s="47" t="s">
        <v>233</v>
      </c>
      <c r="D32" s="47" t="s">
        <v>234</v>
      </c>
      <c r="E32" s="47" t="s">
        <v>121</v>
      </c>
      <c r="F32" s="47" t="s">
        <v>122</v>
      </c>
      <c r="G32" s="47" t="s">
        <v>241</v>
      </c>
      <c r="H32" s="47" t="s">
        <v>242</v>
      </c>
      <c r="I32" s="40">
        <v>11200</v>
      </c>
      <c r="J32" s="40">
        <v>11200</v>
      </c>
      <c r="K32" s="73"/>
      <c r="L32" s="73"/>
      <c r="M32" s="73"/>
      <c r="N32" s="40">
        <v>11200</v>
      </c>
      <c r="O32" s="73"/>
      <c r="P32" s="40"/>
      <c r="Q32" s="40"/>
      <c r="R32" s="40"/>
      <c r="S32" s="40"/>
      <c r="T32" s="40"/>
      <c r="U32" s="40"/>
      <c r="V32" s="40"/>
      <c r="W32" s="40"/>
      <c r="X32" s="40"/>
      <c r="Y32" s="40"/>
    </row>
    <row r="33" spans="1:25" ht="30" customHeight="1">
      <c r="A33" s="47" t="s">
        <v>199</v>
      </c>
      <c r="B33" s="47" t="s">
        <v>70</v>
      </c>
      <c r="C33" s="47" t="s">
        <v>233</v>
      </c>
      <c r="D33" s="47" t="s">
        <v>234</v>
      </c>
      <c r="E33" s="47" t="s">
        <v>121</v>
      </c>
      <c r="F33" s="47" t="s">
        <v>122</v>
      </c>
      <c r="G33" s="47" t="s">
        <v>243</v>
      </c>
      <c r="H33" s="47" t="s">
        <v>244</v>
      </c>
      <c r="I33" s="40">
        <v>20480</v>
      </c>
      <c r="J33" s="40">
        <v>20480</v>
      </c>
      <c r="K33" s="73"/>
      <c r="L33" s="73"/>
      <c r="M33" s="73"/>
      <c r="N33" s="40">
        <v>20480</v>
      </c>
      <c r="O33" s="73"/>
      <c r="P33" s="40"/>
      <c r="Q33" s="40"/>
      <c r="R33" s="40"/>
      <c r="S33" s="40"/>
      <c r="T33" s="40"/>
      <c r="U33" s="40"/>
      <c r="V33" s="40"/>
      <c r="W33" s="40"/>
      <c r="X33" s="40"/>
      <c r="Y33" s="40"/>
    </row>
    <row r="34" spans="1:25" ht="30" customHeight="1">
      <c r="A34" s="47" t="s">
        <v>199</v>
      </c>
      <c r="B34" s="47" t="s">
        <v>70</v>
      </c>
      <c r="C34" s="47" t="s">
        <v>233</v>
      </c>
      <c r="D34" s="47" t="s">
        <v>234</v>
      </c>
      <c r="E34" s="47" t="s">
        <v>121</v>
      </c>
      <c r="F34" s="47" t="s">
        <v>122</v>
      </c>
      <c r="G34" s="47" t="s">
        <v>245</v>
      </c>
      <c r="H34" s="47" t="s">
        <v>246</v>
      </c>
      <c r="I34" s="40">
        <v>2400</v>
      </c>
      <c r="J34" s="40">
        <v>2400</v>
      </c>
      <c r="K34" s="73"/>
      <c r="L34" s="73"/>
      <c r="M34" s="73"/>
      <c r="N34" s="40">
        <v>2400</v>
      </c>
      <c r="O34" s="73"/>
      <c r="P34" s="40"/>
      <c r="Q34" s="40"/>
      <c r="R34" s="40"/>
      <c r="S34" s="40"/>
      <c r="T34" s="40"/>
      <c r="U34" s="40"/>
      <c r="V34" s="40"/>
      <c r="W34" s="40"/>
      <c r="X34" s="40"/>
      <c r="Y34" s="40"/>
    </row>
    <row r="35" spans="1:25" ht="30" customHeight="1">
      <c r="A35" s="47" t="s">
        <v>199</v>
      </c>
      <c r="B35" s="47" t="s">
        <v>70</v>
      </c>
      <c r="C35" s="47" t="s">
        <v>233</v>
      </c>
      <c r="D35" s="47" t="s">
        <v>234</v>
      </c>
      <c r="E35" s="47" t="s">
        <v>121</v>
      </c>
      <c r="F35" s="47" t="s">
        <v>122</v>
      </c>
      <c r="G35" s="47" t="s">
        <v>247</v>
      </c>
      <c r="H35" s="47" t="s">
        <v>248</v>
      </c>
      <c r="I35" s="40">
        <v>800</v>
      </c>
      <c r="J35" s="40">
        <v>800</v>
      </c>
      <c r="K35" s="73"/>
      <c r="L35" s="73"/>
      <c r="M35" s="73"/>
      <c r="N35" s="40">
        <v>800</v>
      </c>
      <c r="O35" s="73"/>
      <c r="P35" s="40"/>
      <c r="Q35" s="40"/>
      <c r="R35" s="40"/>
      <c r="S35" s="40"/>
      <c r="T35" s="40"/>
      <c r="U35" s="40"/>
      <c r="V35" s="40"/>
      <c r="W35" s="40"/>
      <c r="X35" s="40"/>
      <c r="Y35" s="40"/>
    </row>
    <row r="36" spans="1:25" ht="30" customHeight="1">
      <c r="A36" s="47" t="s">
        <v>199</v>
      </c>
      <c r="B36" s="47" t="s">
        <v>70</v>
      </c>
      <c r="C36" s="47" t="s">
        <v>233</v>
      </c>
      <c r="D36" s="47" t="s">
        <v>234</v>
      </c>
      <c r="E36" s="47" t="s">
        <v>121</v>
      </c>
      <c r="F36" s="47" t="s">
        <v>122</v>
      </c>
      <c r="G36" s="47" t="s">
        <v>249</v>
      </c>
      <c r="H36" s="47" t="s">
        <v>250</v>
      </c>
      <c r="I36" s="40">
        <v>800</v>
      </c>
      <c r="J36" s="40">
        <v>800</v>
      </c>
      <c r="K36" s="73"/>
      <c r="L36" s="73"/>
      <c r="M36" s="73"/>
      <c r="N36" s="40">
        <v>800</v>
      </c>
      <c r="O36" s="73"/>
      <c r="P36" s="40"/>
      <c r="Q36" s="40"/>
      <c r="R36" s="40"/>
      <c r="S36" s="40"/>
      <c r="T36" s="40"/>
      <c r="U36" s="40"/>
      <c r="V36" s="40"/>
      <c r="W36" s="40"/>
      <c r="X36" s="40"/>
      <c r="Y36" s="40"/>
    </row>
    <row r="37" spans="1:25" ht="30" customHeight="1">
      <c r="A37" s="47" t="s">
        <v>199</v>
      </c>
      <c r="B37" s="47" t="s">
        <v>70</v>
      </c>
      <c r="C37" s="47" t="s">
        <v>251</v>
      </c>
      <c r="D37" s="47" t="s">
        <v>252</v>
      </c>
      <c r="E37" s="47" t="s">
        <v>101</v>
      </c>
      <c r="F37" s="47" t="s">
        <v>102</v>
      </c>
      <c r="G37" s="47" t="s">
        <v>253</v>
      </c>
      <c r="H37" s="47" t="s">
        <v>254</v>
      </c>
      <c r="I37" s="40">
        <v>242400</v>
      </c>
      <c r="J37" s="40">
        <v>242400</v>
      </c>
      <c r="K37" s="73"/>
      <c r="L37" s="73"/>
      <c r="M37" s="73"/>
      <c r="N37" s="40">
        <v>242400</v>
      </c>
      <c r="O37" s="73"/>
      <c r="P37" s="40"/>
      <c r="Q37" s="40"/>
      <c r="R37" s="40"/>
      <c r="S37" s="40"/>
      <c r="T37" s="40"/>
      <c r="U37" s="40"/>
      <c r="V37" s="40"/>
      <c r="W37" s="40"/>
      <c r="X37" s="40"/>
      <c r="Y37" s="40"/>
    </row>
    <row r="38" spans="1:25" ht="30" customHeight="1">
      <c r="A38" s="47" t="s">
        <v>199</v>
      </c>
      <c r="B38" s="47" t="s">
        <v>70</v>
      </c>
      <c r="C38" s="47" t="s">
        <v>255</v>
      </c>
      <c r="D38" s="47" t="s">
        <v>256</v>
      </c>
      <c r="E38" s="47" t="s">
        <v>121</v>
      </c>
      <c r="F38" s="47" t="s">
        <v>122</v>
      </c>
      <c r="G38" s="47" t="s">
        <v>208</v>
      </c>
      <c r="H38" s="47" t="s">
        <v>209</v>
      </c>
      <c r="I38" s="40">
        <v>134400</v>
      </c>
      <c r="J38" s="40">
        <v>134400</v>
      </c>
      <c r="K38" s="73"/>
      <c r="L38" s="73"/>
      <c r="M38" s="73"/>
      <c r="N38" s="40">
        <v>134400</v>
      </c>
      <c r="O38" s="73"/>
      <c r="P38" s="40"/>
      <c r="Q38" s="40"/>
      <c r="R38" s="40"/>
      <c r="S38" s="40"/>
      <c r="T38" s="40"/>
      <c r="U38" s="40"/>
      <c r="V38" s="40"/>
      <c r="W38" s="40"/>
      <c r="X38" s="40"/>
      <c r="Y38" s="40"/>
    </row>
    <row r="39" spans="1:25" ht="30" customHeight="1">
      <c r="A39" s="47" t="s">
        <v>199</v>
      </c>
      <c r="B39" s="47" t="s">
        <v>70</v>
      </c>
      <c r="C39" s="47" t="s">
        <v>257</v>
      </c>
      <c r="D39" s="47" t="s">
        <v>258</v>
      </c>
      <c r="E39" s="47" t="s">
        <v>121</v>
      </c>
      <c r="F39" s="47" t="s">
        <v>122</v>
      </c>
      <c r="G39" s="47" t="s">
        <v>259</v>
      </c>
      <c r="H39" s="47" t="s">
        <v>260</v>
      </c>
      <c r="I39" s="40">
        <v>24000</v>
      </c>
      <c r="J39" s="40">
        <v>24000</v>
      </c>
      <c r="K39" s="73"/>
      <c r="L39" s="73"/>
      <c r="M39" s="73"/>
      <c r="N39" s="40">
        <v>24000</v>
      </c>
      <c r="O39" s="73"/>
      <c r="P39" s="40"/>
      <c r="Q39" s="40"/>
      <c r="R39" s="40"/>
      <c r="S39" s="40"/>
      <c r="T39" s="40"/>
      <c r="U39" s="40"/>
      <c r="V39" s="40"/>
      <c r="W39" s="40"/>
      <c r="X39" s="40"/>
      <c r="Y39" s="40"/>
    </row>
    <row r="40" spans="1:25" ht="30" customHeight="1">
      <c r="A40" s="192" t="s">
        <v>171</v>
      </c>
      <c r="B40" s="193"/>
      <c r="C40" s="194"/>
      <c r="D40" s="194"/>
      <c r="E40" s="194"/>
      <c r="F40" s="194"/>
      <c r="G40" s="194"/>
      <c r="H40" s="195"/>
      <c r="I40" s="40">
        <v>3640076.64</v>
      </c>
      <c r="J40" s="40">
        <v>3640076.64</v>
      </c>
      <c r="K40" s="40"/>
      <c r="L40" s="40"/>
      <c r="M40" s="40"/>
      <c r="N40" s="40">
        <v>3640076.64</v>
      </c>
      <c r="O40" s="40"/>
      <c r="P40" s="40"/>
      <c r="Q40" s="40"/>
      <c r="R40" s="40"/>
      <c r="S40" s="40"/>
      <c r="T40" s="40"/>
      <c r="U40" s="40"/>
      <c r="V40" s="40"/>
      <c r="W40" s="40"/>
      <c r="X40" s="40"/>
      <c r="Y40" s="40"/>
    </row>
  </sheetData>
  <mergeCells count="31">
    <mergeCell ref="A2:Y2"/>
    <mergeCell ref="A3:H3"/>
    <mergeCell ref="A4:A7"/>
    <mergeCell ref="C4:C7"/>
    <mergeCell ref="D4:D7"/>
    <mergeCell ref="E4:E7"/>
    <mergeCell ref="F4:F7"/>
    <mergeCell ref="G4:G7"/>
    <mergeCell ref="H4:H7"/>
    <mergeCell ref="J5:O5"/>
    <mergeCell ref="S5:S7"/>
    <mergeCell ref="T5:Y5"/>
    <mergeCell ref="R6:R7"/>
    <mergeCell ref="P5:R5"/>
    <mergeCell ref="B4:B7"/>
    <mergeCell ref="J6:K6"/>
    <mergeCell ref="A40:H40"/>
    <mergeCell ref="I4:Y4"/>
    <mergeCell ref="I5:I7"/>
    <mergeCell ref="L6:L7"/>
    <mergeCell ref="M6:M7"/>
    <mergeCell ref="N6:N7"/>
    <mergeCell ref="O6:O7"/>
    <mergeCell ref="T6:T7"/>
    <mergeCell ref="U6:U7"/>
    <mergeCell ref="V6:V7"/>
    <mergeCell ref="W6:W7"/>
    <mergeCell ref="X6:X7"/>
    <mergeCell ref="Y6:Y7"/>
    <mergeCell ref="P6:P7"/>
    <mergeCell ref="Q6:Q7"/>
  </mergeCells>
  <phoneticPr fontId="14" type="noConversion"/>
  <printOptions horizontalCentered="1"/>
  <pageMargins left="0.37" right="0.37" top="0.56000000000000005" bottom="0.56000000000000005" header="0.48" footer="0.48"/>
  <pageSetup paperSize="9" scale="35" orientation="landscape" r:id="rId1"/>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17"/>
  <sheetViews>
    <sheetView showZeros="0" topLeftCell="A4" workbookViewId="0">
      <selection activeCell="C9" sqref="C9:C16"/>
    </sheetView>
  </sheetViews>
  <sheetFormatPr defaultColWidth="9.125" defaultRowHeight="14.25" customHeight="1"/>
  <cols>
    <col min="1" max="1" width="10.25" customWidth="1"/>
    <col min="2" max="2" width="26.25" customWidth="1"/>
    <col min="3" max="3" width="28" customWidth="1"/>
    <col min="4" max="4" width="23.875" customWidth="1"/>
    <col min="5" max="5" width="11.125" customWidth="1"/>
    <col min="6" max="6" width="17.75" customWidth="1"/>
    <col min="7" max="7" width="9.875" customWidth="1"/>
    <col min="8" max="8" width="17.75" customWidth="1"/>
    <col min="9" max="9" width="20" customWidth="1"/>
    <col min="10" max="10" width="17.25" customWidth="1"/>
    <col min="11" max="11" width="20" customWidth="1"/>
    <col min="12" max="12" width="9.75" customWidth="1"/>
    <col min="13" max="13" width="10.5" customWidth="1"/>
    <col min="14" max="14" width="9" customWidth="1"/>
    <col min="15" max="15" width="8.25" customWidth="1"/>
    <col min="16" max="16" width="8.625" customWidth="1"/>
    <col min="17" max="17" width="10.375" customWidth="1"/>
    <col min="18" max="18" width="11.375" customWidth="1"/>
    <col min="19" max="19" width="14.625" customWidth="1"/>
    <col min="20" max="20" width="12.375" customWidth="1"/>
    <col min="21" max="21" width="12.625" customWidth="1"/>
    <col min="22" max="22" width="9.25" customWidth="1"/>
    <col min="23" max="23" width="12.625" customWidth="1"/>
  </cols>
  <sheetData>
    <row r="1" spans="1:23" ht="13.5" customHeight="1">
      <c r="B1" s="9"/>
      <c r="E1" s="21"/>
      <c r="F1" s="21"/>
      <c r="G1" s="21"/>
      <c r="H1" s="21"/>
      <c r="U1" s="9"/>
      <c r="W1" s="3" t="s">
        <v>261</v>
      </c>
    </row>
    <row r="2" spans="1:23" ht="46.5" customHeight="1">
      <c r="A2" s="204" t="str">
        <f>"2026"&amp;"年部门项目支出预算表"</f>
        <v>2026年部门项目支出预算表</v>
      </c>
      <c r="B2" s="204"/>
      <c r="C2" s="204"/>
      <c r="D2" s="204"/>
      <c r="E2" s="204"/>
      <c r="F2" s="204"/>
      <c r="G2" s="204"/>
      <c r="H2" s="204"/>
      <c r="I2" s="204"/>
      <c r="J2" s="204"/>
      <c r="K2" s="204"/>
      <c r="L2" s="204"/>
      <c r="M2" s="204"/>
      <c r="N2" s="204"/>
      <c r="O2" s="204"/>
      <c r="P2" s="204"/>
      <c r="Q2" s="204"/>
      <c r="R2" s="204"/>
      <c r="S2" s="204"/>
      <c r="T2" s="204"/>
      <c r="U2" s="204"/>
      <c r="V2" s="204"/>
      <c r="W2" s="204"/>
    </row>
    <row r="3" spans="1:23" ht="35.1" customHeight="1">
      <c r="A3" s="216" t="str">
        <f>"单位名称："&amp;"昆明市东川区农业机械技术推广站"</f>
        <v>单位名称：昆明市东川区农业机械技术推广站</v>
      </c>
      <c r="B3" s="185"/>
      <c r="C3" s="185"/>
      <c r="D3" s="185"/>
      <c r="E3" s="185"/>
      <c r="F3" s="185"/>
      <c r="G3" s="185"/>
      <c r="H3" s="185"/>
      <c r="I3" s="75"/>
      <c r="J3" s="75"/>
      <c r="K3" s="75"/>
      <c r="L3" s="75"/>
      <c r="M3" s="75"/>
      <c r="N3" s="75"/>
      <c r="O3" s="75"/>
      <c r="P3" s="75"/>
      <c r="Q3" s="75"/>
      <c r="R3" s="35"/>
      <c r="S3" s="35"/>
      <c r="T3" s="35"/>
      <c r="U3" s="76"/>
      <c r="V3" s="35"/>
      <c r="W3" s="64" t="s">
        <v>1</v>
      </c>
    </row>
    <row r="4" spans="1:23" ht="35.1" customHeight="1">
      <c r="A4" s="201" t="s">
        <v>262</v>
      </c>
      <c r="B4" s="211" t="s">
        <v>182</v>
      </c>
      <c r="C4" s="201" t="s">
        <v>183</v>
      </c>
      <c r="D4" s="201" t="s">
        <v>263</v>
      </c>
      <c r="E4" s="211" t="s">
        <v>184</v>
      </c>
      <c r="F4" s="211" t="s">
        <v>185</v>
      </c>
      <c r="G4" s="211" t="s">
        <v>264</v>
      </c>
      <c r="H4" s="211" t="s">
        <v>265</v>
      </c>
      <c r="I4" s="217" t="s">
        <v>55</v>
      </c>
      <c r="J4" s="174" t="s">
        <v>266</v>
      </c>
      <c r="K4" s="179"/>
      <c r="L4" s="179"/>
      <c r="M4" s="175"/>
      <c r="N4" s="174" t="s">
        <v>190</v>
      </c>
      <c r="O4" s="179"/>
      <c r="P4" s="175"/>
      <c r="Q4" s="211" t="s">
        <v>61</v>
      </c>
      <c r="R4" s="174" t="s">
        <v>62</v>
      </c>
      <c r="S4" s="179"/>
      <c r="T4" s="179"/>
      <c r="U4" s="179"/>
      <c r="V4" s="179"/>
      <c r="W4" s="175"/>
    </row>
    <row r="5" spans="1:23" ht="35.1" customHeight="1">
      <c r="A5" s="208"/>
      <c r="B5" s="199"/>
      <c r="C5" s="208"/>
      <c r="D5" s="208"/>
      <c r="E5" s="214"/>
      <c r="F5" s="214"/>
      <c r="G5" s="214"/>
      <c r="H5" s="214"/>
      <c r="I5" s="199"/>
      <c r="J5" s="212" t="s">
        <v>58</v>
      </c>
      <c r="K5" s="176"/>
      <c r="L5" s="211" t="s">
        <v>59</v>
      </c>
      <c r="M5" s="211" t="s">
        <v>60</v>
      </c>
      <c r="N5" s="211" t="s">
        <v>58</v>
      </c>
      <c r="O5" s="211" t="s">
        <v>59</v>
      </c>
      <c r="P5" s="211" t="s">
        <v>60</v>
      </c>
      <c r="Q5" s="214"/>
      <c r="R5" s="211" t="s">
        <v>57</v>
      </c>
      <c r="S5" s="211" t="s">
        <v>64</v>
      </c>
      <c r="T5" s="211" t="s">
        <v>196</v>
      </c>
      <c r="U5" s="211" t="s">
        <v>66</v>
      </c>
      <c r="V5" s="211" t="s">
        <v>67</v>
      </c>
      <c r="W5" s="211" t="s">
        <v>68</v>
      </c>
    </row>
    <row r="6" spans="1:23" ht="35.1" customHeight="1">
      <c r="A6" s="199"/>
      <c r="B6" s="199"/>
      <c r="C6" s="199"/>
      <c r="D6" s="199"/>
      <c r="E6" s="199"/>
      <c r="F6" s="199"/>
      <c r="G6" s="199"/>
      <c r="H6" s="199"/>
      <c r="I6" s="199"/>
      <c r="J6" s="213" t="s">
        <v>57</v>
      </c>
      <c r="K6" s="177"/>
      <c r="L6" s="199"/>
      <c r="M6" s="199"/>
      <c r="N6" s="199"/>
      <c r="O6" s="199"/>
      <c r="P6" s="199"/>
      <c r="Q6" s="199"/>
      <c r="R6" s="199"/>
      <c r="S6" s="199"/>
      <c r="T6" s="199"/>
      <c r="U6" s="199"/>
      <c r="V6" s="199"/>
      <c r="W6" s="199"/>
    </row>
    <row r="7" spans="1:23" ht="35.1" customHeight="1">
      <c r="A7" s="202"/>
      <c r="B7" s="181"/>
      <c r="C7" s="202"/>
      <c r="D7" s="202"/>
      <c r="E7" s="215"/>
      <c r="F7" s="215"/>
      <c r="G7" s="215"/>
      <c r="H7" s="215"/>
      <c r="I7" s="181"/>
      <c r="J7" s="77" t="s">
        <v>57</v>
      </c>
      <c r="K7" s="77" t="s">
        <v>267</v>
      </c>
      <c r="L7" s="215"/>
      <c r="M7" s="215"/>
      <c r="N7" s="215"/>
      <c r="O7" s="215"/>
      <c r="P7" s="215"/>
      <c r="Q7" s="215"/>
      <c r="R7" s="215"/>
      <c r="S7" s="215"/>
      <c r="T7" s="215"/>
      <c r="U7" s="181"/>
      <c r="V7" s="215"/>
      <c r="W7" s="215"/>
    </row>
    <row r="8" spans="1:23" ht="35.1" customHeight="1">
      <c r="A8" s="66">
        <v>1</v>
      </c>
      <c r="B8" s="66">
        <v>2</v>
      </c>
      <c r="C8" s="66">
        <v>3</v>
      </c>
      <c r="D8" s="66">
        <v>4</v>
      </c>
      <c r="E8" s="66">
        <v>5</v>
      </c>
      <c r="F8" s="66">
        <v>6</v>
      </c>
      <c r="G8" s="66">
        <v>7</v>
      </c>
      <c r="H8" s="66">
        <v>8</v>
      </c>
      <c r="I8" s="66">
        <v>9</v>
      </c>
      <c r="J8" s="66">
        <v>10</v>
      </c>
      <c r="K8" s="66">
        <v>11</v>
      </c>
      <c r="L8" s="72">
        <v>12</v>
      </c>
      <c r="M8" s="72">
        <v>13</v>
      </c>
      <c r="N8" s="72">
        <v>14</v>
      </c>
      <c r="O8" s="72">
        <v>15</v>
      </c>
      <c r="P8" s="72">
        <v>16</v>
      </c>
      <c r="Q8" s="72">
        <v>17</v>
      </c>
      <c r="R8" s="72">
        <v>18</v>
      </c>
      <c r="S8" s="72">
        <v>19</v>
      </c>
      <c r="T8" s="72">
        <v>20</v>
      </c>
      <c r="U8" s="66">
        <v>21</v>
      </c>
      <c r="V8" s="72">
        <v>22</v>
      </c>
      <c r="W8" s="66">
        <v>23</v>
      </c>
    </row>
    <row r="9" spans="1:23" ht="39.950000000000003" customHeight="1">
      <c r="A9" s="59" t="s">
        <v>268</v>
      </c>
      <c r="B9" s="59" t="s">
        <v>269</v>
      </c>
      <c r="C9" s="59" t="s">
        <v>270</v>
      </c>
      <c r="D9" s="59" t="s">
        <v>70</v>
      </c>
      <c r="E9" s="59" t="s">
        <v>125</v>
      </c>
      <c r="F9" s="59" t="s">
        <v>126</v>
      </c>
      <c r="G9" s="59" t="s">
        <v>235</v>
      </c>
      <c r="H9" s="59" t="s">
        <v>236</v>
      </c>
      <c r="I9" s="40">
        <v>80000</v>
      </c>
      <c r="J9" s="40">
        <v>80000</v>
      </c>
      <c r="K9" s="40">
        <v>80000</v>
      </c>
      <c r="L9" s="40"/>
      <c r="M9" s="40"/>
      <c r="N9" s="40"/>
      <c r="O9" s="40"/>
      <c r="P9" s="40"/>
      <c r="Q9" s="40"/>
      <c r="R9" s="40"/>
      <c r="S9" s="40"/>
      <c r="T9" s="40"/>
      <c r="U9" s="40"/>
      <c r="V9" s="40"/>
      <c r="W9" s="40"/>
    </row>
    <row r="10" spans="1:23" ht="39.950000000000003" customHeight="1">
      <c r="A10" s="59" t="s">
        <v>268</v>
      </c>
      <c r="B10" s="59" t="s">
        <v>269</v>
      </c>
      <c r="C10" s="59" t="s">
        <v>270</v>
      </c>
      <c r="D10" s="59" t="s">
        <v>70</v>
      </c>
      <c r="E10" s="59" t="s">
        <v>125</v>
      </c>
      <c r="F10" s="59" t="s">
        <v>126</v>
      </c>
      <c r="G10" s="59" t="s">
        <v>271</v>
      </c>
      <c r="H10" s="59" t="s">
        <v>272</v>
      </c>
      <c r="I10" s="40">
        <v>349000</v>
      </c>
      <c r="J10" s="40">
        <v>349000</v>
      </c>
      <c r="K10" s="40">
        <v>349000</v>
      </c>
      <c r="L10" s="40"/>
      <c r="M10" s="40"/>
      <c r="N10" s="40"/>
      <c r="O10" s="40"/>
      <c r="P10" s="40"/>
      <c r="Q10" s="40"/>
      <c r="R10" s="40"/>
      <c r="S10" s="40"/>
      <c r="T10" s="40"/>
      <c r="U10" s="40"/>
      <c r="V10" s="40"/>
      <c r="W10" s="40"/>
    </row>
    <row r="11" spans="1:23" ht="39.950000000000003" customHeight="1">
      <c r="A11" s="59" t="s">
        <v>268</v>
      </c>
      <c r="B11" s="59" t="s">
        <v>269</v>
      </c>
      <c r="C11" s="59" t="s">
        <v>270</v>
      </c>
      <c r="D11" s="59" t="s">
        <v>70</v>
      </c>
      <c r="E11" s="59" t="s">
        <v>125</v>
      </c>
      <c r="F11" s="59" t="s">
        <v>126</v>
      </c>
      <c r="G11" s="59" t="s">
        <v>273</v>
      </c>
      <c r="H11" s="59" t="s">
        <v>274</v>
      </c>
      <c r="I11" s="40">
        <v>118000</v>
      </c>
      <c r="J11" s="40">
        <v>118000</v>
      </c>
      <c r="K11" s="40">
        <v>118000</v>
      </c>
      <c r="L11" s="40"/>
      <c r="M11" s="40"/>
      <c r="N11" s="40"/>
      <c r="O11" s="40"/>
      <c r="P11" s="40"/>
      <c r="Q11" s="40"/>
      <c r="R11" s="40"/>
      <c r="S11" s="40"/>
      <c r="T11" s="40"/>
      <c r="U11" s="40"/>
      <c r="V11" s="40"/>
      <c r="W11" s="40"/>
    </row>
    <row r="12" spans="1:23" ht="39.950000000000003" customHeight="1">
      <c r="A12" s="59" t="s">
        <v>268</v>
      </c>
      <c r="B12" s="59" t="s">
        <v>269</v>
      </c>
      <c r="C12" s="59" t="s">
        <v>270</v>
      </c>
      <c r="D12" s="59" t="s">
        <v>70</v>
      </c>
      <c r="E12" s="59" t="s">
        <v>125</v>
      </c>
      <c r="F12" s="59" t="s">
        <v>126</v>
      </c>
      <c r="G12" s="59" t="s">
        <v>275</v>
      </c>
      <c r="H12" s="59" t="s">
        <v>276</v>
      </c>
      <c r="I12" s="40">
        <v>1571000</v>
      </c>
      <c r="J12" s="40">
        <v>1571000</v>
      </c>
      <c r="K12" s="40">
        <v>1571000</v>
      </c>
      <c r="L12" s="40"/>
      <c r="M12" s="40"/>
      <c r="N12" s="40"/>
      <c r="O12" s="40"/>
      <c r="P12" s="40"/>
      <c r="Q12" s="40"/>
      <c r="R12" s="40"/>
      <c r="S12" s="40"/>
      <c r="T12" s="40"/>
      <c r="U12" s="40"/>
      <c r="V12" s="40"/>
      <c r="W12" s="40"/>
    </row>
    <row r="13" spans="1:23" ht="39.950000000000003" customHeight="1">
      <c r="A13" s="59" t="s">
        <v>268</v>
      </c>
      <c r="B13" s="59" t="s">
        <v>277</v>
      </c>
      <c r="C13" s="59" t="s">
        <v>278</v>
      </c>
      <c r="D13" s="59" t="s">
        <v>70</v>
      </c>
      <c r="E13" s="59" t="s">
        <v>123</v>
      </c>
      <c r="F13" s="59" t="s">
        <v>124</v>
      </c>
      <c r="G13" s="59" t="s">
        <v>279</v>
      </c>
      <c r="H13" s="59" t="s">
        <v>280</v>
      </c>
      <c r="I13" s="40">
        <v>15000</v>
      </c>
      <c r="J13" s="40">
        <v>15000</v>
      </c>
      <c r="K13" s="40">
        <v>15000</v>
      </c>
      <c r="L13" s="40"/>
      <c r="M13" s="40"/>
      <c r="N13" s="40"/>
      <c r="O13" s="40"/>
      <c r="P13" s="40"/>
      <c r="Q13" s="40"/>
      <c r="R13" s="40"/>
      <c r="S13" s="40"/>
      <c r="T13" s="40"/>
      <c r="U13" s="40"/>
      <c r="V13" s="40"/>
      <c r="W13" s="40"/>
    </row>
    <row r="14" spans="1:23" ht="39.950000000000003" customHeight="1">
      <c r="A14" s="59" t="s">
        <v>268</v>
      </c>
      <c r="B14" s="59" t="s">
        <v>277</v>
      </c>
      <c r="C14" s="59" t="s">
        <v>278</v>
      </c>
      <c r="D14" s="59" t="s">
        <v>70</v>
      </c>
      <c r="E14" s="59" t="s">
        <v>123</v>
      </c>
      <c r="F14" s="59" t="s">
        <v>124</v>
      </c>
      <c r="G14" s="59" t="s">
        <v>249</v>
      </c>
      <c r="H14" s="59" t="s">
        <v>250</v>
      </c>
      <c r="I14" s="40">
        <v>20000</v>
      </c>
      <c r="J14" s="40">
        <v>20000</v>
      </c>
      <c r="K14" s="40">
        <v>20000</v>
      </c>
      <c r="L14" s="40"/>
      <c r="M14" s="40"/>
      <c r="N14" s="40"/>
      <c r="O14" s="40"/>
      <c r="P14" s="40"/>
      <c r="Q14" s="40"/>
      <c r="R14" s="40"/>
      <c r="S14" s="40"/>
      <c r="T14" s="40"/>
      <c r="U14" s="40"/>
      <c r="V14" s="40"/>
      <c r="W14" s="40"/>
    </row>
    <row r="15" spans="1:23" ht="39.950000000000003" customHeight="1">
      <c r="A15" s="59" t="s">
        <v>268</v>
      </c>
      <c r="B15" s="59" t="s">
        <v>277</v>
      </c>
      <c r="C15" s="59" t="s">
        <v>278</v>
      </c>
      <c r="D15" s="59" t="s">
        <v>70</v>
      </c>
      <c r="E15" s="59" t="s">
        <v>123</v>
      </c>
      <c r="F15" s="59" t="s">
        <v>124</v>
      </c>
      <c r="G15" s="59" t="s">
        <v>281</v>
      </c>
      <c r="H15" s="59" t="s">
        <v>282</v>
      </c>
      <c r="I15" s="40">
        <v>55000</v>
      </c>
      <c r="J15" s="40">
        <v>55000</v>
      </c>
      <c r="K15" s="40">
        <v>55000</v>
      </c>
      <c r="L15" s="40"/>
      <c r="M15" s="40"/>
      <c r="N15" s="40"/>
      <c r="O15" s="40"/>
      <c r="P15" s="40"/>
      <c r="Q15" s="40"/>
      <c r="R15" s="40"/>
      <c r="S15" s="40"/>
      <c r="T15" s="40"/>
      <c r="U15" s="40"/>
      <c r="V15" s="40"/>
      <c r="W15" s="40"/>
    </row>
    <row r="16" spans="1:23" ht="39.950000000000003" customHeight="1">
      <c r="A16" s="59" t="s">
        <v>268</v>
      </c>
      <c r="B16" s="59" t="s">
        <v>283</v>
      </c>
      <c r="C16" s="59" t="s">
        <v>284</v>
      </c>
      <c r="D16" s="59" t="s">
        <v>70</v>
      </c>
      <c r="E16" s="59" t="s">
        <v>123</v>
      </c>
      <c r="F16" s="59" t="s">
        <v>124</v>
      </c>
      <c r="G16" s="59" t="s">
        <v>273</v>
      </c>
      <c r="H16" s="59" t="s">
        <v>274</v>
      </c>
      <c r="I16" s="40">
        <v>20</v>
      </c>
      <c r="J16" s="40">
        <v>20</v>
      </c>
      <c r="K16" s="40">
        <v>20</v>
      </c>
      <c r="L16" s="40"/>
      <c r="M16" s="40"/>
      <c r="N16" s="40"/>
      <c r="O16" s="40"/>
      <c r="P16" s="40"/>
      <c r="Q16" s="40"/>
      <c r="R16" s="40"/>
      <c r="S16" s="40"/>
      <c r="T16" s="40"/>
      <c r="U16" s="40"/>
      <c r="V16" s="40"/>
      <c r="W16" s="40"/>
    </row>
    <row r="17" spans="1:23" ht="35.1" customHeight="1">
      <c r="A17" s="192" t="s">
        <v>171</v>
      </c>
      <c r="B17" s="193"/>
      <c r="C17" s="193"/>
      <c r="D17" s="193"/>
      <c r="E17" s="193"/>
      <c r="F17" s="193"/>
      <c r="G17" s="193"/>
      <c r="H17" s="160"/>
      <c r="I17" s="40">
        <v>2208020</v>
      </c>
      <c r="J17" s="40">
        <v>2208020</v>
      </c>
      <c r="K17" s="40">
        <v>2208020</v>
      </c>
      <c r="L17" s="40"/>
      <c r="M17" s="40"/>
      <c r="N17" s="40"/>
      <c r="O17" s="40"/>
      <c r="P17" s="40"/>
      <c r="Q17" s="40"/>
      <c r="R17" s="40"/>
      <c r="S17" s="40"/>
      <c r="T17" s="40"/>
      <c r="U17" s="40"/>
      <c r="V17" s="40"/>
      <c r="W17" s="40"/>
    </row>
  </sheetData>
  <mergeCells count="28">
    <mergeCell ref="Q4:Q7"/>
    <mergeCell ref="R4:W4"/>
    <mergeCell ref="R5:R7"/>
    <mergeCell ref="S5:S7"/>
    <mergeCell ref="T5:T7"/>
    <mergeCell ref="V5:V7"/>
    <mergeCell ref="W5:W7"/>
    <mergeCell ref="J4:M4"/>
    <mergeCell ref="N4:P4"/>
    <mergeCell ref="N5:N7"/>
    <mergeCell ref="O5:O7"/>
    <mergeCell ref="P5:P7"/>
    <mergeCell ref="A17:H17"/>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14" type="noConversion"/>
  <printOptions horizontalCentered="1"/>
  <pageMargins left="0.37" right="0.37" top="0.56000000000000005" bottom="0.56000000000000005" header="0.48" footer="0.48"/>
  <pageSetup paperSize="9" scale="41" orientation="landscape" r:id="rId1"/>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24"/>
  <sheetViews>
    <sheetView showZeros="0" topLeftCell="B13" workbookViewId="0"/>
  </sheetViews>
  <sheetFormatPr defaultColWidth="9.125" defaultRowHeight="12" customHeight="1"/>
  <cols>
    <col min="1" max="1" width="34.25" customWidth="1"/>
    <col min="2" max="2" width="33" customWidth="1"/>
    <col min="3" max="5" width="23.625" customWidth="1"/>
    <col min="6" max="6" width="11.25" customWidth="1"/>
    <col min="7" max="7" width="25.125" customWidth="1"/>
    <col min="8" max="8" width="15.625" customWidth="1"/>
    <col min="9" max="9" width="13.375" customWidth="1"/>
    <col min="10" max="10" width="38.75" customWidth="1"/>
  </cols>
  <sheetData>
    <row r="1" spans="1:10" ht="18" customHeight="1">
      <c r="J1" s="17" t="s">
        <v>285</v>
      </c>
    </row>
    <row r="2" spans="1:10" ht="39.75" customHeight="1">
      <c r="A2" s="220" t="str">
        <f>"2026"&amp;"年部门项目支出绩效目标表"</f>
        <v>2026年部门项目支出绩效目标表</v>
      </c>
      <c r="B2" s="204"/>
      <c r="C2" s="204"/>
      <c r="D2" s="204"/>
      <c r="E2" s="204"/>
      <c r="F2" s="203"/>
      <c r="G2" s="204"/>
      <c r="H2" s="203"/>
      <c r="I2" s="203"/>
      <c r="J2" s="204"/>
    </row>
    <row r="3" spans="1:10" ht="17.25" customHeight="1">
      <c r="A3" s="205" t="str">
        <f>"单位名称："&amp;"昆明市东川区农业机械技术推广站"</f>
        <v>单位名称：昆明市东川区农业机械技术推广站</v>
      </c>
      <c r="B3" s="132"/>
      <c r="C3" s="132"/>
      <c r="D3" s="132"/>
      <c r="E3" s="132"/>
      <c r="F3" s="132"/>
      <c r="G3" s="132"/>
      <c r="H3" s="132"/>
    </row>
    <row r="4" spans="1:10" ht="44.25" customHeight="1">
      <c r="A4" s="23" t="s">
        <v>183</v>
      </c>
      <c r="B4" s="23" t="s">
        <v>286</v>
      </c>
      <c r="C4" s="23" t="s">
        <v>287</v>
      </c>
      <c r="D4" s="23" t="s">
        <v>288</v>
      </c>
      <c r="E4" s="23" t="s">
        <v>289</v>
      </c>
      <c r="F4" s="24" t="s">
        <v>290</v>
      </c>
      <c r="G4" s="23" t="s">
        <v>291</v>
      </c>
      <c r="H4" s="24" t="s">
        <v>292</v>
      </c>
      <c r="I4" s="24" t="s">
        <v>293</v>
      </c>
      <c r="J4" s="23" t="s">
        <v>294</v>
      </c>
    </row>
    <row r="5" spans="1:10" ht="18.75" customHeight="1">
      <c r="A5" s="25">
        <v>1</v>
      </c>
      <c r="B5" s="25">
        <v>2</v>
      </c>
      <c r="C5" s="25">
        <v>3</v>
      </c>
      <c r="D5" s="25">
        <v>4</v>
      </c>
      <c r="E5" s="25">
        <v>5</v>
      </c>
      <c r="F5" s="20">
        <v>6</v>
      </c>
      <c r="G5" s="25">
        <v>7</v>
      </c>
      <c r="H5" s="20">
        <v>8</v>
      </c>
      <c r="I5" s="20">
        <v>9</v>
      </c>
      <c r="J5" s="25">
        <v>10</v>
      </c>
    </row>
    <row r="6" spans="1:10" ht="42" customHeight="1">
      <c r="A6" s="8" t="s">
        <v>70</v>
      </c>
      <c r="B6" s="7"/>
      <c r="C6" s="7"/>
      <c r="D6" s="7"/>
      <c r="E6" s="26"/>
      <c r="F6" s="4"/>
      <c r="G6" s="26"/>
      <c r="H6" s="4"/>
      <c r="I6" s="4"/>
      <c r="J6" s="26"/>
    </row>
    <row r="7" spans="1:10" ht="42" customHeight="1">
      <c r="A7" s="218" t="s">
        <v>270</v>
      </c>
      <c r="B7" s="219" t="s">
        <v>295</v>
      </c>
      <c r="C7" s="5" t="s">
        <v>296</v>
      </c>
      <c r="D7" s="5" t="s">
        <v>297</v>
      </c>
      <c r="E7" s="8" t="s">
        <v>298</v>
      </c>
      <c r="F7" s="5" t="s">
        <v>299</v>
      </c>
      <c r="G7" s="8" t="s">
        <v>300</v>
      </c>
      <c r="H7" s="5" t="s">
        <v>301</v>
      </c>
      <c r="I7" s="5" t="s">
        <v>302</v>
      </c>
      <c r="J7" s="8" t="s">
        <v>303</v>
      </c>
    </row>
    <row r="8" spans="1:10" ht="42" customHeight="1">
      <c r="A8" s="218" t="s">
        <v>270</v>
      </c>
      <c r="B8" s="219" t="s">
        <v>295</v>
      </c>
      <c r="C8" s="5" t="s">
        <v>296</v>
      </c>
      <c r="D8" s="5" t="s">
        <v>297</v>
      </c>
      <c r="E8" s="8" t="s">
        <v>304</v>
      </c>
      <c r="F8" s="5" t="s">
        <v>299</v>
      </c>
      <c r="G8" s="8" t="s">
        <v>305</v>
      </c>
      <c r="H8" s="5" t="s">
        <v>306</v>
      </c>
      <c r="I8" s="5" t="s">
        <v>302</v>
      </c>
      <c r="J8" s="8" t="s">
        <v>307</v>
      </c>
    </row>
    <row r="9" spans="1:10" ht="42" customHeight="1">
      <c r="A9" s="218" t="s">
        <v>270</v>
      </c>
      <c r="B9" s="219" t="s">
        <v>295</v>
      </c>
      <c r="C9" s="5" t="s">
        <v>296</v>
      </c>
      <c r="D9" s="5" t="s">
        <v>297</v>
      </c>
      <c r="E9" s="8" t="s">
        <v>308</v>
      </c>
      <c r="F9" s="5" t="s">
        <v>299</v>
      </c>
      <c r="G9" s="8" t="s">
        <v>309</v>
      </c>
      <c r="H9" s="5" t="s">
        <v>310</v>
      </c>
      <c r="I9" s="5" t="s">
        <v>302</v>
      </c>
      <c r="J9" s="8" t="s">
        <v>311</v>
      </c>
    </row>
    <row r="10" spans="1:10" ht="42" customHeight="1">
      <c r="A10" s="218" t="s">
        <v>270</v>
      </c>
      <c r="B10" s="219" t="s">
        <v>295</v>
      </c>
      <c r="C10" s="5" t="s">
        <v>312</v>
      </c>
      <c r="D10" s="5" t="s">
        <v>313</v>
      </c>
      <c r="E10" s="8" t="s">
        <v>314</v>
      </c>
      <c r="F10" s="5" t="s">
        <v>299</v>
      </c>
      <c r="G10" s="8" t="s">
        <v>315</v>
      </c>
      <c r="H10" s="5" t="s">
        <v>316</v>
      </c>
      <c r="I10" s="5" t="s">
        <v>302</v>
      </c>
      <c r="J10" s="8" t="s">
        <v>317</v>
      </c>
    </row>
    <row r="11" spans="1:10" ht="42" customHeight="1">
      <c r="A11" s="218" t="s">
        <v>270</v>
      </c>
      <c r="B11" s="219" t="s">
        <v>295</v>
      </c>
      <c r="C11" s="5" t="s">
        <v>312</v>
      </c>
      <c r="D11" s="5" t="s">
        <v>318</v>
      </c>
      <c r="E11" s="8" t="s">
        <v>319</v>
      </c>
      <c r="F11" s="5" t="s">
        <v>299</v>
      </c>
      <c r="G11" s="8" t="s">
        <v>320</v>
      </c>
      <c r="H11" s="5" t="s">
        <v>321</v>
      </c>
      <c r="I11" s="5" t="s">
        <v>302</v>
      </c>
      <c r="J11" s="8" t="s">
        <v>322</v>
      </c>
    </row>
    <row r="12" spans="1:10" ht="42" customHeight="1">
      <c r="A12" s="218" t="s">
        <v>270</v>
      </c>
      <c r="B12" s="219" t="s">
        <v>295</v>
      </c>
      <c r="C12" s="5" t="s">
        <v>323</v>
      </c>
      <c r="D12" s="5" t="s">
        <v>324</v>
      </c>
      <c r="E12" s="8" t="s">
        <v>324</v>
      </c>
      <c r="F12" s="5" t="s">
        <v>299</v>
      </c>
      <c r="G12" s="8" t="s">
        <v>320</v>
      </c>
      <c r="H12" s="5" t="s">
        <v>321</v>
      </c>
      <c r="I12" s="5" t="s">
        <v>302</v>
      </c>
      <c r="J12" s="8" t="s">
        <v>325</v>
      </c>
    </row>
    <row r="13" spans="1:10" ht="42" customHeight="1">
      <c r="A13" s="218" t="s">
        <v>284</v>
      </c>
      <c r="B13" s="219" t="s">
        <v>326</v>
      </c>
      <c r="C13" s="5" t="s">
        <v>296</v>
      </c>
      <c r="D13" s="5" t="s">
        <v>297</v>
      </c>
      <c r="E13" s="8" t="s">
        <v>327</v>
      </c>
      <c r="F13" s="5" t="s">
        <v>299</v>
      </c>
      <c r="G13" s="8" t="s">
        <v>83</v>
      </c>
      <c r="H13" s="5" t="s">
        <v>328</v>
      </c>
      <c r="I13" s="5" t="s">
        <v>302</v>
      </c>
      <c r="J13" s="8" t="s">
        <v>329</v>
      </c>
    </row>
    <row r="14" spans="1:10" ht="42" customHeight="1">
      <c r="A14" s="218" t="s">
        <v>284</v>
      </c>
      <c r="B14" s="219" t="s">
        <v>326</v>
      </c>
      <c r="C14" s="5" t="s">
        <v>296</v>
      </c>
      <c r="D14" s="5" t="s">
        <v>330</v>
      </c>
      <c r="E14" s="8" t="s">
        <v>331</v>
      </c>
      <c r="F14" s="5" t="s">
        <v>332</v>
      </c>
      <c r="G14" s="8" t="s">
        <v>333</v>
      </c>
      <c r="H14" s="5" t="s">
        <v>321</v>
      </c>
      <c r="I14" s="5" t="s">
        <v>302</v>
      </c>
      <c r="J14" s="8" t="s">
        <v>334</v>
      </c>
    </row>
    <row r="15" spans="1:10" ht="42" customHeight="1">
      <c r="A15" s="218" t="s">
        <v>284</v>
      </c>
      <c r="B15" s="219" t="s">
        <v>326</v>
      </c>
      <c r="C15" s="5" t="s">
        <v>296</v>
      </c>
      <c r="D15" s="5" t="s">
        <v>330</v>
      </c>
      <c r="E15" s="8" t="s">
        <v>335</v>
      </c>
      <c r="F15" s="5" t="s">
        <v>332</v>
      </c>
      <c r="G15" s="8" t="s">
        <v>336</v>
      </c>
      <c r="H15" s="5" t="s">
        <v>321</v>
      </c>
      <c r="I15" s="5" t="s">
        <v>302</v>
      </c>
      <c r="J15" s="8" t="s">
        <v>337</v>
      </c>
    </row>
    <row r="16" spans="1:10" ht="42" customHeight="1">
      <c r="A16" s="218" t="s">
        <v>284</v>
      </c>
      <c r="B16" s="219" t="s">
        <v>326</v>
      </c>
      <c r="C16" s="5" t="s">
        <v>296</v>
      </c>
      <c r="D16" s="5" t="s">
        <v>338</v>
      </c>
      <c r="E16" s="8" t="s">
        <v>339</v>
      </c>
      <c r="F16" s="5" t="s">
        <v>332</v>
      </c>
      <c r="G16" s="8" t="s">
        <v>336</v>
      </c>
      <c r="H16" s="5" t="s">
        <v>321</v>
      </c>
      <c r="I16" s="5" t="s">
        <v>302</v>
      </c>
      <c r="J16" s="8" t="s">
        <v>340</v>
      </c>
    </row>
    <row r="17" spans="1:10" ht="42" customHeight="1">
      <c r="A17" s="218" t="s">
        <v>284</v>
      </c>
      <c r="B17" s="219" t="s">
        <v>326</v>
      </c>
      <c r="C17" s="5" t="s">
        <v>312</v>
      </c>
      <c r="D17" s="5" t="s">
        <v>313</v>
      </c>
      <c r="E17" s="8" t="s">
        <v>341</v>
      </c>
      <c r="F17" s="5" t="s">
        <v>299</v>
      </c>
      <c r="G17" s="8" t="s">
        <v>342</v>
      </c>
      <c r="H17" s="5" t="s">
        <v>316</v>
      </c>
      <c r="I17" s="5" t="s">
        <v>302</v>
      </c>
      <c r="J17" s="8" t="s">
        <v>343</v>
      </c>
    </row>
    <row r="18" spans="1:10" ht="42" customHeight="1">
      <c r="A18" s="218" t="s">
        <v>284</v>
      </c>
      <c r="B18" s="219" t="s">
        <v>326</v>
      </c>
      <c r="C18" s="5" t="s">
        <v>312</v>
      </c>
      <c r="D18" s="5" t="s">
        <v>318</v>
      </c>
      <c r="E18" s="8" t="s">
        <v>344</v>
      </c>
      <c r="F18" s="5" t="s">
        <v>299</v>
      </c>
      <c r="G18" s="8" t="s">
        <v>320</v>
      </c>
      <c r="H18" s="5" t="s">
        <v>321</v>
      </c>
      <c r="I18" s="5" t="s">
        <v>302</v>
      </c>
      <c r="J18" s="8" t="s">
        <v>345</v>
      </c>
    </row>
    <row r="19" spans="1:10" ht="42" customHeight="1">
      <c r="A19" s="218" t="s">
        <v>284</v>
      </c>
      <c r="B19" s="219" t="s">
        <v>326</v>
      </c>
      <c r="C19" s="5" t="s">
        <v>323</v>
      </c>
      <c r="D19" s="5" t="s">
        <v>324</v>
      </c>
      <c r="E19" s="8" t="s">
        <v>346</v>
      </c>
      <c r="F19" s="5" t="s">
        <v>299</v>
      </c>
      <c r="G19" s="8" t="s">
        <v>320</v>
      </c>
      <c r="H19" s="5" t="s">
        <v>321</v>
      </c>
      <c r="I19" s="5" t="s">
        <v>302</v>
      </c>
      <c r="J19" s="8" t="s">
        <v>347</v>
      </c>
    </row>
    <row r="20" spans="1:10" ht="42" customHeight="1">
      <c r="A20" s="218" t="s">
        <v>278</v>
      </c>
      <c r="B20" s="219" t="s">
        <v>348</v>
      </c>
      <c r="C20" s="5" t="s">
        <v>296</v>
      </c>
      <c r="D20" s="5" t="s">
        <v>297</v>
      </c>
      <c r="E20" s="8" t="s">
        <v>349</v>
      </c>
      <c r="F20" s="5" t="s">
        <v>332</v>
      </c>
      <c r="G20" s="8" t="s">
        <v>350</v>
      </c>
      <c r="H20" s="5" t="s">
        <v>351</v>
      </c>
      <c r="I20" s="5" t="s">
        <v>302</v>
      </c>
      <c r="J20" s="8" t="s">
        <v>352</v>
      </c>
    </row>
    <row r="21" spans="1:10" ht="42" customHeight="1">
      <c r="A21" s="218" t="s">
        <v>278</v>
      </c>
      <c r="B21" s="219" t="s">
        <v>348</v>
      </c>
      <c r="C21" s="5" t="s">
        <v>296</v>
      </c>
      <c r="D21" s="5" t="s">
        <v>297</v>
      </c>
      <c r="E21" s="8" t="s">
        <v>353</v>
      </c>
      <c r="F21" s="5" t="s">
        <v>332</v>
      </c>
      <c r="G21" s="8" t="s">
        <v>315</v>
      </c>
      <c r="H21" s="5" t="s">
        <v>354</v>
      </c>
      <c r="I21" s="5" t="s">
        <v>302</v>
      </c>
      <c r="J21" s="8" t="s">
        <v>355</v>
      </c>
    </row>
    <row r="22" spans="1:10" ht="42" customHeight="1">
      <c r="A22" s="218" t="s">
        <v>278</v>
      </c>
      <c r="B22" s="219" t="s">
        <v>348</v>
      </c>
      <c r="C22" s="5" t="s">
        <v>296</v>
      </c>
      <c r="D22" s="5" t="s">
        <v>297</v>
      </c>
      <c r="E22" s="8" t="s">
        <v>356</v>
      </c>
      <c r="F22" s="5" t="s">
        <v>299</v>
      </c>
      <c r="G22" s="8" t="s">
        <v>357</v>
      </c>
      <c r="H22" s="5" t="s">
        <v>358</v>
      </c>
      <c r="I22" s="5" t="s">
        <v>302</v>
      </c>
      <c r="J22" s="8" t="s">
        <v>359</v>
      </c>
    </row>
    <row r="23" spans="1:10" ht="42" customHeight="1">
      <c r="A23" s="218" t="s">
        <v>278</v>
      </c>
      <c r="B23" s="219" t="s">
        <v>348</v>
      </c>
      <c r="C23" s="5" t="s">
        <v>312</v>
      </c>
      <c r="D23" s="5" t="s">
        <v>318</v>
      </c>
      <c r="E23" s="8" t="s">
        <v>360</v>
      </c>
      <c r="F23" s="5" t="s">
        <v>299</v>
      </c>
      <c r="G23" s="8" t="s">
        <v>361</v>
      </c>
      <c r="H23" s="5" t="s">
        <v>362</v>
      </c>
      <c r="I23" s="5" t="s">
        <v>302</v>
      </c>
      <c r="J23" s="8" t="s">
        <v>363</v>
      </c>
    </row>
    <row r="24" spans="1:10" ht="42" customHeight="1">
      <c r="A24" s="218" t="s">
        <v>278</v>
      </c>
      <c r="B24" s="219" t="s">
        <v>348</v>
      </c>
      <c r="C24" s="5" t="s">
        <v>323</v>
      </c>
      <c r="D24" s="5" t="s">
        <v>324</v>
      </c>
      <c r="E24" s="8" t="s">
        <v>324</v>
      </c>
      <c r="F24" s="5" t="s">
        <v>299</v>
      </c>
      <c r="G24" s="8" t="s">
        <v>320</v>
      </c>
      <c r="H24" s="5" t="s">
        <v>321</v>
      </c>
      <c r="I24" s="5" t="s">
        <v>302</v>
      </c>
      <c r="J24" s="8" t="s">
        <v>364</v>
      </c>
    </row>
  </sheetData>
  <mergeCells count="8">
    <mergeCell ref="A20:A24"/>
    <mergeCell ref="B20:B24"/>
    <mergeCell ref="A2:J2"/>
    <mergeCell ref="A3:H3"/>
    <mergeCell ref="A7:A12"/>
    <mergeCell ref="B7:B12"/>
    <mergeCell ref="A13:A19"/>
    <mergeCell ref="B13:B19"/>
  </mergeCells>
  <phoneticPr fontId="14" type="noConversion"/>
  <printOptions horizontalCentered="1"/>
  <pageMargins left="0.96" right="0.96" top="0.72" bottom="0.72" header="0" footer="0"/>
  <pageSetup paperSize="9" scale="46"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admin1</cp:lastModifiedBy>
  <cp:lastPrinted>2026-03-12T01:11:21Z</cp:lastPrinted>
  <dcterms:modified xsi:type="dcterms:W3CDTF">2026-03-12T01:13:13Z</dcterms:modified>
</cp:coreProperties>
</file>