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63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<sst xmlns="http://schemas.openxmlformats.org/spreadsheetml/2006/main" count="1411" uniqueCount="478">
  <si>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</si>
  <si>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</si>
  <si>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</si>
  <si>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</si>
  <si>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</si>
  <si>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</si>
  <si>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</si>
  <si>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</si>
  <si>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</si>
  <si>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</si>
  <si>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</si>
  <si>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</si>
  <si>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</si>
  <si>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</si>
  <si>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</si>
  <si>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</si>
  <si>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</si>
  <si>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</si>
  <si>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</si>
  <si>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</si>
  <si>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</si>
  <si>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</si>
  <si>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</si>
  <si>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</si>
  <si>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</si>
  <si>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</si>
  <si>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</si>
  <si>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</si>
  <si>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</si>
  <si>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</si>
  <si>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</si>
  <si>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</si>
  <si>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</si>
  <si>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</si>
  <si>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</si>
  <si>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</si>
  <si>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</si>
  <si>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</si>
  <si>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</si>
  <si>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</si>
  <si>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</si>
  <si>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</si>
  <si>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</si>
  <si>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</si>
  <si>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</si>
  <si>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</si>
  <si>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</si>
  <si>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</si>
  <si>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</si>
  <si>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</si>
  <si>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</si>
  <si>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</si>
  <si>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</si>
  <si>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</si>
  <si>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</si>
  <si>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</si>
  <si>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</si>
  <si>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</si>
  <si>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</si>
  <si>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</si>
  <si>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</si>
  <si>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</si>
  <si>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</si>
  <si>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</si>
  <si>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</si>
  <si>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</si>
  <si>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</si>
  <si>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</si>
  <si>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</si>
  <si>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118007</t>
  </si>
  <si>
    <t>昆明市东川区殡仪馆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</si>
  <si>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</si>
  <si>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</si>
  <si>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</si>
  <si>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</si>
  <si>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</si>
  <si>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</si>
  <si>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</si>
  <si>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</si>
  <si>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</si>
  <si>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</si>
  <si>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</si>
  <si>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</si>
  <si>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</si>
  <si>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</si>
  <si>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</si>
  <si>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</si>
  <si>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</si>
  <si>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</si>
  <si>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</si>
  <si>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</si>
  <si>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</si>
  <si>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</si>
  <si>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</si>
  <si>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</si>
  <si>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</si>
  <si>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</si>
  <si>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</si>
  <si>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</si>
  <si>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</si>
  <si>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</si>
  <si>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</si>
  <si>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</si>
  <si>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</si>
  <si>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</si>
  <si>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</si>
  <si>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</si>
  <si>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20810</t>
  </si>
  <si>
    <t>社会福利</t>
  </si>
  <si>
    <t>2081004</t>
  </si>
  <si>
    <t>殡葬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</si>
  <si>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</si>
  <si>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</si>
  <si>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</si>
  <si>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</si>
  <si>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</si>
  <si>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</si>
  <si>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</si>
  <si>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</si>
  <si>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</si>
  <si>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</si>
  <si>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</si>
  <si>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</si>
  <si>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</si>
  <si>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</si>
  <si>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</si>
  <si>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</si>
  <si>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</si>
  <si>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</si>
  <si>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</si>
  <si>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</si>
  <si>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</si>
  <si>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</si>
  <si>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</si>
  <si>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</si>
  <si>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</si>
  <si>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</si>
  <si>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</si>
  <si>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</si>
  <si>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</si>
  <si>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</si>
  <si>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</si>
  <si>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</si>
  <si>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</si>
  <si>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</si>
  <si>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</si>
  <si>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</si>
  <si>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</si>
  <si>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</si>
  <si>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</si>
  <si>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</si>
  <si>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</si>
  <si>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</si>
  <si>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</si>
  <si>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</si>
  <si>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</si>
  <si>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</si>
  <si>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</si>
  <si>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</si>
  <si>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</si>
  <si>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</si>
  <si>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</si>
  <si>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</si>
  <si>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</si>
  <si>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</si>
  <si>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</si>
  <si>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</si>
  <si>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</si>
  <si>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</si>
  <si>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</si>
  <si>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</si>
  <si>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备注：昆明市东川区殡仪馆2026年度无一般公共预算“三公”经费支出预算表支出情况，此表无数据。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</si>
  <si>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</si>
  <si>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</si>
  <si>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</si>
  <si>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</si>
  <si>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</si>
  <si>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</si>
  <si>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</si>
  <si>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</si>
  <si>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</si>
  <si>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</si>
  <si>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</si>
  <si>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</si>
  <si>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</si>
  <si>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</si>
  <si>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</si>
  <si>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</si>
  <si>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</si>
  <si>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</si>
  <si>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</si>
  <si>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</si>
  <si>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昆明市东川区民政局</t>
  </si>
  <si>
    <t>530113210000000004129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</si>
  <si>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</si>
  <si>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</si>
  <si>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</si>
  <si>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</si>
  <si>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</si>
  <si>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</si>
  <si>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</si>
  <si>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</si>
  <si>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</si>
  <si>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</si>
  <si>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</si>
  <si>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530113210000000004130</t>
  </si>
  <si>
    <t>30113</t>
  </si>
  <si>
    <t>530113210000000004166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</si>
  <si>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</si>
  <si>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</si>
  <si>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</si>
  <si>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</si>
  <si>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</si>
  <si>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</si>
  <si>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</si>
  <si>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</si>
  <si>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</si>
  <si>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530113221100000318083</t>
  </si>
  <si>
    <t>离退休生活补助</t>
  </si>
  <si>
    <t>30305</t>
  </si>
  <si>
    <t>生活补助</t>
  </si>
  <si>
    <t>530113231100001514623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</si>
  <si>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</si>
  <si>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</si>
  <si>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</si>
  <si>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</si>
  <si>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</si>
  <si>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</si>
  <si>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</si>
  <si>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</si>
  <si>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</si>
  <si>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530113221100000530893</t>
  </si>
  <si>
    <t>殡葬费用补助资金</t>
  </si>
  <si>
    <t>30205</t>
  </si>
  <si>
    <t>水费</t>
  </si>
  <si>
    <t>30206</t>
  </si>
  <si>
    <t>电费</t>
  </si>
  <si>
    <t>30213</t>
  </si>
  <si>
    <t>维修（护）费</t>
  </si>
  <si>
    <t>30218</t>
  </si>
  <si>
    <t>专用材料费</t>
  </si>
  <si>
    <t>30225</t>
  </si>
  <si>
    <t>专用燃料费</t>
  </si>
  <si>
    <t>30226</t>
  </si>
  <si>
    <t>劳务费</t>
  </si>
  <si>
    <t>30299</t>
  </si>
  <si>
    <t>其他商品和服务支出</t>
  </si>
  <si>
    <t>530113221100000966024</t>
  </si>
  <si>
    <t>经营收入专项资金</t>
  </si>
  <si>
    <t>30201</t>
  </si>
  <si>
    <t>办公费</t>
  </si>
  <si>
    <t>30202</t>
  </si>
  <si>
    <t>印刷费</t>
  </si>
  <si>
    <t>30211</t>
  </si>
  <si>
    <t>差旅费</t>
  </si>
  <si>
    <t>30217</t>
  </si>
  <si>
    <t>30227</t>
  </si>
  <si>
    <t>委托业务费</t>
  </si>
  <si>
    <t>30231</t>
  </si>
  <si>
    <t>公务用车运行维护费</t>
  </si>
  <si>
    <t>30240</t>
  </si>
  <si>
    <t>税金及附加费用</t>
  </si>
  <si>
    <t>31001</t>
  </si>
  <si>
    <t>房屋建筑物购建</t>
  </si>
  <si>
    <t>31002</t>
  </si>
  <si>
    <t>办公设备购置</t>
  </si>
  <si>
    <t>31003</t>
  </si>
  <si>
    <t>专用设备购置</t>
  </si>
  <si>
    <t>31022</t>
  </si>
  <si>
    <t>无形资产购置</t>
  </si>
  <si>
    <t>530113251100004451646</t>
  </si>
  <si>
    <t>2025年第一批省预算内前期工作经费</t>
  </si>
  <si>
    <t>30905</t>
  </si>
  <si>
    <t>基础设施建设</t>
  </si>
  <si>
    <t>530113251100004451750</t>
  </si>
  <si>
    <t>2025年社会服务设施建设支持工程专项中央基建投资预算资金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</si>
  <si>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</si>
  <si>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</si>
  <si>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</si>
  <si>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</si>
  <si>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</si>
  <si>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</si>
  <si>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</si>
  <si>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</si>
  <si>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</si>
  <si>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</si>
  <si>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按相关计划完成指标。</t>
  </si>
  <si>
    <t>产出指标</t>
  </si>
  <si>
    <t>数量指标</t>
  </si>
  <si>
    <t>支持项目数量</t>
  </si>
  <si>
    <t>=</t>
  </si>
  <si>
    <t>01</t>
  </si>
  <si>
    <t>个</t>
  </si>
  <si>
    <t>定量指标</t>
  </si>
  <si>
    <t>质量指标</t>
  </si>
  <si>
    <t>建设项目验收合格率</t>
  </si>
  <si>
    <t>100</t>
  </si>
  <si>
    <t>%</t>
  </si>
  <si>
    <t>定性指标</t>
  </si>
  <si>
    <t>新建设施达到当地抗震设防要求</t>
  </si>
  <si>
    <t>效益指标</t>
  </si>
  <si>
    <t>生态效益</t>
  </si>
  <si>
    <t>环境污染</t>
  </si>
  <si>
    <t>不产生</t>
  </si>
  <si>
    <t>可持续影响</t>
  </si>
  <si>
    <t>项目使用年限</t>
  </si>
  <si>
    <t>50</t>
  </si>
  <si>
    <t>年</t>
  </si>
  <si>
    <t>满意度指标</t>
  </si>
  <si>
    <t>服务对象满意度</t>
  </si>
  <si>
    <t>&gt;=</t>
  </si>
  <si>
    <t>98</t>
  </si>
  <si>
    <t>确保殡仪馆在全面殡葬改革后所有经费保障，使各项工作任务按期完成。</t>
  </si>
  <si>
    <t>殡仪馆火化人数</t>
  </si>
  <si>
    <t>1729</t>
  </si>
  <si>
    <t>人</t>
  </si>
  <si>
    <t>2025年1-9月，殡仪馆共计火化1729人。</t>
  </si>
  <si>
    <t>殡仪馆接运遗体次数</t>
  </si>
  <si>
    <t>1727</t>
  </si>
  <si>
    <t>次</t>
  </si>
  <si>
    <t>2025年1-9月，殡仪馆共计接送遗体1727人次。</t>
  </si>
  <si>
    <t>殡仪馆寄存人数</t>
  </si>
  <si>
    <t>180</t>
  </si>
  <si>
    <t>20251-9月，殡仪馆共计寄存180人。</t>
  </si>
  <si>
    <t>殡仪馆冰停人数</t>
  </si>
  <si>
    <t>105</t>
  </si>
  <si>
    <t>2025年1-9月，殡仪馆共计冰停105人。</t>
  </si>
  <si>
    <t>火化质量零差错</t>
  </si>
  <si>
    <t>依据历年实际情况。</t>
  </si>
  <si>
    <t>时效指标</t>
  </si>
  <si>
    <t>本年度完成</t>
  </si>
  <si>
    <t>2025</t>
  </si>
  <si>
    <t>依据历年数据。</t>
  </si>
  <si>
    <t>实行全面火化，节约土地资源</t>
  </si>
  <si>
    <t>除特殊情况外火化率达100%</t>
  </si>
  <si>
    <t>2024年1-9月，殡仪馆做到应化尽化。</t>
  </si>
  <si>
    <t>丧属满意度</t>
  </si>
  <si>
    <t>依据2025年1-9月实际值设定</t>
  </si>
  <si>
    <t>按年度目标完成计划。</t>
  </si>
  <si>
    <t xml:space="preserve">支持项目数量
</t>
  </si>
  <si>
    <t xml:space="preserve">建设项目验收合格率
</t>
  </si>
  <si>
    <t xml:space="preserve">新建设施达到当地抗震设防要求
</t>
  </si>
  <si>
    <t xml:space="preserve">环境污染
</t>
  </si>
  <si>
    <t xml:space="preserve">项目使用年限
</t>
  </si>
  <si>
    <t xml:space="preserve">服务对象满意度
</t>
  </si>
  <si>
    <t>殡仪馆编外人数</t>
  </si>
  <si>
    <t>19</t>
  </si>
  <si>
    <t>2025年9月聘用人数。</t>
  </si>
  <si>
    <t>&gt;</t>
  </si>
  <si>
    <t>2025年1-9月，殡仪馆共计接送遗体1727人。</t>
  </si>
  <si>
    <t>2025年1-9月，殡仪馆共计寄存180人。</t>
  </si>
  <si>
    <t>殡仪馆做到应化尽化。</t>
  </si>
  <si>
    <t>98%</t>
  </si>
  <si>
    <t>依据2025年数据预估。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</si>
  <si>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</si>
  <si>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</si>
  <si>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</si>
  <si>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</si>
  <si>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备注：昆明市东川区殡仪馆2026年度无部门政府性基金预算支出预算表支出情况，此表无数据。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</si>
  <si>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</si>
  <si>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</si>
  <si>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</si>
  <si>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</si>
  <si>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</si>
  <si>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</si>
  <si>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</si>
  <si>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</si>
  <si>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</si>
  <si>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</si>
  <si>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</si>
  <si>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火化机专用材料</t>
  </si>
  <si>
    <t>殡葬设备零部件</t>
  </si>
  <si>
    <t>元</t>
  </si>
  <si>
    <t>电子屏</t>
  </si>
  <si>
    <t>LED显示屏</t>
  </si>
  <si>
    <t>批</t>
  </si>
  <si>
    <t>公务有车加油</t>
  </si>
  <si>
    <t>车辆加油、添加燃料服务</t>
  </si>
  <si>
    <t>公务用车维修</t>
  </si>
  <si>
    <t>车辆维修和保养服务</t>
  </si>
  <si>
    <t>殡仪馆项目附属设施</t>
  </si>
  <si>
    <t>房屋附属设施施工</t>
  </si>
  <si>
    <t>批次</t>
  </si>
  <si>
    <t>A4纸</t>
  </si>
  <si>
    <t>复印纸</t>
  </si>
  <si>
    <t>包</t>
  </si>
  <si>
    <t>火化设备、尾气处理设备、遗物处理设备、寄存架</t>
  </si>
  <si>
    <t>火化设备</t>
  </si>
  <si>
    <t>公务用车保险</t>
  </si>
  <si>
    <t>机动车保险服务</t>
  </si>
  <si>
    <t>空调</t>
  </si>
  <si>
    <t>空调机组</t>
  </si>
  <si>
    <t>打印机</t>
  </si>
  <si>
    <t>其他打印机</t>
  </si>
  <si>
    <t>台</t>
  </si>
  <si>
    <t>其他印刷服务</t>
  </si>
  <si>
    <t>殡葬用品</t>
  </si>
  <si>
    <t>其他殡葬设备及用品</t>
  </si>
  <si>
    <t>电脑</t>
  </si>
  <si>
    <t>台式计算机</t>
  </si>
  <si>
    <t>柜子</t>
  </si>
  <si>
    <t>文件柜</t>
  </si>
  <si>
    <t>组</t>
  </si>
  <si>
    <t>殡仪馆项目软装</t>
  </si>
  <si>
    <t>五金、家具和室内装修材料专门零售服务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</si>
  <si>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</si>
  <si>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</si>
  <si>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</si>
  <si>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</si>
  <si>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</si>
  <si>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</si>
  <si>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</si>
  <si>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</si>
  <si>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备注：昆明市东川区殡仪馆2026年度无部门政府购买服务预算表支出情况，此表无数据。</t>
  </si>
  <si>
    <t>预算09-1表</t>
  </si>
  <si>
    <t>单位名称（项目）</t>
  </si>
  <si>
    <t>地区</t>
  </si>
  <si>
    <t>备注：昆明市东川区殡仪馆2026年度无对下转移支付预算表支出情况，此表无数据。</t>
  </si>
  <si>
    <t>预算09-2表</t>
  </si>
  <si>
    <t>备注：昆明市东川区殡仪馆2026年度无对下转移支付绩效目标表支出情况，此表无数据。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</si>
  <si>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</si>
  <si>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</si>
  <si>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</si>
  <si>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</si>
  <si>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</si>
  <si>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</si>
  <si>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</si>
  <si>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</si>
  <si>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备注：昆明市东川区殡仪馆2026年度无新增资产配置预算表支出情况，此表无数据。</t>
  </si>
  <si>
    <t>预算11表</t>
  </si>
  <si>
    <t>上级补助</t>
  </si>
  <si>
    <t>备注：昆明市东川区殡仪馆2026年度无上级补助项目支出预算表支出情况，此表无数据。</t>
  </si>
  <si>
    <t>预算12表</t>
  </si>
  <si>
    <t>项目级次</t>
  </si>
  <si>
    <t>311 专项业务类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</si>
  <si>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</si>
  <si>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</si>
  <si>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</si>
  <si>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</si>
  <si>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</si>
  <si>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</si>
  <si>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</si>
  <si>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</si>
  <si>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</si>
  <si>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1.贯彻执行国家和省、市《殡葬管理条例》及有关殡葬管理的规章制度、规范性文件等政策，积极为丧属服务。
2.承担遗体运输、整容、冷藏、告别、火化、骨灰寄存、落葬（公墓）等服务，做好殡葬礼仪服务工作。</t>
  </si>
  <si>
    <t>根据三定方案归纳</t>
  </si>
  <si>
    <t xml:space="preserve">
以人为本为目标，实现优质服务，以提高素质技能为主，实现文明服务。祭奠必须到指定的地方烧纸，遵守寄存室及公墓的各种规章制度，防止各种灾害。坚决杜绝殡葬服务中出现冷、硬、生、推等现象。我馆以完善规章制度为基础，实现规范服务，坚持以制度管人，用制度管事，认真执行咨询接待、接运消毒、悼念告别、遗体火化和骨灰寄存等操作规程，实行岗位责任制、责任追究制，确保接运、悼念、火化、骨灰零差错。要全面落实殡葬服务项目、收费标准、服务内容、服务程序、服务承诺，服务监督“六公开”制度，实行阳光服务。进一步加强宣传力度和广度，领导、执法、服务三到位，使《殡葬管理条例》更好的贯彻实施。</t>
  </si>
  <si>
    <t>根据部门职责，中长期规划，各级党委，各级政府要求归纳</t>
  </si>
  <si>
    <t>部门年度目标</t>
  </si>
  <si>
    <r>
      <t>1.东川区殡仪馆2026年</t>
    </r>
    <r>
      <rPr>
        <sz val="9"/>
        <rFont val="宋体"/>
        <charset val="134"/>
      </rPr>
      <t>共申报项目4个，项目涉及财政资金3064.00万元。按照项目</t>
    </r>
    <r>
      <rPr>
        <sz val="9"/>
        <color rgb="FF000000"/>
        <rFont val="宋体"/>
        <charset val="134"/>
      </rPr>
      <t>具体情况，对项目产出、效益、满意度进行指标细化、量化，项目绩效目标编制率达100%。力争全面完成2026年绩效目标内容的量化指标。
2.贯彻执行国家和省、市有关殡葬管理政策，加强殡葬惠民政策的宣传工作。</t>
    </r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</si>
  <si>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</si>
  <si>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</si>
  <si>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</si>
  <si>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</si>
  <si>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</si>
  <si>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</si>
  <si>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</si>
  <si>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</si>
  <si>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</si>
  <si>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贯彻执行国家、省、市《殡葬管理条例》及有关殡葬管理的规章制度、规范性文件。认真做好殡葬礼仪服务、遗体运输、整容、冷藏、告别、火化、骨灰寄存、落葬（公墓）等服务工作。</t>
  </si>
  <si>
    <t>事业人员工资支出、绩效奖励和其他工资福利支出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</si>
  <si>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</si>
  <si>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</si>
  <si>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</si>
  <si>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</si>
  <si>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</si>
  <si>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反映项目建设数</t>
  </si>
  <si>
    <t>反映项目验收是否合格</t>
  </si>
  <si>
    <t>反映项目抗震设防是否达到要求</t>
  </si>
  <si>
    <t>反映完成情况</t>
  </si>
  <si>
    <t>反映环境污染情况</t>
  </si>
  <si>
    <t>反映项目使用年限</t>
  </si>
  <si>
    <t>反映死亡人数</t>
  </si>
  <si>
    <t>反映接运遗体次数</t>
  </si>
  <si>
    <t>反映寄存人数</t>
  </si>
  <si>
    <t>反映冰停次数</t>
  </si>
  <si>
    <t>反映火化质量</t>
  </si>
  <si>
    <t>反映殡仪馆聘用编外人数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</si>
</sst>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"/>
    </font>
    <font>
      <sz val="10"/>
      <name val="宋体"/>
      <charset val="1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6" borderId="23" applyNumberFormat="0" applyAlignment="0" applyProtection="0">
      <alignment vertical="center"/>
    </xf>
    <xf numFmtId="0" fontId="37" fillId="7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6" fontId="15" fillId="0" borderId="1">
      <alignment horizontal="right" vertical="center"/>
    </xf>
    <xf numFmtId="49" fontId="15" fillId="0" borderId="1">
      <alignment horizontal="left" vertical="center" wrapText="1"/>
    </xf>
    <xf numFmtId="176" fontId="15" fillId="0" borderId="1">
      <alignment horizontal="right" vertical="center"/>
    </xf>
    <xf numFmtId="177" fontId="15" fillId="0" borderId="1">
      <alignment horizontal="right" vertical="center"/>
    </xf>
    <xf numFmtId="178" fontId="15" fillId="0" borderId="1">
      <alignment horizontal="right" vertical="center"/>
    </xf>
    <xf numFmtId="179" fontId="15" fillId="0" borderId="1">
      <alignment horizontal="right" vertical="center"/>
    </xf>
    <xf numFmtId="10" fontId="15" fillId="0" borderId="1">
      <alignment horizontal="right" vertical="center"/>
    </xf>
    <xf numFmtId="180" fontId="15" fillId="0" borderId="1">
      <alignment horizontal="right" vertical="center"/>
    </xf>
    <xf numFmtId="0" fontId="15" fillId="0" borderId="0">
      <alignment vertical="top"/>
      <protection locked="0"/>
    </xf>
  </cellStyleXfs>
  <cellXfs count="248">
    <xf numFmtId="0" fontId="0" fillId="0" borderId="0" xfId="0" applyFont="1" applyBorder="1"/>
    <xf numFmtId="0" fontId="0" fillId="0" borderId="0" xfId="0" applyFont="1" applyBorder="1" applyAlignment="1">
      <alignment horizontal="left" wrapText="1"/>
    </xf>
    <xf numFmtId="0" fontId="1" fillId="0" borderId="0" xfId="0" applyFont="1" applyFill="1" applyBorder="1" applyAlignment="1"/>
    <xf numFmtId="0" fontId="0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9" fontId="4" fillId="0" borderId="7" xfId="57" applyNumberFormat="1" applyFont="1" applyFill="1" applyBorder="1" applyAlignment="1" applyProtection="1">
      <alignment horizontal="left" vertical="center" wrapText="1"/>
    </xf>
    <xf numFmtId="49" fontId="4" fillId="0" borderId="8" xfId="57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57" applyNumberFormat="1" applyFont="1" applyFill="1" applyBorder="1" applyAlignment="1" applyProtection="1">
      <alignment horizontal="center" vertical="center" wrapText="1"/>
    </xf>
    <xf numFmtId="49" fontId="4" fillId="0" borderId="9" xfId="57" applyNumberFormat="1" applyFont="1" applyFill="1" applyBorder="1" applyAlignment="1" applyProtection="1">
      <alignment horizontal="center" vertical="center" wrapText="1"/>
    </xf>
    <xf numFmtId="49" fontId="4" fillId="0" borderId="8" xfId="57" applyNumberFormat="1" applyFont="1" applyFill="1" applyBorder="1" applyAlignment="1" applyProtection="1">
      <alignment horizontal="center" vertical="center" wrapText="1"/>
    </xf>
    <xf numFmtId="4" fontId="4" fillId="0" borderId="5" xfId="57" applyNumberFormat="1" applyFont="1" applyFill="1" applyBorder="1" applyAlignment="1" applyProtection="1">
      <alignment horizontal="righ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0" xfId="0" applyFont="1" applyBorder="1"/>
    <xf numFmtId="0" fontId="0" fillId="0" borderId="11" xfId="0" applyFont="1" applyBorder="1"/>
    <xf numFmtId="0" fontId="12" fillId="0" borderId="11" xfId="57" applyFont="1" applyFill="1" applyBorder="1" applyAlignment="1" applyProtection="1">
      <alignment horizontal="left" vertical="center" wrapText="1"/>
    </xf>
    <xf numFmtId="0" fontId="12" fillId="0" borderId="5" xfId="57" applyFont="1" applyFill="1" applyBorder="1" applyAlignment="1" applyProtection="1">
      <alignment horizontal="left" vertical="center" wrapText="1"/>
    </xf>
    <xf numFmtId="0" fontId="13" fillId="0" borderId="5" xfId="57" applyFont="1" applyFill="1" applyBorder="1" applyAlignment="1" applyProtection="1">
      <alignment horizontal="left" vertical="center" wrapText="1"/>
    </xf>
    <xf numFmtId="49" fontId="12" fillId="0" borderId="5" xfId="57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5" fillId="0" borderId="0" xfId="57" applyFont="1" applyFill="1" applyBorder="1" applyAlignment="1" applyProtection="1">
      <alignment vertical="top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6" fillId="0" borderId="0" xfId="57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7" fillId="0" borderId="0" xfId="0" applyFont="1" applyBorder="1" applyAlignment="1" applyProtection="1">
      <alignment vertical="top"/>
      <protection locked="0"/>
    </xf>
    <xf numFmtId="0" fontId="17" fillId="0" borderId="0" xfId="0" applyFont="1" applyBorder="1" applyAlignment="1">
      <alignment vertical="top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Protection="1">
      <protection locked="0"/>
    </xf>
    <xf numFmtId="0" fontId="17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 applyProtection="1">
      <alignment horizontal="right"/>
      <protection locked="0"/>
    </xf>
    <xf numFmtId="49" fontId="20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76" fontId="25" fillId="0" borderId="1" xfId="0" applyNumberFormat="1" applyFont="1" applyBorder="1" applyAlignment="1">
      <alignment horizontal="right" vertical="center"/>
    </xf>
    <xf numFmtId="0" fontId="23" fillId="2" borderId="6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left" vertical="center"/>
    </xf>
    <xf numFmtId="0" fontId="3" fillId="2" borderId="18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G24" sqref="G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6"/>
      <c r="B1" s="106"/>
      <c r="C1" s="106"/>
      <c r="D1" s="107" t="s">
        <v>0</v>
      </c>
    </row>
    <row r="2" ht="41.25" customHeight="1" spans="1:4">
      <c r="A2" s="101" t="str">
        <f>"2026"&amp;"年部门财务收支预算总表"</f>
        <v>2026年部门财务收支预算总表</v>
      </c>
    </row>
    <row r="3" ht="17.25" customHeight="1" spans="1:4">
      <c r="A3" s="104" t="str">
        <f>"单位名称："&amp;"昆明市东川区殡仪馆"</f>
        <v>单位名称：昆明市东川区殡仪馆</v>
      </c>
      <c r="B3" s="213"/>
      <c r="D3" s="188" t="s">
        <v>1</v>
      </c>
    </row>
    <row r="4" ht="23.25" customHeight="1" spans="1:4">
      <c r="A4" s="214" t="s">
        <v>2</v>
      </c>
      <c r="B4" s="215"/>
      <c r="C4" s="214" t="s">
        <v>3</v>
      </c>
      <c r="D4" s="215"/>
    </row>
    <row r="5" ht="24" customHeight="1" spans="1:4">
      <c r="A5" s="214" t="s">
        <v>4</v>
      </c>
      <c r="B5" s="214" t="s">
        <v>5</v>
      </c>
      <c r="C5" s="214" t="s">
        <v>6</v>
      </c>
      <c r="D5" s="214" t="s">
        <v>5</v>
      </c>
    </row>
    <row r="6" ht="17.25" customHeight="1" spans="1:4">
      <c r="A6" s="216" t="s">
        <v>7</v>
      </c>
      <c r="B6" s="39">
        <v>11867284.6</v>
      </c>
      <c r="C6" s="216" t="s">
        <v>8</v>
      </c>
      <c r="D6" s="39"/>
    </row>
    <row r="7" ht="17.25" customHeight="1" spans="1:4">
      <c r="A7" s="216" t="s">
        <v>9</v>
      </c>
      <c r="B7" s="39"/>
      <c r="C7" s="216" t="s">
        <v>10</v>
      </c>
      <c r="D7" s="39"/>
    </row>
    <row r="8" ht="17.25" customHeight="1" spans="1:4">
      <c r="A8" s="216" t="s">
        <v>11</v>
      </c>
      <c r="B8" s="39"/>
      <c r="C8" s="247" t="s">
        <v>12</v>
      </c>
      <c r="D8" s="39"/>
    </row>
    <row r="9" ht="17.25" customHeight="1" spans="1:4">
      <c r="A9" s="216" t="s">
        <v>13</v>
      </c>
      <c r="B9" s="39"/>
      <c r="C9" s="247" t="s">
        <v>14</v>
      </c>
      <c r="D9" s="39"/>
    </row>
    <row r="10" ht="17.25" customHeight="1" spans="1:4">
      <c r="A10" s="216" t="s">
        <v>15</v>
      </c>
      <c r="B10" s="39">
        <v>19130000</v>
      </c>
      <c r="C10" s="247" t="s">
        <v>16</v>
      </c>
      <c r="D10" s="39"/>
    </row>
    <row r="11" ht="17.25" customHeight="1" spans="1:4">
      <c r="A11" s="216" t="s">
        <v>17</v>
      </c>
      <c r="B11" s="39"/>
      <c r="C11" s="247" t="s">
        <v>18</v>
      </c>
      <c r="D11" s="39"/>
    </row>
    <row r="12" ht="17.25" customHeight="1" spans="1:4">
      <c r="A12" s="216" t="s">
        <v>19</v>
      </c>
      <c r="B12" s="39">
        <v>19130000</v>
      </c>
      <c r="C12" s="93" t="s">
        <v>20</v>
      </c>
      <c r="D12" s="39"/>
    </row>
    <row r="13" ht="17.25" customHeight="1" spans="1:4">
      <c r="A13" s="216" t="s">
        <v>21</v>
      </c>
      <c r="B13" s="39"/>
      <c r="C13" s="93" t="s">
        <v>22</v>
      </c>
      <c r="D13" s="39">
        <v>30937300.6</v>
      </c>
    </row>
    <row r="14" ht="17.25" customHeight="1" spans="1:4">
      <c r="A14" s="216" t="s">
        <v>23</v>
      </c>
      <c r="B14" s="39"/>
      <c r="C14" s="93" t="s">
        <v>24</v>
      </c>
      <c r="D14" s="39">
        <v>37712</v>
      </c>
    </row>
    <row r="15" ht="17.25" customHeight="1" spans="1:4">
      <c r="A15" s="216" t="s">
        <v>25</v>
      </c>
      <c r="B15" s="39"/>
      <c r="C15" s="93" t="s">
        <v>26</v>
      </c>
      <c r="D15" s="39"/>
    </row>
    <row r="16" ht="17.25" customHeight="1" spans="1:4">
      <c r="A16" s="30"/>
      <c r="B16" s="39"/>
      <c r="C16" s="93" t="s">
        <v>27</v>
      </c>
      <c r="D16" s="39"/>
    </row>
    <row r="17" ht="17.25" customHeight="1" spans="1:4">
      <c r="A17" s="217"/>
      <c r="B17" s="39"/>
      <c r="C17" s="93" t="s">
        <v>28</v>
      </c>
      <c r="D17" s="39"/>
    </row>
    <row r="18" ht="17.25" customHeight="1" spans="1:4">
      <c r="A18" s="217"/>
      <c r="B18" s="39"/>
      <c r="C18" s="93" t="s">
        <v>29</v>
      </c>
      <c r="D18" s="39"/>
    </row>
    <row r="19" ht="17.25" customHeight="1" spans="1:4">
      <c r="A19" s="217"/>
      <c r="B19" s="39"/>
      <c r="C19" s="93" t="s">
        <v>30</v>
      </c>
      <c r="D19" s="39"/>
    </row>
    <row r="20" ht="17.25" customHeight="1" spans="1:4">
      <c r="A20" s="217"/>
      <c r="B20" s="39"/>
      <c r="C20" s="93" t="s">
        <v>31</v>
      </c>
      <c r="D20" s="39"/>
    </row>
    <row r="21" ht="17.25" customHeight="1" spans="1:4">
      <c r="A21" s="217"/>
      <c r="B21" s="39"/>
      <c r="C21" s="93" t="s">
        <v>32</v>
      </c>
      <c r="D21" s="39"/>
    </row>
    <row r="22" ht="17.25" customHeight="1" spans="1:4">
      <c r="A22" s="217"/>
      <c r="B22" s="39"/>
      <c r="C22" s="93" t="s">
        <v>33</v>
      </c>
      <c r="D22" s="39"/>
    </row>
    <row r="23" ht="17.25" customHeight="1" spans="1:4">
      <c r="A23" s="217"/>
      <c r="B23" s="39"/>
      <c r="C23" s="93" t="s">
        <v>34</v>
      </c>
      <c r="D23" s="39"/>
    </row>
    <row r="24" ht="17.25" customHeight="1" spans="1:4">
      <c r="A24" s="217"/>
      <c r="B24" s="39"/>
      <c r="C24" s="93" t="s">
        <v>35</v>
      </c>
      <c r="D24" s="39">
        <v>22272</v>
      </c>
    </row>
    <row r="25" ht="17.25" customHeight="1" spans="1:4">
      <c r="A25" s="217"/>
      <c r="B25" s="39"/>
      <c r="C25" s="93" t="s">
        <v>36</v>
      </c>
      <c r="D25" s="39"/>
    </row>
    <row r="26" ht="17.25" customHeight="1" spans="1:4">
      <c r="A26" s="217"/>
      <c r="B26" s="39"/>
      <c r="C26" s="30" t="s">
        <v>37</v>
      </c>
      <c r="D26" s="39"/>
    </row>
    <row r="27" ht="17.25" customHeight="1" spans="1:4">
      <c r="A27" s="217"/>
      <c r="B27" s="39"/>
      <c r="C27" s="93" t="s">
        <v>38</v>
      </c>
      <c r="D27" s="39"/>
    </row>
    <row r="28" ht="16.5" customHeight="1" spans="1:4">
      <c r="A28" s="217"/>
      <c r="B28" s="39"/>
      <c r="C28" s="93" t="s">
        <v>39</v>
      </c>
      <c r="D28" s="39"/>
    </row>
    <row r="29" ht="16.5" customHeight="1" spans="1:4">
      <c r="A29" s="217"/>
      <c r="B29" s="39"/>
      <c r="C29" s="30" t="s">
        <v>40</v>
      </c>
      <c r="D29" s="39"/>
    </row>
    <row r="30" ht="17.25" customHeight="1" spans="1:4">
      <c r="A30" s="217"/>
      <c r="B30" s="39"/>
      <c r="C30" s="30" t="s">
        <v>41</v>
      </c>
      <c r="D30" s="39"/>
    </row>
    <row r="31" ht="17.25" customHeight="1" spans="1:4">
      <c r="A31" s="217"/>
      <c r="B31" s="39"/>
      <c r="C31" s="93" t="s">
        <v>42</v>
      </c>
      <c r="D31" s="39"/>
    </row>
    <row r="32" ht="16.5" customHeight="1" spans="1:4">
      <c r="A32" s="217" t="s">
        <v>43</v>
      </c>
      <c r="B32" s="39">
        <v>30997284.6</v>
      </c>
      <c r="C32" s="217" t="s">
        <v>44</v>
      </c>
      <c r="D32" s="39">
        <v>30997284.6</v>
      </c>
    </row>
    <row r="33" ht="16.5" customHeight="1" spans="1:4">
      <c r="A33" s="30" t="s">
        <v>45</v>
      </c>
      <c r="B33" s="39"/>
      <c r="C33" s="30" t="s">
        <v>46</v>
      </c>
      <c r="D33" s="39"/>
    </row>
    <row r="34" ht="16.5" customHeight="1" spans="1:4">
      <c r="A34" s="93" t="s">
        <v>47</v>
      </c>
      <c r="B34" s="39"/>
      <c r="C34" s="93" t="s">
        <v>47</v>
      </c>
      <c r="D34" s="39"/>
    </row>
    <row r="35" ht="16.5" customHeight="1" spans="1:4">
      <c r="A35" s="93" t="s">
        <v>48</v>
      </c>
      <c r="B35" s="39"/>
      <c r="C35" s="93" t="s">
        <v>49</v>
      </c>
      <c r="D35" s="39"/>
    </row>
    <row r="36" ht="16.5" customHeight="1" spans="1:4">
      <c r="A36" s="218" t="s">
        <v>50</v>
      </c>
      <c r="B36" s="39">
        <v>30997284.6</v>
      </c>
      <c r="C36" s="218" t="s">
        <v>51</v>
      </c>
      <c r="D36" s="39">
        <v>30997284.6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10" sqref="$A10:$XFD10"/>
    </sheetView>
  </sheetViews>
  <sheetFormatPr defaultColWidth="9.14166666666667" defaultRowHeight="14.25" customHeight="1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10">
      <c r="A1" s="172">
        <v>1</v>
      </c>
      <c r="B1" s="173">
        <v>0</v>
      </c>
      <c r="C1" s="172">
        <v>1</v>
      </c>
      <c r="D1" s="174"/>
      <c r="E1" s="174"/>
      <c r="F1" s="165" t="s">
        <v>354</v>
      </c>
    </row>
    <row r="2" ht="42" customHeight="1" spans="1:10">
      <c r="A2" s="175" t="str">
        <f>"2026"&amp;"年部门政府性基金预算支出预算表"</f>
        <v>2026年部门政府性基金预算支出预算表</v>
      </c>
      <c r="B2" s="175" t="s">
        <v>355</v>
      </c>
      <c r="C2" s="176"/>
      <c r="D2" s="177"/>
      <c r="E2" s="177"/>
      <c r="F2" s="177"/>
    </row>
    <row r="3" ht="13.5" customHeight="1" spans="1:10">
      <c r="A3" s="68" t="str">
        <f>"单位名称："&amp;"昆明市东川区殡仪馆"</f>
        <v>单位名称：昆明市东川区殡仪馆</v>
      </c>
      <c r="B3" s="68" t="s">
        <v>356</v>
      </c>
      <c r="C3" s="172"/>
      <c r="D3" s="174"/>
      <c r="E3" s="174"/>
      <c r="F3" s="165" t="s">
        <v>1</v>
      </c>
    </row>
    <row r="4" ht="19.5" customHeight="1" spans="1:10">
      <c r="A4" s="178" t="s">
        <v>174</v>
      </c>
      <c r="B4" s="179" t="s">
        <v>72</v>
      </c>
      <c r="C4" s="178" t="s">
        <v>73</v>
      </c>
      <c r="D4" s="16" t="s">
        <v>357</v>
      </c>
      <c r="E4" s="17"/>
      <c r="F4" s="18"/>
    </row>
    <row r="5" ht="18.75" customHeight="1" spans="1:10">
      <c r="A5" s="180"/>
      <c r="B5" s="181"/>
      <c r="C5" s="180"/>
      <c r="D5" s="76" t="s">
        <v>55</v>
      </c>
      <c r="E5" s="16" t="s">
        <v>75</v>
      </c>
      <c r="F5" s="76" t="s">
        <v>76</v>
      </c>
    </row>
    <row r="6" ht="18.75" customHeight="1" spans="1:10">
      <c r="A6" s="123">
        <v>1</v>
      </c>
      <c r="B6" s="182" t="s">
        <v>83</v>
      </c>
      <c r="C6" s="123">
        <v>3</v>
      </c>
      <c r="D6" s="20">
        <v>4</v>
      </c>
      <c r="E6" s="20">
        <v>5</v>
      </c>
      <c r="F6" s="20">
        <v>6</v>
      </c>
    </row>
    <row r="7" ht="21" customHeight="1" spans="1:10">
      <c r="A7" s="56"/>
      <c r="B7" s="56"/>
      <c r="C7" s="56"/>
      <c r="D7" s="39"/>
      <c r="E7" s="39"/>
      <c r="F7" s="39"/>
    </row>
    <row r="8" ht="21" customHeight="1" spans="1:10">
      <c r="A8" s="56"/>
      <c r="B8" s="56"/>
      <c r="C8" s="56"/>
      <c r="D8" s="39"/>
      <c r="E8" s="39"/>
      <c r="F8" s="39"/>
    </row>
    <row r="9" ht="18.75" customHeight="1" spans="1:10">
      <c r="A9" s="183" t="s">
        <v>163</v>
      </c>
      <c r="B9" s="183" t="s">
        <v>163</v>
      </c>
      <c r="C9" s="184" t="s">
        <v>163</v>
      </c>
      <c r="D9" s="39"/>
      <c r="E9" s="39"/>
      <c r="F9" s="39"/>
    </row>
    <row r="10" s="87" customFormat="1" ht="12" spans="1:10">
      <c r="A10" s="97" t="s">
        <v>358</v>
      </c>
      <c r="B10" s="97"/>
      <c r="C10" s="97"/>
      <c r="D10" s="97"/>
      <c r="E10" s="97"/>
      <c r="G10" s="97"/>
      <c r="J10" s="97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4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36"/>
      <c r="C1" s="136"/>
      <c r="R1" s="66"/>
      <c r="S1" s="66" t="s">
        <v>359</v>
      </c>
    </row>
    <row r="2" ht="41.25" customHeight="1" spans="1:19">
      <c r="A2" s="127" t="str">
        <f>"2026"&amp;"年部门政府采购预算表"</f>
        <v>2026年部门政府采购预算表</v>
      </c>
      <c r="B2" s="122"/>
      <c r="C2" s="122"/>
      <c r="D2" s="67"/>
      <c r="E2" s="67"/>
      <c r="F2" s="67"/>
      <c r="G2" s="67"/>
      <c r="H2" s="67"/>
      <c r="I2" s="67"/>
      <c r="J2" s="67"/>
      <c r="K2" s="67"/>
      <c r="L2" s="67"/>
      <c r="M2" s="122"/>
      <c r="N2" s="67"/>
      <c r="O2" s="67"/>
      <c r="P2" s="122"/>
      <c r="Q2" s="67"/>
      <c r="R2" s="122"/>
      <c r="S2" s="122"/>
    </row>
    <row r="3" ht="18.75" customHeight="1" spans="1:19">
      <c r="A3" s="164" t="str">
        <f>"单位名称："&amp;"昆明市东川区殡仪馆"</f>
        <v>单位名称：昆明市东川区殡仪馆</v>
      </c>
      <c r="B3" s="141"/>
      <c r="C3" s="141"/>
      <c r="D3" s="70"/>
      <c r="E3" s="70"/>
      <c r="F3" s="70"/>
      <c r="G3" s="70"/>
      <c r="H3" s="70"/>
      <c r="I3" s="70"/>
      <c r="J3" s="70"/>
      <c r="K3" s="70"/>
      <c r="L3" s="70"/>
      <c r="R3" s="71"/>
      <c r="S3" s="165" t="s">
        <v>1</v>
      </c>
    </row>
    <row r="4" ht="15.75" customHeight="1" spans="1:19">
      <c r="A4" s="73" t="s">
        <v>173</v>
      </c>
      <c r="B4" s="143" t="s">
        <v>174</v>
      </c>
      <c r="C4" s="143" t="s">
        <v>360</v>
      </c>
      <c r="D4" s="144" t="s">
        <v>361</v>
      </c>
      <c r="E4" s="144" t="s">
        <v>362</v>
      </c>
      <c r="F4" s="144" t="s">
        <v>363</v>
      </c>
      <c r="G4" s="144" t="s">
        <v>364</v>
      </c>
      <c r="H4" s="144" t="s">
        <v>365</v>
      </c>
      <c r="I4" s="145" t="s">
        <v>181</v>
      </c>
      <c r="J4" s="145"/>
      <c r="K4" s="145"/>
      <c r="L4" s="145"/>
      <c r="M4" s="146"/>
      <c r="N4" s="145"/>
      <c r="O4" s="145"/>
      <c r="P4" s="147"/>
      <c r="Q4" s="145"/>
      <c r="R4" s="146"/>
      <c r="S4" s="132"/>
    </row>
    <row r="5" ht="17.25" customHeight="1" spans="1:19">
      <c r="A5" s="75"/>
      <c r="B5" s="148"/>
      <c r="C5" s="148"/>
      <c r="D5" s="149"/>
      <c r="E5" s="149"/>
      <c r="F5" s="149"/>
      <c r="G5" s="149"/>
      <c r="H5" s="149"/>
      <c r="I5" s="149" t="s">
        <v>55</v>
      </c>
      <c r="J5" s="149" t="s">
        <v>58</v>
      </c>
      <c r="K5" s="149" t="s">
        <v>366</v>
      </c>
      <c r="L5" s="149" t="s">
        <v>367</v>
      </c>
      <c r="M5" s="150" t="s">
        <v>368</v>
      </c>
      <c r="N5" s="151" t="s">
        <v>369</v>
      </c>
      <c r="O5" s="151"/>
      <c r="P5" s="152"/>
      <c r="Q5" s="151"/>
      <c r="R5" s="153"/>
      <c r="S5" s="154"/>
    </row>
    <row r="6" ht="54" customHeight="1" spans="1:19">
      <c r="A6" s="78"/>
      <c r="B6" s="154"/>
      <c r="C6" s="154"/>
      <c r="D6" s="155"/>
      <c r="E6" s="155"/>
      <c r="F6" s="155"/>
      <c r="G6" s="155"/>
      <c r="H6" s="155"/>
      <c r="I6" s="155"/>
      <c r="J6" s="155" t="s">
        <v>57</v>
      </c>
      <c r="K6" s="155"/>
      <c r="L6" s="155"/>
      <c r="M6" s="156"/>
      <c r="N6" s="155" t="s">
        <v>57</v>
      </c>
      <c r="O6" s="155" t="s">
        <v>64</v>
      </c>
      <c r="P6" s="154" t="s">
        <v>65</v>
      </c>
      <c r="Q6" s="155" t="s">
        <v>66</v>
      </c>
      <c r="R6" s="156" t="s">
        <v>67</v>
      </c>
      <c r="S6" s="154" t="s">
        <v>68</v>
      </c>
    </row>
    <row r="7" ht="18" customHeight="1" spans="1:19">
      <c r="A7" s="166">
        <v>1</v>
      </c>
      <c r="B7" s="166" t="s">
        <v>83</v>
      </c>
      <c r="C7" s="167">
        <v>3</v>
      </c>
      <c r="D7" s="167">
        <v>4</v>
      </c>
      <c r="E7" s="166">
        <v>5</v>
      </c>
      <c r="F7" s="166">
        <v>6</v>
      </c>
      <c r="G7" s="166">
        <v>7</v>
      </c>
      <c r="H7" s="166">
        <v>8</v>
      </c>
      <c r="I7" s="166">
        <v>9</v>
      </c>
      <c r="J7" s="166">
        <v>10</v>
      </c>
      <c r="K7" s="166">
        <v>11</v>
      </c>
      <c r="L7" s="166">
        <v>12</v>
      </c>
      <c r="M7" s="166">
        <v>13</v>
      </c>
      <c r="N7" s="166">
        <v>14</v>
      </c>
      <c r="O7" s="166">
        <v>15</v>
      </c>
      <c r="P7" s="166">
        <v>16</v>
      </c>
      <c r="Q7" s="166">
        <v>17</v>
      </c>
      <c r="R7" s="166">
        <v>18</v>
      </c>
      <c r="S7" s="166">
        <v>19</v>
      </c>
    </row>
    <row r="8" ht="21" customHeight="1" spans="1:19">
      <c r="A8" s="157" t="s">
        <v>192</v>
      </c>
      <c r="B8" s="158" t="s">
        <v>70</v>
      </c>
      <c r="C8" s="158" t="s">
        <v>232</v>
      </c>
      <c r="D8" s="159" t="s">
        <v>370</v>
      </c>
      <c r="E8" s="159" t="s">
        <v>371</v>
      </c>
      <c r="F8" s="159" t="s">
        <v>372</v>
      </c>
      <c r="G8" s="168">
        <v>1</v>
      </c>
      <c r="H8" s="39">
        <v>150000</v>
      </c>
      <c r="I8" s="39">
        <v>150000</v>
      </c>
      <c r="J8" s="39">
        <v>150000</v>
      </c>
      <c r="K8" s="39"/>
      <c r="L8" s="39"/>
      <c r="M8" s="39"/>
      <c r="N8" s="39"/>
      <c r="O8" s="39"/>
      <c r="P8" s="39"/>
      <c r="Q8" s="39"/>
      <c r="R8" s="39"/>
      <c r="S8" s="39"/>
    </row>
    <row r="9" ht="21" customHeight="1" spans="1:19">
      <c r="A9" s="157" t="s">
        <v>192</v>
      </c>
      <c r="B9" s="158" t="s">
        <v>70</v>
      </c>
      <c r="C9" s="158" t="s">
        <v>248</v>
      </c>
      <c r="D9" s="159" t="s">
        <v>373</v>
      </c>
      <c r="E9" s="159" t="s">
        <v>374</v>
      </c>
      <c r="F9" s="159" t="s">
        <v>375</v>
      </c>
      <c r="G9" s="168">
        <v>1</v>
      </c>
      <c r="H9" s="39">
        <v>100000</v>
      </c>
      <c r="I9" s="39">
        <v>100000</v>
      </c>
      <c r="J9" s="39"/>
      <c r="K9" s="39"/>
      <c r="L9" s="39"/>
      <c r="M9" s="39"/>
      <c r="N9" s="39">
        <v>100000</v>
      </c>
      <c r="O9" s="39"/>
      <c r="P9" s="39">
        <v>100000</v>
      </c>
      <c r="Q9" s="39"/>
      <c r="R9" s="39"/>
      <c r="S9" s="39"/>
    </row>
    <row r="10" ht="21" customHeight="1" spans="1:19">
      <c r="A10" s="157" t="s">
        <v>192</v>
      </c>
      <c r="B10" s="158" t="s">
        <v>70</v>
      </c>
      <c r="C10" s="158" t="s">
        <v>248</v>
      </c>
      <c r="D10" s="159" t="s">
        <v>376</v>
      </c>
      <c r="E10" s="159" t="s">
        <v>377</v>
      </c>
      <c r="F10" s="159" t="s">
        <v>375</v>
      </c>
      <c r="G10" s="168">
        <v>1</v>
      </c>
      <c r="H10" s="39"/>
      <c r="I10" s="39">
        <v>250000</v>
      </c>
      <c r="J10" s="39"/>
      <c r="K10" s="39"/>
      <c r="L10" s="39"/>
      <c r="M10" s="39"/>
      <c r="N10" s="39">
        <v>250000</v>
      </c>
      <c r="O10" s="39"/>
      <c r="P10" s="39">
        <v>250000</v>
      </c>
      <c r="Q10" s="39"/>
      <c r="R10" s="39"/>
      <c r="S10" s="39"/>
    </row>
    <row r="11" ht="21" customHeight="1" spans="1:19">
      <c r="A11" s="157" t="s">
        <v>192</v>
      </c>
      <c r="B11" s="158" t="s">
        <v>70</v>
      </c>
      <c r="C11" s="158" t="s">
        <v>248</v>
      </c>
      <c r="D11" s="159" t="s">
        <v>378</v>
      </c>
      <c r="E11" s="159" t="s">
        <v>379</v>
      </c>
      <c r="F11" s="159" t="s">
        <v>375</v>
      </c>
      <c r="G11" s="168">
        <v>1</v>
      </c>
      <c r="H11" s="39">
        <v>150000</v>
      </c>
      <c r="I11" s="39">
        <v>150000</v>
      </c>
      <c r="J11" s="39"/>
      <c r="K11" s="39"/>
      <c r="L11" s="39"/>
      <c r="M11" s="39"/>
      <c r="N11" s="39">
        <v>150000</v>
      </c>
      <c r="O11" s="39"/>
      <c r="P11" s="39">
        <v>150000</v>
      </c>
      <c r="Q11" s="39"/>
      <c r="R11" s="39"/>
      <c r="S11" s="39"/>
    </row>
    <row r="12" ht="21" customHeight="1" spans="1:19">
      <c r="A12" s="157" t="s">
        <v>192</v>
      </c>
      <c r="B12" s="158" t="s">
        <v>70</v>
      </c>
      <c r="C12" s="158" t="s">
        <v>248</v>
      </c>
      <c r="D12" s="159" t="s">
        <v>380</v>
      </c>
      <c r="E12" s="159" t="s">
        <v>381</v>
      </c>
      <c r="F12" s="159" t="s">
        <v>382</v>
      </c>
      <c r="G12" s="168">
        <v>1</v>
      </c>
      <c r="H12" s="39">
        <v>3000000</v>
      </c>
      <c r="I12" s="39">
        <v>3000000</v>
      </c>
      <c r="J12" s="39"/>
      <c r="K12" s="39"/>
      <c r="L12" s="39"/>
      <c r="M12" s="39"/>
      <c r="N12" s="39">
        <v>3000000</v>
      </c>
      <c r="O12" s="39"/>
      <c r="P12" s="39">
        <v>3000000</v>
      </c>
      <c r="Q12" s="39"/>
      <c r="R12" s="39"/>
      <c r="S12" s="39"/>
    </row>
    <row r="13" ht="21" customHeight="1" spans="1:19">
      <c r="A13" s="157" t="s">
        <v>192</v>
      </c>
      <c r="B13" s="158" t="s">
        <v>70</v>
      </c>
      <c r="C13" s="158" t="s">
        <v>248</v>
      </c>
      <c r="D13" s="159" t="s">
        <v>383</v>
      </c>
      <c r="E13" s="159" t="s">
        <v>384</v>
      </c>
      <c r="F13" s="159" t="s">
        <v>385</v>
      </c>
      <c r="G13" s="168">
        <v>70</v>
      </c>
      <c r="H13" s="39">
        <v>2100</v>
      </c>
      <c r="I13" s="39">
        <v>2100</v>
      </c>
      <c r="J13" s="39"/>
      <c r="K13" s="39"/>
      <c r="L13" s="39"/>
      <c r="M13" s="39"/>
      <c r="N13" s="39">
        <v>2100</v>
      </c>
      <c r="O13" s="39"/>
      <c r="P13" s="39">
        <v>2100</v>
      </c>
      <c r="Q13" s="39"/>
      <c r="R13" s="39"/>
      <c r="S13" s="39"/>
    </row>
    <row r="14" ht="21" customHeight="1" spans="1:19">
      <c r="A14" s="157" t="s">
        <v>192</v>
      </c>
      <c r="B14" s="158" t="s">
        <v>70</v>
      </c>
      <c r="C14" s="158" t="s">
        <v>248</v>
      </c>
      <c r="D14" s="159" t="s">
        <v>386</v>
      </c>
      <c r="E14" s="159" t="s">
        <v>387</v>
      </c>
      <c r="F14" s="159" t="s">
        <v>375</v>
      </c>
      <c r="G14" s="168">
        <v>1</v>
      </c>
      <c r="H14" s="39">
        <v>380000</v>
      </c>
      <c r="I14" s="39">
        <v>5380000</v>
      </c>
      <c r="J14" s="39"/>
      <c r="K14" s="39"/>
      <c r="L14" s="39"/>
      <c r="M14" s="39"/>
      <c r="N14" s="39">
        <v>5380000</v>
      </c>
      <c r="O14" s="39"/>
      <c r="P14" s="39">
        <v>5380000</v>
      </c>
      <c r="Q14" s="39"/>
      <c r="R14" s="39"/>
      <c r="S14" s="39"/>
    </row>
    <row r="15" ht="21" customHeight="1" spans="1:19">
      <c r="A15" s="157" t="s">
        <v>192</v>
      </c>
      <c r="B15" s="158" t="s">
        <v>70</v>
      </c>
      <c r="C15" s="158" t="s">
        <v>248</v>
      </c>
      <c r="D15" s="159" t="s">
        <v>388</v>
      </c>
      <c r="E15" s="159" t="s">
        <v>389</v>
      </c>
      <c r="F15" s="159" t="s">
        <v>375</v>
      </c>
      <c r="G15" s="168">
        <v>1</v>
      </c>
      <c r="H15" s="39"/>
      <c r="I15" s="39">
        <v>70000</v>
      </c>
      <c r="J15" s="39"/>
      <c r="K15" s="39"/>
      <c r="L15" s="39"/>
      <c r="M15" s="39"/>
      <c r="N15" s="39">
        <v>70000</v>
      </c>
      <c r="O15" s="39"/>
      <c r="P15" s="39">
        <v>70000</v>
      </c>
      <c r="Q15" s="39"/>
      <c r="R15" s="39"/>
      <c r="S15" s="39"/>
    </row>
    <row r="16" ht="21" customHeight="1" spans="1:19">
      <c r="A16" s="157" t="s">
        <v>192</v>
      </c>
      <c r="B16" s="158" t="s">
        <v>70</v>
      </c>
      <c r="C16" s="158" t="s">
        <v>248</v>
      </c>
      <c r="D16" s="159" t="s">
        <v>390</v>
      </c>
      <c r="E16" s="159" t="s">
        <v>391</v>
      </c>
      <c r="F16" s="159" t="s">
        <v>375</v>
      </c>
      <c r="G16" s="168">
        <v>1</v>
      </c>
      <c r="H16" s="39">
        <v>100000</v>
      </c>
      <c r="I16" s="39">
        <v>100000</v>
      </c>
      <c r="J16" s="39"/>
      <c r="K16" s="39"/>
      <c r="L16" s="39"/>
      <c r="M16" s="39"/>
      <c r="N16" s="39">
        <v>100000</v>
      </c>
      <c r="O16" s="39"/>
      <c r="P16" s="39">
        <v>100000</v>
      </c>
      <c r="Q16" s="39"/>
      <c r="R16" s="39"/>
      <c r="S16" s="39"/>
    </row>
    <row r="17" ht="21" customHeight="1" spans="1:19">
      <c r="A17" s="157" t="s">
        <v>192</v>
      </c>
      <c r="B17" s="158" t="s">
        <v>70</v>
      </c>
      <c r="C17" s="158" t="s">
        <v>248</v>
      </c>
      <c r="D17" s="159" t="s">
        <v>392</v>
      </c>
      <c r="E17" s="159" t="s">
        <v>393</v>
      </c>
      <c r="F17" s="159" t="s">
        <v>394</v>
      </c>
      <c r="G17" s="168">
        <v>1</v>
      </c>
      <c r="H17" s="39">
        <v>5000</v>
      </c>
      <c r="I17" s="39">
        <v>5000</v>
      </c>
      <c r="J17" s="39"/>
      <c r="K17" s="39"/>
      <c r="L17" s="39"/>
      <c r="M17" s="39"/>
      <c r="N17" s="39">
        <v>5000</v>
      </c>
      <c r="O17" s="39"/>
      <c r="P17" s="39">
        <v>5000</v>
      </c>
      <c r="Q17" s="39"/>
      <c r="R17" s="39"/>
      <c r="S17" s="39"/>
    </row>
    <row r="18" ht="21" customHeight="1" spans="1:19">
      <c r="A18" s="157" t="s">
        <v>192</v>
      </c>
      <c r="B18" s="158" t="s">
        <v>70</v>
      </c>
      <c r="C18" s="158" t="s">
        <v>248</v>
      </c>
      <c r="D18" s="159" t="s">
        <v>252</v>
      </c>
      <c r="E18" s="159" t="s">
        <v>395</v>
      </c>
      <c r="F18" s="159" t="s">
        <v>375</v>
      </c>
      <c r="G18" s="168">
        <v>1</v>
      </c>
      <c r="H18" s="39">
        <v>7410</v>
      </c>
      <c r="I18" s="39">
        <v>7410</v>
      </c>
      <c r="J18" s="39"/>
      <c r="K18" s="39"/>
      <c r="L18" s="39"/>
      <c r="M18" s="39"/>
      <c r="N18" s="39">
        <v>7410</v>
      </c>
      <c r="O18" s="39"/>
      <c r="P18" s="39">
        <v>7410</v>
      </c>
      <c r="Q18" s="39"/>
      <c r="R18" s="39"/>
      <c r="S18" s="39"/>
    </row>
    <row r="19" ht="21" customHeight="1" spans="1:19">
      <c r="A19" s="157" t="s">
        <v>192</v>
      </c>
      <c r="B19" s="158" t="s">
        <v>70</v>
      </c>
      <c r="C19" s="158" t="s">
        <v>248</v>
      </c>
      <c r="D19" s="159" t="s">
        <v>396</v>
      </c>
      <c r="E19" s="159" t="s">
        <v>397</v>
      </c>
      <c r="F19" s="159" t="s">
        <v>375</v>
      </c>
      <c r="G19" s="168">
        <v>1</v>
      </c>
      <c r="H19" s="39">
        <v>200000</v>
      </c>
      <c r="I19" s="39">
        <v>2000000</v>
      </c>
      <c r="J19" s="39"/>
      <c r="K19" s="39"/>
      <c r="L19" s="39"/>
      <c r="M19" s="39"/>
      <c r="N19" s="39">
        <v>2000000</v>
      </c>
      <c r="O19" s="39"/>
      <c r="P19" s="39">
        <v>2000000</v>
      </c>
      <c r="Q19" s="39"/>
      <c r="R19" s="39"/>
      <c r="S19" s="39"/>
    </row>
    <row r="20" ht="21" customHeight="1" spans="1:19">
      <c r="A20" s="157" t="s">
        <v>192</v>
      </c>
      <c r="B20" s="158" t="s">
        <v>70</v>
      </c>
      <c r="C20" s="158" t="s">
        <v>248</v>
      </c>
      <c r="D20" s="159" t="s">
        <v>398</v>
      </c>
      <c r="E20" s="159" t="s">
        <v>399</v>
      </c>
      <c r="F20" s="159" t="s">
        <v>394</v>
      </c>
      <c r="G20" s="168">
        <v>6</v>
      </c>
      <c r="H20" s="39">
        <v>30000</v>
      </c>
      <c r="I20" s="39">
        <v>30000</v>
      </c>
      <c r="J20" s="39"/>
      <c r="K20" s="39"/>
      <c r="L20" s="39"/>
      <c r="M20" s="39"/>
      <c r="N20" s="39">
        <v>30000</v>
      </c>
      <c r="O20" s="39"/>
      <c r="P20" s="39">
        <v>30000</v>
      </c>
      <c r="Q20" s="39"/>
      <c r="R20" s="39"/>
      <c r="S20" s="39"/>
    </row>
    <row r="21" ht="21" customHeight="1" spans="1:19">
      <c r="A21" s="157" t="s">
        <v>192</v>
      </c>
      <c r="B21" s="158" t="s">
        <v>70</v>
      </c>
      <c r="C21" s="158" t="s">
        <v>248</v>
      </c>
      <c r="D21" s="159" t="s">
        <v>400</v>
      </c>
      <c r="E21" s="159" t="s">
        <v>401</v>
      </c>
      <c r="F21" s="159" t="s">
        <v>402</v>
      </c>
      <c r="G21" s="168">
        <v>5</v>
      </c>
      <c r="H21" s="39">
        <v>4000</v>
      </c>
      <c r="I21" s="39">
        <v>4000</v>
      </c>
      <c r="J21" s="39"/>
      <c r="K21" s="39"/>
      <c r="L21" s="39"/>
      <c r="M21" s="39"/>
      <c r="N21" s="39">
        <v>4000</v>
      </c>
      <c r="O21" s="39"/>
      <c r="P21" s="39">
        <v>4000</v>
      </c>
      <c r="Q21" s="39"/>
      <c r="R21" s="39"/>
      <c r="S21" s="39"/>
    </row>
    <row r="22" ht="21" customHeight="1" spans="1:19">
      <c r="A22" s="157" t="s">
        <v>192</v>
      </c>
      <c r="B22" s="158" t="s">
        <v>70</v>
      </c>
      <c r="C22" s="158" t="s">
        <v>248</v>
      </c>
      <c r="D22" s="159" t="s">
        <v>403</v>
      </c>
      <c r="E22" s="159" t="s">
        <v>404</v>
      </c>
      <c r="F22" s="159" t="s">
        <v>375</v>
      </c>
      <c r="G22" s="168">
        <v>1</v>
      </c>
      <c r="H22" s="39">
        <v>1500000</v>
      </c>
      <c r="I22" s="39">
        <v>1500000</v>
      </c>
      <c r="J22" s="39"/>
      <c r="K22" s="39"/>
      <c r="L22" s="39"/>
      <c r="M22" s="39"/>
      <c r="N22" s="39">
        <v>1500000</v>
      </c>
      <c r="O22" s="39"/>
      <c r="P22" s="39">
        <v>1500000</v>
      </c>
      <c r="Q22" s="39"/>
      <c r="R22" s="39"/>
      <c r="S22" s="39"/>
    </row>
    <row r="23" ht="21" customHeight="1" spans="1:19">
      <c r="A23" s="160" t="s">
        <v>163</v>
      </c>
      <c r="B23" s="161"/>
      <c r="C23" s="161"/>
      <c r="D23" s="162"/>
      <c r="E23" s="162"/>
      <c r="F23" s="162"/>
      <c r="G23" s="169"/>
      <c r="H23" s="39">
        <v>5628510</v>
      </c>
      <c r="I23" s="39">
        <v>12748510</v>
      </c>
      <c r="J23" s="39">
        <v>150000</v>
      </c>
      <c r="K23" s="39"/>
      <c r="L23" s="39"/>
      <c r="M23" s="39"/>
      <c r="N23" s="39">
        <v>12598510</v>
      </c>
      <c r="O23" s="39"/>
      <c r="P23" s="39">
        <v>12598510</v>
      </c>
      <c r="Q23" s="39"/>
      <c r="R23" s="39"/>
      <c r="S23" s="39"/>
    </row>
    <row r="24" ht="21" customHeight="1" spans="1:19">
      <c r="A24" s="164" t="s">
        <v>405</v>
      </c>
      <c r="B24" s="68"/>
      <c r="C24" s="68"/>
      <c r="D24" s="164"/>
      <c r="E24" s="164"/>
      <c r="F24" s="164"/>
      <c r="G24" s="170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</row>
  </sheetData>
  <mergeCells count="19">
    <mergeCell ref="A2:S2"/>
    <mergeCell ref="A3:H3"/>
    <mergeCell ref="I4:S4"/>
    <mergeCell ref="N5:S5"/>
    <mergeCell ref="A23:G23"/>
    <mergeCell ref="A24:S2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23" sqref="C2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31"/>
      <c r="B1" s="136"/>
      <c r="C1" s="136"/>
      <c r="D1" s="136"/>
      <c r="E1" s="136"/>
      <c r="F1" s="136"/>
      <c r="G1" s="136"/>
      <c r="H1" s="131"/>
      <c r="I1" s="131"/>
      <c r="J1" s="131"/>
      <c r="K1" s="131"/>
      <c r="L1" s="131"/>
      <c r="M1" s="131"/>
      <c r="N1" s="137"/>
      <c r="O1" s="131"/>
      <c r="P1" s="131"/>
      <c r="Q1" s="136"/>
      <c r="R1" s="131"/>
      <c r="S1" s="138"/>
      <c r="T1" s="138" t="s">
        <v>406</v>
      </c>
    </row>
    <row r="2" ht="41.25" customHeight="1" spans="1:20">
      <c r="A2" s="127" t="str">
        <f>"2026"&amp;"年部门政府购买服务预算表"</f>
        <v>2026年部门政府购买服务预算表</v>
      </c>
      <c r="B2" s="122"/>
      <c r="C2" s="122"/>
      <c r="D2" s="122"/>
      <c r="E2" s="122"/>
      <c r="F2" s="122"/>
      <c r="G2" s="122"/>
      <c r="H2" s="139"/>
      <c r="I2" s="139"/>
      <c r="J2" s="139"/>
      <c r="K2" s="139"/>
      <c r="L2" s="139"/>
      <c r="M2" s="139"/>
      <c r="N2" s="140"/>
      <c r="O2" s="139"/>
      <c r="P2" s="139"/>
      <c r="Q2" s="122"/>
      <c r="R2" s="139"/>
      <c r="S2" s="140"/>
      <c r="T2" s="122"/>
    </row>
    <row r="3" ht="22.5" customHeight="1" spans="1:20">
      <c r="A3" s="128" t="str">
        <f>"单位名称："&amp;"昆明市东川区殡仪馆"</f>
        <v>单位名称：昆明市东川区殡仪馆</v>
      </c>
      <c r="B3" s="141"/>
      <c r="C3" s="141"/>
      <c r="D3" s="141"/>
      <c r="E3" s="141"/>
      <c r="F3" s="141"/>
      <c r="G3" s="141"/>
      <c r="H3" s="129"/>
      <c r="I3" s="129"/>
      <c r="J3" s="129"/>
      <c r="K3" s="129"/>
      <c r="L3" s="129"/>
      <c r="M3" s="129"/>
      <c r="N3" s="137"/>
      <c r="O3" s="131"/>
      <c r="P3" s="131"/>
      <c r="Q3" s="136"/>
      <c r="R3" s="131"/>
      <c r="S3" s="142"/>
      <c r="T3" s="138" t="s">
        <v>1</v>
      </c>
    </row>
    <row r="4" ht="24" customHeight="1" spans="1:20">
      <c r="A4" s="73" t="s">
        <v>173</v>
      </c>
      <c r="B4" s="143" t="s">
        <v>174</v>
      </c>
      <c r="C4" s="143" t="s">
        <v>360</v>
      </c>
      <c r="D4" s="143" t="s">
        <v>407</v>
      </c>
      <c r="E4" s="143" t="s">
        <v>408</v>
      </c>
      <c r="F4" s="143" t="s">
        <v>409</v>
      </c>
      <c r="G4" s="143" t="s">
        <v>410</v>
      </c>
      <c r="H4" s="144" t="s">
        <v>411</v>
      </c>
      <c r="I4" s="144" t="s">
        <v>412</v>
      </c>
      <c r="J4" s="145" t="s">
        <v>181</v>
      </c>
      <c r="K4" s="145"/>
      <c r="L4" s="145"/>
      <c r="M4" s="145"/>
      <c r="N4" s="146"/>
      <c r="O4" s="145"/>
      <c r="P4" s="145"/>
      <c r="Q4" s="147"/>
      <c r="R4" s="145"/>
      <c r="S4" s="146"/>
      <c r="T4" s="132"/>
    </row>
    <row r="5" ht="24" customHeight="1" spans="1:20">
      <c r="A5" s="75"/>
      <c r="B5" s="148"/>
      <c r="C5" s="148"/>
      <c r="D5" s="148"/>
      <c r="E5" s="148"/>
      <c r="F5" s="148"/>
      <c r="G5" s="148"/>
      <c r="H5" s="149"/>
      <c r="I5" s="149"/>
      <c r="J5" s="149" t="s">
        <v>55</v>
      </c>
      <c r="K5" s="149" t="s">
        <v>58</v>
      </c>
      <c r="L5" s="149" t="s">
        <v>366</v>
      </c>
      <c r="M5" s="149" t="s">
        <v>367</v>
      </c>
      <c r="N5" s="150" t="s">
        <v>368</v>
      </c>
      <c r="O5" s="151" t="s">
        <v>369</v>
      </c>
      <c r="P5" s="151"/>
      <c r="Q5" s="152"/>
      <c r="R5" s="151"/>
      <c r="S5" s="153"/>
      <c r="T5" s="154"/>
    </row>
    <row r="6" ht="54" customHeight="1" spans="1:20">
      <c r="A6" s="78"/>
      <c r="B6" s="154"/>
      <c r="C6" s="154"/>
      <c r="D6" s="154"/>
      <c r="E6" s="154"/>
      <c r="F6" s="154"/>
      <c r="G6" s="154"/>
      <c r="H6" s="155"/>
      <c r="I6" s="155"/>
      <c r="J6" s="155"/>
      <c r="K6" s="155" t="s">
        <v>57</v>
      </c>
      <c r="L6" s="155"/>
      <c r="M6" s="155"/>
      <c r="N6" s="156"/>
      <c r="O6" s="155" t="s">
        <v>57</v>
      </c>
      <c r="P6" s="155" t="s">
        <v>64</v>
      </c>
      <c r="Q6" s="154" t="s">
        <v>65</v>
      </c>
      <c r="R6" s="155" t="s">
        <v>66</v>
      </c>
      <c r="S6" s="156" t="s">
        <v>67</v>
      </c>
      <c r="T6" s="154" t="s">
        <v>68</v>
      </c>
    </row>
    <row r="7" ht="17.25" customHeight="1" spans="1:20">
      <c r="A7" s="79">
        <v>1</v>
      </c>
      <c r="B7" s="154">
        <v>2</v>
      </c>
      <c r="C7" s="79">
        <v>3</v>
      </c>
      <c r="D7" s="79">
        <v>4</v>
      </c>
      <c r="E7" s="154">
        <v>5</v>
      </c>
      <c r="F7" s="79">
        <v>6</v>
      </c>
      <c r="G7" s="79">
        <v>7</v>
      </c>
      <c r="H7" s="154">
        <v>8</v>
      </c>
      <c r="I7" s="79">
        <v>9</v>
      </c>
      <c r="J7" s="79">
        <v>10</v>
      </c>
      <c r="K7" s="154">
        <v>11</v>
      </c>
      <c r="L7" s="79">
        <v>12</v>
      </c>
      <c r="M7" s="79">
        <v>13</v>
      </c>
      <c r="N7" s="154">
        <v>14</v>
      </c>
      <c r="O7" s="79">
        <v>15</v>
      </c>
      <c r="P7" s="79">
        <v>16</v>
      </c>
      <c r="Q7" s="154">
        <v>17</v>
      </c>
      <c r="R7" s="79">
        <v>18</v>
      </c>
      <c r="S7" s="79">
        <v>19</v>
      </c>
      <c r="T7" s="79">
        <v>20</v>
      </c>
    </row>
    <row r="8" ht="21" customHeight="1" spans="1:20">
      <c r="A8" s="157"/>
      <c r="B8" s="158"/>
      <c r="C8" s="158"/>
      <c r="D8" s="158"/>
      <c r="E8" s="158"/>
      <c r="F8" s="158"/>
      <c r="G8" s="158"/>
      <c r="H8" s="159"/>
      <c r="I8" s="15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1" customHeight="1" spans="1:20">
      <c r="A9" s="160" t="s">
        <v>163</v>
      </c>
      <c r="B9" s="161"/>
      <c r="C9" s="161"/>
      <c r="D9" s="161"/>
      <c r="E9" s="161"/>
      <c r="F9" s="161"/>
      <c r="G9" s="161"/>
      <c r="H9" s="162"/>
      <c r="I9" s="163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="87" customFormat="1" ht="12" spans="1:20">
      <c r="A10" s="97" t="s">
        <v>413</v>
      </c>
      <c r="B10" s="97"/>
      <c r="C10" s="97"/>
      <c r="D10" s="97"/>
      <c r="E10" s="97"/>
      <c r="G10" s="97"/>
      <c r="J10" s="9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$A9:$XFD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26"/>
      <c r="M1" s="66" t="s">
        <v>414</v>
      </c>
    </row>
    <row r="2" ht="41.25" customHeight="1" spans="1:13">
      <c r="A2" s="127" t="str">
        <f>"2026"&amp;"年对下转移支付预算表"</f>
        <v>2026年对下转移支付预算表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22"/>
    </row>
    <row r="3" ht="18" customHeight="1" spans="1:13">
      <c r="A3" s="128" t="str">
        <f>"单位名称："&amp;"昆明市东川区殡仪馆"</f>
        <v>单位名称：昆明市东川区殡仪馆</v>
      </c>
      <c r="B3" s="129"/>
      <c r="C3" s="129"/>
      <c r="D3" s="130"/>
      <c r="E3" s="131"/>
      <c r="F3" s="131"/>
      <c r="G3" s="131"/>
      <c r="H3" s="131"/>
      <c r="I3" s="131"/>
      <c r="M3" s="71" t="s">
        <v>1</v>
      </c>
    </row>
    <row r="4" ht="19.5" customHeight="1" spans="1:13">
      <c r="A4" s="88" t="s">
        <v>415</v>
      </c>
      <c r="B4" s="16" t="s">
        <v>181</v>
      </c>
      <c r="C4" s="17"/>
      <c r="D4" s="17"/>
      <c r="E4" s="16" t="s">
        <v>416</v>
      </c>
      <c r="F4" s="17"/>
      <c r="G4" s="17"/>
      <c r="H4" s="17"/>
      <c r="I4" s="17"/>
      <c r="J4" s="17"/>
      <c r="K4" s="17"/>
      <c r="L4" s="17"/>
      <c r="M4" s="132"/>
    </row>
    <row r="5" ht="40.5" customHeight="1" spans="1:13">
      <c r="A5" s="79"/>
      <c r="B5" s="89" t="s">
        <v>55</v>
      </c>
      <c r="C5" s="73" t="s">
        <v>58</v>
      </c>
      <c r="D5" s="133" t="s">
        <v>366</v>
      </c>
      <c r="E5" s="109"/>
      <c r="F5" s="109"/>
      <c r="G5" s="109"/>
      <c r="H5" s="109"/>
      <c r="I5" s="109"/>
      <c r="J5" s="109"/>
      <c r="K5" s="109"/>
      <c r="L5" s="109"/>
      <c r="M5" s="134"/>
    </row>
    <row r="6" ht="19.5" customHeight="1" spans="1:13">
      <c r="A6" s="80">
        <v>1</v>
      </c>
      <c r="B6" s="80">
        <v>2</v>
      </c>
      <c r="C6" s="80">
        <v>3</v>
      </c>
      <c r="D6" s="135">
        <v>4</v>
      </c>
      <c r="E6" s="90">
        <v>5</v>
      </c>
      <c r="F6" s="80">
        <v>6</v>
      </c>
      <c r="G6" s="80">
        <v>7</v>
      </c>
      <c r="H6" s="135">
        <v>8</v>
      </c>
      <c r="I6" s="80">
        <v>9</v>
      </c>
      <c r="J6" s="80">
        <v>10</v>
      </c>
      <c r="K6" s="80">
        <v>11</v>
      </c>
      <c r="L6" s="80">
        <v>13</v>
      </c>
      <c r="M6" s="90">
        <v>24</v>
      </c>
    </row>
    <row r="7" ht="19.5" customHeight="1" spans="1:13">
      <c r="A7" s="5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ht="19.5" customHeight="1" spans="1:13">
      <c r="A8" s="124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="87" customFormat="1" ht="12" spans="1:13">
      <c r="A9" s="97" t="s">
        <v>417</v>
      </c>
      <c r="B9" s="97"/>
      <c r="C9" s="97"/>
      <c r="D9" s="97"/>
      <c r="E9" s="97"/>
      <c r="G9" s="97"/>
      <c r="J9" s="97"/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$A8:$XFD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66" t="s">
        <v>418</v>
      </c>
    </row>
    <row r="2" ht="41.25" customHeight="1" spans="1:10">
      <c r="A2" s="121" t="str">
        <f>"2026"&amp;"年对下转移支付绩效目标表"</f>
        <v>2026年对下转移支付绩效目标表</v>
      </c>
      <c r="B2" s="67"/>
      <c r="C2" s="67"/>
      <c r="D2" s="67"/>
      <c r="E2" s="67"/>
      <c r="F2" s="122"/>
      <c r="G2" s="67"/>
      <c r="H2" s="122"/>
      <c r="I2" s="122"/>
      <c r="J2" s="67"/>
    </row>
    <row r="3" ht="17.25" customHeight="1" spans="1:10">
      <c r="A3" s="68" t="str">
        <f>"单位名称："&amp;"昆明市东川区殡仪馆"</f>
        <v>单位名称：昆明市东川区殡仪馆</v>
      </c>
    </row>
    <row r="4" ht="44.25" customHeight="1" spans="1:10">
      <c r="A4" s="24" t="s">
        <v>415</v>
      </c>
      <c r="B4" s="24" t="s">
        <v>277</v>
      </c>
      <c r="C4" s="24" t="s">
        <v>278</v>
      </c>
      <c r="D4" s="24" t="s">
        <v>279</v>
      </c>
      <c r="E4" s="24" t="s">
        <v>280</v>
      </c>
      <c r="F4" s="123" t="s">
        <v>281</v>
      </c>
      <c r="G4" s="24" t="s">
        <v>282</v>
      </c>
      <c r="H4" s="123" t="s">
        <v>283</v>
      </c>
      <c r="I4" s="123" t="s">
        <v>284</v>
      </c>
      <c r="J4" s="24" t="s">
        <v>285</v>
      </c>
    </row>
    <row r="5" ht="14.25" customHeight="1" spans="1:10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123">
        <v>6</v>
      </c>
      <c r="G5" s="24">
        <v>7</v>
      </c>
      <c r="H5" s="123">
        <v>8</v>
      </c>
      <c r="I5" s="123">
        <v>9</v>
      </c>
      <c r="J5" s="24">
        <v>10</v>
      </c>
    </row>
    <row r="6" ht="42" customHeight="1" spans="1:10">
      <c r="A6" s="58"/>
      <c r="B6" s="124"/>
      <c r="C6" s="124"/>
      <c r="D6" s="124"/>
      <c r="E6" s="57"/>
      <c r="F6" s="125"/>
      <c r="G6" s="57"/>
      <c r="H6" s="125"/>
      <c r="I6" s="125"/>
      <c r="J6" s="57"/>
    </row>
    <row r="7" ht="42" customHeight="1" spans="1:10">
      <c r="A7" s="58"/>
      <c r="B7" s="56"/>
      <c r="C7" s="56"/>
      <c r="D7" s="56"/>
      <c r="E7" s="58"/>
      <c r="F7" s="56"/>
      <c r="G7" s="58"/>
      <c r="H7" s="56"/>
      <c r="I7" s="56"/>
      <c r="J7" s="58"/>
    </row>
    <row r="8" s="87" customFormat="1" spans="1:10">
      <c r="A8" s="97" t="s">
        <v>419</v>
      </c>
      <c r="B8" s="97"/>
      <c r="C8" s="97"/>
      <c r="D8" s="97"/>
      <c r="E8" s="97"/>
      <c r="G8" s="97"/>
      <c r="J8" s="97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$A9:$XFD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10">
      <c r="A1" s="98" t="s">
        <v>420</v>
      </c>
      <c r="B1" s="99"/>
      <c r="C1" s="99"/>
      <c r="D1" s="100"/>
      <c r="E1" s="100"/>
      <c r="F1" s="100"/>
      <c r="G1" s="99"/>
      <c r="H1" s="99"/>
      <c r="I1" s="100"/>
    </row>
    <row r="2" ht="41.25" customHeight="1" spans="1:10">
      <c r="A2" s="101" t="str">
        <f>"2026"&amp;"年新增资产配置预算表"</f>
        <v>2026年新增资产配置预算表</v>
      </c>
      <c r="B2" s="102"/>
      <c r="C2" s="102"/>
      <c r="D2" s="103"/>
      <c r="E2" s="103"/>
      <c r="F2" s="103"/>
      <c r="G2" s="102"/>
      <c r="H2" s="102"/>
      <c r="I2" s="103"/>
    </row>
    <row r="3" customHeight="1" spans="1:10">
      <c r="A3" s="104" t="str">
        <f>"单位名称："&amp;"昆明市东川区殡仪馆"</f>
        <v>单位名称：昆明市东川区殡仪馆</v>
      </c>
      <c r="B3" s="105"/>
      <c r="C3" s="105"/>
      <c r="D3" s="106"/>
      <c r="F3" s="103"/>
      <c r="G3" s="102"/>
      <c r="H3" s="102"/>
      <c r="I3" s="107" t="s">
        <v>1</v>
      </c>
    </row>
    <row r="4" ht="28.5" customHeight="1" spans="1:10">
      <c r="A4" s="108" t="s">
        <v>173</v>
      </c>
      <c r="B4" s="109" t="s">
        <v>174</v>
      </c>
      <c r="C4" s="110" t="s">
        <v>421</v>
      </c>
      <c r="D4" s="108" t="s">
        <v>422</v>
      </c>
      <c r="E4" s="108" t="s">
        <v>423</v>
      </c>
      <c r="F4" s="108" t="s">
        <v>424</v>
      </c>
      <c r="G4" s="109" t="s">
        <v>425</v>
      </c>
      <c r="H4" s="90"/>
      <c r="I4" s="108"/>
    </row>
    <row r="5" ht="21" customHeight="1" spans="1:10">
      <c r="A5" s="110"/>
      <c r="B5" s="111"/>
      <c r="C5" s="111"/>
      <c r="D5" s="112"/>
      <c r="E5" s="111"/>
      <c r="F5" s="111"/>
      <c r="G5" s="109" t="s">
        <v>364</v>
      </c>
      <c r="H5" s="109" t="s">
        <v>426</v>
      </c>
      <c r="I5" s="109" t="s">
        <v>427</v>
      </c>
    </row>
    <row r="6" ht="17.25" customHeight="1" spans="1:10">
      <c r="A6" s="113" t="s">
        <v>82</v>
      </c>
      <c r="B6" s="55" t="s">
        <v>83</v>
      </c>
      <c r="C6" s="113" t="s">
        <v>84</v>
      </c>
      <c r="D6" s="57" t="s">
        <v>85</v>
      </c>
      <c r="E6" s="113" t="s">
        <v>86</v>
      </c>
      <c r="F6" s="55" t="s">
        <v>87</v>
      </c>
      <c r="G6" s="114" t="s">
        <v>88</v>
      </c>
      <c r="H6" s="57" t="s">
        <v>89</v>
      </c>
      <c r="I6" s="57">
        <v>9</v>
      </c>
    </row>
    <row r="7" ht="19.5" customHeight="1" spans="1:10">
      <c r="A7" s="115"/>
      <c r="B7" s="93"/>
      <c r="C7" s="93"/>
      <c r="D7" s="58"/>
      <c r="E7" s="56"/>
      <c r="F7" s="114"/>
      <c r="G7" s="116"/>
      <c r="H7" s="117"/>
      <c r="I7" s="117"/>
    </row>
    <row r="8" ht="19.5" customHeight="1" spans="1:10">
      <c r="A8" s="29" t="s">
        <v>55</v>
      </c>
      <c r="B8" s="118"/>
      <c r="C8" s="118"/>
      <c r="D8" s="119"/>
      <c r="E8" s="120"/>
      <c r="F8" s="120"/>
      <c r="G8" s="116"/>
      <c r="H8" s="117"/>
      <c r="I8" s="117"/>
    </row>
    <row r="9" s="87" customFormat="1" ht="12" spans="1:10">
      <c r="A9" s="97" t="s">
        <v>428</v>
      </c>
      <c r="B9" s="97"/>
      <c r="C9" s="97"/>
      <c r="D9" s="97"/>
      <c r="E9" s="97"/>
      <c r="G9" s="97"/>
      <c r="J9" s="97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H26" sqref="H2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65"/>
      <c r="E1" s="65"/>
      <c r="F1" s="65"/>
      <c r="G1" s="65"/>
      <c r="K1" s="66" t="s">
        <v>429</v>
      </c>
    </row>
    <row r="2" ht="41.25" customHeight="1" spans="1:11">
      <c r="A2" s="67" t="str">
        <f>"2026"&amp;"年上级补助项目支出预算表"</f>
        <v>2026年上级补助项目支出预算表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3.5" customHeight="1" spans="1:11">
      <c r="A3" s="68" t="str">
        <f>"单位名称："&amp;"昆明市东川区殡仪馆"</f>
        <v>单位名称：昆明市东川区殡仪馆</v>
      </c>
      <c r="B3" s="69"/>
      <c r="C3" s="69"/>
      <c r="D3" s="69"/>
      <c r="E3" s="69"/>
      <c r="F3" s="69"/>
      <c r="G3" s="69"/>
      <c r="H3" s="70"/>
      <c r="I3" s="70"/>
      <c r="J3" s="70"/>
      <c r="K3" s="71" t="s">
        <v>1</v>
      </c>
    </row>
    <row r="4" ht="21.75" customHeight="1" spans="1:11">
      <c r="A4" s="72" t="s">
        <v>224</v>
      </c>
      <c r="B4" s="72" t="s">
        <v>176</v>
      </c>
      <c r="C4" s="72" t="s">
        <v>225</v>
      </c>
      <c r="D4" s="73" t="s">
        <v>177</v>
      </c>
      <c r="E4" s="73" t="s">
        <v>178</v>
      </c>
      <c r="F4" s="73" t="s">
        <v>226</v>
      </c>
      <c r="G4" s="73" t="s">
        <v>227</v>
      </c>
      <c r="H4" s="88" t="s">
        <v>55</v>
      </c>
      <c r="I4" s="16" t="s">
        <v>430</v>
      </c>
      <c r="J4" s="17"/>
      <c r="K4" s="18"/>
    </row>
    <row r="5" ht="21.75" customHeight="1" spans="1:11">
      <c r="A5" s="74"/>
      <c r="B5" s="74"/>
      <c r="C5" s="74"/>
      <c r="D5" s="75"/>
      <c r="E5" s="75"/>
      <c r="F5" s="75"/>
      <c r="G5" s="75"/>
      <c r="H5" s="89"/>
      <c r="I5" s="73" t="s">
        <v>58</v>
      </c>
      <c r="J5" s="73" t="s">
        <v>59</v>
      </c>
      <c r="K5" s="73" t="s">
        <v>60</v>
      </c>
    </row>
    <row r="6" ht="40.5" customHeight="1" spans="1:11">
      <c r="A6" s="77"/>
      <c r="B6" s="77"/>
      <c r="C6" s="77"/>
      <c r="D6" s="78"/>
      <c r="E6" s="78"/>
      <c r="F6" s="78"/>
      <c r="G6" s="78"/>
      <c r="H6" s="79"/>
      <c r="I6" s="78" t="s">
        <v>57</v>
      </c>
      <c r="J6" s="78"/>
      <c r="K6" s="78"/>
    </row>
    <row r="7" ht="15" customHeight="1" spans="1:11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90">
        <v>10</v>
      </c>
      <c r="K7" s="90">
        <v>11</v>
      </c>
    </row>
    <row r="8" ht="18.75" customHeight="1" spans="1:11">
      <c r="A8" s="58"/>
      <c r="B8" s="56"/>
      <c r="C8" s="58"/>
      <c r="D8" s="58"/>
      <c r="E8" s="58"/>
      <c r="F8" s="58"/>
      <c r="G8" s="58"/>
      <c r="H8" s="91"/>
      <c r="I8" s="92"/>
      <c r="J8" s="92"/>
      <c r="K8" s="91"/>
    </row>
    <row r="9" ht="18.75" customHeight="1" spans="1:11">
      <c r="A9" s="93"/>
      <c r="B9" s="56"/>
      <c r="C9" s="56"/>
      <c r="D9" s="56"/>
      <c r="E9" s="56"/>
      <c r="F9" s="56"/>
      <c r="G9" s="56"/>
      <c r="H9" s="82"/>
      <c r="I9" s="82"/>
      <c r="J9" s="82"/>
      <c r="K9" s="91"/>
    </row>
    <row r="10" ht="18.75" customHeight="1" spans="1:11">
      <c r="A10" s="94" t="s">
        <v>163</v>
      </c>
      <c r="B10" s="95"/>
      <c r="C10" s="95"/>
      <c r="D10" s="95"/>
      <c r="E10" s="95"/>
      <c r="F10" s="95"/>
      <c r="G10" s="96"/>
      <c r="H10" s="82"/>
      <c r="I10" s="82"/>
      <c r="J10" s="82"/>
      <c r="K10" s="91"/>
    </row>
    <row r="11" s="87" customFormat="1" ht="12" spans="1:11">
      <c r="A11" s="97" t="s">
        <v>431</v>
      </c>
      <c r="B11" s="97"/>
      <c r="C11" s="97"/>
      <c r="D11" s="97"/>
      <c r="E11" s="97"/>
      <c r="G11" s="97"/>
      <c r="J11" s="9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selection activeCell="E24" sqref="E2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65"/>
      <c r="G1" s="66" t="s">
        <v>432</v>
      </c>
    </row>
    <row r="2" ht="41.25" customHeight="1" spans="1:7">
      <c r="A2" s="67" t="str">
        <f>"2026"&amp;"年部门项目中期规划预算表"</f>
        <v>2026年部门项目中期规划预算表</v>
      </c>
      <c r="B2" s="67"/>
      <c r="C2" s="67"/>
      <c r="D2" s="67"/>
      <c r="E2" s="67"/>
      <c r="F2" s="67"/>
      <c r="G2" s="67"/>
    </row>
    <row r="3" ht="13.5" customHeight="1" spans="1:7">
      <c r="A3" s="68" t="str">
        <f>"单位名称："&amp;"昆明市东川区殡仪馆"</f>
        <v>单位名称：昆明市东川区殡仪馆</v>
      </c>
      <c r="B3" s="69"/>
      <c r="C3" s="69"/>
      <c r="D3" s="69"/>
      <c r="E3" s="70"/>
      <c r="F3" s="70"/>
      <c r="G3" s="71" t="s">
        <v>1</v>
      </c>
    </row>
    <row r="4" ht="21.75" customHeight="1" spans="1:7">
      <c r="A4" s="72" t="s">
        <v>225</v>
      </c>
      <c r="B4" s="72" t="s">
        <v>224</v>
      </c>
      <c r="C4" s="72" t="s">
        <v>176</v>
      </c>
      <c r="D4" s="73" t="s">
        <v>433</v>
      </c>
      <c r="E4" s="16" t="s">
        <v>58</v>
      </c>
      <c r="F4" s="17"/>
      <c r="G4" s="18"/>
    </row>
    <row r="5" ht="21.75" customHeight="1" spans="1:7">
      <c r="A5" s="74"/>
      <c r="B5" s="74"/>
      <c r="C5" s="74"/>
      <c r="D5" s="75"/>
      <c r="E5" s="76" t="str">
        <f>"2026"&amp;"年"</f>
        <v>2026年</v>
      </c>
      <c r="F5" s="73" t="str">
        <f>("2026"+1)&amp;"年"</f>
        <v>2027年</v>
      </c>
      <c r="G5" s="73" t="str">
        <f>("2026"+2)&amp;"年"</f>
        <v>2028年</v>
      </c>
    </row>
    <row r="6" ht="40.5" customHeight="1" spans="1:7">
      <c r="A6" s="77"/>
      <c r="B6" s="77"/>
      <c r="C6" s="77"/>
      <c r="D6" s="78"/>
      <c r="E6" s="79"/>
      <c r="F6" s="78" t="s">
        <v>57</v>
      </c>
      <c r="G6" s="78"/>
    </row>
    <row r="7" ht="15" customHeight="1" spans="1:7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</row>
    <row r="8" ht="17.25" customHeight="1" spans="1:7">
      <c r="A8" s="56" t="s">
        <v>70</v>
      </c>
      <c r="B8" s="81"/>
      <c r="C8" s="81"/>
      <c r="D8" s="56"/>
      <c r="E8" s="82">
        <v>11510000</v>
      </c>
      <c r="F8" s="82"/>
      <c r="G8" s="82"/>
    </row>
    <row r="9" ht="18.75" customHeight="1" spans="1:7">
      <c r="A9" s="56"/>
      <c r="B9" s="56" t="s">
        <v>434</v>
      </c>
      <c r="C9" s="56" t="s">
        <v>232</v>
      </c>
      <c r="D9" s="56" t="s">
        <v>435</v>
      </c>
      <c r="E9" s="82">
        <v>800000</v>
      </c>
      <c r="F9" s="82"/>
      <c r="G9" s="82"/>
    </row>
    <row r="10" ht="18.75" customHeight="1" spans="1:7">
      <c r="A10" s="83"/>
      <c r="B10" s="56" t="s">
        <v>434</v>
      </c>
      <c r="C10" s="56" t="s">
        <v>271</v>
      </c>
      <c r="D10" s="56" t="s">
        <v>435</v>
      </c>
      <c r="E10" s="82">
        <v>500000</v>
      </c>
      <c r="F10" s="82"/>
      <c r="G10" s="82"/>
    </row>
    <row r="11" ht="34" customHeight="1" spans="1:7">
      <c r="A11" s="83"/>
      <c r="B11" s="56" t="s">
        <v>434</v>
      </c>
      <c r="C11" s="56" t="s">
        <v>275</v>
      </c>
      <c r="D11" s="56" t="s">
        <v>435</v>
      </c>
      <c r="E11" s="82">
        <v>10210000</v>
      </c>
      <c r="F11" s="82"/>
      <c r="G11" s="82"/>
    </row>
    <row r="12" ht="18.75" customHeight="1" spans="1:7">
      <c r="A12" s="84" t="s">
        <v>55</v>
      </c>
      <c r="B12" s="85" t="s">
        <v>436</v>
      </c>
      <c r="C12" s="85"/>
      <c r="D12" s="86"/>
      <c r="E12" s="82">
        <v>11510000</v>
      </c>
      <c r="F12" s="82"/>
      <c r="G12" s="8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workbookViewId="0">
      <selection activeCell="C8" sqref="C8:I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18.62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4"/>
      <c r="B1" s="4"/>
      <c r="C1" s="4"/>
      <c r="D1" s="4"/>
      <c r="E1" s="4"/>
      <c r="F1" s="4"/>
      <c r="G1" s="4"/>
      <c r="H1" s="4"/>
      <c r="I1" s="4"/>
      <c r="J1" s="5" t="s">
        <v>437</v>
      </c>
    </row>
    <row r="2" ht="41.25" customHeight="1" spans="1:10">
      <c r="A2" s="4" t="str">
        <f>"2026"&amp;"年部门整体支出绩效目标表"</f>
        <v>2026年部门整体支出绩效目标表</v>
      </c>
      <c r="B2" s="6"/>
      <c r="C2" s="6"/>
      <c r="D2" s="6"/>
      <c r="E2" s="6"/>
      <c r="F2" s="6"/>
      <c r="G2" s="6"/>
      <c r="H2" s="6"/>
      <c r="I2" s="6"/>
      <c r="J2" s="6"/>
    </row>
    <row r="3" ht="17.25" customHeight="1" spans="1:10">
      <c r="A3" s="7" t="str">
        <f>"单位名称："&amp;"昆明市东川区殡仪馆"</f>
        <v>单位名称：昆明市东川区殡仪馆</v>
      </c>
      <c r="B3" s="7"/>
      <c r="C3" s="8"/>
      <c r="D3" s="9"/>
      <c r="E3" s="9"/>
      <c r="F3" s="9"/>
      <c r="G3" s="9"/>
      <c r="H3" s="9"/>
      <c r="I3" s="9"/>
      <c r="J3" s="248" t="s">
        <v>1</v>
      </c>
    </row>
    <row r="4" ht="30" customHeight="1" spans="1:10">
      <c r="A4" s="10" t="s">
        <v>438</v>
      </c>
      <c r="B4" s="11">
        <v>118007</v>
      </c>
      <c r="C4" s="12"/>
      <c r="D4" s="12"/>
      <c r="E4" s="13"/>
      <c r="F4" s="14" t="s">
        <v>439</v>
      </c>
      <c r="G4" s="13"/>
      <c r="H4" s="15" t="s">
        <v>70</v>
      </c>
      <c r="I4" s="12"/>
      <c r="J4" s="13"/>
    </row>
    <row r="5" ht="32.25" customHeight="1" spans="1:10">
      <c r="A5" s="16" t="s">
        <v>440</v>
      </c>
      <c r="B5" s="17"/>
      <c r="C5" s="17"/>
      <c r="D5" s="17"/>
      <c r="E5" s="17"/>
      <c r="F5" s="17"/>
      <c r="G5" s="17"/>
      <c r="H5" s="17"/>
      <c r="I5" s="18"/>
      <c r="J5" s="19" t="s">
        <v>441</v>
      </c>
    </row>
    <row r="6" ht="99.75" customHeight="1" spans="1:10">
      <c r="A6" s="20" t="s">
        <v>442</v>
      </c>
      <c r="B6" s="21" t="s">
        <v>443</v>
      </c>
      <c r="C6" s="22" t="s">
        <v>444</v>
      </c>
      <c r="D6" s="22"/>
      <c r="E6" s="22"/>
      <c r="F6" s="22"/>
      <c r="G6" s="22"/>
      <c r="H6" s="22"/>
      <c r="I6" s="22"/>
      <c r="J6" s="23" t="s">
        <v>445</v>
      </c>
    </row>
    <row r="7" ht="99.75" customHeight="1" spans="1:10">
      <c r="A7" s="20"/>
      <c r="B7" s="21" t="str">
        <f>"总体绩效目标（"&amp;"2026"&amp;"-"&amp;("2026"+2)&amp;"年期间）"</f>
        <v>总体绩效目标（2026-2028年期间）</v>
      </c>
      <c r="C7" s="22" t="s">
        <v>446</v>
      </c>
      <c r="D7" s="22"/>
      <c r="E7" s="22"/>
      <c r="F7" s="22"/>
      <c r="G7" s="22"/>
      <c r="H7" s="22"/>
      <c r="I7" s="22"/>
      <c r="J7" s="23" t="s">
        <v>447</v>
      </c>
    </row>
    <row r="8" ht="75" customHeight="1" spans="1:10">
      <c r="A8" s="21" t="s">
        <v>448</v>
      </c>
      <c r="B8" s="24" t="str">
        <f>"预算年度（"&amp;"2026"&amp;"年）绩效目标"</f>
        <v>预算年度（2026年）绩效目标</v>
      </c>
      <c r="C8" s="25" t="s">
        <v>449</v>
      </c>
      <c r="D8" s="26"/>
      <c r="E8" s="26"/>
      <c r="F8" s="26"/>
      <c r="G8" s="26"/>
      <c r="H8" s="26"/>
      <c r="I8" s="26"/>
      <c r="J8" s="27" t="s">
        <v>450</v>
      </c>
    </row>
    <row r="9" ht="32.25" customHeight="1" spans="1:10">
      <c r="A9" s="28" t="s">
        <v>451</v>
      </c>
      <c r="B9" s="28"/>
      <c r="C9" s="28"/>
      <c r="D9" s="28"/>
      <c r="E9" s="28"/>
      <c r="F9" s="28"/>
      <c r="G9" s="28"/>
      <c r="H9" s="28"/>
      <c r="I9" s="28"/>
      <c r="J9" s="28"/>
    </row>
    <row r="10" ht="32.25" customHeight="1" spans="1:10">
      <c r="A10" s="21" t="s">
        <v>452</v>
      </c>
      <c r="B10" s="21"/>
      <c r="C10" s="20" t="s">
        <v>453</v>
      </c>
      <c r="D10" s="20"/>
      <c r="E10" s="20"/>
      <c r="F10" s="20" t="s">
        <v>454</v>
      </c>
      <c r="G10" s="20"/>
      <c r="H10" s="20" t="s">
        <v>455</v>
      </c>
      <c r="I10" s="20"/>
      <c r="J10" s="20"/>
    </row>
    <row r="11" ht="32.25" customHeight="1" spans="1:10">
      <c r="A11" s="21"/>
      <c r="B11" s="21"/>
      <c r="C11" s="20"/>
      <c r="D11" s="20"/>
      <c r="E11" s="20"/>
      <c r="F11" s="20"/>
      <c r="G11" s="20"/>
      <c r="H11" s="21" t="s">
        <v>456</v>
      </c>
      <c r="I11" s="21" t="s">
        <v>457</v>
      </c>
      <c r="J11" s="21" t="s">
        <v>458</v>
      </c>
    </row>
    <row r="12" ht="24" customHeight="1" spans="1:10">
      <c r="A12" s="29" t="s">
        <v>55</v>
      </c>
      <c r="B12" s="30"/>
      <c r="C12" s="31"/>
      <c r="D12" s="31"/>
      <c r="E12" s="31"/>
      <c r="F12" s="31"/>
      <c r="G12" s="32"/>
      <c r="H12" s="33">
        <f>SUM(H13:H20)</f>
        <v>30997284.6</v>
      </c>
      <c r="I12" s="33">
        <f>SUM(I13:I20)</f>
        <v>11867284.6</v>
      </c>
      <c r="J12" s="33">
        <f>SUM(J13:J20)</f>
        <v>19130000</v>
      </c>
    </row>
    <row r="13" s="1" customFormat="1" ht="59" customHeight="1" spans="1:10">
      <c r="A13" s="34" t="s">
        <v>459</v>
      </c>
      <c r="B13" s="35"/>
      <c r="C13" s="36" t="s">
        <v>218</v>
      </c>
      <c r="D13" s="37"/>
      <c r="E13" s="37"/>
      <c r="F13" s="37"/>
      <c r="G13" s="38"/>
      <c r="H13" s="39">
        <v>72000</v>
      </c>
      <c r="I13" s="40">
        <f>H13</f>
        <v>72000</v>
      </c>
      <c r="J13" s="41"/>
    </row>
    <row r="14" s="2" customFormat="1" ht="64" customHeight="1" spans="1:10">
      <c r="A14" s="34" t="s">
        <v>459</v>
      </c>
      <c r="B14" s="35"/>
      <c r="C14" s="42" t="s">
        <v>124</v>
      </c>
      <c r="D14" s="43"/>
      <c r="E14" s="43"/>
      <c r="F14" s="43"/>
      <c r="G14" s="44"/>
      <c r="H14" s="45">
        <v>22272</v>
      </c>
      <c r="I14" s="40">
        <f t="shared" ref="I14:I20" si="0">H14</f>
        <v>22272</v>
      </c>
      <c r="J14" s="46"/>
    </row>
    <row r="15" s="1" customFormat="1" ht="59" customHeight="1" spans="1:10">
      <c r="A15" s="34" t="s">
        <v>459</v>
      </c>
      <c r="B15" s="35"/>
      <c r="C15" s="36" t="s">
        <v>194</v>
      </c>
      <c r="D15" s="37"/>
      <c r="E15" s="37"/>
      <c r="F15" s="37"/>
      <c r="G15" s="38"/>
      <c r="H15" s="47">
        <v>82148</v>
      </c>
      <c r="I15" s="40">
        <f t="shared" si="0"/>
        <v>82148</v>
      </c>
      <c r="J15" s="41"/>
    </row>
    <row r="16" s="1" customFormat="1" ht="59" customHeight="1" spans="1:10">
      <c r="A16" s="34" t="s">
        <v>459</v>
      </c>
      <c r="B16" s="35"/>
      <c r="C16" s="36" t="s">
        <v>460</v>
      </c>
      <c r="D16" s="37"/>
      <c r="E16" s="37"/>
      <c r="F16" s="37"/>
      <c r="G16" s="38"/>
      <c r="H16" s="47">
        <v>180864.6</v>
      </c>
      <c r="I16" s="40">
        <f t="shared" si="0"/>
        <v>180864.6</v>
      </c>
      <c r="J16" s="41"/>
    </row>
    <row r="17" s="1" customFormat="1" ht="59" customHeight="1" spans="1:10">
      <c r="A17" s="34" t="s">
        <v>459</v>
      </c>
      <c r="B17" s="35"/>
      <c r="C17" s="36" t="s">
        <v>232</v>
      </c>
      <c r="D17" s="37"/>
      <c r="E17" s="37"/>
      <c r="F17" s="37"/>
      <c r="G17" s="38"/>
      <c r="H17" s="47">
        <v>800000</v>
      </c>
      <c r="I17" s="40">
        <f t="shared" si="0"/>
        <v>800000</v>
      </c>
      <c r="J17" s="41"/>
    </row>
    <row r="18" s="1" customFormat="1" ht="78" customHeight="1" spans="1:10">
      <c r="A18" s="34" t="s">
        <v>459</v>
      </c>
      <c r="B18" s="35"/>
      <c r="C18" s="36" t="s">
        <v>248</v>
      </c>
      <c r="D18" s="37" t="s">
        <v>248</v>
      </c>
      <c r="E18" s="37" t="s">
        <v>248</v>
      </c>
      <c r="F18" s="37" t="s">
        <v>248</v>
      </c>
      <c r="G18" s="38" t="s">
        <v>248</v>
      </c>
      <c r="H18" s="47">
        <v>19130000</v>
      </c>
      <c r="J18" s="40">
        <f>H18</f>
        <v>19130000</v>
      </c>
    </row>
    <row r="19" s="1" customFormat="1" ht="64" customHeight="1" spans="1:10">
      <c r="A19" s="34" t="s">
        <v>459</v>
      </c>
      <c r="B19" s="35"/>
      <c r="C19" s="36" t="s">
        <v>271</v>
      </c>
      <c r="D19" s="37" t="s">
        <v>271</v>
      </c>
      <c r="E19" s="37" t="s">
        <v>271</v>
      </c>
      <c r="F19" s="37" t="s">
        <v>271</v>
      </c>
      <c r="G19" s="38" t="s">
        <v>271</v>
      </c>
      <c r="H19" s="39">
        <v>500000</v>
      </c>
      <c r="I19" s="40">
        <f t="shared" si="0"/>
        <v>500000</v>
      </c>
      <c r="J19" s="41"/>
    </row>
    <row r="20" s="3" customFormat="1" ht="74" customHeight="1" spans="1:10">
      <c r="A20" s="34" t="s">
        <v>459</v>
      </c>
      <c r="B20" s="35"/>
      <c r="C20" s="36" t="s">
        <v>275</v>
      </c>
      <c r="D20" s="37" t="s">
        <v>275</v>
      </c>
      <c r="E20" s="37" t="s">
        <v>275</v>
      </c>
      <c r="F20" s="37" t="s">
        <v>275</v>
      </c>
      <c r="G20" s="38" t="s">
        <v>275</v>
      </c>
      <c r="H20" s="39">
        <v>10210000</v>
      </c>
      <c r="I20" s="40">
        <f t="shared" si="0"/>
        <v>10210000</v>
      </c>
      <c r="J20" s="48"/>
    </row>
    <row r="21" ht="32.25" customHeight="1" spans="1:10">
      <c r="A21" s="28" t="s">
        <v>461</v>
      </c>
      <c r="B21" s="28"/>
      <c r="C21" s="28"/>
      <c r="D21" s="28"/>
      <c r="E21" s="28"/>
      <c r="F21" s="28"/>
      <c r="G21" s="28"/>
      <c r="H21" s="28"/>
      <c r="I21" s="28"/>
      <c r="J21" s="28"/>
    </row>
    <row r="22" ht="32.25" customHeight="1" spans="1:10">
      <c r="A22" s="49" t="s">
        <v>462</v>
      </c>
      <c r="B22" s="49"/>
      <c r="C22" s="49"/>
      <c r="D22" s="49"/>
      <c r="E22" s="49"/>
      <c r="F22" s="49"/>
      <c r="G22" s="49"/>
      <c r="H22" s="50" t="s">
        <v>463</v>
      </c>
      <c r="I22" s="51" t="s">
        <v>285</v>
      </c>
      <c r="J22" s="50" t="s">
        <v>464</v>
      </c>
    </row>
    <row r="23" ht="36" customHeight="1" spans="1:10">
      <c r="A23" s="52" t="s">
        <v>278</v>
      </c>
      <c r="B23" s="52" t="s">
        <v>465</v>
      </c>
      <c r="C23" s="53" t="s">
        <v>280</v>
      </c>
      <c r="D23" s="53" t="s">
        <v>281</v>
      </c>
      <c r="E23" s="53" t="s">
        <v>282</v>
      </c>
      <c r="F23" s="53" t="s">
        <v>283</v>
      </c>
      <c r="G23" s="53" t="s">
        <v>284</v>
      </c>
      <c r="H23" s="54"/>
      <c r="I23" s="54"/>
      <c r="J23" s="54"/>
    </row>
    <row r="24" ht="32.25" customHeight="1" spans="1:10">
      <c r="A24" s="55"/>
      <c r="B24" s="55"/>
      <c r="C24" s="56"/>
      <c r="D24" s="55"/>
      <c r="E24" s="55"/>
      <c r="F24" s="55"/>
      <c r="G24" s="55"/>
      <c r="H24" s="57"/>
      <c r="I24" s="58"/>
      <c r="J24" s="57"/>
    </row>
    <row r="25" ht="28" customHeight="1" spans="1:10">
      <c r="A25" s="56" t="s">
        <v>287</v>
      </c>
      <c r="B25" s="56" t="s">
        <v>288</v>
      </c>
      <c r="C25" s="58" t="s">
        <v>289</v>
      </c>
      <c r="D25" s="56" t="s">
        <v>290</v>
      </c>
      <c r="E25" s="58" t="s">
        <v>291</v>
      </c>
      <c r="F25" s="56" t="s">
        <v>292</v>
      </c>
      <c r="G25" s="56" t="s">
        <v>293</v>
      </c>
      <c r="H25" s="58" t="s">
        <v>289</v>
      </c>
      <c r="I25" s="59" t="s">
        <v>466</v>
      </c>
      <c r="J25" s="58" t="s">
        <v>289</v>
      </c>
    </row>
    <row r="26" ht="28" customHeight="1" spans="1:10">
      <c r="A26" s="56" t="s">
        <v>287</v>
      </c>
      <c r="B26" s="56" t="s">
        <v>294</v>
      </c>
      <c r="C26" s="58" t="s">
        <v>295</v>
      </c>
      <c r="D26" s="56" t="s">
        <v>290</v>
      </c>
      <c r="E26" s="58" t="s">
        <v>296</v>
      </c>
      <c r="F26" s="56" t="s">
        <v>297</v>
      </c>
      <c r="G26" s="56" t="s">
        <v>298</v>
      </c>
      <c r="H26" s="58" t="s">
        <v>295</v>
      </c>
      <c r="I26" s="60" t="s">
        <v>467</v>
      </c>
      <c r="J26" s="58" t="s">
        <v>295</v>
      </c>
    </row>
    <row r="27" ht="28" customHeight="1" spans="1:10">
      <c r="A27" s="56" t="s">
        <v>287</v>
      </c>
      <c r="B27" s="56" t="s">
        <v>294</v>
      </c>
      <c r="C27" s="58" t="s">
        <v>299</v>
      </c>
      <c r="D27" s="56" t="s">
        <v>290</v>
      </c>
      <c r="E27" s="58" t="s">
        <v>296</v>
      </c>
      <c r="F27" s="56" t="s">
        <v>297</v>
      </c>
      <c r="G27" s="56" t="s">
        <v>298</v>
      </c>
      <c r="H27" s="58" t="s">
        <v>299</v>
      </c>
      <c r="I27" s="60" t="s">
        <v>468</v>
      </c>
      <c r="J27" s="58" t="s">
        <v>299</v>
      </c>
    </row>
    <row r="28" ht="28" customHeight="1" spans="1:10">
      <c r="A28" s="56" t="s">
        <v>287</v>
      </c>
      <c r="B28" s="56" t="s">
        <v>329</v>
      </c>
      <c r="C28" s="58" t="s">
        <v>330</v>
      </c>
      <c r="D28" s="56" t="s">
        <v>290</v>
      </c>
      <c r="E28" s="58" t="s">
        <v>331</v>
      </c>
      <c r="F28" s="56" t="s">
        <v>307</v>
      </c>
      <c r="G28" s="56" t="s">
        <v>298</v>
      </c>
      <c r="H28" s="58" t="s">
        <v>332</v>
      </c>
      <c r="I28" s="60" t="s">
        <v>469</v>
      </c>
      <c r="J28" s="58" t="s">
        <v>332</v>
      </c>
    </row>
    <row r="29" ht="28" customHeight="1" spans="1:10">
      <c r="A29" s="56" t="s">
        <v>300</v>
      </c>
      <c r="B29" s="56" t="s">
        <v>301</v>
      </c>
      <c r="C29" s="58" t="s">
        <v>302</v>
      </c>
      <c r="D29" s="56" t="s">
        <v>290</v>
      </c>
      <c r="E29" s="58" t="s">
        <v>303</v>
      </c>
      <c r="F29" s="56" t="s">
        <v>297</v>
      </c>
      <c r="G29" s="56" t="s">
        <v>298</v>
      </c>
      <c r="H29" s="58" t="s">
        <v>302</v>
      </c>
      <c r="I29" s="60" t="s">
        <v>470</v>
      </c>
      <c r="J29" s="58" t="s">
        <v>302</v>
      </c>
    </row>
    <row r="30" ht="28" customHeight="1" spans="1:10">
      <c r="A30" s="56" t="s">
        <v>300</v>
      </c>
      <c r="B30" s="56" t="s">
        <v>304</v>
      </c>
      <c r="C30" s="58" t="s">
        <v>305</v>
      </c>
      <c r="D30" s="56" t="s">
        <v>290</v>
      </c>
      <c r="E30" s="58" t="s">
        <v>306</v>
      </c>
      <c r="F30" s="56" t="s">
        <v>307</v>
      </c>
      <c r="G30" s="56" t="s">
        <v>293</v>
      </c>
      <c r="H30" s="58" t="s">
        <v>305</v>
      </c>
      <c r="I30" s="60" t="s">
        <v>471</v>
      </c>
      <c r="J30" s="58" t="s">
        <v>305</v>
      </c>
    </row>
    <row r="31" ht="28" customHeight="1" spans="1:10">
      <c r="A31" s="56" t="s">
        <v>287</v>
      </c>
      <c r="B31" s="56" t="s">
        <v>288</v>
      </c>
      <c r="C31" s="58" t="s">
        <v>313</v>
      </c>
      <c r="D31" s="56" t="s">
        <v>310</v>
      </c>
      <c r="E31" s="58" t="s">
        <v>314</v>
      </c>
      <c r="F31" s="56" t="s">
        <v>315</v>
      </c>
      <c r="G31" s="56" t="s">
        <v>293</v>
      </c>
      <c r="H31" s="58" t="s">
        <v>316</v>
      </c>
      <c r="I31" s="61" t="s">
        <v>472</v>
      </c>
      <c r="J31" s="58" t="s">
        <v>316</v>
      </c>
    </row>
    <row r="32" ht="28" customHeight="1" spans="1:10">
      <c r="A32" s="56" t="s">
        <v>287</v>
      </c>
      <c r="B32" s="56" t="s">
        <v>288</v>
      </c>
      <c r="C32" s="58" t="s">
        <v>317</v>
      </c>
      <c r="D32" s="56" t="s">
        <v>310</v>
      </c>
      <c r="E32" s="58" t="s">
        <v>318</v>
      </c>
      <c r="F32" s="56" t="s">
        <v>319</v>
      </c>
      <c r="G32" s="56" t="s">
        <v>293</v>
      </c>
      <c r="H32" s="58" t="s">
        <v>320</v>
      </c>
      <c r="I32" s="61" t="s">
        <v>473</v>
      </c>
      <c r="J32" s="58" t="s">
        <v>320</v>
      </c>
    </row>
    <row r="33" ht="28" customHeight="1" spans="1:10">
      <c r="A33" s="56" t="s">
        <v>287</v>
      </c>
      <c r="B33" s="56" t="s">
        <v>288</v>
      </c>
      <c r="C33" s="58" t="s">
        <v>321</v>
      </c>
      <c r="D33" s="56" t="s">
        <v>310</v>
      </c>
      <c r="E33" s="58" t="s">
        <v>322</v>
      </c>
      <c r="F33" s="56" t="s">
        <v>315</v>
      </c>
      <c r="G33" s="56" t="s">
        <v>293</v>
      </c>
      <c r="H33" s="58" t="s">
        <v>323</v>
      </c>
      <c r="I33" s="61" t="s">
        <v>474</v>
      </c>
      <c r="J33" s="58" t="s">
        <v>323</v>
      </c>
    </row>
    <row r="34" ht="28" customHeight="1" spans="1:10">
      <c r="A34" s="56" t="s">
        <v>287</v>
      </c>
      <c r="B34" s="56" t="s">
        <v>288</v>
      </c>
      <c r="C34" s="58" t="s">
        <v>324</v>
      </c>
      <c r="D34" s="56" t="s">
        <v>310</v>
      </c>
      <c r="E34" s="58" t="s">
        <v>325</v>
      </c>
      <c r="F34" s="56" t="s">
        <v>315</v>
      </c>
      <c r="G34" s="56" t="s">
        <v>293</v>
      </c>
      <c r="H34" s="58" t="s">
        <v>326</v>
      </c>
      <c r="I34" s="62" t="s">
        <v>475</v>
      </c>
      <c r="J34" s="58" t="s">
        <v>326</v>
      </c>
    </row>
    <row r="35" ht="28" customHeight="1" spans="1:10">
      <c r="A35" s="56" t="s">
        <v>287</v>
      </c>
      <c r="B35" s="56" t="s">
        <v>294</v>
      </c>
      <c r="C35" s="58" t="s">
        <v>327</v>
      </c>
      <c r="D35" s="56" t="s">
        <v>290</v>
      </c>
      <c r="E35" s="58" t="s">
        <v>296</v>
      </c>
      <c r="F35" s="56" t="s">
        <v>297</v>
      </c>
      <c r="G35" s="56" t="s">
        <v>298</v>
      </c>
      <c r="H35" s="58" t="s">
        <v>328</v>
      </c>
      <c r="I35" s="63" t="s">
        <v>476</v>
      </c>
      <c r="J35" s="58" t="s">
        <v>328</v>
      </c>
    </row>
    <row r="36" ht="28" customHeight="1" spans="1:10">
      <c r="A36" s="56" t="s">
        <v>287</v>
      </c>
      <c r="B36" s="56" t="s">
        <v>288</v>
      </c>
      <c r="C36" s="58" t="s">
        <v>345</v>
      </c>
      <c r="D36" s="56" t="s">
        <v>310</v>
      </c>
      <c r="E36" s="58" t="s">
        <v>346</v>
      </c>
      <c r="F36" s="56" t="s">
        <v>315</v>
      </c>
      <c r="G36" s="56" t="s">
        <v>293</v>
      </c>
      <c r="H36" s="58" t="s">
        <v>347</v>
      </c>
      <c r="I36" s="64" t="s">
        <v>477</v>
      </c>
      <c r="J36" s="58" t="s">
        <v>347</v>
      </c>
    </row>
    <row r="37" ht="28" customHeight="1" spans="1:10">
      <c r="A37" s="56" t="s">
        <v>300</v>
      </c>
      <c r="B37" s="56" t="s">
        <v>301</v>
      </c>
      <c r="C37" s="58" t="s">
        <v>333</v>
      </c>
      <c r="D37" s="56" t="s">
        <v>290</v>
      </c>
      <c r="E37" s="58" t="s">
        <v>334</v>
      </c>
      <c r="F37" s="56" t="s">
        <v>297</v>
      </c>
      <c r="G37" s="56" t="s">
        <v>298</v>
      </c>
      <c r="H37" s="58" t="s">
        <v>335</v>
      </c>
      <c r="I37" s="62" t="s">
        <v>351</v>
      </c>
      <c r="J37" s="58" t="s">
        <v>335</v>
      </c>
    </row>
    <row r="38" ht="28" customHeight="1" spans="1:10">
      <c r="A38" s="56" t="s">
        <v>308</v>
      </c>
      <c r="B38" s="56" t="s">
        <v>309</v>
      </c>
      <c r="C38" s="58" t="s">
        <v>309</v>
      </c>
      <c r="D38" s="56" t="s">
        <v>310</v>
      </c>
      <c r="E38" s="58" t="s">
        <v>311</v>
      </c>
      <c r="F38" s="56" t="s">
        <v>297</v>
      </c>
      <c r="G38" s="56" t="s">
        <v>298</v>
      </c>
      <c r="H38" s="58" t="s">
        <v>309</v>
      </c>
      <c r="I38" s="58" t="s">
        <v>309</v>
      </c>
      <c r="J38" s="58" t="s">
        <v>353</v>
      </c>
    </row>
  </sheetData>
  <sortState ref="A25:J39">
    <sortCondition ref="A25:A39"/>
  </sortState>
  <mergeCells count="3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J21"/>
    <mergeCell ref="A22:G22"/>
    <mergeCell ref="A6:A7"/>
    <mergeCell ref="H22:H23"/>
    <mergeCell ref="I22:I23"/>
    <mergeCell ref="J22:J23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23" sqref="A2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107" t="s">
        <v>52</v>
      </c>
    </row>
    <row r="2" ht="41.25" customHeight="1" spans="1:19">
      <c r="A2" s="101" t="str">
        <f>"2026"&amp;"年部门收入预算表"</f>
        <v>2026年部门收入预算表</v>
      </c>
    </row>
    <row r="3" ht="17.25" customHeight="1" spans="1:19">
      <c r="A3" s="104" t="str">
        <f>"单位名称："&amp;"昆明市东川区殡仪馆"</f>
        <v>单位名称：昆明市东川区殡仪馆</v>
      </c>
      <c r="S3" s="106" t="s">
        <v>1</v>
      </c>
    </row>
    <row r="4" ht="21.75" customHeight="1" spans="1:19">
      <c r="A4" s="234" t="s">
        <v>53</v>
      </c>
      <c r="B4" s="235" t="s">
        <v>54</v>
      </c>
      <c r="C4" s="235" t="s">
        <v>55</v>
      </c>
      <c r="D4" s="236" t="s">
        <v>56</v>
      </c>
      <c r="E4" s="236"/>
      <c r="F4" s="236"/>
      <c r="G4" s="236"/>
      <c r="H4" s="236"/>
      <c r="I4" s="183"/>
      <c r="J4" s="236"/>
      <c r="K4" s="236"/>
      <c r="L4" s="236"/>
      <c r="M4" s="236"/>
      <c r="N4" s="237"/>
      <c r="O4" s="236" t="s">
        <v>45</v>
      </c>
      <c r="P4" s="236"/>
      <c r="Q4" s="236"/>
      <c r="R4" s="236"/>
      <c r="S4" s="237"/>
    </row>
    <row r="5" ht="27" customHeight="1" spans="1:19">
      <c r="A5" s="238"/>
      <c r="B5" s="239"/>
      <c r="C5" s="239"/>
      <c r="D5" s="239" t="s">
        <v>57</v>
      </c>
      <c r="E5" s="239" t="s">
        <v>58</v>
      </c>
      <c r="F5" s="239" t="s">
        <v>59</v>
      </c>
      <c r="G5" s="239" t="s">
        <v>60</v>
      </c>
      <c r="H5" s="239" t="s">
        <v>61</v>
      </c>
      <c r="I5" s="240" t="s">
        <v>62</v>
      </c>
      <c r="J5" s="241"/>
      <c r="K5" s="241"/>
      <c r="L5" s="241"/>
      <c r="M5" s="241"/>
      <c r="N5" s="242"/>
      <c r="O5" s="239" t="s">
        <v>57</v>
      </c>
      <c r="P5" s="239" t="s">
        <v>58</v>
      </c>
      <c r="Q5" s="239" t="s">
        <v>59</v>
      </c>
      <c r="R5" s="239" t="s">
        <v>60</v>
      </c>
      <c r="S5" s="239" t="s">
        <v>63</v>
      </c>
    </row>
    <row r="6" ht="30" customHeight="1" spans="1:19">
      <c r="A6" s="243"/>
      <c r="B6" s="163"/>
      <c r="C6" s="169"/>
      <c r="D6" s="169"/>
      <c r="E6" s="169"/>
      <c r="F6" s="169"/>
      <c r="G6" s="169"/>
      <c r="H6" s="169"/>
      <c r="I6" s="125" t="s">
        <v>57</v>
      </c>
      <c r="J6" s="242" t="s">
        <v>64</v>
      </c>
      <c r="K6" s="242" t="s">
        <v>65</v>
      </c>
      <c r="L6" s="242" t="s">
        <v>66</v>
      </c>
      <c r="M6" s="242" t="s">
        <v>67</v>
      </c>
      <c r="N6" s="242" t="s">
        <v>68</v>
      </c>
      <c r="O6" s="244"/>
      <c r="P6" s="244"/>
      <c r="Q6" s="244"/>
      <c r="R6" s="244"/>
      <c r="S6" s="169"/>
    </row>
    <row r="7" ht="15" customHeight="1" spans="1:19">
      <c r="A7" s="245">
        <v>1</v>
      </c>
      <c r="B7" s="245">
        <v>2</v>
      </c>
      <c r="C7" s="245">
        <v>3</v>
      </c>
      <c r="D7" s="245">
        <v>4</v>
      </c>
      <c r="E7" s="245">
        <v>5</v>
      </c>
      <c r="F7" s="245">
        <v>6</v>
      </c>
      <c r="G7" s="245">
        <v>7</v>
      </c>
      <c r="H7" s="245">
        <v>8</v>
      </c>
      <c r="I7" s="125">
        <v>9</v>
      </c>
      <c r="J7" s="245">
        <v>10</v>
      </c>
      <c r="K7" s="245">
        <v>11</v>
      </c>
      <c r="L7" s="245">
        <v>12</v>
      </c>
      <c r="M7" s="245">
        <v>13</v>
      </c>
      <c r="N7" s="245">
        <v>14</v>
      </c>
      <c r="O7" s="245">
        <v>15</v>
      </c>
      <c r="P7" s="245">
        <v>16</v>
      </c>
      <c r="Q7" s="245">
        <v>17</v>
      </c>
      <c r="R7" s="245">
        <v>18</v>
      </c>
      <c r="S7" s="245">
        <v>19</v>
      </c>
    </row>
    <row r="8" ht="18" customHeight="1" spans="1:19">
      <c r="A8" s="56" t="s">
        <v>69</v>
      </c>
      <c r="B8" s="56" t="s">
        <v>70</v>
      </c>
      <c r="C8" s="39">
        <v>30997284.6</v>
      </c>
      <c r="D8" s="39">
        <v>30997284.6</v>
      </c>
      <c r="E8" s="39">
        <v>11867284.6</v>
      </c>
      <c r="F8" s="39"/>
      <c r="G8" s="39"/>
      <c r="H8" s="39"/>
      <c r="I8" s="39">
        <v>19130000</v>
      </c>
      <c r="J8" s="39"/>
      <c r="K8" s="39">
        <v>19130000</v>
      </c>
      <c r="L8" s="39"/>
      <c r="M8" s="39"/>
      <c r="N8" s="39"/>
      <c r="O8" s="39"/>
      <c r="P8" s="39"/>
      <c r="Q8" s="39"/>
      <c r="R8" s="39"/>
      <c r="S8" s="39"/>
    </row>
    <row r="9" ht="18" customHeight="1" spans="1:19">
      <c r="A9" s="110" t="s">
        <v>55</v>
      </c>
      <c r="B9" s="246"/>
      <c r="C9" s="39">
        <v>30997284.6</v>
      </c>
      <c r="D9" s="39">
        <v>30997284.6</v>
      </c>
      <c r="E9" s="39">
        <v>11867284.6</v>
      </c>
      <c r="F9" s="39"/>
      <c r="G9" s="39"/>
      <c r="H9" s="39"/>
      <c r="I9" s="39">
        <v>19130000</v>
      </c>
      <c r="J9" s="39"/>
      <c r="K9" s="39">
        <v>19130000</v>
      </c>
      <c r="L9" s="39"/>
      <c r="M9" s="39"/>
      <c r="N9" s="39"/>
      <c r="O9" s="39"/>
      <c r="P9" s="39"/>
      <c r="Q9" s="39"/>
      <c r="R9" s="39"/>
      <c r="S9" s="3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106" t="s">
        <v>71</v>
      </c>
    </row>
    <row r="2" ht="41.25" customHeight="1" spans="1:15">
      <c r="A2" s="101" t="str">
        <f>"2026"&amp;"年部门支出预算表"</f>
        <v>2026年部门支出预算表</v>
      </c>
    </row>
    <row r="3" ht="17.25" customHeight="1" spans="1:15">
      <c r="A3" s="104" t="str">
        <f>"单位名称："&amp;"昆明市东川区殡仪馆"</f>
        <v>单位名称：昆明市东川区殡仪馆</v>
      </c>
      <c r="O3" s="106" t="s">
        <v>1</v>
      </c>
    </row>
    <row r="4" ht="27" customHeight="1" spans="1:15">
      <c r="A4" s="220" t="s">
        <v>72</v>
      </c>
      <c r="B4" s="220" t="s">
        <v>73</v>
      </c>
      <c r="C4" s="220" t="s">
        <v>55</v>
      </c>
      <c r="D4" s="221" t="s">
        <v>58</v>
      </c>
      <c r="E4" s="222"/>
      <c r="F4" s="223"/>
      <c r="G4" s="224" t="s">
        <v>59</v>
      </c>
      <c r="H4" s="224" t="s">
        <v>60</v>
      </c>
      <c r="I4" s="224" t="s">
        <v>74</v>
      </c>
      <c r="J4" s="221" t="s">
        <v>62</v>
      </c>
      <c r="K4" s="222"/>
      <c r="L4" s="222"/>
      <c r="M4" s="222"/>
      <c r="N4" s="225"/>
      <c r="O4" s="226"/>
    </row>
    <row r="5" ht="42" customHeight="1" spans="1:15">
      <c r="A5" s="227"/>
      <c r="B5" s="227"/>
      <c r="C5" s="228"/>
      <c r="D5" s="229" t="s">
        <v>57</v>
      </c>
      <c r="E5" s="229" t="s">
        <v>75</v>
      </c>
      <c r="F5" s="229" t="s">
        <v>76</v>
      </c>
      <c r="G5" s="228"/>
      <c r="H5" s="228"/>
      <c r="I5" s="230"/>
      <c r="J5" s="229" t="s">
        <v>57</v>
      </c>
      <c r="K5" s="214" t="s">
        <v>77</v>
      </c>
      <c r="L5" s="214" t="s">
        <v>78</v>
      </c>
      <c r="M5" s="214" t="s">
        <v>79</v>
      </c>
      <c r="N5" s="214" t="s">
        <v>80</v>
      </c>
      <c r="O5" s="214" t="s">
        <v>81</v>
      </c>
    </row>
    <row r="6" ht="18" customHeight="1" spans="1:15">
      <c r="A6" s="113" t="s">
        <v>82</v>
      </c>
      <c r="B6" s="113" t="s">
        <v>83</v>
      </c>
      <c r="C6" s="113" t="s">
        <v>84</v>
      </c>
      <c r="D6" s="114" t="s">
        <v>85</v>
      </c>
      <c r="E6" s="114" t="s">
        <v>86</v>
      </c>
      <c r="F6" s="114" t="s">
        <v>87</v>
      </c>
      <c r="G6" s="114" t="s">
        <v>88</v>
      </c>
      <c r="H6" s="114" t="s">
        <v>89</v>
      </c>
      <c r="I6" s="114" t="s">
        <v>90</v>
      </c>
      <c r="J6" s="114" t="s">
        <v>91</v>
      </c>
      <c r="K6" s="114" t="s">
        <v>92</v>
      </c>
      <c r="L6" s="114" t="s">
        <v>93</v>
      </c>
      <c r="M6" s="114" t="s">
        <v>94</v>
      </c>
      <c r="N6" s="113" t="s">
        <v>95</v>
      </c>
      <c r="O6" s="114" t="s">
        <v>96</v>
      </c>
    </row>
    <row r="7" ht="21" customHeight="1" spans="1:15">
      <c r="A7" s="115" t="s">
        <v>97</v>
      </c>
      <c r="B7" s="115" t="s">
        <v>98</v>
      </c>
      <c r="C7" s="39">
        <v>30937300.6</v>
      </c>
      <c r="D7" s="39">
        <v>11807300.6</v>
      </c>
      <c r="E7" s="39">
        <v>297300.6</v>
      </c>
      <c r="F7" s="39">
        <v>11510000</v>
      </c>
      <c r="G7" s="39"/>
      <c r="H7" s="39"/>
      <c r="I7" s="39"/>
      <c r="J7" s="39">
        <v>19130000</v>
      </c>
      <c r="K7" s="39"/>
      <c r="L7" s="39">
        <v>19130000</v>
      </c>
      <c r="M7" s="39"/>
      <c r="N7" s="39"/>
      <c r="O7" s="39"/>
    </row>
    <row r="8" ht="21" customHeight="1" spans="1:15">
      <c r="A8" s="231" t="s">
        <v>99</v>
      </c>
      <c r="B8" s="231" t="s">
        <v>100</v>
      </c>
      <c r="C8" s="39">
        <v>115278</v>
      </c>
      <c r="D8" s="39">
        <v>115278</v>
      </c>
      <c r="E8" s="39">
        <v>115278</v>
      </c>
      <c r="F8" s="39"/>
      <c r="G8" s="39"/>
      <c r="H8" s="39"/>
      <c r="I8" s="39"/>
      <c r="J8" s="39"/>
      <c r="K8" s="39"/>
      <c r="L8" s="39"/>
      <c r="M8" s="39"/>
      <c r="N8" s="39"/>
      <c r="O8" s="39"/>
    </row>
    <row r="9" ht="21" customHeight="1" spans="1:15">
      <c r="A9" s="232" t="s">
        <v>101</v>
      </c>
      <c r="B9" s="232" t="s">
        <v>102</v>
      </c>
      <c r="C9" s="39">
        <v>72000</v>
      </c>
      <c r="D9" s="39">
        <v>72000</v>
      </c>
      <c r="E9" s="39">
        <v>72000</v>
      </c>
      <c r="F9" s="39"/>
      <c r="G9" s="39"/>
      <c r="H9" s="39"/>
      <c r="I9" s="39"/>
      <c r="J9" s="39"/>
      <c r="K9" s="39"/>
      <c r="L9" s="39"/>
      <c r="M9" s="39"/>
      <c r="N9" s="39"/>
      <c r="O9" s="39"/>
    </row>
    <row r="10" ht="21" customHeight="1" spans="1:15">
      <c r="A10" s="232" t="s">
        <v>103</v>
      </c>
      <c r="B10" s="232" t="s">
        <v>104</v>
      </c>
      <c r="C10" s="39">
        <v>28851</v>
      </c>
      <c r="D10" s="39">
        <v>28851</v>
      </c>
      <c r="E10" s="39">
        <v>28851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ht="21" customHeight="1" spans="1:15">
      <c r="A11" s="232" t="s">
        <v>105</v>
      </c>
      <c r="B11" s="232" t="s">
        <v>106</v>
      </c>
      <c r="C11" s="39">
        <v>14427</v>
      </c>
      <c r="D11" s="39">
        <v>14427</v>
      </c>
      <c r="E11" s="39">
        <v>14427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ht="21" customHeight="1" spans="1:15">
      <c r="A12" s="231" t="s">
        <v>107</v>
      </c>
      <c r="B12" s="231" t="s">
        <v>108</v>
      </c>
      <c r="C12" s="39">
        <v>30822022.6</v>
      </c>
      <c r="D12" s="39">
        <v>11692022.6</v>
      </c>
      <c r="E12" s="39">
        <v>182022.6</v>
      </c>
      <c r="F12" s="39">
        <v>11510000</v>
      </c>
      <c r="G12" s="39"/>
      <c r="H12" s="39"/>
      <c r="I12" s="39"/>
      <c r="J12" s="39">
        <v>19130000</v>
      </c>
      <c r="K12" s="39"/>
      <c r="L12" s="39">
        <v>19130000</v>
      </c>
      <c r="M12" s="39"/>
      <c r="N12" s="39"/>
      <c r="O12" s="39"/>
    </row>
    <row r="13" ht="21" customHeight="1" spans="1:15">
      <c r="A13" s="232" t="s">
        <v>109</v>
      </c>
      <c r="B13" s="232" t="s">
        <v>110</v>
      </c>
      <c r="C13" s="39">
        <v>30822022.6</v>
      </c>
      <c r="D13" s="39">
        <v>11692022.6</v>
      </c>
      <c r="E13" s="39">
        <v>182022.6</v>
      </c>
      <c r="F13" s="39">
        <v>11510000</v>
      </c>
      <c r="G13" s="39"/>
      <c r="H13" s="39"/>
      <c r="I13" s="39"/>
      <c r="J13" s="39">
        <v>19130000</v>
      </c>
      <c r="K13" s="39"/>
      <c r="L13" s="39">
        <v>19130000</v>
      </c>
      <c r="M13" s="39"/>
      <c r="N13" s="39"/>
      <c r="O13" s="39"/>
    </row>
    <row r="14" ht="21" customHeight="1" spans="1:15">
      <c r="A14" s="115" t="s">
        <v>111</v>
      </c>
      <c r="B14" s="115" t="s">
        <v>112</v>
      </c>
      <c r="C14" s="39">
        <v>37712</v>
      </c>
      <c r="D14" s="39">
        <v>37712</v>
      </c>
      <c r="E14" s="39">
        <v>37712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ht="21" customHeight="1" spans="1:15">
      <c r="A15" s="231" t="s">
        <v>113</v>
      </c>
      <c r="B15" s="231" t="s">
        <v>114</v>
      </c>
      <c r="C15" s="39">
        <v>37712</v>
      </c>
      <c r="D15" s="39">
        <v>37712</v>
      </c>
      <c r="E15" s="39">
        <v>37712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ht="21" customHeight="1" spans="1:15">
      <c r="A16" s="232" t="s">
        <v>115</v>
      </c>
      <c r="B16" s="232" t="s">
        <v>116</v>
      </c>
      <c r="C16" s="39">
        <v>15565</v>
      </c>
      <c r="D16" s="39">
        <v>15565</v>
      </c>
      <c r="E16" s="39">
        <v>15565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ht="21" customHeight="1" spans="1:15">
      <c r="A17" s="232" t="s">
        <v>117</v>
      </c>
      <c r="B17" s="232" t="s">
        <v>118</v>
      </c>
      <c r="C17" s="39">
        <v>22147</v>
      </c>
      <c r="D17" s="39">
        <v>22147</v>
      </c>
      <c r="E17" s="39">
        <v>22147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ht="21" customHeight="1" spans="1:15">
      <c r="A18" s="115" t="s">
        <v>119</v>
      </c>
      <c r="B18" s="115" t="s">
        <v>120</v>
      </c>
      <c r="C18" s="39">
        <v>22272</v>
      </c>
      <c r="D18" s="39">
        <v>22272</v>
      </c>
      <c r="E18" s="39">
        <v>22272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ht="21" customHeight="1" spans="1:15">
      <c r="A19" s="231" t="s">
        <v>121</v>
      </c>
      <c r="B19" s="231" t="s">
        <v>122</v>
      </c>
      <c r="C19" s="39">
        <v>22272</v>
      </c>
      <c r="D19" s="39">
        <v>22272</v>
      </c>
      <c r="E19" s="39">
        <v>22272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ht="21" customHeight="1" spans="1:15">
      <c r="A20" s="232" t="s">
        <v>123</v>
      </c>
      <c r="B20" s="232" t="s">
        <v>124</v>
      </c>
      <c r="C20" s="39">
        <v>22272</v>
      </c>
      <c r="D20" s="39">
        <v>22272</v>
      </c>
      <c r="E20" s="39">
        <v>22272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ht="21" customHeight="1" spans="1:15">
      <c r="A21" s="233" t="s">
        <v>55</v>
      </c>
      <c r="B21" s="96"/>
      <c r="C21" s="39">
        <v>30997284.6</v>
      </c>
      <c r="D21" s="39">
        <v>11867284.6</v>
      </c>
      <c r="E21" s="39">
        <v>357284.6</v>
      </c>
      <c r="F21" s="39">
        <v>11510000</v>
      </c>
      <c r="G21" s="39"/>
      <c r="H21" s="39"/>
      <c r="I21" s="39"/>
      <c r="J21" s="39">
        <v>19130000</v>
      </c>
      <c r="K21" s="39"/>
      <c r="L21" s="39">
        <v>19130000</v>
      </c>
      <c r="M21" s="39"/>
      <c r="N21" s="39"/>
      <c r="O21" s="39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02"/>
      <c r="B1" s="106"/>
      <c r="C1" s="106"/>
      <c r="D1" s="106" t="s">
        <v>125</v>
      </c>
    </row>
    <row r="2" ht="41.25" customHeight="1" spans="1:4">
      <c r="A2" s="101" t="str">
        <f>"2026"&amp;"年部门财政拨款收支预算总表"</f>
        <v>2026年部门财政拨款收支预算总表</v>
      </c>
    </row>
    <row r="3" ht="17.25" customHeight="1" spans="1:4">
      <c r="A3" s="104" t="str">
        <f>"单位名称："&amp;"昆明市东川区殡仪馆"</f>
        <v>单位名称：昆明市东川区殡仪馆</v>
      </c>
      <c r="B3" s="213"/>
      <c r="D3" s="106" t="s">
        <v>1</v>
      </c>
    </row>
    <row r="4" ht="17.25" customHeight="1" spans="1:4">
      <c r="A4" s="214" t="s">
        <v>2</v>
      </c>
      <c r="B4" s="215"/>
      <c r="C4" s="214" t="s">
        <v>3</v>
      </c>
      <c r="D4" s="215"/>
    </row>
    <row r="5" ht="18.75" customHeight="1" spans="1:4">
      <c r="A5" s="214" t="s">
        <v>4</v>
      </c>
      <c r="B5" s="214" t="s">
        <v>5</v>
      </c>
      <c r="C5" s="214" t="s">
        <v>6</v>
      </c>
      <c r="D5" s="214" t="s">
        <v>5</v>
      </c>
    </row>
    <row r="6" ht="16.5" customHeight="1" spans="1:4">
      <c r="A6" s="216" t="s">
        <v>126</v>
      </c>
      <c r="B6" s="39">
        <v>11867284.6</v>
      </c>
      <c r="C6" s="216" t="s">
        <v>127</v>
      </c>
      <c r="D6" s="39">
        <v>11867284.6</v>
      </c>
    </row>
    <row r="7" ht="16.5" customHeight="1" spans="1:4">
      <c r="A7" s="216" t="s">
        <v>128</v>
      </c>
      <c r="B7" s="39">
        <v>11867284.6</v>
      </c>
      <c r="C7" s="216" t="s">
        <v>129</v>
      </c>
      <c r="D7" s="39"/>
    </row>
    <row r="8" ht="16.5" customHeight="1" spans="1:4">
      <c r="A8" s="216" t="s">
        <v>130</v>
      </c>
      <c r="B8" s="39"/>
      <c r="C8" s="216" t="s">
        <v>131</v>
      </c>
      <c r="D8" s="39"/>
    </row>
    <row r="9" ht="16.5" customHeight="1" spans="1:4">
      <c r="A9" s="216" t="s">
        <v>132</v>
      </c>
      <c r="B9" s="39"/>
      <c r="C9" s="216" t="s">
        <v>133</v>
      </c>
      <c r="D9" s="39"/>
    </row>
    <row r="10" ht="16.5" customHeight="1" spans="1:4">
      <c r="A10" s="216" t="s">
        <v>134</v>
      </c>
      <c r="B10" s="39"/>
      <c r="C10" s="216" t="s">
        <v>135</v>
      </c>
      <c r="D10" s="39"/>
    </row>
    <row r="11" ht="16.5" customHeight="1" spans="1:4">
      <c r="A11" s="216" t="s">
        <v>128</v>
      </c>
      <c r="B11" s="39"/>
      <c r="C11" s="216" t="s">
        <v>136</v>
      </c>
      <c r="D11" s="39"/>
    </row>
    <row r="12" ht="16.5" customHeight="1" spans="1:4">
      <c r="A12" s="30" t="s">
        <v>130</v>
      </c>
      <c r="B12" s="39"/>
      <c r="C12" s="124" t="s">
        <v>137</v>
      </c>
      <c r="D12" s="39"/>
    </row>
    <row r="13" ht="16.5" customHeight="1" spans="1:4">
      <c r="A13" s="30" t="s">
        <v>132</v>
      </c>
      <c r="B13" s="39"/>
      <c r="C13" s="124" t="s">
        <v>138</v>
      </c>
      <c r="D13" s="39"/>
    </row>
    <row r="14" ht="16.5" customHeight="1" spans="1:4">
      <c r="A14" s="217"/>
      <c r="B14" s="39"/>
      <c r="C14" s="124" t="s">
        <v>139</v>
      </c>
      <c r="D14" s="39">
        <v>11807300.6</v>
      </c>
    </row>
    <row r="15" ht="16.5" customHeight="1" spans="1:4">
      <c r="A15" s="217"/>
      <c r="B15" s="39"/>
      <c r="C15" s="124" t="s">
        <v>140</v>
      </c>
      <c r="D15" s="39">
        <v>37712</v>
      </c>
    </row>
    <row r="16" ht="16.5" customHeight="1" spans="1:4">
      <c r="A16" s="217"/>
      <c r="B16" s="39"/>
      <c r="C16" s="124" t="s">
        <v>141</v>
      </c>
      <c r="D16" s="39"/>
    </row>
    <row r="17" ht="16.5" customHeight="1" spans="1:4">
      <c r="A17" s="217"/>
      <c r="B17" s="39"/>
      <c r="C17" s="124" t="s">
        <v>142</v>
      </c>
      <c r="D17" s="39"/>
    </row>
    <row r="18" ht="16.5" customHeight="1" spans="1:4">
      <c r="A18" s="217"/>
      <c r="B18" s="39"/>
      <c r="C18" s="124" t="s">
        <v>143</v>
      </c>
      <c r="D18" s="39"/>
    </row>
    <row r="19" ht="16.5" customHeight="1" spans="1:4">
      <c r="A19" s="217"/>
      <c r="B19" s="39"/>
      <c r="C19" s="124" t="s">
        <v>144</v>
      </c>
      <c r="D19" s="39"/>
    </row>
    <row r="20" ht="16.5" customHeight="1" spans="1:4">
      <c r="A20" s="217"/>
      <c r="B20" s="39"/>
      <c r="C20" s="124" t="s">
        <v>145</v>
      </c>
      <c r="D20" s="39"/>
    </row>
    <row r="21" ht="16.5" customHeight="1" spans="1:4">
      <c r="A21" s="217"/>
      <c r="B21" s="39"/>
      <c r="C21" s="124" t="s">
        <v>146</v>
      </c>
      <c r="D21" s="39"/>
    </row>
    <row r="22" ht="16.5" customHeight="1" spans="1:4">
      <c r="A22" s="217"/>
      <c r="B22" s="39"/>
      <c r="C22" s="124" t="s">
        <v>147</v>
      </c>
      <c r="D22" s="39"/>
    </row>
    <row r="23" ht="16.5" customHeight="1" spans="1:4">
      <c r="A23" s="217"/>
      <c r="B23" s="39"/>
      <c r="C23" s="124" t="s">
        <v>148</v>
      </c>
      <c r="D23" s="39"/>
    </row>
    <row r="24" ht="16.5" customHeight="1" spans="1:4">
      <c r="A24" s="217"/>
      <c r="B24" s="39"/>
      <c r="C24" s="124" t="s">
        <v>149</v>
      </c>
      <c r="D24" s="39"/>
    </row>
    <row r="25" ht="16.5" customHeight="1" spans="1:4">
      <c r="A25" s="217"/>
      <c r="B25" s="39"/>
      <c r="C25" s="124" t="s">
        <v>150</v>
      </c>
      <c r="D25" s="39">
        <v>22272</v>
      </c>
    </row>
    <row r="26" ht="16.5" customHeight="1" spans="1:4">
      <c r="A26" s="217"/>
      <c r="B26" s="39"/>
      <c r="C26" s="124" t="s">
        <v>151</v>
      </c>
      <c r="D26" s="39"/>
    </row>
    <row r="27" ht="16.5" customHeight="1" spans="1:4">
      <c r="A27" s="217"/>
      <c r="B27" s="39"/>
      <c r="C27" s="124" t="s">
        <v>152</v>
      </c>
      <c r="D27" s="39"/>
    </row>
    <row r="28" ht="16.5" customHeight="1" spans="1:4">
      <c r="A28" s="217"/>
      <c r="B28" s="39"/>
      <c r="C28" s="124" t="s">
        <v>153</v>
      </c>
      <c r="D28" s="39"/>
    </row>
    <row r="29" ht="16.5" customHeight="1" spans="1:4">
      <c r="A29" s="217"/>
      <c r="B29" s="39"/>
      <c r="C29" s="124" t="s">
        <v>154</v>
      </c>
      <c r="D29" s="39"/>
    </row>
    <row r="30" ht="16.5" customHeight="1" spans="1:4">
      <c r="A30" s="217"/>
      <c r="B30" s="39"/>
      <c r="C30" s="124" t="s">
        <v>155</v>
      </c>
      <c r="D30" s="39"/>
    </row>
    <row r="31" ht="16.5" customHeight="1" spans="1:4">
      <c r="A31" s="217"/>
      <c r="B31" s="39"/>
      <c r="C31" s="30" t="s">
        <v>156</v>
      </c>
      <c r="D31" s="39"/>
    </row>
    <row r="32" ht="16.5" customHeight="1" spans="1:4">
      <c r="A32" s="217"/>
      <c r="B32" s="39"/>
      <c r="C32" s="30" t="s">
        <v>157</v>
      </c>
      <c r="D32" s="39"/>
    </row>
    <row r="33" ht="16.5" customHeight="1" spans="1:4">
      <c r="A33" s="217"/>
      <c r="B33" s="39"/>
      <c r="C33" s="58" t="s">
        <v>158</v>
      </c>
      <c r="D33" s="39"/>
    </row>
    <row r="34" ht="15" customHeight="1" spans="1:4">
      <c r="A34" s="218" t="s">
        <v>50</v>
      </c>
      <c r="B34" s="219">
        <v>11867284.6</v>
      </c>
      <c r="C34" s="218" t="s">
        <v>51</v>
      </c>
      <c r="D34" s="219">
        <v>11867284.6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B12" sqref="B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87"/>
      <c r="F1" s="126"/>
      <c r="G1" s="188" t="s">
        <v>159</v>
      </c>
    </row>
    <row r="2" ht="41.25" customHeight="1" spans="1:7">
      <c r="A2" s="177" t="str">
        <f>"2026"&amp;"年一般公共预算支出预算表（按功能科目分类）"</f>
        <v>2026年一般公共预算支出预算表（按功能科目分类）</v>
      </c>
      <c r="B2" s="177"/>
      <c r="C2" s="177"/>
      <c r="D2" s="177"/>
      <c r="E2" s="177"/>
      <c r="F2" s="177"/>
      <c r="G2" s="177"/>
    </row>
    <row r="3" ht="18" customHeight="1" spans="1:7">
      <c r="A3" s="68" t="str">
        <f>"单位名称："&amp;"昆明市东川区殡仪馆"</f>
        <v>单位名称：昆明市东川区殡仪馆</v>
      </c>
      <c r="F3" s="174"/>
      <c r="G3" s="188" t="s">
        <v>1</v>
      </c>
    </row>
    <row r="4" ht="20.25" customHeight="1" spans="1:7">
      <c r="A4" s="208" t="s">
        <v>160</v>
      </c>
      <c r="B4" s="209"/>
      <c r="C4" s="178" t="s">
        <v>55</v>
      </c>
      <c r="D4" s="196" t="s">
        <v>75</v>
      </c>
      <c r="E4" s="17"/>
      <c r="F4" s="18"/>
      <c r="G4" s="190" t="s">
        <v>76</v>
      </c>
    </row>
    <row r="5" ht="20.25" customHeight="1" spans="1:7">
      <c r="A5" s="210" t="s">
        <v>72</v>
      </c>
      <c r="B5" s="210" t="s">
        <v>73</v>
      </c>
      <c r="C5" s="79"/>
      <c r="D5" s="20" t="s">
        <v>57</v>
      </c>
      <c r="E5" s="20" t="s">
        <v>161</v>
      </c>
      <c r="F5" s="20" t="s">
        <v>162</v>
      </c>
      <c r="G5" s="192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58" t="s">
        <v>97</v>
      </c>
      <c r="B7" s="58" t="s">
        <v>98</v>
      </c>
      <c r="C7" s="39">
        <v>11807300.6</v>
      </c>
      <c r="D7" s="39">
        <v>297300.6</v>
      </c>
      <c r="E7" s="39">
        <v>297300.6</v>
      </c>
      <c r="F7" s="39"/>
      <c r="G7" s="39">
        <v>11510000</v>
      </c>
    </row>
    <row r="8" ht="18" customHeight="1" spans="1:7">
      <c r="A8" s="186" t="s">
        <v>99</v>
      </c>
      <c r="B8" s="186" t="s">
        <v>100</v>
      </c>
      <c r="C8" s="39">
        <v>115278</v>
      </c>
      <c r="D8" s="39">
        <v>115278</v>
      </c>
      <c r="E8" s="39">
        <v>115278</v>
      </c>
      <c r="F8" s="39"/>
      <c r="G8" s="39"/>
    </row>
    <row r="9" ht="18" customHeight="1" spans="1:7">
      <c r="A9" s="211" t="s">
        <v>101</v>
      </c>
      <c r="B9" s="211" t="s">
        <v>102</v>
      </c>
      <c r="C9" s="39">
        <v>72000</v>
      </c>
      <c r="D9" s="39">
        <v>72000</v>
      </c>
      <c r="E9" s="39">
        <v>72000</v>
      </c>
      <c r="F9" s="39"/>
      <c r="G9" s="39"/>
    </row>
    <row r="10" ht="18" customHeight="1" spans="1:7">
      <c r="A10" s="211" t="s">
        <v>103</v>
      </c>
      <c r="B10" s="211" t="s">
        <v>104</v>
      </c>
      <c r="C10" s="39">
        <v>28851</v>
      </c>
      <c r="D10" s="39">
        <v>28851</v>
      </c>
      <c r="E10" s="39">
        <v>28851</v>
      </c>
      <c r="F10" s="39"/>
      <c r="G10" s="39"/>
    </row>
    <row r="11" ht="18" customHeight="1" spans="1:7">
      <c r="A11" s="211" t="s">
        <v>105</v>
      </c>
      <c r="B11" s="211" t="s">
        <v>106</v>
      </c>
      <c r="C11" s="39">
        <v>14427</v>
      </c>
      <c r="D11" s="39">
        <v>14427</v>
      </c>
      <c r="E11" s="39">
        <v>14427</v>
      </c>
      <c r="F11" s="39"/>
      <c r="G11" s="39"/>
    </row>
    <row r="12" ht="18" customHeight="1" spans="1:7">
      <c r="A12" s="186" t="s">
        <v>107</v>
      </c>
      <c r="B12" s="186" t="s">
        <v>108</v>
      </c>
      <c r="C12" s="39">
        <v>11692022.6</v>
      </c>
      <c r="D12" s="39">
        <v>182022.6</v>
      </c>
      <c r="E12" s="39">
        <v>182022.6</v>
      </c>
      <c r="F12" s="39"/>
      <c r="G12" s="39">
        <v>11510000</v>
      </c>
    </row>
    <row r="13" ht="18" customHeight="1" spans="1:7">
      <c r="A13" s="211" t="s">
        <v>109</v>
      </c>
      <c r="B13" s="211" t="s">
        <v>110</v>
      </c>
      <c r="C13" s="39">
        <v>11692022.6</v>
      </c>
      <c r="D13" s="39">
        <v>182022.6</v>
      </c>
      <c r="E13" s="39">
        <v>182022.6</v>
      </c>
      <c r="F13" s="39"/>
      <c r="G13" s="39">
        <v>11510000</v>
      </c>
    </row>
    <row r="14" ht="18" customHeight="1" spans="1:7">
      <c r="A14" s="58" t="s">
        <v>111</v>
      </c>
      <c r="B14" s="58" t="s">
        <v>112</v>
      </c>
      <c r="C14" s="39">
        <v>37712</v>
      </c>
      <c r="D14" s="39">
        <v>37712</v>
      </c>
      <c r="E14" s="39">
        <v>37712</v>
      </c>
      <c r="F14" s="39"/>
      <c r="G14" s="39"/>
    </row>
    <row r="15" ht="18" customHeight="1" spans="1:7">
      <c r="A15" s="186" t="s">
        <v>113</v>
      </c>
      <c r="B15" s="186" t="s">
        <v>114</v>
      </c>
      <c r="C15" s="39">
        <v>37712</v>
      </c>
      <c r="D15" s="39">
        <v>37712</v>
      </c>
      <c r="E15" s="39">
        <v>37712</v>
      </c>
      <c r="F15" s="39"/>
      <c r="G15" s="39"/>
    </row>
    <row r="16" ht="18" customHeight="1" spans="1:7">
      <c r="A16" s="211" t="s">
        <v>115</v>
      </c>
      <c r="B16" s="211" t="s">
        <v>116</v>
      </c>
      <c r="C16" s="39">
        <v>15565</v>
      </c>
      <c r="D16" s="39">
        <v>15565</v>
      </c>
      <c r="E16" s="39">
        <v>15565</v>
      </c>
      <c r="F16" s="39"/>
      <c r="G16" s="39"/>
    </row>
    <row r="17" ht="18" customHeight="1" spans="1:7">
      <c r="A17" s="211" t="s">
        <v>117</v>
      </c>
      <c r="B17" s="211" t="s">
        <v>118</v>
      </c>
      <c r="C17" s="39">
        <v>22147</v>
      </c>
      <c r="D17" s="39">
        <v>22147</v>
      </c>
      <c r="E17" s="39">
        <v>22147</v>
      </c>
      <c r="F17" s="39"/>
      <c r="G17" s="39"/>
    </row>
    <row r="18" ht="18" customHeight="1" spans="1:7">
      <c r="A18" s="58" t="s">
        <v>119</v>
      </c>
      <c r="B18" s="58" t="s">
        <v>120</v>
      </c>
      <c r="C18" s="39">
        <v>22272</v>
      </c>
      <c r="D18" s="39">
        <v>22272</v>
      </c>
      <c r="E18" s="39">
        <v>22272</v>
      </c>
      <c r="F18" s="39"/>
      <c r="G18" s="39"/>
    </row>
    <row r="19" ht="18" customHeight="1" spans="1:7">
      <c r="A19" s="186" t="s">
        <v>121</v>
      </c>
      <c r="B19" s="186" t="s">
        <v>122</v>
      </c>
      <c r="C19" s="39">
        <v>22272</v>
      </c>
      <c r="D19" s="39">
        <v>22272</v>
      </c>
      <c r="E19" s="39">
        <v>22272</v>
      </c>
      <c r="F19" s="39"/>
      <c r="G19" s="39"/>
    </row>
    <row r="20" ht="18" customHeight="1" spans="1:7">
      <c r="A20" s="211" t="s">
        <v>123</v>
      </c>
      <c r="B20" s="211" t="s">
        <v>124</v>
      </c>
      <c r="C20" s="39">
        <v>22272</v>
      </c>
      <c r="D20" s="39">
        <v>22272</v>
      </c>
      <c r="E20" s="39">
        <v>22272</v>
      </c>
      <c r="F20" s="39"/>
      <c r="G20" s="39"/>
    </row>
    <row r="21" ht="18" customHeight="1" spans="1:7">
      <c r="A21" s="135" t="s">
        <v>163</v>
      </c>
      <c r="B21" s="212" t="s">
        <v>163</v>
      </c>
      <c r="C21" s="39">
        <v>11867284.6</v>
      </c>
      <c r="D21" s="39">
        <v>357284.6</v>
      </c>
      <c r="E21" s="39">
        <v>357284.6</v>
      </c>
      <c r="F21" s="39"/>
      <c r="G21" s="39">
        <v>11510000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28" sqref="D28"/>
    </sheetView>
  </sheetViews>
  <sheetFormatPr defaultColWidth="10.425" defaultRowHeight="14.25" customHeight="1" outlineLevelRow="7"/>
  <cols>
    <col min="1" max="6" width="28.1416666666667" customWidth="1"/>
  </cols>
  <sheetData>
    <row r="1" customHeight="1" spans="1:10">
      <c r="A1" s="103"/>
      <c r="B1" s="103"/>
      <c r="C1" s="103"/>
      <c r="D1" s="103"/>
      <c r="E1" s="102"/>
      <c r="F1" s="204" t="s">
        <v>164</v>
      </c>
    </row>
    <row r="2" ht="41.25" customHeight="1" spans="1:10">
      <c r="A2" s="205" t="str">
        <f>"2026"&amp;"年一般公共预算“三公”经费支出预算表"</f>
        <v>2026年一般公共预算“三公”经费支出预算表</v>
      </c>
      <c r="B2" s="103"/>
      <c r="C2" s="103"/>
      <c r="D2" s="103"/>
      <c r="E2" s="102"/>
      <c r="F2" s="103"/>
    </row>
    <row r="3" customHeight="1" spans="1:10">
      <c r="A3" s="164" t="str">
        <f>"单位名称："&amp;"昆明市东川区殡仪馆"</f>
        <v>单位名称：昆明市东川区殡仪馆</v>
      </c>
      <c r="B3" s="206"/>
      <c r="D3" s="103"/>
      <c r="E3" s="102"/>
      <c r="F3" s="107" t="s">
        <v>1</v>
      </c>
    </row>
    <row r="4" ht="27" customHeight="1" spans="1:10">
      <c r="A4" s="108" t="s">
        <v>165</v>
      </c>
      <c r="B4" s="108" t="s">
        <v>166</v>
      </c>
      <c r="C4" s="110" t="s">
        <v>167</v>
      </c>
      <c r="D4" s="108"/>
      <c r="E4" s="109"/>
      <c r="F4" s="108" t="s">
        <v>168</v>
      </c>
    </row>
    <row r="5" ht="28.5" customHeight="1" spans="1:10">
      <c r="A5" s="207"/>
      <c r="B5" s="112"/>
      <c r="C5" s="109" t="s">
        <v>57</v>
      </c>
      <c r="D5" s="109" t="s">
        <v>169</v>
      </c>
      <c r="E5" s="109" t="s">
        <v>170</v>
      </c>
      <c r="F5" s="111"/>
    </row>
    <row r="6" ht="17.25" customHeight="1" spans="1:10">
      <c r="A6" s="114" t="s">
        <v>82</v>
      </c>
      <c r="B6" s="114" t="s">
        <v>83</v>
      </c>
      <c r="C6" s="114" t="s">
        <v>84</v>
      </c>
      <c r="D6" s="114" t="s">
        <v>85</v>
      </c>
      <c r="E6" s="114" t="s">
        <v>86</v>
      </c>
      <c r="F6" s="114" t="s">
        <v>87</v>
      </c>
    </row>
    <row r="7" ht="17.25" customHeight="1" spans="1:10">
      <c r="A7" s="39"/>
      <c r="B7" s="39"/>
      <c r="C7" s="39"/>
      <c r="D7" s="39"/>
      <c r="E7" s="39"/>
      <c r="F7" s="39"/>
    </row>
    <row r="8" s="87" customFormat="1" ht="12" spans="1:10">
      <c r="A8" s="97" t="s">
        <v>171</v>
      </c>
      <c r="B8" s="97"/>
      <c r="C8" s="97"/>
      <c r="D8" s="97"/>
      <c r="E8" s="97"/>
      <c r="G8" s="97"/>
      <c r="J8" s="97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26"/>
  <sheetViews>
    <sheetView showZeros="0" workbookViewId="0">
      <selection activeCell="A14" sqref="A1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87"/>
      <c r="C1" s="193"/>
      <c r="E1" s="194"/>
      <c r="F1" s="194"/>
      <c r="G1" s="194"/>
      <c r="H1" s="194"/>
      <c r="I1" s="136"/>
      <c r="J1" s="136"/>
      <c r="K1" s="136"/>
      <c r="L1" s="136"/>
      <c r="M1" s="136"/>
      <c r="N1" s="136"/>
      <c r="O1" s="136"/>
      <c r="S1" s="136"/>
      <c r="W1" s="193"/>
      <c r="Y1" s="66" t="s">
        <v>172</v>
      </c>
    </row>
    <row r="2" ht="45.75" customHeight="1" spans="1:25">
      <c r="A2" s="122" t="str">
        <f>"2026"&amp;"年部门基本支出预算表"</f>
        <v>2026年部门基本支出预算表</v>
      </c>
      <c r="B2" s="67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67"/>
      <c r="Q2" s="67"/>
      <c r="R2" s="67"/>
      <c r="S2" s="122"/>
      <c r="T2" s="122"/>
      <c r="U2" s="122"/>
      <c r="V2" s="122"/>
      <c r="W2" s="122"/>
      <c r="X2" s="122"/>
      <c r="Y2" s="122"/>
    </row>
    <row r="3" ht="18.75" customHeight="1" spans="1:25">
      <c r="A3" s="68" t="str">
        <f>"单位名称："&amp;"昆明市东川区殡仪馆"</f>
        <v>单位名称：昆明市东川区殡仪馆</v>
      </c>
      <c r="B3" s="69"/>
      <c r="C3" s="195"/>
      <c r="D3" s="195"/>
      <c r="E3" s="195"/>
      <c r="F3" s="195"/>
      <c r="G3" s="195"/>
      <c r="H3" s="195"/>
      <c r="I3" s="141"/>
      <c r="J3" s="141"/>
      <c r="K3" s="141"/>
      <c r="L3" s="141"/>
      <c r="M3" s="141"/>
      <c r="N3" s="141"/>
      <c r="O3" s="141"/>
      <c r="P3" s="70"/>
      <c r="Q3" s="70"/>
      <c r="R3" s="70"/>
      <c r="S3" s="141"/>
      <c r="W3" s="193"/>
      <c r="Y3" s="66" t="s">
        <v>1</v>
      </c>
    </row>
    <row r="4" ht="18" customHeight="1" spans="1:25">
      <c r="A4" s="72" t="s">
        <v>173</v>
      </c>
      <c r="B4" s="72" t="s">
        <v>174</v>
      </c>
      <c r="C4" s="72" t="s">
        <v>175</v>
      </c>
      <c r="D4" s="72" t="s">
        <v>176</v>
      </c>
      <c r="E4" s="72" t="s">
        <v>177</v>
      </c>
      <c r="F4" s="72" t="s">
        <v>178</v>
      </c>
      <c r="G4" s="72" t="s">
        <v>179</v>
      </c>
      <c r="H4" s="72" t="s">
        <v>180</v>
      </c>
      <c r="I4" s="196" t="s">
        <v>181</v>
      </c>
      <c r="J4" s="147" t="s">
        <v>181</v>
      </c>
      <c r="K4" s="147"/>
      <c r="L4" s="147"/>
      <c r="M4" s="147"/>
      <c r="N4" s="147"/>
      <c r="O4" s="147"/>
      <c r="P4" s="17"/>
      <c r="Q4" s="17"/>
      <c r="R4" s="17"/>
      <c r="S4" s="146" t="s">
        <v>61</v>
      </c>
      <c r="T4" s="147" t="s">
        <v>62</v>
      </c>
      <c r="U4" s="147"/>
      <c r="V4" s="147"/>
      <c r="W4" s="147"/>
      <c r="X4" s="147"/>
      <c r="Y4" s="132"/>
    </row>
    <row r="5" ht="18" customHeight="1" spans="1:25">
      <c r="A5" s="74"/>
      <c r="B5" s="89"/>
      <c r="C5" s="180"/>
      <c r="D5" s="74"/>
      <c r="E5" s="74"/>
      <c r="F5" s="74"/>
      <c r="G5" s="74"/>
      <c r="H5" s="74"/>
      <c r="I5" s="178" t="s">
        <v>182</v>
      </c>
      <c r="J5" s="196" t="s">
        <v>58</v>
      </c>
      <c r="K5" s="147"/>
      <c r="L5" s="147"/>
      <c r="M5" s="147"/>
      <c r="N5" s="147"/>
      <c r="O5" s="132"/>
      <c r="P5" s="16" t="s">
        <v>183</v>
      </c>
      <c r="Q5" s="17"/>
      <c r="R5" s="18"/>
      <c r="S5" s="72" t="s">
        <v>61</v>
      </c>
      <c r="T5" s="196" t="s">
        <v>62</v>
      </c>
      <c r="U5" s="146" t="s">
        <v>64</v>
      </c>
      <c r="V5" s="147" t="s">
        <v>62</v>
      </c>
      <c r="W5" s="146" t="s">
        <v>66</v>
      </c>
      <c r="X5" s="146" t="s">
        <v>67</v>
      </c>
      <c r="Y5" s="197" t="s">
        <v>68</v>
      </c>
    </row>
    <row r="6" ht="19.5" customHeight="1" spans="1:25">
      <c r="A6" s="89"/>
      <c r="B6" s="89"/>
      <c r="C6" s="89"/>
      <c r="D6" s="89"/>
      <c r="E6" s="89"/>
      <c r="F6" s="89"/>
      <c r="G6" s="89"/>
      <c r="H6" s="89"/>
      <c r="I6" s="89"/>
      <c r="J6" s="198" t="s">
        <v>184</v>
      </c>
      <c r="K6" s="72"/>
      <c r="L6" s="72" t="s">
        <v>185</v>
      </c>
      <c r="M6" s="72" t="s">
        <v>186</v>
      </c>
      <c r="N6" s="72" t="s">
        <v>187</v>
      </c>
      <c r="O6" s="72" t="s">
        <v>188</v>
      </c>
      <c r="P6" s="72" t="s">
        <v>58</v>
      </c>
      <c r="Q6" s="72" t="s">
        <v>59</v>
      </c>
      <c r="R6" s="72" t="s">
        <v>60</v>
      </c>
      <c r="S6" s="89"/>
      <c r="T6" s="72" t="s">
        <v>57</v>
      </c>
      <c r="U6" s="72" t="s">
        <v>64</v>
      </c>
      <c r="V6" s="72" t="s">
        <v>189</v>
      </c>
      <c r="W6" s="72" t="s">
        <v>66</v>
      </c>
      <c r="X6" s="72" t="s">
        <v>67</v>
      </c>
      <c r="Y6" s="72" t="s">
        <v>68</v>
      </c>
    </row>
    <row r="7" ht="37.5" customHeight="1" spans="1:25">
      <c r="A7" s="199"/>
      <c r="B7" s="79"/>
      <c r="C7" s="199"/>
      <c r="D7" s="199"/>
      <c r="E7" s="199"/>
      <c r="F7" s="199"/>
      <c r="G7" s="199"/>
      <c r="H7" s="199"/>
      <c r="I7" s="199"/>
      <c r="J7" s="200" t="s">
        <v>57</v>
      </c>
      <c r="K7" s="201" t="s">
        <v>190</v>
      </c>
      <c r="L7" s="77" t="s">
        <v>191</v>
      </c>
      <c r="M7" s="77" t="s">
        <v>186</v>
      </c>
      <c r="N7" s="77" t="s">
        <v>187</v>
      </c>
      <c r="O7" s="77" t="s">
        <v>188</v>
      </c>
      <c r="P7" s="77" t="s">
        <v>186</v>
      </c>
      <c r="Q7" s="77" t="s">
        <v>187</v>
      </c>
      <c r="R7" s="77" t="s">
        <v>188</v>
      </c>
      <c r="S7" s="77" t="s">
        <v>61</v>
      </c>
      <c r="T7" s="77" t="s">
        <v>57</v>
      </c>
      <c r="U7" s="77" t="s">
        <v>64</v>
      </c>
      <c r="V7" s="77" t="s">
        <v>189</v>
      </c>
      <c r="W7" s="77" t="s">
        <v>66</v>
      </c>
      <c r="X7" s="77" t="s">
        <v>67</v>
      </c>
      <c r="Y7" s="77" t="s">
        <v>68</v>
      </c>
    </row>
    <row r="8" customHeight="1" spans="1:25">
      <c r="A8" s="90">
        <v>1</v>
      </c>
      <c r="B8" s="90">
        <v>2</v>
      </c>
      <c r="C8" s="90">
        <v>3</v>
      </c>
      <c r="D8" s="90">
        <v>4</v>
      </c>
      <c r="E8" s="90">
        <v>5</v>
      </c>
      <c r="F8" s="90">
        <v>6</v>
      </c>
      <c r="G8" s="90">
        <v>7</v>
      </c>
      <c r="H8" s="90">
        <v>8</v>
      </c>
      <c r="I8" s="90">
        <v>9</v>
      </c>
      <c r="J8" s="90">
        <v>10</v>
      </c>
      <c r="K8" s="90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90">
        <v>21</v>
      </c>
      <c r="V8" s="90">
        <v>22</v>
      </c>
      <c r="W8" s="90">
        <v>23</v>
      </c>
      <c r="X8" s="90">
        <v>24</v>
      </c>
      <c r="Y8" s="90">
        <v>25</v>
      </c>
    </row>
    <row r="9" ht="20.25" customHeight="1" spans="1:25">
      <c r="A9" s="30" t="s">
        <v>192</v>
      </c>
      <c r="B9" s="30" t="s">
        <v>70</v>
      </c>
      <c r="C9" s="30" t="s">
        <v>193</v>
      </c>
      <c r="D9" s="30" t="s">
        <v>194</v>
      </c>
      <c r="E9" s="30" t="s">
        <v>103</v>
      </c>
      <c r="F9" s="30" t="s">
        <v>104</v>
      </c>
      <c r="G9" s="30" t="s">
        <v>195</v>
      </c>
      <c r="H9" s="30" t="s">
        <v>196</v>
      </c>
      <c r="I9" s="39">
        <v>28851</v>
      </c>
      <c r="J9" s="39">
        <v>28851</v>
      </c>
      <c r="K9" s="39"/>
      <c r="L9" s="39"/>
      <c r="M9" s="39"/>
      <c r="N9" s="39">
        <v>28851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20.25" customHeight="1" spans="1:25">
      <c r="A10" s="30" t="s">
        <v>192</v>
      </c>
      <c r="B10" s="30" t="s">
        <v>70</v>
      </c>
      <c r="C10" s="30" t="s">
        <v>193</v>
      </c>
      <c r="D10" s="30" t="s">
        <v>194</v>
      </c>
      <c r="E10" s="30" t="s">
        <v>105</v>
      </c>
      <c r="F10" s="30" t="s">
        <v>106</v>
      </c>
      <c r="G10" s="30" t="s">
        <v>197</v>
      </c>
      <c r="H10" s="30" t="s">
        <v>198</v>
      </c>
      <c r="I10" s="39">
        <v>14427</v>
      </c>
      <c r="J10" s="39">
        <v>14427</v>
      </c>
      <c r="K10" s="83"/>
      <c r="L10" s="83"/>
      <c r="M10" s="83"/>
      <c r="N10" s="39">
        <v>14427</v>
      </c>
      <c r="O10" s="83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ht="20.25" customHeight="1" spans="1:25">
      <c r="A11" s="30" t="s">
        <v>192</v>
      </c>
      <c r="B11" s="30" t="s">
        <v>70</v>
      </c>
      <c r="C11" s="30" t="s">
        <v>193</v>
      </c>
      <c r="D11" s="30" t="s">
        <v>194</v>
      </c>
      <c r="E11" s="30" t="s">
        <v>115</v>
      </c>
      <c r="F11" s="30" t="s">
        <v>116</v>
      </c>
      <c r="G11" s="30" t="s">
        <v>199</v>
      </c>
      <c r="H11" s="30" t="s">
        <v>200</v>
      </c>
      <c r="I11" s="39">
        <v>942</v>
      </c>
      <c r="J11" s="39">
        <v>942</v>
      </c>
      <c r="K11" s="83"/>
      <c r="L11" s="83"/>
      <c r="M11" s="83"/>
      <c r="N11" s="39">
        <v>942</v>
      </c>
      <c r="O11" s="83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ht="20.25" customHeight="1" spans="1:25">
      <c r="A12" s="30" t="s">
        <v>192</v>
      </c>
      <c r="B12" s="30" t="s">
        <v>70</v>
      </c>
      <c r="C12" s="30" t="s">
        <v>193</v>
      </c>
      <c r="D12" s="30" t="s">
        <v>194</v>
      </c>
      <c r="E12" s="30" t="s">
        <v>115</v>
      </c>
      <c r="F12" s="30" t="s">
        <v>116</v>
      </c>
      <c r="G12" s="30" t="s">
        <v>199</v>
      </c>
      <c r="H12" s="30" t="s">
        <v>200</v>
      </c>
      <c r="I12" s="39">
        <v>13053</v>
      </c>
      <c r="J12" s="39">
        <v>13053</v>
      </c>
      <c r="K12" s="83"/>
      <c r="L12" s="83"/>
      <c r="M12" s="83"/>
      <c r="N12" s="39">
        <v>13053</v>
      </c>
      <c r="O12" s="83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ht="20.25" customHeight="1" spans="1:25">
      <c r="A13" s="30" t="s">
        <v>192</v>
      </c>
      <c r="B13" s="30" t="s">
        <v>70</v>
      </c>
      <c r="C13" s="30" t="s">
        <v>193</v>
      </c>
      <c r="D13" s="30" t="s">
        <v>194</v>
      </c>
      <c r="E13" s="30" t="s">
        <v>115</v>
      </c>
      <c r="F13" s="30" t="s">
        <v>116</v>
      </c>
      <c r="G13" s="30" t="s">
        <v>199</v>
      </c>
      <c r="H13" s="30" t="s">
        <v>200</v>
      </c>
      <c r="I13" s="39">
        <v>1570</v>
      </c>
      <c r="J13" s="39">
        <v>1570</v>
      </c>
      <c r="K13" s="83"/>
      <c r="L13" s="83"/>
      <c r="M13" s="83"/>
      <c r="N13" s="39">
        <v>1570</v>
      </c>
      <c r="O13" s="83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ht="20.25" customHeight="1" spans="1:25">
      <c r="A14" s="30" t="s">
        <v>192</v>
      </c>
      <c r="B14" s="30" t="s">
        <v>70</v>
      </c>
      <c r="C14" s="30" t="s">
        <v>193</v>
      </c>
      <c r="D14" s="30" t="s">
        <v>194</v>
      </c>
      <c r="E14" s="30" t="s">
        <v>117</v>
      </c>
      <c r="F14" s="30" t="s">
        <v>118</v>
      </c>
      <c r="G14" s="30" t="s">
        <v>201</v>
      </c>
      <c r="H14" s="30" t="s">
        <v>202</v>
      </c>
      <c r="I14" s="39">
        <v>13885</v>
      </c>
      <c r="J14" s="39">
        <v>13885</v>
      </c>
      <c r="K14" s="83"/>
      <c r="L14" s="83"/>
      <c r="M14" s="83"/>
      <c r="N14" s="39">
        <v>13885</v>
      </c>
      <c r="O14" s="83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ht="20.25" customHeight="1" spans="1:25">
      <c r="A15" s="30" t="s">
        <v>192</v>
      </c>
      <c r="B15" s="30" t="s">
        <v>70</v>
      </c>
      <c r="C15" s="30" t="s">
        <v>193</v>
      </c>
      <c r="D15" s="30" t="s">
        <v>194</v>
      </c>
      <c r="E15" s="30" t="s">
        <v>117</v>
      </c>
      <c r="F15" s="30" t="s">
        <v>118</v>
      </c>
      <c r="G15" s="30" t="s">
        <v>201</v>
      </c>
      <c r="H15" s="30" t="s">
        <v>202</v>
      </c>
      <c r="I15" s="39">
        <v>8262</v>
      </c>
      <c r="J15" s="39">
        <v>8262</v>
      </c>
      <c r="K15" s="83"/>
      <c r="L15" s="83"/>
      <c r="M15" s="83"/>
      <c r="N15" s="39">
        <v>8262</v>
      </c>
      <c r="O15" s="83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ht="20.25" customHeight="1" spans="1:25">
      <c r="A16" s="30" t="s">
        <v>192</v>
      </c>
      <c r="B16" s="30" t="s">
        <v>70</v>
      </c>
      <c r="C16" s="30" t="s">
        <v>193</v>
      </c>
      <c r="D16" s="30" t="s">
        <v>194</v>
      </c>
      <c r="E16" s="30" t="s">
        <v>109</v>
      </c>
      <c r="F16" s="30" t="s">
        <v>110</v>
      </c>
      <c r="G16" s="30" t="s">
        <v>203</v>
      </c>
      <c r="H16" s="30" t="s">
        <v>204</v>
      </c>
      <c r="I16" s="39">
        <v>1158</v>
      </c>
      <c r="J16" s="39">
        <v>1158</v>
      </c>
      <c r="K16" s="83"/>
      <c r="L16" s="83"/>
      <c r="M16" s="83"/>
      <c r="N16" s="39">
        <v>1158</v>
      </c>
      <c r="O16" s="83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ht="20.25" customHeight="1" spans="1:25">
      <c r="A17" s="30" t="s">
        <v>192</v>
      </c>
      <c r="B17" s="30" t="s">
        <v>70</v>
      </c>
      <c r="C17" s="30" t="s">
        <v>205</v>
      </c>
      <c r="D17" s="30" t="s">
        <v>124</v>
      </c>
      <c r="E17" s="30" t="s">
        <v>123</v>
      </c>
      <c r="F17" s="30" t="s">
        <v>124</v>
      </c>
      <c r="G17" s="30" t="s">
        <v>206</v>
      </c>
      <c r="H17" s="30" t="s">
        <v>124</v>
      </c>
      <c r="I17" s="39">
        <v>22272</v>
      </c>
      <c r="J17" s="39">
        <v>22272</v>
      </c>
      <c r="K17" s="83"/>
      <c r="L17" s="83"/>
      <c r="M17" s="83"/>
      <c r="N17" s="39">
        <v>22272</v>
      </c>
      <c r="O17" s="83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ht="20.25" customHeight="1" spans="1:25">
      <c r="A18" s="30" t="s">
        <v>192</v>
      </c>
      <c r="B18" s="30" t="s">
        <v>70</v>
      </c>
      <c r="C18" s="30" t="s">
        <v>207</v>
      </c>
      <c r="D18" s="30" t="s">
        <v>208</v>
      </c>
      <c r="E18" s="30" t="s">
        <v>109</v>
      </c>
      <c r="F18" s="30" t="s">
        <v>110</v>
      </c>
      <c r="G18" s="30" t="s">
        <v>209</v>
      </c>
      <c r="H18" s="30" t="s">
        <v>210</v>
      </c>
      <c r="I18" s="39">
        <v>63943.2</v>
      </c>
      <c r="J18" s="39">
        <v>63943.2</v>
      </c>
      <c r="K18" s="83"/>
      <c r="L18" s="83"/>
      <c r="M18" s="83"/>
      <c r="N18" s="39">
        <v>63943.2</v>
      </c>
      <c r="O18" s="83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ht="20.25" customHeight="1" spans="1:25">
      <c r="A19" s="30" t="s">
        <v>192</v>
      </c>
      <c r="B19" s="30" t="s">
        <v>70</v>
      </c>
      <c r="C19" s="30" t="s">
        <v>207</v>
      </c>
      <c r="D19" s="30" t="s">
        <v>208</v>
      </c>
      <c r="E19" s="30" t="s">
        <v>109</v>
      </c>
      <c r="F19" s="30" t="s">
        <v>110</v>
      </c>
      <c r="G19" s="30" t="s">
        <v>211</v>
      </c>
      <c r="H19" s="30" t="s">
        <v>212</v>
      </c>
      <c r="I19" s="39">
        <v>14349.6</v>
      </c>
      <c r="J19" s="39">
        <v>14349.6</v>
      </c>
      <c r="K19" s="83"/>
      <c r="L19" s="83"/>
      <c r="M19" s="83"/>
      <c r="N19" s="39">
        <v>14349.6</v>
      </c>
      <c r="O19" s="83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ht="20.25" customHeight="1" spans="1:25">
      <c r="A20" s="30" t="s">
        <v>192</v>
      </c>
      <c r="B20" s="30" t="s">
        <v>70</v>
      </c>
      <c r="C20" s="30" t="s">
        <v>207</v>
      </c>
      <c r="D20" s="30" t="s">
        <v>208</v>
      </c>
      <c r="E20" s="30" t="s">
        <v>109</v>
      </c>
      <c r="F20" s="30" t="s">
        <v>110</v>
      </c>
      <c r="G20" s="30" t="s">
        <v>213</v>
      </c>
      <c r="H20" s="30" t="s">
        <v>214</v>
      </c>
      <c r="I20" s="39">
        <v>5328.6</v>
      </c>
      <c r="J20" s="39">
        <v>5328.6</v>
      </c>
      <c r="K20" s="83"/>
      <c r="L20" s="83"/>
      <c r="M20" s="83"/>
      <c r="N20" s="39">
        <v>5328.6</v>
      </c>
      <c r="O20" s="83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ht="20.25" customHeight="1" spans="1:25">
      <c r="A21" s="30" t="s">
        <v>192</v>
      </c>
      <c r="B21" s="30" t="s">
        <v>70</v>
      </c>
      <c r="C21" s="30" t="s">
        <v>207</v>
      </c>
      <c r="D21" s="30" t="s">
        <v>208</v>
      </c>
      <c r="E21" s="30" t="s">
        <v>109</v>
      </c>
      <c r="F21" s="30" t="s">
        <v>110</v>
      </c>
      <c r="G21" s="30" t="s">
        <v>215</v>
      </c>
      <c r="H21" s="30" t="s">
        <v>216</v>
      </c>
      <c r="I21" s="39">
        <v>21772.8</v>
      </c>
      <c r="J21" s="39">
        <v>21772.8</v>
      </c>
      <c r="K21" s="83"/>
      <c r="L21" s="83"/>
      <c r="M21" s="83"/>
      <c r="N21" s="39">
        <v>21772.8</v>
      </c>
      <c r="O21" s="83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ht="20.25" customHeight="1" spans="1:25">
      <c r="A22" s="30" t="s">
        <v>192</v>
      </c>
      <c r="B22" s="30" t="s">
        <v>70</v>
      </c>
      <c r="C22" s="30" t="s">
        <v>207</v>
      </c>
      <c r="D22" s="30" t="s">
        <v>208</v>
      </c>
      <c r="E22" s="30" t="s">
        <v>109</v>
      </c>
      <c r="F22" s="30" t="s">
        <v>110</v>
      </c>
      <c r="G22" s="30" t="s">
        <v>215</v>
      </c>
      <c r="H22" s="30" t="s">
        <v>216</v>
      </c>
      <c r="I22" s="39">
        <v>25848</v>
      </c>
      <c r="J22" s="39">
        <v>25848</v>
      </c>
      <c r="K22" s="83"/>
      <c r="L22" s="83"/>
      <c r="M22" s="83"/>
      <c r="N22" s="39">
        <v>25848</v>
      </c>
      <c r="O22" s="83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ht="20.25" customHeight="1" spans="1:25">
      <c r="A23" s="30" t="s">
        <v>192</v>
      </c>
      <c r="B23" s="30" t="s">
        <v>70</v>
      </c>
      <c r="C23" s="30" t="s">
        <v>207</v>
      </c>
      <c r="D23" s="30" t="s">
        <v>208</v>
      </c>
      <c r="E23" s="30" t="s">
        <v>109</v>
      </c>
      <c r="F23" s="30" t="s">
        <v>110</v>
      </c>
      <c r="G23" s="30" t="s">
        <v>215</v>
      </c>
      <c r="H23" s="30" t="s">
        <v>216</v>
      </c>
      <c r="I23" s="39">
        <v>34502.4</v>
      </c>
      <c r="J23" s="39">
        <v>34502.4</v>
      </c>
      <c r="K23" s="83"/>
      <c r="L23" s="83"/>
      <c r="M23" s="83"/>
      <c r="N23" s="39">
        <v>34502.4</v>
      </c>
      <c r="O23" s="83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ht="20.25" customHeight="1" spans="1:25">
      <c r="A24" s="30" t="s">
        <v>192</v>
      </c>
      <c r="B24" s="30" t="s">
        <v>70</v>
      </c>
      <c r="C24" s="30" t="s">
        <v>217</v>
      </c>
      <c r="D24" s="30" t="s">
        <v>218</v>
      </c>
      <c r="E24" s="30" t="s">
        <v>101</v>
      </c>
      <c r="F24" s="30" t="s">
        <v>102</v>
      </c>
      <c r="G24" s="30" t="s">
        <v>219</v>
      </c>
      <c r="H24" s="30" t="s">
        <v>220</v>
      </c>
      <c r="I24" s="39">
        <v>72000</v>
      </c>
      <c r="J24" s="39">
        <v>72000</v>
      </c>
      <c r="K24" s="83"/>
      <c r="L24" s="83"/>
      <c r="M24" s="83"/>
      <c r="N24" s="39">
        <v>72000</v>
      </c>
      <c r="O24" s="83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ht="20.25" customHeight="1" spans="1:25">
      <c r="A25" s="30" t="s">
        <v>192</v>
      </c>
      <c r="B25" s="30" t="s">
        <v>70</v>
      </c>
      <c r="C25" s="30" t="s">
        <v>221</v>
      </c>
      <c r="D25" s="30" t="s">
        <v>222</v>
      </c>
      <c r="E25" s="30" t="s">
        <v>109</v>
      </c>
      <c r="F25" s="30" t="s">
        <v>110</v>
      </c>
      <c r="G25" s="30" t="s">
        <v>215</v>
      </c>
      <c r="H25" s="30" t="s">
        <v>216</v>
      </c>
      <c r="I25" s="39">
        <v>15120</v>
      </c>
      <c r="J25" s="39">
        <v>15120</v>
      </c>
      <c r="K25" s="83"/>
      <c r="L25" s="83"/>
      <c r="M25" s="83"/>
      <c r="N25" s="39">
        <v>15120</v>
      </c>
      <c r="O25" s="83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ht="17.25" customHeight="1" spans="1:25">
      <c r="A26" s="94" t="s">
        <v>163</v>
      </c>
      <c r="B26" s="95"/>
      <c r="C26" s="202"/>
      <c r="D26" s="202"/>
      <c r="E26" s="202"/>
      <c r="F26" s="202"/>
      <c r="G26" s="202"/>
      <c r="H26" s="203"/>
      <c r="I26" s="39">
        <v>357284.6</v>
      </c>
      <c r="J26" s="39">
        <v>357284.6</v>
      </c>
      <c r="K26" s="39"/>
      <c r="L26" s="39"/>
      <c r="M26" s="39"/>
      <c r="N26" s="39">
        <v>357284.6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B34" workbookViewId="0">
      <selection activeCell="I34" sqref="I9:I3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87"/>
      <c r="E1" s="65"/>
      <c r="F1" s="65"/>
      <c r="G1" s="65"/>
      <c r="H1" s="65"/>
      <c r="U1" s="187"/>
      <c r="W1" s="188" t="s">
        <v>223</v>
      </c>
    </row>
    <row r="2" ht="46.5" customHeight="1" spans="1:23">
      <c r="A2" s="67" t="str">
        <f>"2026"&amp;"年部门项目支出预算表"</f>
        <v>2026年部门项目支出预算表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ht="13.5" customHeight="1" spans="1:23">
      <c r="A3" s="68" t="str">
        <f>"单位名称："&amp;"昆明市东川区殡仪馆"</f>
        <v>单位名称：昆明市东川区殡仪馆</v>
      </c>
      <c r="B3" s="69"/>
      <c r="C3" s="69"/>
      <c r="D3" s="69"/>
      <c r="E3" s="69"/>
      <c r="F3" s="69"/>
      <c r="G3" s="69"/>
      <c r="H3" s="69"/>
      <c r="I3" s="70"/>
      <c r="J3" s="70"/>
      <c r="K3" s="70"/>
      <c r="L3" s="70"/>
      <c r="M3" s="70"/>
      <c r="N3" s="70"/>
      <c r="O3" s="70"/>
      <c r="P3" s="70"/>
      <c r="Q3" s="70"/>
      <c r="U3" s="187"/>
      <c r="W3" s="165" t="s">
        <v>1</v>
      </c>
    </row>
    <row r="4" ht="21.75" customHeight="1" spans="1:23">
      <c r="A4" s="72" t="s">
        <v>224</v>
      </c>
      <c r="B4" s="73" t="s">
        <v>175</v>
      </c>
      <c r="C4" s="72" t="s">
        <v>176</v>
      </c>
      <c r="D4" s="72" t="s">
        <v>225</v>
      </c>
      <c r="E4" s="73" t="s">
        <v>177</v>
      </c>
      <c r="F4" s="73" t="s">
        <v>178</v>
      </c>
      <c r="G4" s="73" t="s">
        <v>226</v>
      </c>
      <c r="H4" s="73" t="s">
        <v>227</v>
      </c>
      <c r="I4" s="88" t="s">
        <v>55</v>
      </c>
      <c r="J4" s="16" t="s">
        <v>228</v>
      </c>
      <c r="K4" s="17"/>
      <c r="L4" s="17"/>
      <c r="M4" s="18"/>
      <c r="N4" s="16" t="s">
        <v>183</v>
      </c>
      <c r="O4" s="17"/>
      <c r="P4" s="18"/>
      <c r="Q4" s="73" t="s">
        <v>61</v>
      </c>
      <c r="R4" s="16" t="s">
        <v>62</v>
      </c>
      <c r="S4" s="17"/>
      <c r="T4" s="17"/>
      <c r="U4" s="17"/>
      <c r="V4" s="17"/>
      <c r="W4" s="18"/>
    </row>
    <row r="5" ht="21.75" customHeight="1" spans="1:23">
      <c r="A5" s="74"/>
      <c r="B5" s="89"/>
      <c r="C5" s="74"/>
      <c r="D5" s="74"/>
      <c r="E5" s="75"/>
      <c r="F5" s="75"/>
      <c r="G5" s="75"/>
      <c r="H5" s="75"/>
      <c r="I5" s="89"/>
      <c r="J5" s="189" t="s">
        <v>58</v>
      </c>
      <c r="K5" s="190"/>
      <c r="L5" s="73" t="s">
        <v>59</v>
      </c>
      <c r="M5" s="73" t="s">
        <v>60</v>
      </c>
      <c r="N5" s="73" t="s">
        <v>58</v>
      </c>
      <c r="O5" s="73" t="s">
        <v>59</v>
      </c>
      <c r="P5" s="73" t="s">
        <v>60</v>
      </c>
      <c r="Q5" s="75"/>
      <c r="R5" s="73" t="s">
        <v>57</v>
      </c>
      <c r="S5" s="73" t="s">
        <v>64</v>
      </c>
      <c r="T5" s="73" t="s">
        <v>189</v>
      </c>
      <c r="U5" s="73" t="s">
        <v>66</v>
      </c>
      <c r="V5" s="73" t="s">
        <v>67</v>
      </c>
      <c r="W5" s="73" t="s">
        <v>68</v>
      </c>
    </row>
    <row r="6" ht="21" customHeight="1" spans="1:23">
      <c r="A6" s="89"/>
      <c r="B6" s="89"/>
      <c r="C6" s="89"/>
      <c r="D6" s="89"/>
      <c r="E6" s="89"/>
      <c r="F6" s="89"/>
      <c r="G6" s="89"/>
      <c r="H6" s="89"/>
      <c r="I6" s="89"/>
      <c r="J6" s="191" t="s">
        <v>57</v>
      </c>
      <c r="K6" s="192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ht="39.75" customHeight="1" spans="1:23">
      <c r="A7" s="77"/>
      <c r="B7" s="79"/>
      <c r="C7" s="77"/>
      <c r="D7" s="77"/>
      <c r="E7" s="78"/>
      <c r="F7" s="78"/>
      <c r="G7" s="78"/>
      <c r="H7" s="78"/>
      <c r="I7" s="79"/>
      <c r="J7" s="24" t="s">
        <v>57</v>
      </c>
      <c r="K7" s="24" t="s">
        <v>229</v>
      </c>
      <c r="L7" s="78"/>
      <c r="M7" s="78"/>
      <c r="N7" s="78"/>
      <c r="O7" s="78"/>
      <c r="P7" s="78"/>
      <c r="Q7" s="78"/>
      <c r="R7" s="78"/>
      <c r="S7" s="78"/>
      <c r="T7" s="78"/>
      <c r="U7" s="79"/>
      <c r="V7" s="78"/>
      <c r="W7" s="78"/>
    </row>
    <row r="8" ht="15" customHeight="1" spans="1:23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80">
        <v>21</v>
      </c>
      <c r="V8" s="90">
        <v>22</v>
      </c>
      <c r="W8" s="80">
        <v>23</v>
      </c>
    </row>
    <row r="9" ht="21.75" customHeight="1" spans="1:23">
      <c r="A9" s="124" t="s">
        <v>230</v>
      </c>
      <c r="B9" s="124" t="s">
        <v>231</v>
      </c>
      <c r="C9" s="124" t="s">
        <v>232</v>
      </c>
      <c r="D9" s="124" t="s">
        <v>70</v>
      </c>
      <c r="E9" s="124" t="s">
        <v>109</v>
      </c>
      <c r="F9" s="124" t="s">
        <v>110</v>
      </c>
      <c r="G9" s="124" t="s">
        <v>233</v>
      </c>
      <c r="H9" s="124" t="s">
        <v>234</v>
      </c>
      <c r="I9" s="39">
        <v>60000</v>
      </c>
      <c r="J9" s="39">
        <v>60000</v>
      </c>
      <c r="K9" s="39">
        <v>60000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ht="21.75" customHeight="1" spans="1:23">
      <c r="A10" s="124" t="s">
        <v>230</v>
      </c>
      <c r="B10" s="124" t="s">
        <v>231</v>
      </c>
      <c r="C10" s="124" t="s">
        <v>232</v>
      </c>
      <c r="D10" s="124" t="s">
        <v>70</v>
      </c>
      <c r="E10" s="124" t="s">
        <v>109</v>
      </c>
      <c r="F10" s="124" t="s">
        <v>110</v>
      </c>
      <c r="G10" s="124" t="s">
        <v>235</v>
      </c>
      <c r="H10" s="124" t="s">
        <v>236</v>
      </c>
      <c r="I10" s="39">
        <v>110000</v>
      </c>
      <c r="J10" s="39">
        <v>110000</v>
      </c>
      <c r="K10" s="39">
        <v>110000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ht="21.75" customHeight="1" spans="1:23">
      <c r="A11" s="124" t="s">
        <v>230</v>
      </c>
      <c r="B11" s="124" t="s">
        <v>231</v>
      </c>
      <c r="C11" s="124" t="s">
        <v>232</v>
      </c>
      <c r="D11" s="124" t="s">
        <v>70</v>
      </c>
      <c r="E11" s="124" t="s">
        <v>109</v>
      </c>
      <c r="F11" s="124" t="s">
        <v>110</v>
      </c>
      <c r="G11" s="124" t="s">
        <v>237</v>
      </c>
      <c r="H11" s="124" t="s">
        <v>238</v>
      </c>
      <c r="I11" s="39">
        <v>20000</v>
      </c>
      <c r="J11" s="39">
        <v>20000</v>
      </c>
      <c r="K11" s="39">
        <v>20000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ht="21.75" customHeight="1" spans="1:23">
      <c r="A12" s="124" t="s">
        <v>230</v>
      </c>
      <c r="B12" s="124" t="s">
        <v>231</v>
      </c>
      <c r="C12" s="124" t="s">
        <v>232</v>
      </c>
      <c r="D12" s="124" t="s">
        <v>70</v>
      </c>
      <c r="E12" s="124" t="s">
        <v>109</v>
      </c>
      <c r="F12" s="124" t="s">
        <v>110</v>
      </c>
      <c r="G12" s="124" t="s">
        <v>239</v>
      </c>
      <c r="H12" s="124" t="s">
        <v>240</v>
      </c>
      <c r="I12" s="39">
        <v>150000</v>
      </c>
      <c r="J12" s="39">
        <v>150000</v>
      </c>
      <c r="K12" s="39">
        <v>150000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ht="21.75" customHeight="1" spans="1:23">
      <c r="A13" s="124" t="s">
        <v>230</v>
      </c>
      <c r="B13" s="124" t="s">
        <v>231</v>
      </c>
      <c r="C13" s="124" t="s">
        <v>232</v>
      </c>
      <c r="D13" s="124" t="s">
        <v>70</v>
      </c>
      <c r="E13" s="124" t="s">
        <v>109</v>
      </c>
      <c r="F13" s="124" t="s">
        <v>110</v>
      </c>
      <c r="G13" s="124" t="s">
        <v>241</v>
      </c>
      <c r="H13" s="124" t="s">
        <v>242</v>
      </c>
      <c r="I13" s="39">
        <v>100000</v>
      </c>
      <c r="J13" s="39">
        <v>100000</v>
      </c>
      <c r="K13" s="39">
        <v>100000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ht="21.75" customHeight="1" spans="1:23">
      <c r="A14" s="124" t="s">
        <v>230</v>
      </c>
      <c r="B14" s="124" t="s">
        <v>231</v>
      </c>
      <c r="C14" s="124" t="s">
        <v>232</v>
      </c>
      <c r="D14" s="124" t="s">
        <v>70</v>
      </c>
      <c r="E14" s="124" t="s">
        <v>109</v>
      </c>
      <c r="F14" s="124" t="s">
        <v>110</v>
      </c>
      <c r="G14" s="124" t="s">
        <v>243</v>
      </c>
      <c r="H14" s="124" t="s">
        <v>244</v>
      </c>
      <c r="I14" s="39">
        <v>200000</v>
      </c>
      <c r="J14" s="39">
        <v>200000</v>
      </c>
      <c r="K14" s="39">
        <v>200000</v>
      </c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ht="21.75" customHeight="1" spans="1:23">
      <c r="A15" s="124" t="s">
        <v>230</v>
      </c>
      <c r="B15" s="124" t="s">
        <v>231</v>
      </c>
      <c r="C15" s="124" t="s">
        <v>232</v>
      </c>
      <c r="D15" s="124" t="s">
        <v>70</v>
      </c>
      <c r="E15" s="124" t="s">
        <v>109</v>
      </c>
      <c r="F15" s="124" t="s">
        <v>110</v>
      </c>
      <c r="G15" s="124" t="s">
        <v>245</v>
      </c>
      <c r="H15" s="124" t="s">
        <v>246</v>
      </c>
      <c r="I15" s="39">
        <v>160000</v>
      </c>
      <c r="J15" s="39">
        <v>160000</v>
      </c>
      <c r="K15" s="39">
        <v>160000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ht="21.75" customHeight="1" spans="1:23">
      <c r="A16" s="124" t="s">
        <v>230</v>
      </c>
      <c r="B16" s="124" t="s">
        <v>247</v>
      </c>
      <c r="C16" s="124" t="s">
        <v>248</v>
      </c>
      <c r="D16" s="124" t="s">
        <v>70</v>
      </c>
      <c r="E16" s="124" t="s">
        <v>109</v>
      </c>
      <c r="F16" s="124" t="s">
        <v>110</v>
      </c>
      <c r="G16" s="124" t="s">
        <v>249</v>
      </c>
      <c r="H16" s="124" t="s">
        <v>250</v>
      </c>
      <c r="I16" s="39">
        <v>359300</v>
      </c>
      <c r="J16" s="39"/>
      <c r="K16" s="39"/>
      <c r="L16" s="39"/>
      <c r="M16" s="39"/>
      <c r="N16" s="39"/>
      <c r="O16" s="39"/>
      <c r="P16" s="39"/>
      <c r="Q16" s="39"/>
      <c r="R16" s="39">
        <v>359300</v>
      </c>
      <c r="S16" s="39"/>
      <c r="T16" s="39">
        <v>359300</v>
      </c>
      <c r="U16" s="39"/>
      <c r="V16" s="39"/>
      <c r="W16" s="39"/>
    </row>
    <row r="17" ht="21.75" customHeight="1" spans="1:23">
      <c r="A17" s="124" t="s">
        <v>230</v>
      </c>
      <c r="B17" s="124" t="s">
        <v>247</v>
      </c>
      <c r="C17" s="124" t="s">
        <v>248</v>
      </c>
      <c r="D17" s="124" t="s">
        <v>70</v>
      </c>
      <c r="E17" s="124" t="s">
        <v>109</v>
      </c>
      <c r="F17" s="124" t="s">
        <v>110</v>
      </c>
      <c r="G17" s="124" t="s">
        <v>251</v>
      </c>
      <c r="H17" s="124" t="s">
        <v>252</v>
      </c>
      <c r="I17" s="39">
        <v>7410</v>
      </c>
      <c r="J17" s="39"/>
      <c r="K17" s="39"/>
      <c r="L17" s="39"/>
      <c r="M17" s="39"/>
      <c r="N17" s="39"/>
      <c r="O17" s="39"/>
      <c r="P17" s="39"/>
      <c r="Q17" s="39"/>
      <c r="R17" s="39">
        <v>7410</v>
      </c>
      <c r="S17" s="39"/>
      <c r="T17" s="39">
        <v>7410</v>
      </c>
      <c r="U17" s="39"/>
      <c r="V17" s="39"/>
      <c r="W17" s="39"/>
    </row>
    <row r="18" ht="21.75" customHeight="1" spans="1:23">
      <c r="A18" s="124" t="s">
        <v>230</v>
      </c>
      <c r="B18" s="124" t="s">
        <v>247</v>
      </c>
      <c r="C18" s="124" t="s">
        <v>248</v>
      </c>
      <c r="D18" s="124" t="s">
        <v>70</v>
      </c>
      <c r="E18" s="124" t="s">
        <v>109</v>
      </c>
      <c r="F18" s="124" t="s">
        <v>110</v>
      </c>
      <c r="G18" s="124" t="s">
        <v>233</v>
      </c>
      <c r="H18" s="124" t="s">
        <v>234</v>
      </c>
      <c r="I18" s="39">
        <v>80000</v>
      </c>
      <c r="J18" s="39"/>
      <c r="K18" s="39"/>
      <c r="L18" s="39"/>
      <c r="M18" s="39"/>
      <c r="N18" s="39"/>
      <c r="O18" s="39"/>
      <c r="P18" s="39"/>
      <c r="Q18" s="39"/>
      <c r="R18" s="39">
        <v>80000</v>
      </c>
      <c r="S18" s="39"/>
      <c r="T18" s="39">
        <v>80000</v>
      </c>
      <c r="U18" s="39"/>
      <c r="V18" s="39"/>
      <c r="W18" s="39"/>
    </row>
    <row r="19" ht="21.75" customHeight="1" spans="1:23">
      <c r="A19" s="124" t="s">
        <v>230</v>
      </c>
      <c r="B19" s="124" t="s">
        <v>247</v>
      </c>
      <c r="C19" s="124" t="s">
        <v>248</v>
      </c>
      <c r="D19" s="124" t="s">
        <v>70</v>
      </c>
      <c r="E19" s="124" t="s">
        <v>109</v>
      </c>
      <c r="F19" s="124" t="s">
        <v>110</v>
      </c>
      <c r="G19" s="124" t="s">
        <v>235</v>
      </c>
      <c r="H19" s="124" t="s">
        <v>236</v>
      </c>
      <c r="I19" s="39">
        <v>170000</v>
      </c>
      <c r="J19" s="39"/>
      <c r="K19" s="39"/>
      <c r="L19" s="39"/>
      <c r="M19" s="39"/>
      <c r="N19" s="39"/>
      <c r="O19" s="39"/>
      <c r="P19" s="39"/>
      <c r="Q19" s="39"/>
      <c r="R19" s="39">
        <v>170000</v>
      </c>
      <c r="S19" s="39"/>
      <c r="T19" s="39">
        <v>170000</v>
      </c>
      <c r="U19" s="39"/>
      <c r="V19" s="39"/>
      <c r="W19" s="39"/>
    </row>
    <row r="20" ht="21.75" customHeight="1" spans="1:23">
      <c r="A20" s="124" t="s">
        <v>230</v>
      </c>
      <c r="B20" s="124" t="s">
        <v>247</v>
      </c>
      <c r="C20" s="124" t="s">
        <v>248</v>
      </c>
      <c r="D20" s="124" t="s">
        <v>70</v>
      </c>
      <c r="E20" s="124" t="s">
        <v>109</v>
      </c>
      <c r="F20" s="124" t="s">
        <v>110</v>
      </c>
      <c r="G20" s="124" t="s">
        <v>253</v>
      </c>
      <c r="H20" s="124" t="s">
        <v>254</v>
      </c>
      <c r="I20" s="39">
        <v>10000</v>
      </c>
      <c r="J20" s="39"/>
      <c r="K20" s="39"/>
      <c r="L20" s="39"/>
      <c r="M20" s="39"/>
      <c r="N20" s="39"/>
      <c r="O20" s="39"/>
      <c r="P20" s="39"/>
      <c r="Q20" s="39"/>
      <c r="R20" s="39">
        <v>10000</v>
      </c>
      <c r="S20" s="39"/>
      <c r="T20" s="39">
        <v>10000</v>
      </c>
      <c r="U20" s="39"/>
      <c r="V20" s="39"/>
      <c r="W20" s="39"/>
    </row>
    <row r="21" ht="21.75" customHeight="1" spans="1:23">
      <c r="A21" s="124" t="s">
        <v>230</v>
      </c>
      <c r="B21" s="124" t="s">
        <v>247</v>
      </c>
      <c r="C21" s="124" t="s">
        <v>248</v>
      </c>
      <c r="D21" s="124" t="s">
        <v>70</v>
      </c>
      <c r="E21" s="124" t="s">
        <v>109</v>
      </c>
      <c r="F21" s="124" t="s">
        <v>110</v>
      </c>
      <c r="G21" s="124" t="s">
        <v>237</v>
      </c>
      <c r="H21" s="124" t="s">
        <v>238</v>
      </c>
      <c r="I21" s="39">
        <v>20000</v>
      </c>
      <c r="J21" s="39"/>
      <c r="K21" s="39"/>
      <c r="L21" s="39"/>
      <c r="M21" s="39"/>
      <c r="N21" s="39"/>
      <c r="O21" s="39"/>
      <c r="P21" s="39"/>
      <c r="Q21" s="39"/>
      <c r="R21" s="39">
        <v>20000</v>
      </c>
      <c r="S21" s="39"/>
      <c r="T21" s="39">
        <v>20000</v>
      </c>
      <c r="U21" s="39"/>
      <c r="V21" s="39"/>
      <c r="W21" s="39"/>
    </row>
    <row r="22" ht="21.75" customHeight="1" spans="1:23">
      <c r="A22" s="124" t="s">
        <v>230</v>
      </c>
      <c r="B22" s="124" t="s">
        <v>247</v>
      </c>
      <c r="C22" s="124" t="s">
        <v>248</v>
      </c>
      <c r="D22" s="124" t="s">
        <v>70</v>
      </c>
      <c r="E22" s="124" t="s">
        <v>109</v>
      </c>
      <c r="F22" s="124" t="s">
        <v>110</v>
      </c>
      <c r="G22" s="124" t="s">
        <v>255</v>
      </c>
      <c r="H22" s="124" t="s">
        <v>168</v>
      </c>
      <c r="I22" s="39">
        <v>10000</v>
      </c>
      <c r="J22" s="39"/>
      <c r="K22" s="39"/>
      <c r="L22" s="39"/>
      <c r="M22" s="39"/>
      <c r="N22" s="39"/>
      <c r="O22" s="39"/>
      <c r="P22" s="39"/>
      <c r="Q22" s="39"/>
      <c r="R22" s="39">
        <v>10000</v>
      </c>
      <c r="S22" s="39"/>
      <c r="T22" s="39">
        <v>10000</v>
      </c>
      <c r="U22" s="39"/>
      <c r="V22" s="39"/>
      <c r="W22" s="39"/>
    </row>
    <row r="23" ht="21.75" customHeight="1" spans="1:23">
      <c r="A23" s="124" t="s">
        <v>230</v>
      </c>
      <c r="B23" s="124" t="s">
        <v>247</v>
      </c>
      <c r="C23" s="124" t="s">
        <v>248</v>
      </c>
      <c r="D23" s="124" t="s">
        <v>70</v>
      </c>
      <c r="E23" s="124" t="s">
        <v>109</v>
      </c>
      <c r="F23" s="124" t="s">
        <v>110</v>
      </c>
      <c r="G23" s="124" t="s">
        <v>239</v>
      </c>
      <c r="H23" s="124" t="s">
        <v>240</v>
      </c>
      <c r="I23" s="39">
        <v>2425000</v>
      </c>
      <c r="J23" s="39"/>
      <c r="K23" s="39"/>
      <c r="L23" s="39"/>
      <c r="M23" s="39"/>
      <c r="N23" s="39"/>
      <c r="O23" s="39"/>
      <c r="P23" s="39"/>
      <c r="Q23" s="39"/>
      <c r="R23" s="39">
        <v>2425000</v>
      </c>
      <c r="S23" s="39"/>
      <c r="T23" s="39">
        <v>2425000</v>
      </c>
      <c r="U23" s="39"/>
      <c r="V23" s="39"/>
      <c r="W23" s="39"/>
    </row>
    <row r="24" ht="21.75" customHeight="1" spans="1:23">
      <c r="A24" s="124" t="s">
        <v>230</v>
      </c>
      <c r="B24" s="124" t="s">
        <v>247</v>
      </c>
      <c r="C24" s="124" t="s">
        <v>248</v>
      </c>
      <c r="D24" s="124" t="s">
        <v>70</v>
      </c>
      <c r="E24" s="124" t="s">
        <v>109</v>
      </c>
      <c r="F24" s="124" t="s">
        <v>110</v>
      </c>
      <c r="G24" s="124" t="s">
        <v>243</v>
      </c>
      <c r="H24" s="124" t="s">
        <v>244</v>
      </c>
      <c r="I24" s="39">
        <v>2610000</v>
      </c>
      <c r="J24" s="39"/>
      <c r="K24" s="39"/>
      <c r="L24" s="39"/>
      <c r="M24" s="39"/>
      <c r="N24" s="39"/>
      <c r="O24" s="39"/>
      <c r="P24" s="39"/>
      <c r="Q24" s="39"/>
      <c r="R24" s="39">
        <v>2610000</v>
      </c>
      <c r="S24" s="39"/>
      <c r="T24" s="39">
        <v>2610000</v>
      </c>
      <c r="U24" s="39"/>
      <c r="V24" s="39"/>
      <c r="W24" s="39"/>
    </row>
    <row r="25" ht="21.75" customHeight="1" spans="1:23">
      <c r="A25" s="124" t="s">
        <v>230</v>
      </c>
      <c r="B25" s="124" t="s">
        <v>247</v>
      </c>
      <c r="C25" s="124" t="s">
        <v>248</v>
      </c>
      <c r="D25" s="124" t="s">
        <v>70</v>
      </c>
      <c r="E25" s="124" t="s">
        <v>109</v>
      </c>
      <c r="F25" s="124" t="s">
        <v>110</v>
      </c>
      <c r="G25" s="124" t="s">
        <v>256</v>
      </c>
      <c r="H25" s="124" t="s">
        <v>257</v>
      </c>
      <c r="I25" s="39">
        <v>75000</v>
      </c>
      <c r="J25" s="39"/>
      <c r="K25" s="39"/>
      <c r="L25" s="39"/>
      <c r="M25" s="39"/>
      <c r="N25" s="39"/>
      <c r="O25" s="39"/>
      <c r="P25" s="39"/>
      <c r="Q25" s="39"/>
      <c r="R25" s="39">
        <v>75000</v>
      </c>
      <c r="S25" s="39"/>
      <c r="T25" s="39">
        <v>75000</v>
      </c>
      <c r="U25" s="39"/>
      <c r="V25" s="39"/>
      <c r="W25" s="39"/>
    </row>
    <row r="26" ht="21.75" customHeight="1" spans="1:23">
      <c r="A26" s="124" t="s">
        <v>230</v>
      </c>
      <c r="B26" s="124" t="s">
        <v>247</v>
      </c>
      <c r="C26" s="124" t="s">
        <v>248</v>
      </c>
      <c r="D26" s="124" t="s">
        <v>70</v>
      </c>
      <c r="E26" s="124" t="s">
        <v>109</v>
      </c>
      <c r="F26" s="124" t="s">
        <v>110</v>
      </c>
      <c r="G26" s="124" t="s">
        <v>258</v>
      </c>
      <c r="H26" s="124" t="s">
        <v>259</v>
      </c>
      <c r="I26" s="39">
        <v>480000</v>
      </c>
      <c r="J26" s="39"/>
      <c r="K26" s="39"/>
      <c r="L26" s="39"/>
      <c r="M26" s="39"/>
      <c r="N26" s="39"/>
      <c r="O26" s="39"/>
      <c r="P26" s="39"/>
      <c r="Q26" s="39"/>
      <c r="R26" s="39">
        <v>480000</v>
      </c>
      <c r="S26" s="39"/>
      <c r="T26" s="39">
        <v>480000</v>
      </c>
      <c r="U26" s="39"/>
      <c r="V26" s="39"/>
      <c r="W26" s="39"/>
    </row>
    <row r="27" ht="21.75" customHeight="1" spans="1:23">
      <c r="A27" s="124" t="s">
        <v>230</v>
      </c>
      <c r="B27" s="124" t="s">
        <v>247</v>
      </c>
      <c r="C27" s="124" t="s">
        <v>248</v>
      </c>
      <c r="D27" s="124" t="s">
        <v>70</v>
      </c>
      <c r="E27" s="124" t="s">
        <v>109</v>
      </c>
      <c r="F27" s="124" t="s">
        <v>110</v>
      </c>
      <c r="G27" s="124" t="s">
        <v>260</v>
      </c>
      <c r="H27" s="124" t="s">
        <v>261</v>
      </c>
      <c r="I27" s="39">
        <v>200000</v>
      </c>
      <c r="J27" s="39"/>
      <c r="K27" s="39"/>
      <c r="L27" s="39"/>
      <c r="M27" s="39"/>
      <c r="N27" s="39"/>
      <c r="O27" s="39"/>
      <c r="P27" s="39"/>
      <c r="Q27" s="39"/>
      <c r="R27" s="39">
        <v>200000</v>
      </c>
      <c r="S27" s="39"/>
      <c r="T27" s="39">
        <v>200000</v>
      </c>
      <c r="U27" s="39"/>
      <c r="V27" s="39"/>
      <c r="W27" s="39"/>
    </row>
    <row r="28" ht="21.75" customHeight="1" spans="1:23">
      <c r="A28" s="124" t="s">
        <v>230</v>
      </c>
      <c r="B28" s="124" t="s">
        <v>247</v>
      </c>
      <c r="C28" s="124" t="s">
        <v>248</v>
      </c>
      <c r="D28" s="124" t="s">
        <v>70</v>
      </c>
      <c r="E28" s="124" t="s">
        <v>109</v>
      </c>
      <c r="F28" s="124" t="s">
        <v>110</v>
      </c>
      <c r="G28" s="124" t="s">
        <v>245</v>
      </c>
      <c r="H28" s="124" t="s">
        <v>246</v>
      </c>
      <c r="I28" s="39">
        <v>614290</v>
      </c>
      <c r="J28" s="39"/>
      <c r="K28" s="39"/>
      <c r="L28" s="39"/>
      <c r="M28" s="39"/>
      <c r="N28" s="39"/>
      <c r="O28" s="39"/>
      <c r="P28" s="39"/>
      <c r="Q28" s="39"/>
      <c r="R28" s="39">
        <v>614290</v>
      </c>
      <c r="S28" s="39"/>
      <c r="T28" s="39">
        <v>614290</v>
      </c>
      <c r="U28" s="39"/>
      <c r="V28" s="39"/>
      <c r="W28" s="39"/>
    </row>
    <row r="29" ht="21.75" customHeight="1" spans="1:23">
      <c r="A29" s="124" t="s">
        <v>230</v>
      </c>
      <c r="B29" s="124" t="s">
        <v>247</v>
      </c>
      <c r="C29" s="124" t="s">
        <v>248</v>
      </c>
      <c r="D29" s="124" t="s">
        <v>70</v>
      </c>
      <c r="E29" s="124" t="s">
        <v>109</v>
      </c>
      <c r="F29" s="124" t="s">
        <v>110</v>
      </c>
      <c r="G29" s="124" t="s">
        <v>262</v>
      </c>
      <c r="H29" s="124" t="s">
        <v>263</v>
      </c>
      <c r="I29" s="39">
        <v>3000000</v>
      </c>
      <c r="J29" s="39"/>
      <c r="K29" s="39"/>
      <c r="L29" s="39"/>
      <c r="M29" s="39"/>
      <c r="N29" s="39"/>
      <c r="O29" s="39"/>
      <c r="P29" s="39"/>
      <c r="Q29" s="39"/>
      <c r="R29" s="39">
        <v>3000000</v>
      </c>
      <c r="S29" s="39"/>
      <c r="T29" s="39">
        <v>3000000</v>
      </c>
      <c r="U29" s="39"/>
      <c r="V29" s="39"/>
      <c r="W29" s="39"/>
    </row>
    <row r="30" ht="21.75" customHeight="1" spans="1:23">
      <c r="A30" s="124" t="s">
        <v>230</v>
      </c>
      <c r="B30" s="124" t="s">
        <v>247</v>
      </c>
      <c r="C30" s="124" t="s">
        <v>248</v>
      </c>
      <c r="D30" s="124" t="s">
        <v>70</v>
      </c>
      <c r="E30" s="124" t="s">
        <v>109</v>
      </c>
      <c r="F30" s="124" t="s">
        <v>110</v>
      </c>
      <c r="G30" s="124" t="s">
        <v>264</v>
      </c>
      <c r="H30" s="124" t="s">
        <v>265</v>
      </c>
      <c r="I30" s="39">
        <v>1739000</v>
      </c>
      <c r="J30" s="39"/>
      <c r="K30" s="39"/>
      <c r="L30" s="39"/>
      <c r="M30" s="39"/>
      <c r="N30" s="39"/>
      <c r="O30" s="39"/>
      <c r="P30" s="39"/>
      <c r="Q30" s="39"/>
      <c r="R30" s="39">
        <v>1739000</v>
      </c>
      <c r="S30" s="39"/>
      <c r="T30" s="39">
        <v>1739000</v>
      </c>
      <c r="U30" s="39"/>
      <c r="V30" s="39"/>
      <c r="W30" s="39"/>
    </row>
    <row r="31" ht="21.75" customHeight="1" spans="1:23">
      <c r="A31" s="124" t="s">
        <v>230</v>
      </c>
      <c r="B31" s="124" t="s">
        <v>247</v>
      </c>
      <c r="C31" s="124" t="s">
        <v>248</v>
      </c>
      <c r="D31" s="124" t="s">
        <v>70</v>
      </c>
      <c r="E31" s="124" t="s">
        <v>109</v>
      </c>
      <c r="F31" s="124" t="s">
        <v>110</v>
      </c>
      <c r="G31" s="124" t="s">
        <v>266</v>
      </c>
      <c r="H31" s="124" t="s">
        <v>267</v>
      </c>
      <c r="I31" s="39">
        <v>5380000</v>
      </c>
      <c r="J31" s="39"/>
      <c r="K31" s="39"/>
      <c r="L31" s="39"/>
      <c r="M31" s="39"/>
      <c r="N31" s="39"/>
      <c r="O31" s="39"/>
      <c r="P31" s="39"/>
      <c r="Q31" s="39"/>
      <c r="R31" s="39">
        <v>5380000</v>
      </c>
      <c r="S31" s="39"/>
      <c r="T31" s="39">
        <v>5380000</v>
      </c>
      <c r="U31" s="39"/>
      <c r="V31" s="39"/>
      <c r="W31" s="39"/>
    </row>
    <row r="32" ht="21.75" customHeight="1" spans="1:23">
      <c r="A32" s="124" t="s">
        <v>230</v>
      </c>
      <c r="B32" s="124" t="s">
        <v>247</v>
      </c>
      <c r="C32" s="124" t="s">
        <v>248</v>
      </c>
      <c r="D32" s="124" t="s">
        <v>70</v>
      </c>
      <c r="E32" s="124" t="s">
        <v>109</v>
      </c>
      <c r="F32" s="124" t="s">
        <v>110</v>
      </c>
      <c r="G32" s="124" t="s">
        <v>268</v>
      </c>
      <c r="H32" s="124" t="s">
        <v>269</v>
      </c>
      <c r="I32" s="39">
        <v>1950000</v>
      </c>
      <c r="J32" s="39"/>
      <c r="K32" s="39"/>
      <c r="L32" s="39"/>
      <c r="M32" s="39"/>
      <c r="N32" s="39"/>
      <c r="O32" s="39"/>
      <c r="P32" s="39"/>
      <c r="Q32" s="39"/>
      <c r="R32" s="39">
        <v>1950000</v>
      </c>
      <c r="S32" s="39"/>
      <c r="T32" s="39">
        <v>1950000</v>
      </c>
      <c r="U32" s="39"/>
      <c r="V32" s="39"/>
      <c r="W32" s="39"/>
    </row>
    <row r="33" ht="21.75" customHeight="1" spans="1:23">
      <c r="A33" s="124" t="s">
        <v>230</v>
      </c>
      <c r="B33" s="124" t="s">
        <v>270</v>
      </c>
      <c r="C33" s="124" t="s">
        <v>271</v>
      </c>
      <c r="D33" s="124" t="s">
        <v>70</v>
      </c>
      <c r="E33" s="124" t="s">
        <v>109</v>
      </c>
      <c r="F33" s="124" t="s">
        <v>110</v>
      </c>
      <c r="G33" s="124" t="s">
        <v>272</v>
      </c>
      <c r="H33" s="124" t="s">
        <v>273</v>
      </c>
      <c r="I33" s="39">
        <v>500000</v>
      </c>
      <c r="J33" s="39">
        <v>500000</v>
      </c>
      <c r="K33" s="39">
        <v>500000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ht="21.75" customHeight="1" spans="1:23">
      <c r="A34" s="124" t="s">
        <v>230</v>
      </c>
      <c r="B34" s="124" t="s">
        <v>274</v>
      </c>
      <c r="C34" s="124" t="s">
        <v>275</v>
      </c>
      <c r="D34" s="124" t="s">
        <v>70</v>
      </c>
      <c r="E34" s="124" t="s">
        <v>109</v>
      </c>
      <c r="F34" s="124" t="s">
        <v>110</v>
      </c>
      <c r="G34" s="124" t="s">
        <v>272</v>
      </c>
      <c r="H34" s="124" t="s">
        <v>273</v>
      </c>
      <c r="I34" s="39">
        <v>10210000</v>
      </c>
      <c r="J34" s="39">
        <v>10210000</v>
      </c>
      <c r="K34" s="39">
        <v>10210000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ht="18.75" customHeight="1" spans="1:23">
      <c r="A35" s="94" t="s">
        <v>163</v>
      </c>
      <c r="B35" s="95"/>
      <c r="C35" s="95"/>
      <c r="D35" s="95"/>
      <c r="E35" s="95"/>
      <c r="F35" s="95"/>
      <c r="G35" s="95"/>
      <c r="H35" s="96"/>
      <c r="I35" s="39">
        <v>30640000</v>
      </c>
      <c r="J35" s="39">
        <v>11510000</v>
      </c>
      <c r="K35" s="39">
        <v>11510000</v>
      </c>
      <c r="L35" s="39"/>
      <c r="M35" s="39"/>
      <c r="N35" s="39"/>
      <c r="O35" s="39"/>
      <c r="P35" s="39"/>
      <c r="Q35" s="39"/>
      <c r="R35" s="39">
        <v>19130000</v>
      </c>
      <c r="S35" s="39"/>
      <c r="T35" s="39">
        <v>19130000</v>
      </c>
      <c r="U35" s="39"/>
      <c r="V35" s="39"/>
      <c r="W35" s="39"/>
    </row>
  </sheetData>
  <mergeCells count="28">
    <mergeCell ref="A2:W2"/>
    <mergeCell ref="A3:H3"/>
    <mergeCell ref="J4:M4"/>
    <mergeCell ref="N4:P4"/>
    <mergeCell ref="R4:W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opLeftCell="A2" workbookViewId="0">
      <selection activeCell="C7" sqref="$A7:$XFD3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66" t="s">
        <v>276</v>
      </c>
    </row>
    <row r="2" ht="39.75" customHeight="1" spans="1:10">
      <c r="A2" s="121" t="str">
        <f>"2026"&amp;"年部门项目支出绩效目标表"</f>
        <v>2026年部门项目支出绩效目标表</v>
      </c>
      <c r="B2" s="67"/>
      <c r="C2" s="67"/>
      <c r="D2" s="67"/>
      <c r="E2" s="67"/>
      <c r="F2" s="122"/>
      <c r="G2" s="67"/>
      <c r="H2" s="122"/>
      <c r="I2" s="122"/>
      <c r="J2" s="67"/>
    </row>
    <row r="3" ht="17.25" customHeight="1" spans="1:10">
      <c r="A3" s="68" t="str">
        <f>"单位名称："&amp;"昆明市东川区殡仪馆"</f>
        <v>单位名称：昆明市东川区殡仪馆</v>
      </c>
    </row>
    <row r="4" ht="44.25" customHeight="1" spans="1:10">
      <c r="A4" s="24" t="s">
        <v>176</v>
      </c>
      <c r="B4" s="24" t="s">
        <v>277</v>
      </c>
      <c r="C4" s="24" t="s">
        <v>278</v>
      </c>
      <c r="D4" s="24" t="s">
        <v>279</v>
      </c>
      <c r="E4" s="24" t="s">
        <v>280</v>
      </c>
      <c r="F4" s="123" t="s">
        <v>281</v>
      </c>
      <c r="G4" s="24" t="s">
        <v>282</v>
      </c>
      <c r="H4" s="123" t="s">
        <v>283</v>
      </c>
      <c r="I4" s="123" t="s">
        <v>284</v>
      </c>
      <c r="J4" s="24" t="s">
        <v>285</v>
      </c>
    </row>
    <row r="5" ht="18.75" customHeight="1" spans="1:10">
      <c r="A5" s="185">
        <v>1</v>
      </c>
      <c r="B5" s="185">
        <v>2</v>
      </c>
      <c r="C5" s="185">
        <v>3</v>
      </c>
      <c r="D5" s="185">
        <v>4</v>
      </c>
      <c r="E5" s="185">
        <v>5</v>
      </c>
      <c r="F5" s="90">
        <v>6</v>
      </c>
      <c r="G5" s="185">
        <v>7</v>
      </c>
      <c r="H5" s="90">
        <v>8</v>
      </c>
      <c r="I5" s="90">
        <v>9</v>
      </c>
      <c r="J5" s="185">
        <v>10</v>
      </c>
    </row>
    <row r="6" ht="42" customHeight="1" spans="1:10">
      <c r="A6" s="58" t="s">
        <v>70</v>
      </c>
      <c r="B6" s="124"/>
      <c r="C6" s="124"/>
      <c r="D6" s="124"/>
      <c r="E6" s="57"/>
      <c r="F6" s="125"/>
      <c r="G6" s="57"/>
      <c r="H6" s="125"/>
      <c r="I6" s="125"/>
      <c r="J6" s="57"/>
    </row>
    <row r="7" ht="42" customHeight="1" spans="1:10">
      <c r="A7" s="186" t="s">
        <v>271</v>
      </c>
      <c r="B7" s="56" t="s">
        <v>286</v>
      </c>
      <c r="C7" s="56" t="s">
        <v>287</v>
      </c>
      <c r="D7" s="56" t="s">
        <v>288</v>
      </c>
      <c r="E7" s="58" t="s">
        <v>289</v>
      </c>
      <c r="F7" s="56" t="s">
        <v>290</v>
      </c>
      <c r="G7" s="58" t="s">
        <v>291</v>
      </c>
      <c r="H7" s="56" t="s">
        <v>292</v>
      </c>
      <c r="I7" s="56" t="s">
        <v>293</v>
      </c>
      <c r="J7" s="58" t="s">
        <v>289</v>
      </c>
    </row>
    <row r="8" ht="42" customHeight="1" spans="1:10">
      <c r="A8" s="186" t="s">
        <v>271</v>
      </c>
      <c r="B8" s="56" t="s">
        <v>286</v>
      </c>
      <c r="C8" s="56" t="s">
        <v>287</v>
      </c>
      <c r="D8" s="56" t="s">
        <v>294</v>
      </c>
      <c r="E8" s="58" t="s">
        <v>295</v>
      </c>
      <c r="F8" s="56" t="s">
        <v>290</v>
      </c>
      <c r="G8" s="58" t="s">
        <v>296</v>
      </c>
      <c r="H8" s="56" t="s">
        <v>297</v>
      </c>
      <c r="I8" s="56" t="s">
        <v>298</v>
      </c>
      <c r="J8" s="58" t="s">
        <v>295</v>
      </c>
    </row>
    <row r="9" ht="42" customHeight="1" spans="1:10">
      <c r="A9" s="186" t="s">
        <v>271</v>
      </c>
      <c r="B9" s="56" t="s">
        <v>286</v>
      </c>
      <c r="C9" s="56" t="s">
        <v>287</v>
      </c>
      <c r="D9" s="56" t="s">
        <v>294</v>
      </c>
      <c r="E9" s="58" t="s">
        <v>299</v>
      </c>
      <c r="F9" s="56" t="s">
        <v>290</v>
      </c>
      <c r="G9" s="58" t="s">
        <v>296</v>
      </c>
      <c r="H9" s="56" t="s">
        <v>297</v>
      </c>
      <c r="I9" s="56" t="s">
        <v>298</v>
      </c>
      <c r="J9" s="58" t="s">
        <v>299</v>
      </c>
    </row>
    <row r="10" ht="42" customHeight="1" spans="1:10">
      <c r="A10" s="186" t="s">
        <v>271</v>
      </c>
      <c r="B10" s="56" t="s">
        <v>286</v>
      </c>
      <c r="C10" s="56" t="s">
        <v>300</v>
      </c>
      <c r="D10" s="56" t="s">
        <v>301</v>
      </c>
      <c r="E10" s="58" t="s">
        <v>302</v>
      </c>
      <c r="F10" s="56" t="s">
        <v>290</v>
      </c>
      <c r="G10" s="58" t="s">
        <v>303</v>
      </c>
      <c r="H10" s="56" t="s">
        <v>297</v>
      </c>
      <c r="I10" s="56" t="s">
        <v>298</v>
      </c>
      <c r="J10" s="58" t="s">
        <v>302</v>
      </c>
    </row>
    <row r="11" ht="42" customHeight="1" spans="1:10">
      <c r="A11" s="186" t="s">
        <v>271</v>
      </c>
      <c r="B11" s="56" t="s">
        <v>286</v>
      </c>
      <c r="C11" s="56" t="s">
        <v>300</v>
      </c>
      <c r="D11" s="56" t="s">
        <v>304</v>
      </c>
      <c r="E11" s="58" t="s">
        <v>305</v>
      </c>
      <c r="F11" s="56" t="s">
        <v>290</v>
      </c>
      <c r="G11" s="58" t="s">
        <v>306</v>
      </c>
      <c r="H11" s="56" t="s">
        <v>307</v>
      </c>
      <c r="I11" s="56" t="s">
        <v>293</v>
      </c>
      <c r="J11" s="58" t="s">
        <v>305</v>
      </c>
    </row>
    <row r="12" ht="42" customHeight="1" spans="1:10">
      <c r="A12" s="186" t="s">
        <v>271</v>
      </c>
      <c r="B12" s="56" t="s">
        <v>286</v>
      </c>
      <c r="C12" s="56" t="s">
        <v>308</v>
      </c>
      <c r="D12" s="56" t="s">
        <v>309</v>
      </c>
      <c r="E12" s="58" t="s">
        <v>309</v>
      </c>
      <c r="F12" s="56" t="s">
        <v>310</v>
      </c>
      <c r="G12" s="58" t="s">
        <v>311</v>
      </c>
      <c r="H12" s="56" t="s">
        <v>297</v>
      </c>
      <c r="I12" s="56" t="s">
        <v>298</v>
      </c>
      <c r="J12" s="58" t="s">
        <v>309</v>
      </c>
    </row>
    <row r="13" ht="42" customHeight="1" spans="1:10">
      <c r="A13" s="186" t="s">
        <v>232</v>
      </c>
      <c r="B13" s="56" t="s">
        <v>312</v>
      </c>
      <c r="C13" s="56" t="s">
        <v>287</v>
      </c>
      <c r="D13" s="56" t="s">
        <v>288</v>
      </c>
      <c r="E13" s="58" t="s">
        <v>313</v>
      </c>
      <c r="F13" s="56" t="s">
        <v>310</v>
      </c>
      <c r="G13" s="58" t="s">
        <v>314</v>
      </c>
      <c r="H13" s="56" t="s">
        <v>315</v>
      </c>
      <c r="I13" s="56" t="s">
        <v>293</v>
      </c>
      <c r="J13" s="58" t="s">
        <v>316</v>
      </c>
    </row>
    <row r="14" ht="42" customHeight="1" spans="1:10">
      <c r="A14" s="186" t="s">
        <v>232</v>
      </c>
      <c r="B14" s="56" t="s">
        <v>312</v>
      </c>
      <c r="C14" s="56" t="s">
        <v>287</v>
      </c>
      <c r="D14" s="56" t="s">
        <v>288</v>
      </c>
      <c r="E14" s="58" t="s">
        <v>317</v>
      </c>
      <c r="F14" s="56" t="s">
        <v>310</v>
      </c>
      <c r="G14" s="58" t="s">
        <v>318</v>
      </c>
      <c r="H14" s="56" t="s">
        <v>319</v>
      </c>
      <c r="I14" s="56" t="s">
        <v>293</v>
      </c>
      <c r="J14" s="58" t="s">
        <v>320</v>
      </c>
    </row>
    <row r="15" ht="42" customHeight="1" spans="1:10">
      <c r="A15" s="186" t="s">
        <v>232</v>
      </c>
      <c r="B15" s="56" t="s">
        <v>312</v>
      </c>
      <c r="C15" s="56" t="s">
        <v>287</v>
      </c>
      <c r="D15" s="56" t="s">
        <v>288</v>
      </c>
      <c r="E15" s="58" t="s">
        <v>321</v>
      </c>
      <c r="F15" s="56" t="s">
        <v>310</v>
      </c>
      <c r="G15" s="58" t="s">
        <v>322</v>
      </c>
      <c r="H15" s="56" t="s">
        <v>315</v>
      </c>
      <c r="I15" s="56" t="s">
        <v>293</v>
      </c>
      <c r="J15" s="58" t="s">
        <v>323</v>
      </c>
    </row>
    <row r="16" ht="42" customHeight="1" spans="1:10">
      <c r="A16" s="186" t="s">
        <v>232</v>
      </c>
      <c r="B16" s="56" t="s">
        <v>312</v>
      </c>
      <c r="C16" s="56" t="s">
        <v>287</v>
      </c>
      <c r="D16" s="56" t="s">
        <v>288</v>
      </c>
      <c r="E16" s="58" t="s">
        <v>324</v>
      </c>
      <c r="F16" s="56" t="s">
        <v>310</v>
      </c>
      <c r="G16" s="58" t="s">
        <v>325</v>
      </c>
      <c r="H16" s="56" t="s">
        <v>315</v>
      </c>
      <c r="I16" s="56" t="s">
        <v>293</v>
      </c>
      <c r="J16" s="58" t="s">
        <v>326</v>
      </c>
    </row>
    <row r="17" ht="42" customHeight="1" spans="1:10">
      <c r="A17" s="186" t="s">
        <v>232</v>
      </c>
      <c r="B17" s="56" t="s">
        <v>312</v>
      </c>
      <c r="C17" s="56" t="s">
        <v>287</v>
      </c>
      <c r="D17" s="56" t="s">
        <v>294</v>
      </c>
      <c r="E17" s="58" t="s">
        <v>327</v>
      </c>
      <c r="F17" s="56" t="s">
        <v>290</v>
      </c>
      <c r="G17" s="58" t="s">
        <v>296</v>
      </c>
      <c r="H17" s="56" t="s">
        <v>297</v>
      </c>
      <c r="I17" s="56" t="s">
        <v>298</v>
      </c>
      <c r="J17" s="58" t="s">
        <v>328</v>
      </c>
    </row>
    <row r="18" ht="42" customHeight="1" spans="1:10">
      <c r="A18" s="186" t="s">
        <v>232</v>
      </c>
      <c r="B18" s="56" t="s">
        <v>312</v>
      </c>
      <c r="C18" s="56" t="s">
        <v>287</v>
      </c>
      <c r="D18" s="56" t="s">
        <v>329</v>
      </c>
      <c r="E18" s="58" t="s">
        <v>330</v>
      </c>
      <c r="F18" s="56" t="s">
        <v>290</v>
      </c>
      <c r="G18" s="58" t="s">
        <v>331</v>
      </c>
      <c r="H18" s="56" t="s">
        <v>307</v>
      </c>
      <c r="I18" s="56" t="s">
        <v>298</v>
      </c>
      <c r="J18" s="58" t="s">
        <v>332</v>
      </c>
    </row>
    <row r="19" ht="42" customHeight="1" spans="1:10">
      <c r="A19" s="186" t="s">
        <v>232</v>
      </c>
      <c r="B19" s="56" t="s">
        <v>312</v>
      </c>
      <c r="C19" s="56" t="s">
        <v>300</v>
      </c>
      <c r="D19" s="56" t="s">
        <v>301</v>
      </c>
      <c r="E19" s="58" t="s">
        <v>333</v>
      </c>
      <c r="F19" s="56" t="s">
        <v>290</v>
      </c>
      <c r="G19" s="58" t="s">
        <v>334</v>
      </c>
      <c r="H19" s="56" t="s">
        <v>297</v>
      </c>
      <c r="I19" s="56" t="s">
        <v>298</v>
      </c>
      <c r="J19" s="58" t="s">
        <v>335</v>
      </c>
    </row>
    <row r="20" ht="42" customHeight="1" spans="1:10">
      <c r="A20" s="186" t="s">
        <v>232</v>
      </c>
      <c r="B20" s="56" t="s">
        <v>312</v>
      </c>
      <c r="C20" s="56" t="s">
        <v>308</v>
      </c>
      <c r="D20" s="56" t="s">
        <v>309</v>
      </c>
      <c r="E20" s="58" t="s">
        <v>336</v>
      </c>
      <c r="F20" s="56" t="s">
        <v>290</v>
      </c>
      <c r="G20" s="58" t="s">
        <v>311</v>
      </c>
      <c r="H20" s="56" t="s">
        <v>297</v>
      </c>
      <c r="I20" s="56" t="s">
        <v>298</v>
      </c>
      <c r="J20" s="58" t="s">
        <v>337</v>
      </c>
    </row>
    <row r="21" ht="42" customHeight="1" spans="1:10">
      <c r="A21" s="186" t="s">
        <v>275</v>
      </c>
      <c r="B21" s="56" t="s">
        <v>338</v>
      </c>
      <c r="C21" s="56" t="s">
        <v>287</v>
      </c>
      <c r="D21" s="56" t="s">
        <v>288</v>
      </c>
      <c r="E21" s="58" t="s">
        <v>289</v>
      </c>
      <c r="F21" s="56" t="s">
        <v>290</v>
      </c>
      <c r="G21" s="58" t="s">
        <v>291</v>
      </c>
      <c r="H21" s="56" t="s">
        <v>292</v>
      </c>
      <c r="I21" s="56" t="s">
        <v>293</v>
      </c>
      <c r="J21" s="58" t="s">
        <v>339</v>
      </c>
    </row>
    <row r="22" ht="42" customHeight="1" spans="1:10">
      <c r="A22" s="186" t="s">
        <v>275</v>
      </c>
      <c r="B22" s="56" t="s">
        <v>338</v>
      </c>
      <c r="C22" s="56" t="s">
        <v>287</v>
      </c>
      <c r="D22" s="56" t="s">
        <v>294</v>
      </c>
      <c r="E22" s="58" t="s">
        <v>295</v>
      </c>
      <c r="F22" s="56" t="s">
        <v>290</v>
      </c>
      <c r="G22" s="58" t="s">
        <v>296</v>
      </c>
      <c r="H22" s="56" t="s">
        <v>297</v>
      </c>
      <c r="I22" s="56" t="s">
        <v>298</v>
      </c>
      <c r="J22" s="58" t="s">
        <v>340</v>
      </c>
    </row>
    <row r="23" ht="42" customHeight="1" spans="1:10">
      <c r="A23" s="186" t="s">
        <v>275</v>
      </c>
      <c r="B23" s="56" t="s">
        <v>338</v>
      </c>
      <c r="C23" s="56" t="s">
        <v>287</v>
      </c>
      <c r="D23" s="56" t="s">
        <v>294</v>
      </c>
      <c r="E23" s="58" t="s">
        <v>299</v>
      </c>
      <c r="F23" s="56" t="s">
        <v>290</v>
      </c>
      <c r="G23" s="58" t="s">
        <v>296</v>
      </c>
      <c r="H23" s="56" t="s">
        <v>297</v>
      </c>
      <c r="I23" s="56" t="s">
        <v>298</v>
      </c>
      <c r="J23" s="58" t="s">
        <v>341</v>
      </c>
    </row>
    <row r="24" ht="42" customHeight="1" spans="1:10">
      <c r="A24" s="186" t="s">
        <v>275</v>
      </c>
      <c r="B24" s="56" t="s">
        <v>338</v>
      </c>
      <c r="C24" s="56" t="s">
        <v>300</v>
      </c>
      <c r="D24" s="56" t="s">
        <v>301</v>
      </c>
      <c r="E24" s="58" t="s">
        <v>302</v>
      </c>
      <c r="F24" s="56" t="s">
        <v>290</v>
      </c>
      <c r="G24" s="58" t="s">
        <v>303</v>
      </c>
      <c r="H24" s="56" t="s">
        <v>297</v>
      </c>
      <c r="I24" s="56" t="s">
        <v>298</v>
      </c>
      <c r="J24" s="58" t="s">
        <v>342</v>
      </c>
    </row>
    <row r="25" ht="42" customHeight="1" spans="1:10">
      <c r="A25" s="186" t="s">
        <v>275</v>
      </c>
      <c r="B25" s="56" t="s">
        <v>338</v>
      </c>
      <c r="C25" s="56" t="s">
        <v>300</v>
      </c>
      <c r="D25" s="56" t="s">
        <v>304</v>
      </c>
      <c r="E25" s="58" t="s">
        <v>305</v>
      </c>
      <c r="F25" s="56" t="s">
        <v>290</v>
      </c>
      <c r="G25" s="58" t="s">
        <v>306</v>
      </c>
      <c r="H25" s="56" t="s">
        <v>307</v>
      </c>
      <c r="I25" s="56" t="s">
        <v>293</v>
      </c>
      <c r="J25" s="58" t="s">
        <v>343</v>
      </c>
    </row>
    <row r="26" ht="42" customHeight="1" spans="1:10">
      <c r="A26" s="186" t="s">
        <v>275</v>
      </c>
      <c r="B26" s="56" t="s">
        <v>338</v>
      </c>
      <c r="C26" s="56" t="s">
        <v>308</v>
      </c>
      <c r="D26" s="56" t="s">
        <v>309</v>
      </c>
      <c r="E26" s="58" t="s">
        <v>309</v>
      </c>
      <c r="F26" s="56" t="s">
        <v>310</v>
      </c>
      <c r="G26" s="58" t="s">
        <v>311</v>
      </c>
      <c r="H26" s="56" t="s">
        <v>297</v>
      </c>
      <c r="I26" s="56" t="s">
        <v>298</v>
      </c>
      <c r="J26" s="58" t="s">
        <v>344</v>
      </c>
    </row>
    <row r="27" ht="42" customHeight="1" spans="1:10">
      <c r="A27" s="186" t="s">
        <v>248</v>
      </c>
      <c r="B27" s="56" t="s">
        <v>312</v>
      </c>
      <c r="C27" s="56" t="s">
        <v>287</v>
      </c>
      <c r="D27" s="56" t="s">
        <v>288</v>
      </c>
      <c r="E27" s="58" t="s">
        <v>345</v>
      </c>
      <c r="F27" s="56" t="s">
        <v>310</v>
      </c>
      <c r="G27" s="58" t="s">
        <v>346</v>
      </c>
      <c r="H27" s="56" t="s">
        <v>315</v>
      </c>
      <c r="I27" s="56" t="s">
        <v>293</v>
      </c>
      <c r="J27" s="58" t="s">
        <v>347</v>
      </c>
    </row>
    <row r="28" ht="42" customHeight="1" spans="1:10">
      <c r="A28" s="186" t="s">
        <v>248</v>
      </c>
      <c r="B28" s="56" t="s">
        <v>312</v>
      </c>
      <c r="C28" s="56" t="s">
        <v>287</v>
      </c>
      <c r="D28" s="56" t="s">
        <v>288</v>
      </c>
      <c r="E28" s="58" t="s">
        <v>313</v>
      </c>
      <c r="F28" s="56" t="s">
        <v>348</v>
      </c>
      <c r="G28" s="58" t="s">
        <v>314</v>
      </c>
      <c r="H28" s="56" t="s">
        <v>315</v>
      </c>
      <c r="I28" s="56" t="s">
        <v>293</v>
      </c>
      <c r="J28" s="58" t="s">
        <v>316</v>
      </c>
    </row>
    <row r="29" ht="42" customHeight="1" spans="1:10">
      <c r="A29" s="186" t="s">
        <v>248</v>
      </c>
      <c r="B29" s="56" t="s">
        <v>312</v>
      </c>
      <c r="C29" s="56" t="s">
        <v>287</v>
      </c>
      <c r="D29" s="56" t="s">
        <v>288</v>
      </c>
      <c r="E29" s="58" t="s">
        <v>317</v>
      </c>
      <c r="F29" s="56" t="s">
        <v>348</v>
      </c>
      <c r="G29" s="58" t="s">
        <v>318</v>
      </c>
      <c r="H29" s="56" t="s">
        <v>319</v>
      </c>
      <c r="I29" s="56" t="s">
        <v>293</v>
      </c>
      <c r="J29" s="58" t="s">
        <v>349</v>
      </c>
    </row>
    <row r="30" ht="42" customHeight="1" spans="1:10">
      <c r="A30" s="186" t="s">
        <v>248</v>
      </c>
      <c r="B30" s="56" t="s">
        <v>312</v>
      </c>
      <c r="C30" s="56" t="s">
        <v>287</v>
      </c>
      <c r="D30" s="56" t="s">
        <v>288</v>
      </c>
      <c r="E30" s="58" t="s">
        <v>321</v>
      </c>
      <c r="F30" s="56" t="s">
        <v>310</v>
      </c>
      <c r="G30" s="58" t="s">
        <v>322</v>
      </c>
      <c r="H30" s="56" t="s">
        <v>315</v>
      </c>
      <c r="I30" s="56" t="s">
        <v>293</v>
      </c>
      <c r="J30" s="58" t="s">
        <v>350</v>
      </c>
    </row>
    <row r="31" ht="42" customHeight="1" spans="1:10">
      <c r="A31" s="186" t="s">
        <v>248</v>
      </c>
      <c r="B31" s="56" t="s">
        <v>312</v>
      </c>
      <c r="C31" s="56" t="s">
        <v>287</v>
      </c>
      <c r="D31" s="56" t="s">
        <v>288</v>
      </c>
      <c r="E31" s="58" t="s">
        <v>324</v>
      </c>
      <c r="F31" s="56" t="s">
        <v>310</v>
      </c>
      <c r="G31" s="58" t="s">
        <v>325</v>
      </c>
      <c r="H31" s="56" t="s">
        <v>315</v>
      </c>
      <c r="I31" s="56" t="s">
        <v>293</v>
      </c>
      <c r="J31" s="58" t="s">
        <v>326</v>
      </c>
    </row>
    <row r="32" ht="42" customHeight="1" spans="1:10">
      <c r="A32" s="186" t="s">
        <v>248</v>
      </c>
      <c r="B32" s="56" t="s">
        <v>312</v>
      </c>
      <c r="C32" s="56" t="s">
        <v>300</v>
      </c>
      <c r="D32" s="56" t="s">
        <v>301</v>
      </c>
      <c r="E32" s="58" t="s">
        <v>333</v>
      </c>
      <c r="F32" s="56" t="s">
        <v>290</v>
      </c>
      <c r="G32" s="58" t="s">
        <v>334</v>
      </c>
      <c r="H32" s="56" t="s">
        <v>297</v>
      </c>
      <c r="I32" s="56" t="s">
        <v>298</v>
      </c>
      <c r="J32" s="58" t="s">
        <v>351</v>
      </c>
    </row>
    <row r="33" ht="42" customHeight="1" spans="1:10">
      <c r="A33" s="186" t="s">
        <v>248</v>
      </c>
      <c r="B33" s="56" t="s">
        <v>312</v>
      </c>
      <c r="C33" s="56" t="s">
        <v>308</v>
      </c>
      <c r="D33" s="56" t="s">
        <v>309</v>
      </c>
      <c r="E33" s="58" t="s">
        <v>336</v>
      </c>
      <c r="F33" s="56" t="s">
        <v>290</v>
      </c>
      <c r="G33" s="58" t="s">
        <v>352</v>
      </c>
      <c r="H33" s="56" t="s">
        <v>297</v>
      </c>
      <c r="I33" s="56" t="s">
        <v>298</v>
      </c>
      <c r="J33" s="58" t="s">
        <v>353</v>
      </c>
    </row>
  </sheetData>
  <mergeCells count="10">
    <mergeCell ref="A2:J2"/>
    <mergeCell ref="A3:H3"/>
    <mergeCell ref="A7:A12"/>
    <mergeCell ref="A13:A20"/>
    <mergeCell ref="A21:A26"/>
    <mergeCell ref="A27:A33"/>
    <mergeCell ref="B7:B12"/>
    <mergeCell ref="B13:B20"/>
    <mergeCell ref="B21:B26"/>
    <mergeCell ref="B27:B3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WPS_1344001467</cp:lastModifiedBy>
  <dcterms:created xsi:type="dcterms:W3CDTF">2026-03-09T08:57:00Z</dcterms:created>
  <dcterms:modified xsi:type="dcterms:W3CDTF">2026-03-18T02:36:06Z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48BDE0234216425B8BDEDF353AA69D7C_13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