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 firstSheet="6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<sst xmlns="http://schemas.openxmlformats.org/spreadsheetml/2006/main" count="1344" uniqueCount="417">
  <si>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</si>
  <si>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</si>
  <si>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</si>
  <si>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</si>
  <si>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</si>
  <si>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</si>
  <si>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</si>
  <si>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</si>
  <si>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</si>
  <si>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</si>
  <si>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</si>
  <si>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</si>
  <si>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</si>
  <si>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</si>
  <si>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</si>
  <si>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</si>
  <si>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</si>
  <si>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</si>
  <si>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</si>
  <si>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</si>
  <si>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</si>
  <si>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</si>
  <si>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</si>
  <si>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</si>
  <si>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</si>
  <si>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</si>
  <si>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</si>
  <si>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</si>
  <si>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</si>
  <si>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</si>
  <si>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</si>
  <si>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</si>
  <si>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</si>
  <si>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</si>
  <si>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</si>
  <si>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</si>
  <si>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</si>
  <si>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</si>
  <si>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</si>
  <si>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</si>
  <si>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</si>
  <si>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</si>
  <si>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</si>
  <si>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</si>
  <si>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</si>
  <si>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</si>
  <si>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</si>
  <si>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</si>
  <si>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</si>
  <si>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</si>
  <si>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</si>
  <si>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</si>
  <si>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</si>
  <si>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</si>
  <si>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</si>
  <si>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</si>
  <si>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</si>
  <si>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</si>
  <si>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</si>
  <si>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</si>
  <si>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</si>
  <si>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</si>
  <si>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</si>
  <si>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</si>
  <si>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</si>
  <si>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</si>
  <si>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</si>
  <si>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</si>
  <si>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</si>
  <si>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144009</t>
  </si>
  <si>
    <t>昆明市生态环境局东川分局</t>
  </si>
  <si>
    <t>144009001</t>
  </si>
  <si>
    <t>144009002</t>
  </si>
  <si>
    <t>昆明市东川区生态环境保护综合行政执法大队</t>
  </si>
  <si>
    <t>144009003</t>
  </si>
  <si>
    <t>昆明市生态环境局东川分局生态环境监测站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</si>
  <si>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</si>
  <si>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</si>
  <si>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</si>
  <si>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</si>
  <si>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</si>
  <si>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</si>
  <si>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</si>
  <si>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</si>
  <si>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</si>
  <si>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</si>
  <si>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</si>
  <si>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</si>
  <si>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</si>
  <si>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</si>
  <si>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</si>
  <si>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</si>
  <si>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</si>
  <si>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</si>
  <si>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</si>
  <si>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</si>
  <si>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</si>
  <si>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</si>
  <si>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</si>
  <si>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</si>
  <si>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</si>
  <si>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</si>
  <si>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</si>
  <si>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</si>
  <si>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</si>
  <si>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</si>
  <si>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</si>
  <si>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</si>
  <si>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</si>
  <si>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</si>
  <si>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</si>
  <si>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</si>
  <si>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</si>
  <si>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</si>
  <si>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</si>
  <si>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</si>
  <si>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</si>
  <si>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</si>
  <si>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</si>
  <si>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</si>
  <si>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</si>
  <si>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</si>
  <si>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</si>
  <si>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</si>
  <si>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</si>
  <si>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</si>
  <si>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2110101</t>
  </si>
  <si>
    <t>行政运行</t>
  </si>
  <si>
    <t>2110199</t>
  </si>
  <si>
    <t>其他环境保护管理事务支出</t>
  </si>
  <si>
    <t>21111</t>
  </si>
  <si>
    <t>污染减排</t>
  </si>
  <si>
    <t>2111102</t>
  </si>
  <si>
    <t>生态环境执法监察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</si>
  <si>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</si>
  <si>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</si>
  <si>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</si>
  <si>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</si>
  <si>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</si>
  <si>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</si>
  <si>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</si>
  <si>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</si>
  <si>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</si>
  <si>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</si>
  <si>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</si>
  <si>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</si>
  <si>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</si>
  <si>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</si>
  <si>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</si>
  <si>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</si>
  <si>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</si>
  <si>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</si>
  <si>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</si>
  <si>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</si>
  <si>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</si>
  <si>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</si>
  <si>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</si>
  <si>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</si>
  <si>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</si>
  <si>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</si>
  <si>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</si>
  <si>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</si>
  <si>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</si>
  <si>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</si>
  <si>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</si>
  <si>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</si>
  <si>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</si>
  <si>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</si>
  <si>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</si>
  <si>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</si>
  <si>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</si>
  <si>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</si>
  <si>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</si>
  <si>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</si>
  <si>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</si>
  <si>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</si>
  <si>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</si>
  <si>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</si>
  <si>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</si>
  <si>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</si>
  <si>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</si>
  <si>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</si>
  <si>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</si>
  <si>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</si>
  <si>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</si>
  <si>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</si>
  <si>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</si>
  <si>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</si>
  <si>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</si>
  <si>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</si>
  <si>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</si>
  <si>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</si>
  <si>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</si>
  <si>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</si>
  <si>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</si>
  <si>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</si>
  <si>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</si>
  <si>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</si>
  <si>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</si>
  <si>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</si>
  <si>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</si>
  <si>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</si>
  <si>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</si>
  <si>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</si>
  <si>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昆明市生态环境局</t>
  </si>
  <si>
    <t>行政人员奖金</t>
  </si>
  <si>
    <t>30103</t>
  </si>
  <si>
    <t>奖金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</si>
  <si>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</si>
  <si>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</si>
  <si>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</si>
  <si>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</si>
  <si>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</si>
  <si>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</si>
  <si>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</si>
  <si>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</si>
  <si>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</si>
  <si>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</si>
  <si>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</si>
  <si>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</si>
  <si>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</si>
  <si>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</si>
  <si>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</si>
  <si>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</si>
  <si>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</si>
  <si>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</si>
  <si>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</si>
  <si>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</si>
  <si>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</si>
  <si>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</si>
  <si>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</si>
  <si>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</si>
  <si>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30239</t>
  </si>
  <si>
    <t>其他交通费用</t>
  </si>
  <si>
    <t>30216</t>
  </si>
  <si>
    <t>培训费</t>
  </si>
  <si>
    <t>30213</t>
  </si>
  <si>
    <t>维修（护）费</t>
  </si>
  <si>
    <t>30299</t>
  </si>
  <si>
    <t>其他商品和服务支出</t>
  </si>
  <si>
    <t>工会经费</t>
  </si>
  <si>
    <t>30228</t>
  </si>
  <si>
    <t>公车购置及运维费</t>
  </si>
  <si>
    <t>30231</t>
  </si>
  <si>
    <t>公务用车运行维护费</t>
  </si>
  <si>
    <t>行政人员公务交通补贴</t>
  </si>
  <si>
    <t>30113</t>
  </si>
  <si>
    <t>行政人员支出工资</t>
  </si>
  <si>
    <t>30101</t>
  </si>
  <si>
    <t>基本工资</t>
  </si>
  <si>
    <t>30102</t>
  </si>
  <si>
    <t>津贴补贴</t>
  </si>
  <si>
    <t>事业人员支出工资</t>
  </si>
  <si>
    <t>30107</t>
  </si>
  <si>
    <t>绩效工资</t>
  </si>
  <si>
    <t>预算05-1表</t>
  </si>
  <si>
    <t>2026年部门项目支出预算表</t>
  </si>
  <si>
    <t>单位名称：昆明市生态环境局东川分局</t>
  </si>
  <si>
    <t>项目分类</t>
  </si>
  <si>
    <t>项目代码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</si>
  <si>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</si>
  <si>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</si>
  <si>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</si>
  <si>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</si>
  <si>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</si>
  <si>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</si>
  <si>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530100261100004927151</t>
  </si>
  <si>
    <t>环境保护监察监测经费</t>
  </si>
  <si>
    <t>30227</t>
  </si>
  <si>
    <t>委托业务费</t>
  </si>
  <si>
    <t>30218</t>
  </si>
  <si>
    <t>专用材料费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</si>
  <si>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</si>
  <si>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</si>
  <si>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</si>
  <si>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</si>
  <si>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</si>
  <si>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</si>
  <si>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</si>
  <si>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</si>
  <si>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</si>
  <si>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</si>
  <si>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完成集中式饮月月水4个断面监测，2个为东川区乡镇级水源地，2个为县级水源地；2、完成5个地表水断面监测，1为市控断面，其余为区控断面;3、完成饮用水特定项目监测。2025年完成出执法人员1000余人次，出动执法车里辆400余辆次;执去培训学习10人次，处罚案件40起，处理信访诉80起。</t>
  </si>
  <si>
    <t>产出指标</t>
  </si>
  <si>
    <t>数量指标</t>
  </si>
  <si>
    <t>饮用水监测数据</t>
  </si>
  <si>
    <t>&gt;=</t>
  </si>
  <si>
    <t>1076</t>
  </si>
  <si>
    <t>个</t>
  </si>
  <si>
    <t>定量指标</t>
  </si>
  <si>
    <t>地表水监测数据</t>
  </si>
  <si>
    <t>2100</t>
  </si>
  <si>
    <t xml:space="preserve">地表水监测数据
</t>
  </si>
  <si>
    <t>声环境监测数据</t>
  </si>
  <si>
    <t>4000</t>
  </si>
  <si>
    <t xml:space="preserve">声环境监测数据
</t>
  </si>
  <si>
    <t>执法监测报告</t>
  </si>
  <si>
    <t>22</t>
  </si>
  <si>
    <t xml:space="preserve">执法性监测报告
</t>
  </si>
  <si>
    <t>突发性环境监测</t>
  </si>
  <si>
    <t xml:space="preserve">突发性环境监测
</t>
  </si>
  <si>
    <t>进行执法监测次数</t>
  </si>
  <si>
    <t xml:space="preserve">进行监督性监测次数
</t>
  </si>
  <si>
    <t>地表水、集中式饮用水源地水质监测次数</t>
  </si>
  <si>
    <t xml:space="preserve">地表水、集中式饮用水源地水质监测次数
</t>
  </si>
  <si>
    <t>执法监测企业数量</t>
  </si>
  <si>
    <t>17</t>
  </si>
  <si>
    <t xml:space="preserve">执法性监测企业数量
</t>
  </si>
  <si>
    <t>2026年日常监察辖区内企业次数</t>
  </si>
  <si>
    <t>150</t>
  </si>
  <si>
    <t>次</t>
  </si>
  <si>
    <t xml:space="preserve">日常监察辖区内企业次数
</t>
  </si>
  <si>
    <t>2026年开展专项行动次数</t>
  </si>
  <si>
    <t xml:space="preserve">开展专项行动次数
</t>
  </si>
  <si>
    <t>2026年处理信访案件</t>
  </si>
  <si>
    <t>70</t>
  </si>
  <si>
    <t xml:space="preserve">处理信访案件
</t>
  </si>
  <si>
    <t>2026年参加培训学习人次</t>
  </si>
  <si>
    <t xml:space="preserve">参加培训学习人次
</t>
  </si>
  <si>
    <t>质量指标</t>
  </si>
  <si>
    <t>检查情况录入全国移动执法系统完整率</t>
  </si>
  <si>
    <t>=</t>
  </si>
  <si>
    <t>100</t>
  </si>
  <si>
    <t>%</t>
  </si>
  <si>
    <t xml:space="preserve">检查情况录入全国移动执法系统完整性
</t>
  </si>
  <si>
    <t>采取有效的质量控制，保质保量完成各项环境监测任务</t>
  </si>
  <si>
    <t xml:space="preserve">采取有效的质量控制，保质保量完成各项环境监测任务
</t>
  </si>
  <si>
    <t>时效指标</t>
  </si>
  <si>
    <t>完成目标任务期限</t>
  </si>
  <si>
    <t>1.00</t>
  </si>
  <si>
    <t>年</t>
  </si>
  <si>
    <t xml:space="preserve">反映项项目完成时限
</t>
  </si>
  <si>
    <t>效益指标</t>
  </si>
  <si>
    <t>社会效益</t>
  </si>
  <si>
    <t>辖区内重点监管企业排查率</t>
  </si>
  <si>
    <t xml:space="preserve">对违法排污企业事业单位查处，做到违法必罚，加大监察力度，使东川的生活环境不被企业污染，确保人民群众的健康。
</t>
  </si>
  <si>
    <t>满意度指标</t>
  </si>
  <si>
    <t>服务对象满意度</t>
  </si>
  <si>
    <t>受益对象满意度</t>
  </si>
  <si>
    <t>90</t>
  </si>
  <si>
    <t xml:space="preserve">受益对象满意度
</t>
  </si>
  <si>
    <t>成本指标</t>
  </si>
  <si>
    <t>实际经济成本</t>
  </si>
  <si>
    <t>843200</t>
  </si>
  <si>
    <t>元</t>
  </si>
  <si>
    <t xml:space="preserve">反映预算执行情况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</si>
  <si>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</si>
  <si>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</si>
  <si>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</si>
  <si>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</si>
  <si>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</si>
  <si>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</si>
  <si>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</si>
  <si>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</si>
  <si>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</si>
  <si>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</si>
  <si>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</si>
  <si>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</si>
  <si>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</si>
  <si>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</si>
  <si>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</si>
  <si>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离子活度计1台及多参数测定仪2台</t>
  </si>
  <si>
    <t>电化学分析仪器</t>
  </si>
  <si>
    <t>台</t>
  </si>
  <si>
    <t>复印纸</t>
  </si>
  <si>
    <t>浊度仪1台抽滤器1台带冷冻功能采样箱2台（皆便携式）</t>
  </si>
  <si>
    <t>环境监测仪器及综合分析装置</t>
  </si>
  <si>
    <t>其他办公设备</t>
  </si>
  <si>
    <t>批</t>
  </si>
  <si>
    <t>高压灭菌锅2台</t>
  </si>
  <si>
    <t>实验室高压釜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</si>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</sst>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#,##0.00;\-#,##0.00;;@"/>
    <numFmt numFmtId="178" formatCode="hh:mm:ss"/>
    <numFmt numFmtId="179" formatCode="yyyy\-mm\-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0000"/>
      <name val="宋体"/>
      <charset val="134"/>
      <scheme val="minor"/>
    </font>
    <font>
      <b/>
      <sz val="23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" fillId="2" borderId="7">
      <alignment horizontal="left" vertical="center" wrapText="1"/>
      <protection locked="0"/>
    </xf>
    <xf numFmtId="0" fontId="2" fillId="0" borderId="4">
      <alignment horizontal="left" vertical="center" wrapText="1"/>
      <protection locked="0"/>
    </xf>
    <xf numFmtId="4" fontId="2" fillId="0" borderId="7">
      <alignment horizontal="right" vertical="center" wrapText="1"/>
      <protection locked="0"/>
    </xf>
    <xf numFmtId="0" fontId="2" fillId="2" borderId="7">
      <alignment horizontal="left" vertical="center" wrapText="1"/>
      <protection locked="0"/>
    </xf>
    <xf numFmtId="176" fontId="17" fillId="0" borderId="7">
      <alignment horizontal="right" vertical="center"/>
    </xf>
    <xf numFmtId="0" fontId="2" fillId="0" borderId="7">
      <alignment horizontal="left" vertical="center" wrapText="1"/>
    </xf>
    <xf numFmtId="4" fontId="2" fillId="2" borderId="7">
      <alignment horizontal="right" vertical="center"/>
      <protection locked="0"/>
    </xf>
    <xf numFmtId="0" fontId="2" fillId="2" borderId="7">
      <alignment horizontal="left" vertical="center" wrapText="1"/>
      <protection locked="0"/>
    </xf>
    <xf numFmtId="4" fontId="2" fillId="2" borderId="7">
      <alignment horizontal="right" vertical="center"/>
      <protection locked="0"/>
    </xf>
    <xf numFmtId="4" fontId="2" fillId="0" borderId="6">
      <alignment horizontal="right" vertical="center"/>
      <protection locked="0"/>
    </xf>
    <xf numFmtId="0" fontId="9" fillId="0" borderId="12">
      <alignment horizontal="left" vertical="center"/>
      <protection locked="0"/>
    </xf>
    <xf numFmtId="0" fontId="9" fillId="0" borderId="6">
      <alignment horizontal="left" vertical="center" wrapText="1"/>
    </xf>
    <xf numFmtId="3" fontId="9" fillId="0" borderId="12">
      <alignment horizontal="right" vertical="center"/>
    </xf>
    <xf numFmtId="4" fontId="9" fillId="2" borderId="12">
      <alignment horizontal="right" vertical="center"/>
      <protection locked="0"/>
    </xf>
    <xf numFmtId="0" fontId="9" fillId="0" borderId="12">
      <alignment horizontal="right" vertical="center"/>
    </xf>
    <xf numFmtId="0" fontId="2" fillId="0" borderId="2">
      <alignment horizontal="center" vertical="center" wrapText="1"/>
      <protection locked="0"/>
    </xf>
    <xf numFmtId="0" fontId="2" fillId="0" borderId="3">
      <alignment horizontal="left" vertical="center" wrapText="1"/>
      <protection locked="0"/>
    </xf>
    <xf numFmtId="0" fontId="9" fillId="0" borderId="12">
      <alignment horizontal="left" vertical="center" wrapText="1"/>
    </xf>
    <xf numFmtId="4" fontId="9" fillId="0" borderId="12">
      <alignment horizontal="right" vertical="center"/>
    </xf>
    <xf numFmtId="0" fontId="2" fillId="2" borderId="7">
      <alignment horizontal="left" vertical="center"/>
      <protection locked="0"/>
    </xf>
    <xf numFmtId="177" fontId="17" fillId="0" borderId="7">
      <alignment horizontal="right" vertical="center"/>
    </xf>
    <xf numFmtId="0" fontId="2" fillId="2" borderId="7">
      <alignment horizontal="left" vertical="center"/>
      <protection locked="0"/>
    </xf>
    <xf numFmtId="49" fontId="17" fillId="0" borderId="7">
      <alignment horizontal="left" vertical="center" wrapText="1"/>
    </xf>
    <xf numFmtId="177" fontId="17" fillId="0" borderId="7">
      <alignment horizontal="right" vertical="center"/>
    </xf>
    <xf numFmtId="178" fontId="17" fillId="0" borderId="7">
      <alignment horizontal="right" vertical="center"/>
    </xf>
    <xf numFmtId="0" fontId="2" fillId="2" borderId="7">
      <alignment horizontal="left" vertical="center" wrapText="1"/>
      <protection locked="0"/>
    </xf>
    <xf numFmtId="179" fontId="17" fillId="0" borderId="7">
      <alignment horizontal="right" vertical="center"/>
    </xf>
    <xf numFmtId="10" fontId="17" fillId="0" borderId="7">
      <alignment horizontal="right" vertical="center"/>
    </xf>
    <xf numFmtId="180" fontId="17" fillId="0" borderId="7">
      <alignment horizontal="right" vertical="center"/>
    </xf>
    <xf numFmtId="0" fontId="2" fillId="2" borderId="7">
      <alignment horizontal="left" vertical="center"/>
      <protection locked="0"/>
    </xf>
  </cellStyleXfs>
  <cellXfs count="238">
    <xf numFmtId="0" fontId="0" fillId="0" borderId="0" xfId="0" applyFont="1" applyBorder="1"/>
    <xf numFmtId="0" fontId="0" fillId="0" borderId="0" xfId="0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5" fillId="0" borderId="7" xfId="72" applyFont="1" applyAlignment="1">
      <alignment horizontal="left" vertical="center"/>
    </xf>
    <xf numFmtId="177" fontId="5" fillId="0" borderId="7" xfId="72" applyFont="1">
      <alignment horizontal="right" vertical="center"/>
    </xf>
    <xf numFmtId="0" fontId="2" fillId="2" borderId="7" xfId="56">
      <alignment horizontal="left" vertical="center" wrapText="1"/>
      <protection locked="0"/>
    </xf>
    <xf numFmtId="0" fontId="2" fillId="2" borderId="7" xfId="68">
      <alignment horizontal="left" vertical="center"/>
      <protection locked="0"/>
    </xf>
    <xf numFmtId="177" fontId="5" fillId="0" borderId="7" xfId="0" applyNumberFormat="1" applyFont="1" applyBorder="1" applyAlignment="1">
      <alignment horizontal="right" vertical="center"/>
    </xf>
    <xf numFmtId="0" fontId="2" fillId="0" borderId="2" xfId="64">
      <alignment horizontal="center" vertical="center" wrapText="1"/>
      <protection locked="0"/>
    </xf>
    <xf numFmtId="0" fontId="2" fillId="0" borderId="3" xfId="65">
      <alignment horizontal="left" vertical="center" wrapText="1"/>
      <protection locked="0"/>
    </xf>
    <xf numFmtId="0" fontId="2" fillId="0" borderId="4" xfId="50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72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77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80" fontId="5" fillId="0" borderId="1" xfId="77" applyNumberFormat="1" applyFont="1" applyBorder="1" applyAlignment="1">
      <alignment horizontal="center" vertical="center"/>
    </xf>
    <xf numFmtId="0" fontId="9" fillId="0" borderId="7" xfId="60" applyBorder="1">
      <alignment horizontal="left" vertical="center" wrapText="1"/>
    </xf>
    <xf numFmtId="0" fontId="9" fillId="0" borderId="7" xfId="59" applyBorder="1">
      <alignment horizontal="left" vertical="center"/>
      <protection locked="0"/>
    </xf>
    <xf numFmtId="0" fontId="9" fillId="0" borderId="7" xfId="66" applyBorder="1">
      <alignment horizontal="left" vertical="center" wrapText="1"/>
    </xf>
    <xf numFmtId="3" fontId="9" fillId="0" borderId="7" xfId="61" applyBorder="1">
      <alignment horizontal="right" vertical="center"/>
    </xf>
    <xf numFmtId="4" fontId="9" fillId="0" borderId="7" xfId="67" applyBorder="1">
      <alignment horizontal="right" vertical="center"/>
    </xf>
    <xf numFmtId="4" fontId="9" fillId="0" borderId="2" xfId="67" applyBorder="1">
      <alignment horizontal="right" vertical="center"/>
    </xf>
    <xf numFmtId="0" fontId="0" fillId="0" borderId="14" xfId="0" applyBorder="1"/>
    <xf numFmtId="4" fontId="9" fillId="0" borderId="4" xfId="67" applyBorder="1">
      <alignment horizontal="right" vertical="center"/>
    </xf>
    <xf numFmtId="4" fontId="9" fillId="2" borderId="7" xfId="62" applyBorder="1">
      <alignment horizontal="right" vertical="center"/>
      <protection locked="0"/>
    </xf>
    <xf numFmtId="0" fontId="9" fillId="0" borderId="7" xfId="63" applyBorder="1">
      <alignment horizontal="right" vertical="center"/>
    </xf>
    <xf numFmtId="49" fontId="5" fillId="0" borderId="7" xfId="71" applyFont="1">
      <alignment horizontal="left" vertical="center" wrapText="1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 indent="1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49" fontId="5" fillId="0" borderId="7" xfId="71" applyFont="1" applyAlignment="1">
      <alignment horizontal="left" vertical="center" wrapText="1" indent="1"/>
    </xf>
    <xf numFmtId="0" fontId="0" fillId="0" borderId="0" xfId="0" applyFill="1" applyBorder="1" applyAlignment="1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7" xfId="49">
      <alignment horizontal="left" vertical="center" wrapText="1"/>
      <protection locked="0"/>
    </xf>
    <xf numFmtId="0" fontId="2" fillId="0" borderId="7" xfId="70" applyFill="1">
      <alignment horizontal="left" vertical="center"/>
      <protection locked="0"/>
    </xf>
    <xf numFmtId="0" fontId="2" fillId="2" borderId="7" xfId="78">
      <alignment horizontal="left" vertical="center"/>
      <protection locked="0"/>
    </xf>
    <xf numFmtId="0" fontId="2" fillId="2" borderId="7" xfId="52">
      <alignment horizontal="left" vertical="center" wrapText="1"/>
      <protection locked="0"/>
    </xf>
    <xf numFmtId="4" fontId="2" fillId="2" borderId="7" xfId="55">
      <alignment horizontal="right" vertical="center"/>
      <protection locked="0"/>
    </xf>
    <xf numFmtId="4" fontId="2" fillId="2" borderId="2" xfId="55" applyBorder="1">
      <alignment horizontal="right" vertical="center"/>
      <protection locked="0"/>
    </xf>
    <xf numFmtId="4" fontId="2" fillId="2" borderId="14" xfId="55" applyBorder="1">
      <alignment horizontal="right" vertical="center"/>
      <protection locked="0"/>
    </xf>
    <xf numFmtId="177" fontId="5" fillId="0" borderId="6" xfId="0" applyNumberFormat="1" applyFont="1" applyBorder="1" applyAlignment="1">
      <alignment horizontal="right" vertical="center"/>
    </xf>
    <xf numFmtId="49" fontId="1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177" fontId="17" fillId="0" borderId="7" xfId="72" applyProtection="1">
      <alignment horizontal="righ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54">
      <alignment horizontal="left" vertical="center" wrapText="1"/>
    </xf>
    <xf numFmtId="0" fontId="2" fillId="0" borderId="7" xfId="54" applyAlignment="1">
      <alignment horizontal="left" vertical="center" wrapText="1" indent="1"/>
    </xf>
    <xf numFmtId="0" fontId="2" fillId="0" borderId="7" xfId="54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177" fontId="21" fillId="0" borderId="7" xfId="0" applyNumberFormat="1" applyFont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74">
      <alignment horizontal="left" vertical="center" wrapText="1"/>
      <protection locked="0"/>
    </xf>
    <xf numFmtId="4" fontId="2" fillId="2" borderId="7" xfId="57">
      <alignment horizontal="right" vertical="center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70" applyFill="1" quotePrefix="1">
      <alignment horizontal="left" vertical="center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部门预算项目支出明细表（二） __b-8-0" xfId="49"/>
    <cellStyle name="部门项目中期规划预算表 __b-18-0" xfId="50"/>
    <cellStyle name="部门一般公共预算支出预算表 __b-14-0" xfId="51"/>
    <cellStyle name="部门预算项目支出明细表（一） __b-7-0" xfId="52"/>
    <cellStyle name="DateStyle" xfId="53"/>
    <cellStyle name="部门一般公共预算支出预算表 __b-7-0" xfId="54"/>
    <cellStyle name="部门预算项目支出明细表（一） __b-20-0" xfId="55"/>
    <cellStyle name="部门项目中期规划预算表 __b-8-0" xfId="56"/>
    <cellStyle name="部门收入预算表 __b-17-0" xfId="57"/>
    <cellStyle name="部门财政拨款收支预算总表 __b-13-0" xfId="58"/>
    <cellStyle name="部门政府采购预算表 __b-17-0" xfId="59"/>
    <cellStyle name="部门政府采购预算表 __b-8-0" xfId="60"/>
    <cellStyle name="部门政府采购预算表 __b-29-0" xfId="61"/>
    <cellStyle name="部门政府采购预算表 __b-34-0" xfId="62"/>
    <cellStyle name="__b-47-0" xfId="63"/>
    <cellStyle name="部门项目中期规划预算表 __b-10-0" xfId="64"/>
    <cellStyle name="部门项目中期规划预算表 __b-13-0" xfId="65"/>
    <cellStyle name="部门政府采购预算表 __b-26-0" xfId="66"/>
    <cellStyle name="部门政府采购预算表 __b-31-0" xfId="67"/>
    <cellStyle name="部门项目中期规划预算表 __b-12-0" xfId="68"/>
    <cellStyle name="NumberStyle" xfId="69"/>
    <cellStyle name="部门预算项目支出明细表（一） __b-13-0" xfId="70"/>
    <cellStyle name="TextStyle" xfId="71"/>
    <cellStyle name="MoneyStyle" xfId="72"/>
    <cellStyle name="TimeStyle" xfId="73"/>
    <cellStyle name="部门收入预算表 __b-8-0" xfId="74"/>
    <cellStyle name="DateTimeStyle" xfId="75"/>
    <cellStyle name="PercentStyle" xfId="76"/>
    <cellStyle name="IntegralNumberStyle" xfId="77"/>
    <cellStyle name="部门预算项目支出明细表（二） __b-15-0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zoomScale="85" zoomScaleNormal="85" workbookViewId="0">
      <pane ySplit="1" topLeftCell="A2" activePane="bottomLeft" state="frozen"/>
      <selection/>
      <selection pane="bottomLeft" activeCell="B28" sqref="B28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2"/>
      <c r="B1" s="2"/>
      <c r="C1" s="2"/>
      <c r="D1" s="2"/>
    </row>
    <row r="2" ht="15" customHeight="1" spans="1:4">
      <c r="A2" s="50"/>
      <c r="B2" s="50"/>
      <c r="C2" s="50"/>
      <c r="D2" s="51" t="s">
        <v>0</v>
      </c>
    </row>
    <row r="3" ht="41.25" customHeight="1" spans="1:4">
      <c r="A3" s="45" t="str">
        <f>"2026"&amp;"年部门财务收支预算总表"</f>
        <v>2026年部门财务收支预算总表</v>
      </c>
    </row>
    <row r="4" ht="17.25" customHeight="1" spans="1:4">
      <c r="A4" s="48" t="str">
        <f>"单位名称："&amp;"昆明市生态环境局东川分局"</f>
        <v>单位名称：昆明市生态环境局东川分局</v>
      </c>
      <c r="B4" s="201"/>
      <c r="D4" s="159" t="s">
        <v>1</v>
      </c>
    </row>
    <row r="5" ht="23.25" customHeight="1" spans="1:4">
      <c r="A5" s="202" t="s">
        <v>2</v>
      </c>
      <c r="B5" s="203"/>
      <c r="C5" s="202" t="s">
        <v>3</v>
      </c>
      <c r="D5" s="203"/>
    </row>
    <row r="6" ht="24" customHeight="1" spans="1:4">
      <c r="A6" s="202" t="s">
        <v>4</v>
      </c>
      <c r="B6" s="202" t="s">
        <v>5</v>
      </c>
      <c r="C6" s="202" t="s">
        <v>6</v>
      </c>
      <c r="D6" s="202" t="s">
        <v>5</v>
      </c>
    </row>
    <row r="7" ht="17.25" customHeight="1" spans="1:4">
      <c r="A7" s="204" t="s">
        <v>7</v>
      </c>
      <c r="B7" s="26">
        <v>11022871.08</v>
      </c>
      <c r="C7" s="204" t="s">
        <v>8</v>
      </c>
      <c r="D7" s="26"/>
    </row>
    <row r="8" ht="17.25" customHeight="1" spans="1:4">
      <c r="A8" s="204" t="s">
        <v>9</v>
      </c>
      <c r="B8" s="26"/>
      <c r="C8" s="204" t="s">
        <v>10</v>
      </c>
      <c r="D8" s="26"/>
    </row>
    <row r="9" ht="17.25" customHeight="1" spans="1:4">
      <c r="A9" s="204" t="s">
        <v>11</v>
      </c>
      <c r="B9" s="26"/>
      <c r="C9" s="237" t="s">
        <v>12</v>
      </c>
      <c r="D9" s="26"/>
    </row>
    <row r="10" ht="17.25" customHeight="1" spans="1:4">
      <c r="A10" s="204" t="s">
        <v>13</v>
      </c>
      <c r="B10" s="26"/>
      <c r="C10" s="237" t="s">
        <v>14</v>
      </c>
      <c r="D10" s="26"/>
    </row>
    <row r="11" ht="17.25" customHeight="1" spans="1:4">
      <c r="A11" s="204" t="s">
        <v>15</v>
      </c>
      <c r="B11" s="26"/>
      <c r="C11" s="237" t="s">
        <v>16</v>
      </c>
      <c r="D11" s="26"/>
    </row>
    <row r="12" ht="17.25" customHeight="1" spans="1:4">
      <c r="A12" s="204" t="s">
        <v>17</v>
      </c>
      <c r="B12" s="26"/>
      <c r="C12" s="237" t="s">
        <v>18</v>
      </c>
      <c r="D12" s="26"/>
    </row>
    <row r="13" ht="17.25" customHeight="1" spans="1:4">
      <c r="A13" s="204" t="s">
        <v>19</v>
      </c>
      <c r="B13" s="26"/>
      <c r="C13" s="37" t="s">
        <v>20</v>
      </c>
      <c r="D13" s="26"/>
    </row>
    <row r="14" ht="17.25" customHeight="1" spans="1:4">
      <c r="A14" s="204" t="s">
        <v>21</v>
      </c>
      <c r="B14" s="26"/>
      <c r="C14" s="37" t="s">
        <v>22</v>
      </c>
      <c r="D14" s="26">
        <v>1260368</v>
      </c>
    </row>
    <row r="15" ht="17.25" customHeight="1" spans="1:4">
      <c r="A15" s="204" t="s">
        <v>23</v>
      </c>
      <c r="B15" s="26"/>
      <c r="C15" s="37" t="s">
        <v>24</v>
      </c>
      <c r="D15" s="26">
        <v>854085</v>
      </c>
    </row>
    <row r="16" ht="17.25" customHeight="1" spans="1:4">
      <c r="A16" s="204" t="s">
        <v>25</v>
      </c>
      <c r="B16" s="26"/>
      <c r="C16" s="37" t="s">
        <v>26</v>
      </c>
      <c r="D16" s="26">
        <v>8146938.08</v>
      </c>
    </row>
    <row r="17" ht="17.25" customHeight="1" spans="1:4">
      <c r="A17" s="205"/>
      <c r="B17" s="26"/>
      <c r="C17" s="37" t="s">
        <v>27</v>
      </c>
      <c r="D17" s="26">
        <v>0</v>
      </c>
    </row>
    <row r="18" ht="17.25" customHeight="1" spans="1:4">
      <c r="A18" s="206"/>
      <c r="B18" s="26"/>
      <c r="C18" s="37" t="s">
        <v>28</v>
      </c>
      <c r="D18" s="26">
        <v>0</v>
      </c>
    </row>
    <row r="19" ht="17.25" customHeight="1" spans="1:4">
      <c r="A19" s="206"/>
      <c r="B19" s="26"/>
      <c r="C19" s="37" t="s">
        <v>29</v>
      </c>
      <c r="D19" s="26">
        <v>0</v>
      </c>
    </row>
    <row r="20" ht="17.25" customHeight="1" spans="1:4">
      <c r="A20" s="206"/>
      <c r="B20" s="26"/>
      <c r="C20" s="37" t="s">
        <v>30</v>
      </c>
      <c r="D20" s="26">
        <v>0</v>
      </c>
    </row>
    <row r="21" ht="17.25" customHeight="1" spans="1:4">
      <c r="A21" s="206"/>
      <c r="B21" s="26"/>
      <c r="C21" s="37" t="s">
        <v>31</v>
      </c>
      <c r="D21" s="26">
        <v>0</v>
      </c>
    </row>
    <row r="22" ht="17.25" customHeight="1" spans="1:4">
      <c r="A22" s="206"/>
      <c r="B22" s="26"/>
      <c r="C22" s="37" t="s">
        <v>32</v>
      </c>
      <c r="D22" s="26">
        <v>0</v>
      </c>
    </row>
    <row r="23" ht="17.25" customHeight="1" spans="1:4">
      <c r="A23" s="206"/>
      <c r="B23" s="26"/>
      <c r="C23" s="37" t="s">
        <v>33</v>
      </c>
      <c r="D23" s="26">
        <v>0</v>
      </c>
    </row>
    <row r="24" ht="17.25" customHeight="1" spans="1:4">
      <c r="A24" s="206"/>
      <c r="B24" s="26"/>
      <c r="C24" s="37" t="s">
        <v>34</v>
      </c>
      <c r="D24" s="26">
        <v>0</v>
      </c>
    </row>
    <row r="25" ht="17.25" customHeight="1" spans="1:4">
      <c r="A25" s="206"/>
      <c r="B25" s="26"/>
      <c r="C25" s="37" t="s">
        <v>35</v>
      </c>
      <c r="D25" s="26">
        <v>761480</v>
      </c>
    </row>
    <row r="26" ht="17.25" customHeight="1" spans="1:4">
      <c r="A26" s="206"/>
      <c r="B26" s="26"/>
      <c r="C26" s="37" t="s">
        <v>36</v>
      </c>
      <c r="D26" s="26">
        <v>0</v>
      </c>
    </row>
    <row r="27" ht="17.25" customHeight="1" spans="1:4">
      <c r="A27" s="206"/>
      <c r="B27" s="26"/>
      <c r="C27" s="205" t="s">
        <v>37</v>
      </c>
      <c r="D27" s="26">
        <v>0</v>
      </c>
    </row>
    <row r="28" ht="17.25" customHeight="1" spans="1:4">
      <c r="A28" s="206"/>
      <c r="B28" s="26"/>
      <c r="C28" s="37" t="s">
        <v>38</v>
      </c>
      <c r="D28" s="26">
        <v>0</v>
      </c>
    </row>
    <row r="29" ht="16.5" customHeight="1" spans="1:4">
      <c r="A29" s="206"/>
      <c r="B29" s="26"/>
      <c r="C29" s="37" t="s">
        <v>39</v>
      </c>
      <c r="D29" s="26">
        <v>0</v>
      </c>
    </row>
    <row r="30" ht="16.5" customHeight="1" spans="1:4">
      <c r="A30" s="206"/>
      <c r="B30" s="26"/>
      <c r="C30" s="205" t="s">
        <v>40</v>
      </c>
      <c r="D30" s="26">
        <v>0</v>
      </c>
    </row>
    <row r="31" ht="17.25" customHeight="1" spans="1:4">
      <c r="A31" s="206"/>
      <c r="B31" s="26"/>
      <c r="C31" s="205" t="s">
        <v>41</v>
      </c>
      <c r="D31" s="26">
        <v>0</v>
      </c>
    </row>
    <row r="32" ht="17.25" customHeight="1" spans="1:4">
      <c r="A32" s="206"/>
      <c r="B32" s="26"/>
      <c r="C32" s="37" t="s">
        <v>42</v>
      </c>
      <c r="D32" s="26">
        <v>0</v>
      </c>
    </row>
    <row r="33" ht="16.5" customHeight="1" spans="1:4">
      <c r="A33" s="206" t="s">
        <v>43</v>
      </c>
      <c r="B33" s="26">
        <v>11022871.08</v>
      </c>
      <c r="C33" s="206" t="s">
        <v>44</v>
      </c>
      <c r="D33" s="26">
        <v>11022871.08</v>
      </c>
    </row>
    <row r="34" ht="16.5" customHeight="1" spans="1:4">
      <c r="A34" s="205" t="s">
        <v>45</v>
      </c>
      <c r="B34" s="26"/>
      <c r="C34" s="205" t="s">
        <v>46</v>
      </c>
      <c r="D34" s="26"/>
    </row>
    <row r="35" ht="16.5" customHeight="1" spans="1:4">
      <c r="A35" s="37" t="s">
        <v>47</v>
      </c>
      <c r="B35" s="26"/>
      <c r="C35" s="37" t="s">
        <v>47</v>
      </c>
      <c r="D35" s="26"/>
    </row>
    <row r="36" ht="16.5" customHeight="1" spans="1:4">
      <c r="A36" s="37" t="s">
        <v>48</v>
      </c>
      <c r="B36" s="26"/>
      <c r="C36" s="37" t="s">
        <v>49</v>
      </c>
      <c r="D36" s="26"/>
    </row>
    <row r="37" ht="16.5" customHeight="1" spans="1:4">
      <c r="A37" s="207" t="s">
        <v>50</v>
      </c>
      <c r="B37" s="26">
        <v>11022871.08</v>
      </c>
      <c r="C37" s="207" t="s">
        <v>51</v>
      </c>
      <c r="D37" s="26">
        <v>11022871.08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33">
        <v>1</v>
      </c>
      <c r="B2" s="134">
        <v>0</v>
      </c>
      <c r="C2" s="133">
        <v>1</v>
      </c>
      <c r="D2" s="135"/>
      <c r="E2" s="135"/>
      <c r="F2" s="115" t="s">
        <v>346</v>
      </c>
    </row>
    <row r="3" ht="42" customHeight="1" spans="1:6">
      <c r="A3" s="136" t="str">
        <f>"2025"&amp;"年部门政府性基金预算支出预算表"</f>
        <v>2025年部门政府性基金预算支出预算表</v>
      </c>
      <c r="B3" s="136" t="s">
        <v>347</v>
      </c>
      <c r="C3" s="137"/>
      <c r="D3" s="138"/>
      <c r="E3" s="138"/>
      <c r="F3" s="138"/>
    </row>
    <row r="4" ht="13.5" customHeight="1" spans="1:6">
      <c r="A4" s="6" t="str">
        <f>"单位名称："&amp;"昆明市生态环境局东川分局"</f>
        <v>单位名称：昆明市生态环境局东川分局</v>
      </c>
      <c r="B4" s="6" t="s">
        <v>348</v>
      </c>
      <c r="C4" s="133"/>
      <c r="D4" s="135"/>
      <c r="E4" s="135"/>
      <c r="F4" s="115" t="s">
        <v>1</v>
      </c>
    </row>
    <row r="5" ht="19.5" customHeight="1" spans="1:6">
      <c r="A5" s="139" t="s">
        <v>188</v>
      </c>
      <c r="B5" s="140" t="s">
        <v>77</v>
      </c>
      <c r="C5" s="139" t="s">
        <v>78</v>
      </c>
      <c r="D5" s="12" t="s">
        <v>349</v>
      </c>
      <c r="E5" s="13"/>
      <c r="F5" s="14"/>
    </row>
    <row r="6" ht="18.75" customHeight="1" spans="1:6">
      <c r="A6" s="141"/>
      <c r="B6" s="142"/>
      <c r="C6" s="141"/>
      <c r="D6" s="17" t="s">
        <v>55</v>
      </c>
      <c r="E6" s="12" t="s">
        <v>80</v>
      </c>
      <c r="F6" s="17" t="s">
        <v>81</v>
      </c>
    </row>
    <row r="7" ht="18.75" customHeight="1" spans="1:6">
      <c r="A7" s="72">
        <v>1</v>
      </c>
      <c r="B7" s="143" t="s">
        <v>88</v>
      </c>
      <c r="C7" s="72">
        <v>3</v>
      </c>
      <c r="D7" s="144">
        <v>4</v>
      </c>
      <c r="E7" s="144">
        <v>5</v>
      </c>
      <c r="F7" s="144">
        <v>6</v>
      </c>
    </row>
    <row r="8" ht="21" customHeight="1" spans="1:6">
      <c r="A8" s="34"/>
      <c r="B8" s="34"/>
      <c r="C8" s="34"/>
      <c r="D8" s="26"/>
      <c r="E8" s="26"/>
      <c r="F8" s="26"/>
    </row>
    <row r="9" ht="21" customHeight="1" spans="1:6">
      <c r="A9" s="34"/>
      <c r="B9" s="34"/>
      <c r="C9" s="34"/>
      <c r="D9" s="26"/>
      <c r="E9" s="26"/>
      <c r="F9" s="26"/>
    </row>
    <row r="10" ht="18.75" customHeight="1" spans="1:6">
      <c r="A10" s="145" t="s">
        <v>178</v>
      </c>
      <c r="B10" s="145" t="s">
        <v>178</v>
      </c>
      <c r="C10" s="146" t="s">
        <v>178</v>
      </c>
      <c r="D10" s="26"/>
      <c r="E10" s="26"/>
      <c r="F10" s="26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V15"/>
  <sheetViews>
    <sheetView showZeros="0" workbookViewId="0">
      <pane ySplit="1" topLeftCell="A2" activePane="bottomLeft" state="frozen"/>
      <selection/>
      <selection pane="bottomLeft" activeCell="E5" sqref="E5:E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.75" customHeight="1" spans="1:22">
      <c r="B2" s="87"/>
      <c r="C2" s="87"/>
      <c r="R2" s="4"/>
      <c r="S2" s="4" t="s">
        <v>350</v>
      </c>
    </row>
    <row r="3" ht="41.25" customHeight="1" spans="1:22">
      <c r="A3" s="77" t="str">
        <f>"2026"&amp;"年部门政府采购预算表"</f>
        <v>2026年部门政府采购预算表</v>
      </c>
      <c r="B3" s="70"/>
      <c r="C3" s="70"/>
      <c r="D3" s="5"/>
      <c r="E3" s="5"/>
      <c r="F3" s="5"/>
      <c r="G3" s="5"/>
      <c r="H3" s="5"/>
      <c r="I3" s="5"/>
      <c r="J3" s="5"/>
      <c r="K3" s="5"/>
      <c r="L3" s="5"/>
      <c r="M3" s="70"/>
      <c r="N3" s="5"/>
      <c r="O3" s="5"/>
      <c r="P3" s="70"/>
      <c r="Q3" s="5"/>
      <c r="R3" s="70"/>
      <c r="S3" s="70"/>
    </row>
    <row r="4" ht="18.75" customHeight="1" spans="1:22">
      <c r="A4" s="114" t="str">
        <f>"单位名称："&amp;"昆明市生态环境局东川分局"</f>
        <v>单位名称：昆明市生态环境局东川分局</v>
      </c>
      <c r="B4" s="92"/>
      <c r="C4" s="92"/>
      <c r="D4" s="8"/>
      <c r="E4" s="8"/>
      <c r="F4" s="8"/>
      <c r="G4" s="8"/>
      <c r="H4" s="8"/>
      <c r="I4" s="8"/>
      <c r="J4" s="8"/>
      <c r="K4" s="8"/>
      <c r="L4" s="8"/>
      <c r="R4" s="9"/>
      <c r="S4" s="115" t="s">
        <v>1</v>
      </c>
    </row>
    <row r="5" ht="15.75" customHeight="1" spans="1:22">
      <c r="A5" s="11" t="s">
        <v>187</v>
      </c>
      <c r="B5" s="94" t="s">
        <v>188</v>
      </c>
      <c r="C5" s="94" t="s">
        <v>351</v>
      </c>
      <c r="D5" s="95" t="s">
        <v>352</v>
      </c>
      <c r="E5" s="95" t="s">
        <v>353</v>
      </c>
      <c r="F5" s="95" t="s">
        <v>354</v>
      </c>
      <c r="G5" s="95" t="s">
        <v>355</v>
      </c>
      <c r="H5" s="95" t="s">
        <v>356</v>
      </c>
      <c r="I5" s="96" t="s">
        <v>194</v>
      </c>
      <c r="J5" s="96"/>
      <c r="K5" s="96"/>
      <c r="L5" s="96"/>
      <c r="M5" s="97"/>
      <c r="N5" s="96"/>
      <c r="O5" s="96"/>
      <c r="P5" s="82"/>
      <c r="Q5" s="96"/>
      <c r="R5" s="97"/>
      <c r="S5" s="83"/>
    </row>
    <row r="6" ht="17.25" customHeight="1" spans="1:22">
      <c r="A6" s="16"/>
      <c r="B6" s="98"/>
      <c r="C6" s="98"/>
      <c r="D6" s="99"/>
      <c r="E6" s="99"/>
      <c r="F6" s="99"/>
      <c r="G6" s="99"/>
      <c r="H6" s="99"/>
      <c r="I6" s="99" t="s">
        <v>55</v>
      </c>
      <c r="J6" s="99" t="s">
        <v>58</v>
      </c>
      <c r="K6" s="99" t="s">
        <v>357</v>
      </c>
      <c r="L6" s="99" t="s">
        <v>358</v>
      </c>
      <c r="M6" s="100" t="s">
        <v>359</v>
      </c>
      <c r="N6" s="101" t="s">
        <v>360</v>
      </c>
      <c r="O6" s="101"/>
      <c r="P6" s="102"/>
      <c r="Q6" s="101"/>
      <c r="R6" s="103"/>
      <c r="S6" s="104"/>
    </row>
    <row r="7" ht="54" customHeight="1" spans="1:22">
      <c r="A7" s="19"/>
      <c r="B7" s="104"/>
      <c r="C7" s="104"/>
      <c r="D7" s="105"/>
      <c r="E7" s="105"/>
      <c r="F7" s="105"/>
      <c r="G7" s="105"/>
      <c r="H7" s="105"/>
      <c r="I7" s="105"/>
      <c r="J7" s="105" t="s">
        <v>57</v>
      </c>
      <c r="K7" s="105"/>
      <c r="L7" s="105"/>
      <c r="M7" s="106"/>
      <c r="N7" s="105" t="s">
        <v>57</v>
      </c>
      <c r="O7" s="105" t="s">
        <v>64</v>
      </c>
      <c r="P7" s="104" t="s">
        <v>65</v>
      </c>
      <c r="Q7" s="105" t="s">
        <v>66</v>
      </c>
      <c r="R7" s="106" t="s">
        <v>67</v>
      </c>
      <c r="S7" s="104" t="s">
        <v>68</v>
      </c>
    </row>
    <row r="8" ht="18" customHeight="1" spans="1:22">
      <c r="A8" s="116">
        <v>1</v>
      </c>
      <c r="B8" s="116" t="s">
        <v>88</v>
      </c>
      <c r="C8" s="117">
        <v>3</v>
      </c>
      <c r="D8" s="117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8">
        <v>11</v>
      </c>
      <c r="L8" s="118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</row>
    <row r="9" s="1" customFormat="1" ht="21" customHeight="1" spans="1:22">
      <c r="A9" s="119" t="s">
        <v>204</v>
      </c>
      <c r="B9" s="120" t="s">
        <v>70</v>
      </c>
      <c r="C9" s="120" t="s">
        <v>267</v>
      </c>
      <c r="D9" s="121" t="s">
        <v>361</v>
      </c>
      <c r="E9" s="121" t="s">
        <v>362</v>
      </c>
      <c r="F9" s="121" t="s">
        <v>363</v>
      </c>
      <c r="G9" s="122">
        <v>1</v>
      </c>
      <c r="H9" s="123">
        <v>18500</v>
      </c>
      <c r="I9" s="123">
        <v>18500</v>
      </c>
      <c r="J9" s="124">
        <v>18500</v>
      </c>
      <c r="K9" s="125"/>
      <c r="L9" s="125"/>
      <c r="M9" s="126"/>
      <c r="N9" s="123"/>
      <c r="O9" s="127"/>
      <c r="P9" s="123"/>
      <c r="Q9" s="123"/>
      <c r="R9" s="127"/>
      <c r="S9" s="123"/>
      <c r="T9" s="127"/>
      <c r="U9" s="127"/>
      <c r="V9" s="128"/>
    </row>
    <row r="10" s="1" customFormat="1" ht="21" customHeight="1" spans="1:22">
      <c r="A10" s="119" t="s">
        <v>204</v>
      </c>
      <c r="B10" s="120" t="s">
        <v>70</v>
      </c>
      <c r="C10" s="120" t="s">
        <v>267</v>
      </c>
      <c r="D10" s="121" t="s">
        <v>364</v>
      </c>
      <c r="E10" s="121" t="s">
        <v>364</v>
      </c>
      <c r="F10" s="121" t="s">
        <v>330</v>
      </c>
      <c r="G10" s="122">
        <v>1</v>
      </c>
      <c r="H10" s="123">
        <v>20000</v>
      </c>
      <c r="I10" s="123">
        <v>20000</v>
      </c>
      <c r="J10" s="124">
        <v>20000</v>
      </c>
      <c r="K10" s="125"/>
      <c r="L10" s="125"/>
      <c r="M10" s="126"/>
      <c r="N10" s="123"/>
      <c r="O10" s="127"/>
      <c r="P10" s="123"/>
      <c r="Q10" s="123"/>
      <c r="R10" s="127"/>
      <c r="S10" s="123"/>
      <c r="T10" s="127"/>
      <c r="U10" s="127"/>
      <c r="V10" s="129"/>
    </row>
    <row r="11" s="1" customFormat="1" ht="21" customHeight="1" spans="1:22">
      <c r="A11" s="119" t="s">
        <v>204</v>
      </c>
      <c r="B11" s="120" t="s">
        <v>70</v>
      </c>
      <c r="C11" s="120" t="s">
        <v>267</v>
      </c>
      <c r="D11" s="121" t="s">
        <v>365</v>
      </c>
      <c r="E11" s="121" t="s">
        <v>366</v>
      </c>
      <c r="F11" s="121" t="s">
        <v>288</v>
      </c>
      <c r="G11" s="122">
        <v>1</v>
      </c>
      <c r="H11" s="123">
        <v>14000</v>
      </c>
      <c r="I11" s="123">
        <v>14000</v>
      </c>
      <c r="J11" s="124">
        <v>14000</v>
      </c>
      <c r="K11" s="125"/>
      <c r="L11" s="125"/>
      <c r="M11" s="126"/>
      <c r="N11" s="123"/>
      <c r="O11" s="127"/>
      <c r="P11" s="123"/>
      <c r="Q11" s="123"/>
      <c r="R11" s="127"/>
      <c r="S11" s="123"/>
      <c r="T11" s="127"/>
      <c r="U11" s="127"/>
      <c r="V11" s="129"/>
    </row>
    <row r="12" s="1" customFormat="1" ht="21" customHeight="1" spans="1:22">
      <c r="A12" s="119" t="s">
        <v>204</v>
      </c>
      <c r="B12" s="120" t="s">
        <v>70</v>
      </c>
      <c r="C12" s="120" t="s">
        <v>267</v>
      </c>
      <c r="D12" s="121" t="s">
        <v>367</v>
      </c>
      <c r="E12" s="121" t="s">
        <v>367</v>
      </c>
      <c r="F12" s="121" t="s">
        <v>368</v>
      </c>
      <c r="G12" s="122">
        <v>1</v>
      </c>
      <c r="H12" s="123">
        <v>2500</v>
      </c>
      <c r="I12" s="123">
        <v>2500</v>
      </c>
      <c r="J12" s="124">
        <v>2500</v>
      </c>
      <c r="K12" s="125"/>
      <c r="L12" s="125"/>
      <c r="M12" s="126"/>
      <c r="N12" s="123"/>
      <c r="O12" s="127"/>
      <c r="P12" s="123"/>
      <c r="Q12" s="123"/>
      <c r="R12" s="127"/>
      <c r="S12" s="123"/>
      <c r="T12" s="127"/>
      <c r="U12" s="127"/>
      <c r="V12" s="129"/>
    </row>
    <row r="13" s="1" customFormat="1" ht="21" customHeight="1" spans="1:22">
      <c r="A13" s="119" t="s">
        <v>204</v>
      </c>
      <c r="B13" s="120" t="s">
        <v>70</v>
      </c>
      <c r="C13" s="120" t="s">
        <v>267</v>
      </c>
      <c r="D13" s="121" t="s">
        <v>369</v>
      </c>
      <c r="E13" s="121" t="s">
        <v>370</v>
      </c>
      <c r="F13" s="121" t="s">
        <v>363</v>
      </c>
      <c r="G13" s="122">
        <v>1</v>
      </c>
      <c r="H13" s="123">
        <v>6000</v>
      </c>
      <c r="I13" s="123">
        <v>6000</v>
      </c>
      <c r="J13" s="124">
        <v>6000</v>
      </c>
      <c r="K13" s="125"/>
      <c r="L13" s="125"/>
      <c r="M13" s="126"/>
      <c r="N13" s="123"/>
      <c r="O13" s="127"/>
      <c r="P13" s="123"/>
      <c r="Q13" s="123"/>
      <c r="R13" s="127"/>
      <c r="S13" s="123"/>
      <c r="T13" s="127"/>
      <c r="U13" s="127"/>
      <c r="V13" s="129"/>
    </row>
    <row r="14" ht="21" customHeight="1" spans="1:22">
      <c r="A14" s="110" t="s">
        <v>178</v>
      </c>
      <c r="B14" s="111"/>
      <c r="C14" s="111"/>
      <c r="D14" s="112"/>
      <c r="E14" s="112"/>
      <c r="F14" s="112"/>
      <c r="G14" s="130"/>
      <c r="H14" s="26"/>
      <c r="I14" s="127">
        <v>61000</v>
      </c>
      <c r="J14" s="127">
        <v>61000</v>
      </c>
      <c r="K14" s="26"/>
      <c r="L14" s="26"/>
      <c r="M14" s="26"/>
      <c r="N14" s="26"/>
      <c r="O14" s="26"/>
      <c r="P14" s="26"/>
      <c r="Q14" s="26"/>
      <c r="R14" s="26"/>
      <c r="S14" s="26"/>
    </row>
    <row r="15" ht="21" customHeight="1" spans="1:22">
      <c r="A15" s="114" t="s">
        <v>371</v>
      </c>
      <c r="B15" s="6"/>
      <c r="C15" s="6"/>
      <c r="D15" s="114"/>
      <c r="E15" s="114"/>
      <c r="F15" s="114"/>
      <c r="G15" s="131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</sheetData>
  <mergeCells count="19">
    <mergeCell ref="A3:S3"/>
    <mergeCell ref="A4:H4"/>
    <mergeCell ref="I5:S5"/>
    <mergeCell ref="N6:S6"/>
    <mergeCell ref="A14:G14"/>
    <mergeCell ref="A15:S15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3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customHeight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6.5" customHeight="1" spans="1:20">
      <c r="A2" s="81"/>
      <c r="B2" s="87"/>
      <c r="C2" s="87"/>
      <c r="D2" s="87"/>
      <c r="E2" s="87"/>
      <c r="F2" s="87"/>
      <c r="G2" s="87"/>
      <c r="H2" s="81"/>
      <c r="I2" s="81"/>
      <c r="J2" s="81"/>
      <c r="K2" s="81"/>
      <c r="L2" s="81"/>
      <c r="M2" s="81"/>
      <c r="N2" s="88"/>
      <c r="O2" s="81"/>
      <c r="P2" s="81"/>
      <c r="Q2" s="87"/>
      <c r="R2" s="81"/>
      <c r="S2" s="89"/>
      <c r="T2" s="89" t="s">
        <v>372</v>
      </c>
    </row>
    <row r="3" ht="41.25" customHeight="1" spans="1:20">
      <c r="A3" s="77" t="str">
        <f>"2026"&amp;"年部门政府购买服务预算表"</f>
        <v>2026年部门政府购买服务预算表</v>
      </c>
      <c r="B3" s="70"/>
      <c r="C3" s="70"/>
      <c r="D3" s="70"/>
      <c r="E3" s="70"/>
      <c r="F3" s="70"/>
      <c r="G3" s="70"/>
      <c r="H3" s="90"/>
      <c r="I3" s="90"/>
      <c r="J3" s="90"/>
      <c r="K3" s="90"/>
      <c r="L3" s="90"/>
      <c r="M3" s="90"/>
      <c r="N3" s="91"/>
      <c r="O3" s="90"/>
      <c r="P3" s="90"/>
      <c r="Q3" s="70"/>
      <c r="R3" s="90"/>
      <c r="S3" s="91"/>
      <c r="T3" s="70"/>
    </row>
    <row r="4" ht="22.5" customHeight="1" spans="1:20">
      <c r="A4" s="78" t="str">
        <f>"单位名称："&amp;"昆明市生态环境局东川分局"</f>
        <v>单位名称：昆明市生态环境局东川分局</v>
      </c>
      <c r="B4" s="92"/>
      <c r="C4" s="92"/>
      <c r="D4" s="92"/>
      <c r="E4" s="92"/>
      <c r="F4" s="92"/>
      <c r="G4" s="92"/>
      <c r="H4" s="79"/>
      <c r="I4" s="79"/>
      <c r="J4" s="79"/>
      <c r="K4" s="79"/>
      <c r="L4" s="79"/>
      <c r="M4" s="79"/>
      <c r="N4" s="88"/>
      <c r="O4" s="81"/>
      <c r="P4" s="81"/>
      <c r="Q4" s="87"/>
      <c r="R4" s="81"/>
      <c r="S4" s="93"/>
      <c r="T4" s="89" t="s">
        <v>1</v>
      </c>
    </row>
    <row r="5" ht="24" customHeight="1" spans="1:20">
      <c r="A5" s="11" t="s">
        <v>187</v>
      </c>
      <c r="B5" s="94" t="s">
        <v>188</v>
      </c>
      <c r="C5" s="94" t="s">
        <v>351</v>
      </c>
      <c r="D5" s="94" t="s">
        <v>373</v>
      </c>
      <c r="E5" s="94" t="s">
        <v>374</v>
      </c>
      <c r="F5" s="94" t="s">
        <v>375</v>
      </c>
      <c r="G5" s="94" t="s">
        <v>376</v>
      </c>
      <c r="H5" s="95" t="s">
        <v>377</v>
      </c>
      <c r="I5" s="95" t="s">
        <v>378</v>
      </c>
      <c r="J5" s="96" t="s">
        <v>194</v>
      </c>
      <c r="K5" s="96"/>
      <c r="L5" s="96"/>
      <c r="M5" s="96"/>
      <c r="N5" s="97"/>
      <c r="O5" s="96"/>
      <c r="P5" s="96"/>
      <c r="Q5" s="82"/>
      <c r="R5" s="96"/>
      <c r="S5" s="97"/>
      <c r="T5" s="83"/>
    </row>
    <row r="6" ht="24" customHeight="1" spans="1:20">
      <c r="A6" s="16"/>
      <c r="B6" s="98"/>
      <c r="C6" s="98"/>
      <c r="D6" s="98"/>
      <c r="E6" s="98"/>
      <c r="F6" s="98"/>
      <c r="G6" s="98"/>
      <c r="H6" s="99"/>
      <c r="I6" s="99"/>
      <c r="J6" s="99" t="s">
        <v>55</v>
      </c>
      <c r="K6" s="99" t="s">
        <v>58</v>
      </c>
      <c r="L6" s="99" t="s">
        <v>357</v>
      </c>
      <c r="M6" s="99" t="s">
        <v>358</v>
      </c>
      <c r="N6" s="100" t="s">
        <v>359</v>
      </c>
      <c r="O6" s="101" t="s">
        <v>360</v>
      </c>
      <c r="P6" s="101"/>
      <c r="Q6" s="102"/>
      <c r="R6" s="101"/>
      <c r="S6" s="103"/>
      <c r="T6" s="104"/>
    </row>
    <row r="7" ht="54" customHeight="1" spans="1:20">
      <c r="A7" s="19"/>
      <c r="B7" s="104"/>
      <c r="C7" s="104"/>
      <c r="D7" s="104"/>
      <c r="E7" s="104"/>
      <c r="F7" s="104"/>
      <c r="G7" s="104"/>
      <c r="H7" s="105"/>
      <c r="I7" s="105"/>
      <c r="J7" s="105"/>
      <c r="K7" s="105" t="s">
        <v>57</v>
      </c>
      <c r="L7" s="105"/>
      <c r="M7" s="105"/>
      <c r="N7" s="106"/>
      <c r="O7" s="105" t="s">
        <v>57</v>
      </c>
      <c r="P7" s="105" t="s">
        <v>64</v>
      </c>
      <c r="Q7" s="104" t="s">
        <v>65</v>
      </c>
      <c r="R7" s="105" t="s">
        <v>66</v>
      </c>
      <c r="S7" s="106" t="s">
        <v>67</v>
      </c>
      <c r="T7" s="104" t="s">
        <v>68</v>
      </c>
    </row>
    <row r="8" ht="17.25" customHeight="1" spans="1:20">
      <c r="A8" s="20">
        <v>1</v>
      </c>
      <c r="B8" s="104">
        <v>2</v>
      </c>
      <c r="C8" s="20">
        <v>3</v>
      </c>
      <c r="D8" s="20">
        <v>4</v>
      </c>
      <c r="E8" s="104">
        <v>5</v>
      </c>
      <c r="F8" s="20">
        <v>6</v>
      </c>
      <c r="G8" s="20">
        <v>7</v>
      </c>
      <c r="H8" s="104">
        <v>8</v>
      </c>
      <c r="I8" s="20">
        <v>9</v>
      </c>
      <c r="J8" s="20">
        <v>10</v>
      </c>
      <c r="K8" s="104">
        <v>11</v>
      </c>
      <c r="L8" s="20">
        <v>12</v>
      </c>
      <c r="M8" s="20">
        <v>13</v>
      </c>
      <c r="N8" s="104">
        <v>14</v>
      </c>
      <c r="O8" s="20">
        <v>15</v>
      </c>
      <c r="P8" s="20">
        <v>16</v>
      </c>
      <c r="Q8" s="104">
        <v>17</v>
      </c>
      <c r="R8" s="20">
        <v>18</v>
      </c>
      <c r="S8" s="20">
        <v>19</v>
      </c>
      <c r="T8" s="20">
        <v>20</v>
      </c>
    </row>
    <row r="9" ht="21" customHeight="1" spans="1:20">
      <c r="A9" s="107"/>
      <c r="B9" s="108"/>
      <c r="C9" s="108"/>
      <c r="D9" s="108"/>
      <c r="E9" s="108"/>
      <c r="F9" s="108"/>
      <c r="G9" s="108"/>
      <c r="H9" s="109"/>
      <c r="I9" s="109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1" customHeight="1" spans="1:20">
      <c r="A10" s="107"/>
      <c r="B10" s="108"/>
      <c r="C10" s="108"/>
      <c r="D10" s="108"/>
      <c r="E10" s="108"/>
      <c r="F10" s="108"/>
      <c r="G10" s="108"/>
      <c r="H10" s="109"/>
      <c r="I10" s="109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1" customHeight="1" spans="1:20">
      <c r="A11" s="107"/>
      <c r="B11" s="108"/>
      <c r="C11" s="108"/>
      <c r="D11" s="108"/>
      <c r="E11" s="108"/>
      <c r="F11" s="108"/>
      <c r="G11" s="108"/>
      <c r="H11" s="109"/>
      <c r="I11" s="109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1" customHeight="1" spans="1:20">
      <c r="A12" s="107"/>
      <c r="B12" s="108"/>
      <c r="C12" s="108"/>
      <c r="D12" s="108"/>
      <c r="E12" s="108"/>
      <c r="F12" s="108"/>
      <c r="G12" s="108"/>
      <c r="H12" s="109"/>
      <c r="I12" s="109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1" customHeight="1" spans="1:20">
      <c r="A13" s="110"/>
      <c r="B13" s="111"/>
      <c r="C13" s="111"/>
      <c r="D13" s="111"/>
      <c r="E13" s="111"/>
      <c r="F13" s="111"/>
      <c r="G13" s="111"/>
      <c r="H13" s="112"/>
      <c r="I13" s="113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</sheetData>
  <mergeCells count="19">
    <mergeCell ref="A3:T3"/>
    <mergeCell ref="A4:I4"/>
    <mergeCell ref="J5:T5"/>
    <mergeCell ref="O6:T6"/>
    <mergeCell ref="A13:I1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opLeftCell="E1" workbookViewId="0">
      <pane ySplit="1" topLeftCell="A2" activePane="bottomLeft" state="frozen"/>
      <selection/>
      <selection pane="bottomLeft" activeCell="G8" sqref="G8"/>
    </sheetView>
  </sheetViews>
  <sheetFormatPr defaultColWidth="9.14166666666667" defaultRowHeight="14.25" customHeight="1"/>
  <cols>
    <col min="1" max="1" width="37.7166666666667" customWidth="1"/>
    <col min="2" max="24" width="20" customWidth="1"/>
  </cols>
  <sheetData>
    <row r="1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7.25" customHeight="1" spans="1:24">
      <c r="D2" s="76"/>
      <c r="W2" s="4"/>
      <c r="X2" s="4" t="s">
        <v>379</v>
      </c>
    </row>
    <row r="3" ht="41.25" customHeight="1" spans="1:24">
      <c r="A3" s="77" t="str">
        <f>"2026"&amp;"年市对下转移支付预算表"</f>
        <v>2026年市对下转移支付预算表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70"/>
      <c r="X3" s="70"/>
    </row>
    <row r="4" ht="18" customHeight="1" spans="1:24">
      <c r="A4" s="78" t="str">
        <f>"单位名称："&amp;"昆明市生态环境局东川分局"</f>
        <v>单位名称：昆明市生态环境局东川分局</v>
      </c>
      <c r="B4" s="79"/>
      <c r="C4" s="79"/>
      <c r="D4" s="80"/>
      <c r="E4" s="81"/>
      <c r="F4" s="81"/>
      <c r="G4" s="81"/>
      <c r="H4" s="81"/>
      <c r="I4" s="81"/>
      <c r="W4" s="9"/>
      <c r="X4" s="9" t="s">
        <v>1</v>
      </c>
    </row>
    <row r="5" ht="19.5" customHeight="1" spans="1:24">
      <c r="A5" s="30" t="s">
        <v>380</v>
      </c>
      <c r="B5" s="12" t="s">
        <v>194</v>
      </c>
      <c r="C5" s="13"/>
      <c r="D5" s="13"/>
      <c r="E5" s="12" t="s">
        <v>381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2"/>
      <c r="X5" s="83"/>
    </row>
    <row r="6" ht="40.5" customHeight="1" spans="1:24">
      <c r="A6" s="20"/>
      <c r="B6" s="31" t="s">
        <v>55</v>
      </c>
      <c r="C6" s="11" t="s">
        <v>58</v>
      </c>
      <c r="D6" s="84" t="s">
        <v>357</v>
      </c>
      <c r="E6" s="53" t="s">
        <v>382</v>
      </c>
      <c r="F6" s="53" t="s">
        <v>383</v>
      </c>
      <c r="G6" s="53" t="s">
        <v>384</v>
      </c>
      <c r="H6" s="53" t="s">
        <v>385</v>
      </c>
      <c r="I6" s="53" t="s">
        <v>386</v>
      </c>
      <c r="J6" s="53" t="s">
        <v>387</v>
      </c>
      <c r="K6" s="53" t="s">
        <v>388</v>
      </c>
      <c r="L6" s="53" t="s">
        <v>389</v>
      </c>
      <c r="M6" s="53" t="s">
        <v>390</v>
      </c>
      <c r="N6" s="53" t="s">
        <v>391</v>
      </c>
      <c r="O6" s="53" t="s">
        <v>392</v>
      </c>
      <c r="P6" s="53" t="s">
        <v>393</v>
      </c>
      <c r="Q6" s="53" t="s">
        <v>394</v>
      </c>
      <c r="R6" s="53" t="s">
        <v>395</v>
      </c>
      <c r="S6" s="53" t="s">
        <v>396</v>
      </c>
      <c r="T6" s="53" t="s">
        <v>397</v>
      </c>
      <c r="U6" s="53" t="s">
        <v>398</v>
      </c>
      <c r="V6" s="53" t="s">
        <v>399</v>
      </c>
      <c r="W6" s="53" t="s">
        <v>400</v>
      </c>
      <c r="X6" s="85" t="s">
        <v>401</v>
      </c>
    </row>
    <row r="7" ht="19.5" customHeight="1" spans="1:24">
      <c r="A7" s="21">
        <v>1</v>
      </c>
      <c r="B7" s="21">
        <v>2</v>
      </c>
      <c r="C7" s="21">
        <v>3</v>
      </c>
      <c r="D7" s="86">
        <v>4</v>
      </c>
      <c r="E7" s="32">
        <v>5</v>
      </c>
      <c r="F7" s="21">
        <v>6</v>
      </c>
      <c r="G7" s="21">
        <v>7</v>
      </c>
      <c r="H7" s="86">
        <v>8</v>
      </c>
      <c r="I7" s="21">
        <v>9</v>
      </c>
      <c r="J7" s="21">
        <v>10</v>
      </c>
      <c r="K7" s="21">
        <v>11</v>
      </c>
      <c r="L7" s="86">
        <v>12</v>
      </c>
      <c r="M7" s="21">
        <v>13</v>
      </c>
      <c r="N7" s="21">
        <v>14</v>
      </c>
      <c r="O7" s="21">
        <v>15</v>
      </c>
      <c r="P7" s="86">
        <v>16</v>
      </c>
      <c r="Q7" s="21">
        <v>17</v>
      </c>
      <c r="R7" s="21">
        <v>18</v>
      </c>
      <c r="S7" s="21">
        <v>19</v>
      </c>
      <c r="T7" s="86">
        <v>20</v>
      </c>
      <c r="U7" s="86">
        <v>21</v>
      </c>
      <c r="V7" s="86">
        <v>22</v>
      </c>
      <c r="W7" s="32">
        <v>23</v>
      </c>
      <c r="X7" s="32">
        <v>24</v>
      </c>
    </row>
    <row r="8" ht="19.5" customHeight="1" spans="1:24">
      <c r="A8" s="33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ht="19.5" customHeight="1" spans="1:24">
      <c r="A9" s="73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6.5" customHeight="1" spans="1:10">
      <c r="J2" s="4" t="s">
        <v>402</v>
      </c>
    </row>
    <row r="3" ht="41.25" customHeight="1" spans="1:10">
      <c r="A3" s="69" t="str">
        <f>"2026"&amp;"年市对下转移支付绩效目标表"</f>
        <v>2026年市对下转移支付绩效目标表</v>
      </c>
      <c r="B3" s="5"/>
      <c r="C3" s="5"/>
      <c r="D3" s="5"/>
      <c r="E3" s="5"/>
      <c r="F3" s="70"/>
      <c r="G3" s="5"/>
      <c r="H3" s="70"/>
      <c r="I3" s="70"/>
      <c r="J3" s="5"/>
    </row>
    <row r="4" ht="17.25" customHeight="1" spans="1:10">
      <c r="A4" s="6" t="str">
        <f>"单位名称："&amp;"昆明市生态环境局东川分局"</f>
        <v>单位名称：昆明市生态环境局东川分局</v>
      </c>
    </row>
    <row r="5" ht="44.25" customHeight="1" spans="1:10">
      <c r="A5" s="71" t="s">
        <v>380</v>
      </c>
      <c r="B5" s="71" t="s">
        <v>273</v>
      </c>
      <c r="C5" s="71" t="s">
        <v>274</v>
      </c>
      <c r="D5" s="71" t="s">
        <v>275</v>
      </c>
      <c r="E5" s="71" t="s">
        <v>276</v>
      </c>
      <c r="F5" s="72" t="s">
        <v>277</v>
      </c>
      <c r="G5" s="71" t="s">
        <v>278</v>
      </c>
      <c r="H5" s="72" t="s">
        <v>279</v>
      </c>
      <c r="I5" s="72" t="s">
        <v>280</v>
      </c>
      <c r="J5" s="71" t="s">
        <v>281</v>
      </c>
    </row>
    <row r="6" ht="14.25" customHeight="1" spans="1:10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2">
        <v>6</v>
      </c>
      <c r="G6" s="71">
        <v>7</v>
      </c>
      <c r="H6" s="72">
        <v>8</v>
      </c>
      <c r="I6" s="72">
        <v>9</v>
      </c>
      <c r="J6" s="71">
        <v>10</v>
      </c>
    </row>
    <row r="7" ht="42" customHeight="1" spans="1:10">
      <c r="A7" s="33"/>
      <c r="B7" s="73"/>
      <c r="C7" s="73"/>
      <c r="D7" s="73"/>
      <c r="E7" s="74"/>
      <c r="F7" s="75"/>
      <c r="G7" s="74"/>
      <c r="H7" s="75"/>
      <c r="I7" s="75"/>
      <c r="J7" s="74"/>
    </row>
    <row r="8" ht="42" customHeight="1" spans="1:10">
      <c r="A8" s="33"/>
      <c r="B8" s="34"/>
      <c r="C8" s="34"/>
      <c r="D8" s="34"/>
      <c r="E8" s="33"/>
      <c r="F8" s="34"/>
      <c r="G8" s="33"/>
      <c r="H8" s="34"/>
      <c r="I8" s="34"/>
      <c r="J8" s="33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pane ySplit="1" topLeftCell="A2" activePane="bottomLeft" state="frozen"/>
      <selection/>
      <selection pane="bottomLeft" activeCell="A9" sqref="A9:F9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2"/>
      <c r="B1" s="2"/>
      <c r="C1" s="2"/>
      <c r="D1" s="2"/>
      <c r="E1" s="2"/>
      <c r="F1" s="2"/>
      <c r="G1" s="2"/>
      <c r="H1" s="2"/>
      <c r="I1" s="2"/>
    </row>
    <row r="2" customHeight="1" spans="1:9">
      <c r="A2" s="42" t="s">
        <v>403</v>
      </c>
      <c r="B2" s="43"/>
      <c r="C2" s="43"/>
      <c r="D2" s="44"/>
      <c r="E2" s="44"/>
      <c r="F2" s="44"/>
      <c r="G2" s="43"/>
      <c r="H2" s="43"/>
      <c r="I2" s="44"/>
    </row>
    <row r="3" ht="41.25" customHeight="1" spans="1:9">
      <c r="A3" s="45" t="str">
        <f>"2026"&amp;"年新增资产配置预算表"</f>
        <v>2026年新增资产配置预算表</v>
      </c>
      <c r="B3" s="46"/>
      <c r="C3" s="46"/>
      <c r="D3" s="47"/>
      <c r="E3" s="47"/>
      <c r="F3" s="47"/>
      <c r="G3" s="46"/>
      <c r="H3" s="46"/>
      <c r="I3" s="47"/>
    </row>
    <row r="4" customHeight="1" spans="1:9">
      <c r="A4" s="48" t="str">
        <f>"单位名称："&amp;"昆明市生态环境局东川分局"</f>
        <v>单位名称：昆明市生态环境局东川分局</v>
      </c>
      <c r="B4" s="49"/>
      <c r="C4" s="49"/>
      <c r="D4" s="50"/>
      <c r="F4" s="47"/>
      <c r="G4" s="46"/>
      <c r="H4" s="46"/>
      <c r="I4" s="51" t="s">
        <v>1</v>
      </c>
    </row>
    <row r="5" ht="28.5" customHeight="1" spans="1:9">
      <c r="A5" s="52" t="s">
        <v>187</v>
      </c>
      <c r="B5" s="53" t="s">
        <v>188</v>
      </c>
      <c r="C5" s="54" t="s">
        <v>404</v>
      </c>
      <c r="D5" s="52" t="s">
        <v>405</v>
      </c>
      <c r="E5" s="52" t="s">
        <v>406</v>
      </c>
      <c r="F5" s="52" t="s">
        <v>407</v>
      </c>
      <c r="G5" s="53" t="s">
        <v>408</v>
      </c>
      <c r="H5" s="32"/>
      <c r="I5" s="52"/>
    </row>
    <row r="6" ht="21" customHeight="1" spans="1:9">
      <c r="A6" s="54"/>
      <c r="B6" s="55"/>
      <c r="C6" s="55"/>
      <c r="D6" s="56"/>
      <c r="E6" s="55"/>
      <c r="F6" s="55"/>
      <c r="G6" s="53" t="s">
        <v>355</v>
      </c>
      <c r="H6" s="53" t="s">
        <v>409</v>
      </c>
      <c r="I6" s="53" t="s">
        <v>410</v>
      </c>
    </row>
    <row r="7" ht="17.25" customHeight="1" spans="1:9">
      <c r="A7" s="57" t="s">
        <v>87</v>
      </c>
      <c r="B7" s="58"/>
      <c r="C7" s="59" t="s">
        <v>88</v>
      </c>
      <c r="D7" s="57" t="s">
        <v>89</v>
      </c>
      <c r="E7" s="60" t="s">
        <v>90</v>
      </c>
      <c r="F7" s="57" t="s">
        <v>91</v>
      </c>
      <c r="G7" s="59" t="s">
        <v>92</v>
      </c>
      <c r="H7" s="61" t="s">
        <v>93</v>
      </c>
      <c r="I7" s="60" t="s">
        <v>94</v>
      </c>
    </row>
    <row r="8" ht="19.5" customHeight="1" spans="1:9">
      <c r="A8" s="62"/>
      <c r="B8" s="37"/>
      <c r="C8" s="37"/>
      <c r="D8" s="33"/>
      <c r="E8" s="34"/>
      <c r="F8" s="61"/>
      <c r="G8" s="63"/>
      <c r="H8" s="64"/>
      <c r="I8" s="64"/>
    </row>
    <row r="9" ht="19.5" customHeight="1" spans="1:9">
      <c r="A9" s="65" t="s">
        <v>55</v>
      </c>
      <c r="B9" s="66"/>
      <c r="C9" s="66"/>
      <c r="D9" s="67"/>
      <c r="E9" s="68"/>
      <c r="F9" s="68"/>
      <c r="G9" s="63"/>
      <c r="H9" s="64"/>
      <c r="I9" s="64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ySplit="1" topLeftCell="A2" activePane="bottomLeft" state="frozen"/>
      <selection/>
      <selection pane="bottomLeft" activeCell="C19" sqref="C19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D2" s="3"/>
      <c r="E2" s="3"/>
      <c r="F2" s="3"/>
      <c r="G2" s="3"/>
      <c r="K2" s="4" t="s">
        <v>411</v>
      </c>
    </row>
    <row r="3" ht="41.25" customHeight="1" spans="1:11">
      <c r="A3" s="5" t="str">
        <f>"2026"&amp;"年上级转移支付补助项目支出预算表"</f>
        <v>2026年上级转移支付补助项目支出预算表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"单位名称："&amp;"昆明市生态环境局东川分局"</f>
        <v>单位名称：昆明市生态环境局东川分局</v>
      </c>
      <c r="B4" s="7"/>
      <c r="C4" s="7"/>
      <c r="D4" s="7"/>
      <c r="E4" s="7"/>
      <c r="F4" s="7"/>
      <c r="G4" s="7"/>
      <c r="H4" s="8"/>
      <c r="I4" s="8"/>
      <c r="J4" s="8"/>
      <c r="K4" s="9" t="s">
        <v>1</v>
      </c>
    </row>
    <row r="5" ht="21.75" customHeight="1" spans="1:11">
      <c r="A5" s="10" t="s">
        <v>258</v>
      </c>
      <c r="B5" s="10" t="s">
        <v>189</v>
      </c>
      <c r="C5" s="10" t="s">
        <v>260</v>
      </c>
      <c r="D5" s="11" t="s">
        <v>190</v>
      </c>
      <c r="E5" s="11" t="s">
        <v>191</v>
      </c>
      <c r="F5" s="11" t="s">
        <v>261</v>
      </c>
      <c r="G5" s="11" t="s">
        <v>262</v>
      </c>
      <c r="H5" s="30" t="s">
        <v>55</v>
      </c>
      <c r="I5" s="12" t="s">
        <v>412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1"/>
      <c r="I6" s="11" t="s">
        <v>58</v>
      </c>
      <c r="J6" s="11" t="s">
        <v>59</v>
      </c>
      <c r="K6" s="11" t="s">
        <v>60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57</v>
      </c>
      <c r="J7" s="19"/>
      <c r="K7" s="19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32">
        <v>10</v>
      </c>
      <c r="K8" s="32">
        <v>11</v>
      </c>
    </row>
    <row r="9" ht="18.75" customHeight="1" spans="1:11">
      <c r="A9" s="33"/>
      <c r="B9" s="34"/>
      <c r="C9" s="33"/>
      <c r="D9" s="33"/>
      <c r="E9" s="33"/>
      <c r="F9" s="33"/>
      <c r="G9" s="33"/>
      <c r="H9" s="35"/>
      <c r="I9" s="36"/>
      <c r="J9" s="36"/>
      <c r="K9" s="35"/>
    </row>
    <row r="10" ht="18.75" customHeight="1" spans="1:11">
      <c r="A10" s="37"/>
      <c r="B10" s="34"/>
      <c r="C10" s="34"/>
      <c r="D10" s="34"/>
      <c r="E10" s="34"/>
      <c r="F10" s="34"/>
      <c r="G10" s="34"/>
      <c r="H10" s="38"/>
      <c r="I10" s="38"/>
      <c r="J10" s="38"/>
      <c r="K10" s="35"/>
    </row>
    <row r="11" ht="18.75" customHeight="1" spans="1:11">
      <c r="A11" s="39" t="s">
        <v>178</v>
      </c>
      <c r="B11" s="40"/>
      <c r="C11" s="40"/>
      <c r="D11" s="40"/>
      <c r="E11" s="40"/>
      <c r="F11" s="40"/>
      <c r="G11" s="41"/>
      <c r="H11" s="38"/>
      <c r="I11" s="38"/>
      <c r="J11" s="38"/>
      <c r="K11" s="35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1:7">
      <c r="D2" s="3"/>
      <c r="G2" s="4" t="s">
        <v>413</v>
      </c>
    </row>
    <row r="3" ht="41.25" customHeight="1" spans="1:7">
      <c r="A3" s="5" t="str">
        <f>"2026"&amp;"年部门项目中期规划预算表"</f>
        <v>2026年部门项目中期规划预算表</v>
      </c>
      <c r="B3" s="5"/>
      <c r="C3" s="5"/>
      <c r="D3" s="5"/>
      <c r="E3" s="5"/>
      <c r="F3" s="5"/>
      <c r="G3" s="5"/>
    </row>
    <row r="4" ht="13.5" customHeight="1" spans="1:7">
      <c r="A4" s="6" t="str">
        <f>"单位名称："&amp;"昆明市生态环境局东川分局"</f>
        <v>单位名称：昆明市生态环境局东川分局</v>
      </c>
      <c r="B4" s="7"/>
      <c r="C4" s="7"/>
      <c r="D4" s="7"/>
      <c r="E4" s="8"/>
      <c r="F4" s="8"/>
      <c r="G4" s="9" t="s">
        <v>1</v>
      </c>
    </row>
    <row r="5" ht="21.75" customHeight="1" spans="1:7">
      <c r="A5" s="10" t="s">
        <v>260</v>
      </c>
      <c r="B5" s="10" t="s">
        <v>258</v>
      </c>
      <c r="C5" s="10" t="s">
        <v>189</v>
      </c>
      <c r="D5" s="11" t="s">
        <v>414</v>
      </c>
      <c r="E5" s="12" t="s">
        <v>58</v>
      </c>
      <c r="F5" s="13"/>
      <c r="G5" s="14"/>
    </row>
    <row r="6" ht="21.75" customHeight="1" spans="1:7">
      <c r="A6" s="15"/>
      <c r="B6" s="15"/>
      <c r="C6" s="15"/>
      <c r="D6" s="16"/>
      <c r="E6" s="17" t="str">
        <f>"2025"&amp;"年"</f>
        <v>2025年</v>
      </c>
      <c r="F6" s="11" t="str">
        <f>("2025"+1)&amp;"年"</f>
        <v>2026年</v>
      </c>
      <c r="G6" s="11" t="str">
        <f>("2025"+2)&amp;"年"</f>
        <v>2027年</v>
      </c>
    </row>
    <row r="7" ht="40.5" customHeight="1" spans="1:7">
      <c r="A7" s="18"/>
      <c r="B7" s="18"/>
      <c r="C7" s="18"/>
      <c r="D7" s="19"/>
      <c r="E7" s="20"/>
      <c r="F7" s="19" t="s">
        <v>57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customHeight="1" spans="1:7">
      <c r="A9" s="22" t="s">
        <v>70</v>
      </c>
      <c r="B9" s="23"/>
      <c r="C9" s="23"/>
      <c r="D9" s="23"/>
      <c r="E9" s="23">
        <v>600000</v>
      </c>
      <c r="F9" s="23"/>
      <c r="G9" s="23"/>
    </row>
    <row r="10" s="1" customFormat="1" ht="17.25" customHeight="1" spans="1:7">
      <c r="A10" s="24"/>
      <c r="B10" s="25" t="s">
        <v>415</v>
      </c>
      <c r="C10" s="25" t="s">
        <v>267</v>
      </c>
      <c r="D10" s="24" t="s">
        <v>416</v>
      </c>
      <c r="E10" s="26">
        <v>600000</v>
      </c>
      <c r="F10" s="26"/>
      <c r="G10" s="26"/>
    </row>
    <row r="11" s="1" customFormat="1" ht="18.75" customHeight="1" spans="1:7">
      <c r="A11" s="27" t="s">
        <v>55</v>
      </c>
      <c r="B11" s="28"/>
      <c r="C11" s="28"/>
      <c r="D11" s="29"/>
      <c r="E11" s="26">
        <v>600000</v>
      </c>
      <c r="F11" s="26"/>
      <c r="G11" s="26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F9" sqref="F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7.25" customHeight="1" spans="1:19">
      <c r="A2" s="51" t="s">
        <v>52</v>
      </c>
    </row>
    <row r="3" ht="41.25" customHeight="1" spans="1:19">
      <c r="A3" s="45" t="str">
        <f>"2026"&amp;"年部门收入预算表"</f>
        <v>2026年部门收入预算表</v>
      </c>
    </row>
    <row r="4" ht="17.25" customHeight="1" spans="1:19">
      <c r="A4" s="48" t="str">
        <f>"单位名称："&amp;"昆明市生态环境局东川分局"</f>
        <v>单位名称：昆明市生态环境局东川分局</v>
      </c>
      <c r="S4" s="50" t="s">
        <v>1</v>
      </c>
    </row>
    <row r="5" ht="21.75" customHeight="1" spans="1:19">
      <c r="A5" s="221" t="s">
        <v>53</v>
      </c>
      <c r="B5" s="222" t="s">
        <v>54</v>
      </c>
      <c r="C5" s="222" t="s">
        <v>55</v>
      </c>
      <c r="D5" s="223" t="s">
        <v>56</v>
      </c>
      <c r="E5" s="223"/>
      <c r="F5" s="223"/>
      <c r="G5" s="223"/>
      <c r="H5" s="223"/>
      <c r="I5" s="145"/>
      <c r="J5" s="223"/>
      <c r="K5" s="223"/>
      <c r="L5" s="223"/>
      <c r="M5" s="223"/>
      <c r="N5" s="224"/>
      <c r="O5" s="223" t="s">
        <v>45</v>
      </c>
      <c r="P5" s="223"/>
      <c r="Q5" s="223"/>
      <c r="R5" s="223"/>
      <c r="S5" s="224"/>
    </row>
    <row r="6" ht="27" customHeight="1" spans="1:19">
      <c r="A6" s="225"/>
      <c r="B6" s="226"/>
      <c r="C6" s="226"/>
      <c r="D6" s="226" t="s">
        <v>57</v>
      </c>
      <c r="E6" s="226" t="s">
        <v>58</v>
      </c>
      <c r="F6" s="226" t="s">
        <v>59</v>
      </c>
      <c r="G6" s="226" t="s">
        <v>60</v>
      </c>
      <c r="H6" s="226" t="s">
        <v>61</v>
      </c>
      <c r="I6" s="227" t="s">
        <v>62</v>
      </c>
      <c r="J6" s="228"/>
      <c r="K6" s="228"/>
      <c r="L6" s="228"/>
      <c r="M6" s="228"/>
      <c r="N6" s="229"/>
      <c r="O6" s="226" t="s">
        <v>57</v>
      </c>
      <c r="P6" s="226" t="s">
        <v>58</v>
      </c>
      <c r="Q6" s="226" t="s">
        <v>59</v>
      </c>
      <c r="R6" s="226" t="s">
        <v>60</v>
      </c>
      <c r="S6" s="226" t="s">
        <v>63</v>
      </c>
    </row>
    <row r="7" ht="30" customHeight="1" spans="1:19">
      <c r="A7" s="230"/>
      <c r="B7" s="113"/>
      <c r="C7" s="130"/>
      <c r="D7" s="130"/>
      <c r="E7" s="130"/>
      <c r="F7" s="130"/>
      <c r="G7" s="130"/>
      <c r="H7" s="130"/>
      <c r="I7" s="75" t="s">
        <v>57</v>
      </c>
      <c r="J7" s="229" t="s">
        <v>64</v>
      </c>
      <c r="K7" s="229" t="s">
        <v>65</v>
      </c>
      <c r="L7" s="229" t="s">
        <v>66</v>
      </c>
      <c r="M7" s="229" t="s">
        <v>67</v>
      </c>
      <c r="N7" s="229" t="s">
        <v>68</v>
      </c>
      <c r="O7" s="231"/>
      <c r="P7" s="231"/>
      <c r="Q7" s="231"/>
      <c r="R7" s="231"/>
      <c r="S7" s="130"/>
    </row>
    <row r="8" ht="15" customHeight="1" spans="1:19">
      <c r="A8" s="232">
        <v>1</v>
      </c>
      <c r="B8" s="232">
        <v>2</v>
      </c>
      <c r="C8" s="232">
        <v>3</v>
      </c>
      <c r="D8" s="232">
        <v>4</v>
      </c>
      <c r="E8" s="232">
        <v>5</v>
      </c>
      <c r="F8" s="232">
        <v>6</v>
      </c>
      <c r="G8" s="232">
        <v>7</v>
      </c>
      <c r="H8" s="232">
        <v>8</v>
      </c>
      <c r="I8" s="75">
        <v>9</v>
      </c>
      <c r="J8" s="232">
        <v>10</v>
      </c>
      <c r="K8" s="232">
        <v>11</v>
      </c>
      <c r="L8" s="232">
        <v>12</v>
      </c>
      <c r="M8" s="232">
        <v>13</v>
      </c>
      <c r="N8" s="232">
        <v>14</v>
      </c>
      <c r="O8" s="232">
        <v>15</v>
      </c>
      <c r="P8" s="232">
        <v>16</v>
      </c>
      <c r="Q8" s="232">
        <v>17</v>
      </c>
      <c r="R8" s="232">
        <v>18</v>
      </c>
      <c r="S8" s="232">
        <v>19</v>
      </c>
    </row>
    <row r="9" ht="18" customHeight="1" spans="1:19">
      <c r="A9" s="34" t="s">
        <v>69</v>
      </c>
      <c r="B9" s="34" t="s">
        <v>70</v>
      </c>
      <c r="C9" s="26">
        <v>11022871.08</v>
      </c>
      <c r="D9" s="26">
        <v>11022871.08</v>
      </c>
      <c r="E9" s="26">
        <v>11022871.08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ht="18" customHeight="1" spans="1:19">
      <c r="A10" s="233" t="s">
        <v>71</v>
      </c>
      <c r="B10" s="234" t="s">
        <v>70</v>
      </c>
      <c r="C10" s="235">
        <v>4381148.12</v>
      </c>
      <c r="D10" s="235">
        <v>4381148.12</v>
      </c>
      <c r="E10" s="235">
        <v>4381148.12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ht="18" customHeight="1" spans="1:19">
      <c r="A11" s="233" t="s">
        <v>72</v>
      </c>
      <c r="B11" s="234" t="s">
        <v>73</v>
      </c>
      <c r="C11" s="235">
        <v>2989237.88</v>
      </c>
      <c r="D11" s="235">
        <v>2989237.88</v>
      </c>
      <c r="E11" s="235">
        <v>2989237.88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ht="18" customHeight="1" spans="1:19">
      <c r="A12" s="233" t="s">
        <v>74</v>
      </c>
      <c r="B12" s="234" t="s">
        <v>75</v>
      </c>
      <c r="C12" s="235">
        <v>3652485.08</v>
      </c>
      <c r="D12" s="235">
        <v>3652485.08</v>
      </c>
      <c r="E12" s="235">
        <v>3652485.08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ht="18" customHeight="1" spans="1:19">
      <c r="A13" s="54" t="s">
        <v>55</v>
      </c>
      <c r="B13" s="236"/>
      <c r="C13" s="26">
        <v>11022871.08</v>
      </c>
      <c r="D13" s="26">
        <v>11022871.08</v>
      </c>
      <c r="E13" s="26">
        <v>11022871.08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pane ySplit="1" topLeftCell="A10" activePane="bottomLeft" state="frozen"/>
      <selection/>
      <selection pane="bottomLeft" activeCell="A3" sqref="A3:O3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7.25" customHeight="1" spans="1:15">
      <c r="A2" s="50" t="s">
        <v>76</v>
      </c>
    </row>
    <row r="3" ht="41.25" customHeight="1" spans="1:15">
      <c r="A3" s="45" t="str">
        <f>"2026"&amp;"年部门支出预算表"</f>
        <v>2026年部门支出预算表</v>
      </c>
    </row>
    <row r="4" ht="17.25" customHeight="1" spans="1:15">
      <c r="A4" s="48" t="str">
        <f>"单位名称："&amp;"昆明市生态环境局东川分局"</f>
        <v>单位名称：昆明市生态环境局东川分局</v>
      </c>
      <c r="O4" s="50" t="s">
        <v>1</v>
      </c>
    </row>
    <row r="5" ht="27" customHeight="1" spans="1:15">
      <c r="A5" s="209" t="s">
        <v>77</v>
      </c>
      <c r="B5" s="209" t="s">
        <v>78</v>
      </c>
      <c r="C5" s="209" t="s">
        <v>55</v>
      </c>
      <c r="D5" s="210" t="s">
        <v>58</v>
      </c>
      <c r="E5" s="211"/>
      <c r="F5" s="212"/>
      <c r="G5" s="213" t="s">
        <v>59</v>
      </c>
      <c r="H5" s="213" t="s">
        <v>60</v>
      </c>
      <c r="I5" s="213" t="s">
        <v>79</v>
      </c>
      <c r="J5" s="210" t="s">
        <v>62</v>
      </c>
      <c r="K5" s="211"/>
      <c r="L5" s="211"/>
      <c r="M5" s="211"/>
      <c r="N5" s="214"/>
      <c r="O5" s="215"/>
    </row>
    <row r="6" ht="42" customHeight="1" spans="1:15">
      <c r="A6" s="216"/>
      <c r="B6" s="216"/>
      <c r="C6" s="217"/>
      <c r="D6" s="218" t="s">
        <v>57</v>
      </c>
      <c r="E6" s="218" t="s">
        <v>80</v>
      </c>
      <c r="F6" s="218" t="s">
        <v>81</v>
      </c>
      <c r="G6" s="217"/>
      <c r="H6" s="217"/>
      <c r="I6" s="219"/>
      <c r="J6" s="218" t="s">
        <v>57</v>
      </c>
      <c r="K6" s="202" t="s">
        <v>82</v>
      </c>
      <c r="L6" s="202" t="s">
        <v>83</v>
      </c>
      <c r="M6" s="202" t="s">
        <v>84</v>
      </c>
      <c r="N6" s="202" t="s">
        <v>85</v>
      </c>
      <c r="O6" s="202" t="s">
        <v>86</v>
      </c>
    </row>
    <row r="7" ht="18" customHeight="1" spans="1:15">
      <c r="A7" s="57" t="s">
        <v>87</v>
      </c>
      <c r="B7" s="57" t="s">
        <v>88</v>
      </c>
      <c r="C7" s="57" t="s">
        <v>89</v>
      </c>
      <c r="D7" s="61" t="s">
        <v>90</v>
      </c>
      <c r="E7" s="61" t="s">
        <v>91</v>
      </c>
      <c r="F7" s="61" t="s">
        <v>92</v>
      </c>
      <c r="G7" s="61" t="s">
        <v>93</v>
      </c>
      <c r="H7" s="61" t="s">
        <v>94</v>
      </c>
      <c r="I7" s="61" t="s">
        <v>95</v>
      </c>
      <c r="J7" s="61" t="s">
        <v>96</v>
      </c>
      <c r="K7" s="61" t="s">
        <v>97</v>
      </c>
      <c r="L7" s="61" t="s">
        <v>98</v>
      </c>
      <c r="M7" s="61" t="s">
        <v>99</v>
      </c>
      <c r="N7" s="57" t="s">
        <v>100</v>
      </c>
      <c r="O7" s="61" t="s">
        <v>101</v>
      </c>
    </row>
    <row r="8" ht="21" customHeight="1" spans="1:15">
      <c r="A8" s="197" t="s">
        <v>102</v>
      </c>
      <c r="B8" s="197" t="s">
        <v>103</v>
      </c>
      <c r="C8" s="26">
        <v>1260368</v>
      </c>
      <c r="D8" s="26">
        <v>1260368</v>
      </c>
      <c r="E8" s="26">
        <v>1260368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ht="21" customHeight="1" spans="1:15">
      <c r="A9" s="198" t="s">
        <v>104</v>
      </c>
      <c r="B9" s="198" t="s">
        <v>105</v>
      </c>
      <c r="C9" s="26">
        <v>1260368</v>
      </c>
      <c r="D9" s="26">
        <v>1260368</v>
      </c>
      <c r="E9" s="26">
        <v>1260368</v>
      </c>
      <c r="F9" s="26"/>
      <c r="G9" s="26"/>
      <c r="H9" s="26"/>
      <c r="I9" s="26"/>
      <c r="J9" s="26"/>
      <c r="K9" s="26"/>
      <c r="L9" s="26"/>
      <c r="M9" s="26"/>
      <c r="N9" s="26"/>
      <c r="O9" s="26"/>
    </row>
    <row r="10" ht="21" customHeight="1" spans="1:15">
      <c r="A10" s="199" t="s">
        <v>106</v>
      </c>
      <c r="B10" s="199" t="s">
        <v>107</v>
      </c>
      <c r="C10" s="26">
        <v>1010368</v>
      </c>
      <c r="D10" s="26">
        <v>1010368</v>
      </c>
      <c r="E10" s="26">
        <v>1010368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ht="21" customHeight="1" spans="1:15">
      <c r="A11" s="199" t="s">
        <v>108</v>
      </c>
      <c r="B11" s="199" t="s">
        <v>109</v>
      </c>
      <c r="C11" s="26">
        <v>250000</v>
      </c>
      <c r="D11" s="26">
        <v>250000</v>
      </c>
      <c r="E11" s="26">
        <v>250000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ht="21" customHeight="1" spans="1:15">
      <c r="A12" s="197" t="s">
        <v>110</v>
      </c>
      <c r="B12" s="197" t="s">
        <v>111</v>
      </c>
      <c r="C12" s="26">
        <v>854085</v>
      </c>
      <c r="D12" s="26">
        <v>854085</v>
      </c>
      <c r="E12" s="26">
        <v>854085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ht="21" customHeight="1" spans="1:15">
      <c r="A13" s="198" t="s">
        <v>112</v>
      </c>
      <c r="B13" s="198" t="s">
        <v>113</v>
      </c>
      <c r="C13" s="26">
        <v>854085</v>
      </c>
      <c r="D13" s="26">
        <v>854085</v>
      </c>
      <c r="E13" s="26">
        <v>854085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ht="21" customHeight="1" spans="1:15">
      <c r="A14" s="199" t="s">
        <v>114</v>
      </c>
      <c r="B14" s="199" t="s">
        <v>115</v>
      </c>
      <c r="C14" s="26">
        <v>324268</v>
      </c>
      <c r="D14" s="26">
        <v>324268</v>
      </c>
      <c r="E14" s="26">
        <v>324268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ht="21" customHeight="1" spans="1:15">
      <c r="A15" s="199" t="s">
        <v>116</v>
      </c>
      <c r="B15" s="199" t="s">
        <v>117</v>
      </c>
      <c r="C15" s="26">
        <v>174590</v>
      </c>
      <c r="D15" s="26">
        <v>174590</v>
      </c>
      <c r="E15" s="26">
        <v>174590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ht="21" customHeight="1" spans="1:15">
      <c r="A16" s="199" t="s">
        <v>118</v>
      </c>
      <c r="B16" s="199" t="s">
        <v>119</v>
      </c>
      <c r="C16" s="26">
        <v>315740</v>
      </c>
      <c r="D16" s="26">
        <v>315740</v>
      </c>
      <c r="E16" s="26">
        <v>315740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ht="21" customHeight="1" spans="1:15">
      <c r="A17" s="199" t="s">
        <v>120</v>
      </c>
      <c r="B17" s="199" t="s">
        <v>121</v>
      </c>
      <c r="C17" s="26">
        <v>39487</v>
      </c>
      <c r="D17" s="26">
        <v>39487</v>
      </c>
      <c r="E17" s="26">
        <v>39487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ht="21" customHeight="1" spans="1:15">
      <c r="A18" s="197" t="s">
        <v>122</v>
      </c>
      <c r="B18" s="197" t="s">
        <v>123</v>
      </c>
      <c r="C18" s="26">
        <v>8146938.08</v>
      </c>
      <c r="D18" s="26">
        <v>8146938.08</v>
      </c>
      <c r="E18" s="26">
        <v>8146938.08</v>
      </c>
      <c r="F18" s="26">
        <v>600000</v>
      </c>
      <c r="G18" s="26"/>
      <c r="H18" s="26"/>
      <c r="I18" s="26"/>
      <c r="J18" s="26"/>
      <c r="K18" s="26"/>
      <c r="L18" s="26"/>
      <c r="M18" s="26"/>
      <c r="N18" s="26"/>
      <c r="O18" s="26"/>
    </row>
    <row r="19" ht="21" customHeight="1" spans="1:15">
      <c r="A19" s="198" t="s">
        <v>124</v>
      </c>
      <c r="B19" s="198" t="s">
        <v>125</v>
      </c>
      <c r="C19" s="26">
        <v>6034014.2</v>
      </c>
      <c r="D19" s="26">
        <v>6034014.2</v>
      </c>
      <c r="E19" s="26">
        <v>6034014.2</v>
      </c>
      <c r="F19" s="26">
        <v>600000</v>
      </c>
      <c r="G19" s="26"/>
      <c r="H19" s="26"/>
      <c r="I19" s="26"/>
      <c r="J19" s="26"/>
      <c r="K19" s="26"/>
      <c r="L19" s="26"/>
      <c r="M19" s="26"/>
      <c r="N19" s="26"/>
      <c r="O19" s="26"/>
    </row>
    <row r="20" ht="21" customHeight="1" spans="1:15">
      <c r="A20" s="199" t="s">
        <v>126</v>
      </c>
      <c r="B20" s="199" t="s">
        <v>127</v>
      </c>
      <c r="C20" s="26">
        <v>2716998.12</v>
      </c>
      <c r="D20" s="26">
        <v>2716998.12</v>
      </c>
      <c r="E20" s="26">
        <v>2716998.12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ht="21" customHeight="1" spans="1:15">
      <c r="A21" s="199" t="s">
        <v>128</v>
      </c>
      <c r="B21" s="199" t="s">
        <v>129</v>
      </c>
      <c r="C21" s="26">
        <v>3317016.08</v>
      </c>
      <c r="D21" s="26">
        <v>3317016.08</v>
      </c>
      <c r="E21" s="26">
        <v>3317016.08</v>
      </c>
      <c r="F21" s="26">
        <v>600000</v>
      </c>
      <c r="G21" s="26"/>
      <c r="H21" s="26"/>
      <c r="I21" s="26"/>
      <c r="J21" s="26"/>
      <c r="K21" s="26"/>
      <c r="L21" s="26"/>
      <c r="M21" s="26"/>
      <c r="N21" s="26"/>
      <c r="O21" s="26"/>
    </row>
    <row r="22" ht="21" customHeight="1" spans="1:15">
      <c r="A22" s="198" t="s">
        <v>130</v>
      </c>
      <c r="B22" s="198" t="s">
        <v>131</v>
      </c>
      <c r="C22" s="26">
        <v>2112923.88</v>
      </c>
      <c r="D22" s="26">
        <v>2112923.88</v>
      </c>
      <c r="E22" s="26">
        <v>2112923.88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ht="21" customHeight="1" spans="1:15">
      <c r="A23" s="199" t="s">
        <v>132</v>
      </c>
      <c r="B23" s="199" t="s">
        <v>133</v>
      </c>
      <c r="C23" s="26">
        <v>2112923.88</v>
      </c>
      <c r="D23" s="26">
        <v>2112923.88</v>
      </c>
      <c r="E23" s="26">
        <v>2112923.88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ht="21" customHeight="1" spans="1:15">
      <c r="A24" s="197" t="s">
        <v>134</v>
      </c>
      <c r="B24" s="197" t="s">
        <v>135</v>
      </c>
      <c r="C24" s="26">
        <v>761480</v>
      </c>
      <c r="D24" s="26">
        <v>761480</v>
      </c>
      <c r="E24" s="26">
        <v>761480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ht="21" customHeight="1" spans="1:15">
      <c r="A25" s="198" t="s">
        <v>136</v>
      </c>
      <c r="B25" s="198" t="s">
        <v>137</v>
      </c>
      <c r="C25" s="26">
        <v>761480</v>
      </c>
      <c r="D25" s="26">
        <v>761480</v>
      </c>
      <c r="E25" s="26">
        <v>761480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ht="21" customHeight="1" spans="1:15">
      <c r="A26" s="199" t="s">
        <v>138</v>
      </c>
      <c r="B26" s="199" t="s">
        <v>139</v>
      </c>
      <c r="C26" s="26">
        <v>761480</v>
      </c>
      <c r="D26" s="26">
        <v>761480</v>
      </c>
      <c r="E26" s="26">
        <v>761480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ht="21" customHeight="1" spans="1:15">
      <c r="A27" s="220" t="s">
        <v>55</v>
      </c>
      <c r="B27" s="41"/>
      <c r="C27" s="26">
        <v>11022871.08</v>
      </c>
      <c r="D27" s="26">
        <v>10422871.08</v>
      </c>
      <c r="E27" s="26">
        <v>10422871.08</v>
      </c>
      <c r="F27" s="26">
        <v>600000</v>
      </c>
      <c r="G27" s="26"/>
      <c r="H27" s="26"/>
      <c r="I27" s="26"/>
      <c r="J27" s="26"/>
      <c r="K27" s="26"/>
      <c r="L27" s="26"/>
      <c r="M27" s="26"/>
      <c r="N27" s="26"/>
      <c r="O27" s="26"/>
    </row>
  </sheetData>
  <mergeCells count="12">
    <mergeCell ref="A2:O2"/>
    <mergeCell ref="A3:O3"/>
    <mergeCell ref="A4:B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0" activePane="bottomLeft" state="frozen"/>
      <selection/>
      <selection pane="bottomLeft" activeCell="D15" sqref="D15:D26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2"/>
      <c r="B1" s="2"/>
      <c r="C1" s="2"/>
      <c r="D1" s="2"/>
    </row>
    <row r="2" ht="15" customHeight="1" spans="1:4">
      <c r="A2" s="46"/>
      <c r="B2" s="50"/>
      <c r="C2" s="50"/>
      <c r="D2" s="50" t="s">
        <v>140</v>
      </c>
    </row>
    <row r="3" ht="41.25" customHeight="1" spans="1:4">
      <c r="A3" s="45" t="str">
        <f>"2026"&amp;"年部门财政拨款收支预算总表"</f>
        <v>2026年部门财政拨款收支预算总表</v>
      </c>
    </row>
    <row r="4" ht="17.25" customHeight="1" spans="1:4">
      <c r="A4" s="48" t="str">
        <f>"单位名称："&amp;"昆明市生态环境局东川分局"</f>
        <v>单位名称：昆明市生态环境局东川分局</v>
      </c>
      <c r="B4" s="201"/>
      <c r="D4" s="50" t="s">
        <v>1</v>
      </c>
    </row>
    <row r="5" ht="17.25" customHeight="1" spans="1:4">
      <c r="A5" s="202" t="s">
        <v>2</v>
      </c>
      <c r="B5" s="203"/>
      <c r="C5" s="202" t="s">
        <v>3</v>
      </c>
      <c r="D5" s="203"/>
    </row>
    <row r="6" ht="18.75" customHeight="1" spans="1:4">
      <c r="A6" s="202" t="s">
        <v>4</v>
      </c>
      <c r="B6" s="202" t="s">
        <v>5</v>
      </c>
      <c r="C6" s="202" t="s">
        <v>6</v>
      </c>
      <c r="D6" s="202" t="s">
        <v>5</v>
      </c>
    </row>
    <row r="7" ht="16.5" customHeight="1" spans="1:4">
      <c r="A7" s="204" t="s">
        <v>141</v>
      </c>
      <c r="B7" s="26">
        <v>11022871.08</v>
      </c>
      <c r="C7" s="204" t="s">
        <v>142</v>
      </c>
      <c r="D7" s="26">
        <v>11022871.08</v>
      </c>
    </row>
    <row r="8" ht="16.5" customHeight="1" spans="1:4">
      <c r="A8" s="204" t="s">
        <v>143</v>
      </c>
      <c r="B8" s="26">
        <v>11022871.08</v>
      </c>
      <c r="C8" s="204" t="s">
        <v>144</v>
      </c>
      <c r="D8" s="26">
        <v>0</v>
      </c>
    </row>
    <row r="9" ht="16.5" customHeight="1" spans="1:4">
      <c r="A9" s="204" t="s">
        <v>145</v>
      </c>
      <c r="B9" s="26">
        <v>0</v>
      </c>
      <c r="C9" s="204" t="s">
        <v>146</v>
      </c>
      <c r="D9" s="26">
        <v>0</v>
      </c>
    </row>
    <row r="10" ht="16.5" customHeight="1" spans="1:4">
      <c r="A10" s="204" t="s">
        <v>147</v>
      </c>
      <c r="B10" s="26">
        <v>0</v>
      </c>
      <c r="C10" s="204" t="s">
        <v>148</v>
      </c>
      <c r="D10" s="26">
        <v>0</v>
      </c>
    </row>
    <row r="11" ht="16.5" customHeight="1" spans="1:4">
      <c r="A11" s="204" t="s">
        <v>149</v>
      </c>
      <c r="B11" s="26">
        <v>0</v>
      </c>
      <c r="C11" s="204" t="s">
        <v>150</v>
      </c>
      <c r="D11" s="26">
        <v>0</v>
      </c>
    </row>
    <row r="12" ht="16.5" customHeight="1" spans="1:4">
      <c r="A12" s="204" t="s">
        <v>143</v>
      </c>
      <c r="B12" s="26">
        <v>0</v>
      </c>
      <c r="C12" s="204" t="s">
        <v>151</v>
      </c>
      <c r="D12" s="26">
        <v>0</v>
      </c>
    </row>
    <row r="13" ht="16.5" customHeight="1" spans="1:4">
      <c r="A13" s="205" t="s">
        <v>145</v>
      </c>
      <c r="B13" s="26">
        <v>0</v>
      </c>
      <c r="C13" s="73" t="s">
        <v>152</v>
      </c>
      <c r="D13" s="26">
        <v>0</v>
      </c>
    </row>
    <row r="14" ht="16.5" customHeight="1" spans="1:4">
      <c r="A14" s="205" t="s">
        <v>147</v>
      </c>
      <c r="B14" s="26">
        <v>0</v>
      </c>
      <c r="C14" s="73" t="s">
        <v>153</v>
      </c>
      <c r="D14" s="26"/>
    </row>
    <row r="15" ht="16.5" customHeight="1" spans="1:4">
      <c r="A15" s="206"/>
      <c r="B15" s="26">
        <v>0</v>
      </c>
      <c r="C15" s="73" t="s">
        <v>154</v>
      </c>
      <c r="D15" s="26">
        <v>1260368</v>
      </c>
    </row>
    <row r="16" ht="16.5" customHeight="1" spans="1:4">
      <c r="A16" s="206"/>
      <c r="B16" s="26">
        <v>0</v>
      </c>
      <c r="C16" s="73" t="s">
        <v>155</v>
      </c>
      <c r="D16" s="26">
        <v>854085</v>
      </c>
    </row>
    <row r="17" ht="16.5" customHeight="1" spans="1:4">
      <c r="A17" s="206"/>
      <c r="B17" s="26">
        <v>0</v>
      </c>
      <c r="C17" s="73" t="s">
        <v>156</v>
      </c>
      <c r="D17" s="26">
        <v>8146938.08</v>
      </c>
    </row>
    <row r="18" ht="16.5" customHeight="1" spans="1:4">
      <c r="A18" s="206"/>
      <c r="B18" s="26">
        <v>0</v>
      </c>
      <c r="C18" s="73" t="s">
        <v>157</v>
      </c>
      <c r="D18" s="26">
        <v>0</v>
      </c>
    </row>
    <row r="19" ht="16.5" customHeight="1" spans="1:4">
      <c r="A19" s="206"/>
      <c r="B19" s="26">
        <v>0</v>
      </c>
      <c r="C19" s="73" t="s">
        <v>158</v>
      </c>
      <c r="D19" s="26">
        <v>0</v>
      </c>
    </row>
    <row r="20" ht="16.5" customHeight="1" spans="1:4">
      <c r="A20" s="206"/>
      <c r="B20" s="26">
        <v>0</v>
      </c>
      <c r="C20" s="73" t="s">
        <v>159</v>
      </c>
      <c r="D20" s="26">
        <v>0</v>
      </c>
    </row>
    <row r="21" ht="16.5" customHeight="1" spans="1:4">
      <c r="A21" s="206"/>
      <c r="B21" s="26">
        <v>0</v>
      </c>
      <c r="C21" s="73" t="s">
        <v>160</v>
      </c>
      <c r="D21" s="26">
        <v>0</v>
      </c>
    </row>
    <row r="22" ht="16.5" customHeight="1" spans="1:4">
      <c r="A22" s="206"/>
      <c r="B22" s="26">
        <v>0</v>
      </c>
      <c r="C22" s="73" t="s">
        <v>161</v>
      </c>
      <c r="D22" s="26">
        <v>0</v>
      </c>
    </row>
    <row r="23" ht="16.5" customHeight="1" spans="1:4">
      <c r="A23" s="206"/>
      <c r="B23" s="26">
        <v>0</v>
      </c>
      <c r="C23" s="73" t="s">
        <v>162</v>
      </c>
      <c r="D23" s="26">
        <v>0</v>
      </c>
    </row>
    <row r="24" ht="16.5" customHeight="1" spans="1:4">
      <c r="A24" s="206"/>
      <c r="B24" s="26">
        <v>0</v>
      </c>
      <c r="C24" s="73" t="s">
        <v>163</v>
      </c>
      <c r="D24" s="26">
        <v>0</v>
      </c>
    </row>
    <row r="25" ht="16.5" customHeight="1" spans="1:4">
      <c r="A25" s="206"/>
      <c r="B25" s="26">
        <v>0</v>
      </c>
      <c r="C25" s="73" t="s">
        <v>164</v>
      </c>
      <c r="D25" s="26">
        <v>0</v>
      </c>
    </row>
    <row r="26" ht="16.5" customHeight="1" spans="1:4">
      <c r="A26" s="206"/>
      <c r="B26" s="26">
        <v>0</v>
      </c>
      <c r="C26" s="73" t="s">
        <v>165</v>
      </c>
      <c r="D26" s="26">
        <v>761480</v>
      </c>
    </row>
    <row r="27" ht="16.5" customHeight="1" spans="1:4">
      <c r="A27" s="206"/>
      <c r="B27" s="26">
        <v>0</v>
      </c>
      <c r="C27" s="73" t="s">
        <v>166</v>
      </c>
      <c r="D27" s="26">
        <v>0</v>
      </c>
    </row>
    <row r="28" ht="16.5" customHeight="1" spans="1:4">
      <c r="A28" s="206"/>
      <c r="B28" s="26">
        <v>0</v>
      </c>
      <c r="C28" s="73" t="s">
        <v>167</v>
      </c>
      <c r="D28" s="26">
        <v>0</v>
      </c>
    </row>
    <row r="29" ht="16.5" customHeight="1" spans="1:4">
      <c r="A29" s="206"/>
      <c r="B29" s="26">
        <v>0</v>
      </c>
      <c r="C29" s="73" t="s">
        <v>168</v>
      </c>
      <c r="D29" s="26">
        <v>0</v>
      </c>
    </row>
    <row r="30" ht="16.5" customHeight="1" spans="1:4">
      <c r="A30" s="206"/>
      <c r="B30" s="26">
        <v>0</v>
      </c>
      <c r="C30" s="73" t="s">
        <v>169</v>
      </c>
      <c r="D30" s="26">
        <v>0</v>
      </c>
    </row>
    <row r="31" ht="16.5" customHeight="1" spans="1:4">
      <c r="A31" s="206"/>
      <c r="B31" s="26">
        <v>0</v>
      </c>
      <c r="C31" s="73" t="s">
        <v>170</v>
      </c>
      <c r="D31" s="26">
        <v>0</v>
      </c>
    </row>
    <row r="32" ht="16.5" customHeight="1" spans="1:4">
      <c r="A32" s="206"/>
      <c r="B32" s="26">
        <v>0</v>
      </c>
      <c r="C32" s="205" t="s">
        <v>171</v>
      </c>
      <c r="D32" s="26">
        <v>0</v>
      </c>
    </row>
    <row r="33" ht="16.5" customHeight="1" spans="1:4">
      <c r="A33" s="206"/>
      <c r="B33" s="26">
        <v>0</v>
      </c>
      <c r="C33" s="205" t="s">
        <v>172</v>
      </c>
      <c r="D33" s="26">
        <v>0</v>
      </c>
    </row>
    <row r="34" ht="16.5" customHeight="1" spans="1:4">
      <c r="A34" s="206"/>
      <c r="B34" s="26">
        <v>0</v>
      </c>
      <c r="C34" s="33" t="s">
        <v>173</v>
      </c>
      <c r="D34" s="26"/>
    </row>
    <row r="35" ht="15" customHeight="1" spans="1:4">
      <c r="A35" s="207" t="s">
        <v>50</v>
      </c>
      <c r="B35" s="208">
        <v>11022871.08</v>
      </c>
      <c r="C35" s="207" t="s">
        <v>51</v>
      </c>
      <c r="D35" s="208">
        <v>11022871.08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pane ySplit="1" topLeftCell="A11" activePane="bottomLeft" state="frozen"/>
      <selection/>
      <selection pane="bottomLeft" activeCell="F25" sqref="F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customHeight="1" spans="1:7">
      <c r="D2" s="158"/>
      <c r="F2" s="76"/>
      <c r="G2" s="159" t="s">
        <v>174</v>
      </c>
    </row>
    <row r="3" ht="41.25" customHeight="1" spans="1:7">
      <c r="A3" s="138" t="str">
        <f>"2026"&amp;"年一般公共预算支出预算表（按功能科目分类）"</f>
        <v>2026年一般公共预算支出预算表（按功能科目分类）</v>
      </c>
      <c r="B3" s="138"/>
      <c r="C3" s="138"/>
      <c r="D3" s="138"/>
      <c r="E3" s="138"/>
      <c r="F3" s="138"/>
      <c r="G3" s="138"/>
    </row>
    <row r="4" ht="18" customHeight="1" spans="1:7">
      <c r="A4" s="6" t="str">
        <f>"单位名称："&amp;"昆明市生态环境局东川分局"</f>
        <v>单位名称：昆明市生态环境局东川分局</v>
      </c>
      <c r="F4" s="135"/>
      <c r="G4" s="159" t="s">
        <v>1</v>
      </c>
    </row>
    <row r="5" ht="20.25" customHeight="1" spans="1:7">
      <c r="A5" s="194" t="s">
        <v>175</v>
      </c>
      <c r="B5" s="195"/>
      <c r="C5" s="139" t="s">
        <v>55</v>
      </c>
      <c r="D5" s="180" t="s">
        <v>80</v>
      </c>
      <c r="E5" s="13"/>
      <c r="F5" s="14"/>
      <c r="G5" s="163" t="s">
        <v>81</v>
      </c>
    </row>
    <row r="6" ht="20.25" customHeight="1" spans="1:7">
      <c r="A6" s="196" t="s">
        <v>77</v>
      </c>
      <c r="B6" s="196" t="s">
        <v>78</v>
      </c>
      <c r="C6" s="20"/>
      <c r="D6" s="144" t="s">
        <v>57</v>
      </c>
      <c r="E6" s="144" t="s">
        <v>176</v>
      </c>
      <c r="F6" s="144" t="s">
        <v>177</v>
      </c>
      <c r="G6" s="165"/>
    </row>
    <row r="7" ht="15" customHeight="1" spans="1:7">
      <c r="A7" s="65" t="s">
        <v>87</v>
      </c>
      <c r="B7" s="65" t="s">
        <v>88</v>
      </c>
      <c r="C7" s="65" t="s">
        <v>89</v>
      </c>
      <c r="D7" s="65" t="s">
        <v>90</v>
      </c>
      <c r="E7" s="65" t="s">
        <v>91</v>
      </c>
      <c r="F7" s="65" t="s">
        <v>92</v>
      </c>
      <c r="G7" s="65" t="s">
        <v>93</v>
      </c>
    </row>
    <row r="8" ht="18" customHeight="1" spans="1:7">
      <c r="A8" s="197" t="s">
        <v>102</v>
      </c>
      <c r="B8" s="197" t="s">
        <v>103</v>
      </c>
      <c r="C8" s="26">
        <v>1260368</v>
      </c>
      <c r="D8" s="26">
        <v>1260368</v>
      </c>
      <c r="E8" s="26">
        <v>1260368</v>
      </c>
      <c r="F8" s="26"/>
      <c r="G8" s="26"/>
    </row>
    <row r="9" ht="18" customHeight="1" spans="1:7">
      <c r="A9" s="198" t="s">
        <v>104</v>
      </c>
      <c r="B9" s="198" t="s">
        <v>105</v>
      </c>
      <c r="C9" s="26">
        <v>1260368</v>
      </c>
      <c r="D9" s="26">
        <v>1260368</v>
      </c>
      <c r="E9" s="26">
        <v>1260368</v>
      </c>
      <c r="F9" s="26"/>
      <c r="G9" s="26"/>
    </row>
    <row r="10" ht="18" customHeight="1" spans="1:7">
      <c r="A10" s="199" t="s">
        <v>106</v>
      </c>
      <c r="B10" s="199" t="s">
        <v>107</v>
      </c>
      <c r="C10" s="26">
        <v>1010368</v>
      </c>
      <c r="D10" s="26">
        <v>1010368</v>
      </c>
      <c r="E10" s="26">
        <v>1010368</v>
      </c>
      <c r="F10" s="26"/>
      <c r="G10" s="26"/>
    </row>
    <row r="11" ht="18" customHeight="1" spans="1:7">
      <c r="A11" s="199" t="s">
        <v>108</v>
      </c>
      <c r="B11" s="199" t="s">
        <v>109</v>
      </c>
      <c r="C11" s="26">
        <v>250000</v>
      </c>
      <c r="D11" s="26">
        <v>250000</v>
      </c>
      <c r="E11" s="26">
        <v>250000</v>
      </c>
      <c r="F11" s="26"/>
      <c r="G11" s="26"/>
    </row>
    <row r="12" ht="18" customHeight="1" spans="1:7">
      <c r="A12" s="197" t="s">
        <v>110</v>
      </c>
      <c r="B12" s="197" t="s">
        <v>111</v>
      </c>
      <c r="C12" s="26">
        <v>854085</v>
      </c>
      <c r="D12" s="26">
        <v>854085</v>
      </c>
      <c r="E12" s="26">
        <v>854085</v>
      </c>
      <c r="F12" s="26"/>
      <c r="G12" s="26"/>
    </row>
    <row r="13" ht="18" customHeight="1" spans="1:7">
      <c r="A13" s="198" t="s">
        <v>112</v>
      </c>
      <c r="B13" s="198" t="s">
        <v>113</v>
      </c>
      <c r="C13" s="26">
        <v>854085</v>
      </c>
      <c r="D13" s="26">
        <v>854085</v>
      </c>
      <c r="E13" s="26">
        <v>854085</v>
      </c>
      <c r="F13" s="26"/>
      <c r="G13" s="26"/>
    </row>
    <row r="14" ht="18" customHeight="1" spans="1:7">
      <c r="A14" s="199" t="s">
        <v>114</v>
      </c>
      <c r="B14" s="199" t="s">
        <v>115</v>
      </c>
      <c r="C14" s="26">
        <v>324268</v>
      </c>
      <c r="D14" s="26">
        <v>324268</v>
      </c>
      <c r="E14" s="26">
        <v>324268</v>
      </c>
      <c r="F14" s="26"/>
      <c r="G14" s="26"/>
    </row>
    <row r="15" ht="18" customHeight="1" spans="1:7">
      <c r="A15" s="199" t="s">
        <v>116</v>
      </c>
      <c r="B15" s="199" t="s">
        <v>117</v>
      </c>
      <c r="C15" s="26">
        <v>174590</v>
      </c>
      <c r="D15" s="26">
        <v>174590</v>
      </c>
      <c r="E15" s="26">
        <v>174590</v>
      </c>
      <c r="F15" s="26"/>
      <c r="G15" s="26"/>
    </row>
    <row r="16" ht="18" customHeight="1" spans="1:7">
      <c r="A16" s="199" t="s">
        <v>118</v>
      </c>
      <c r="B16" s="199" t="s">
        <v>119</v>
      </c>
      <c r="C16" s="26">
        <v>315740</v>
      </c>
      <c r="D16" s="26">
        <v>315740</v>
      </c>
      <c r="E16" s="26">
        <v>315740</v>
      </c>
      <c r="F16" s="26"/>
      <c r="G16" s="26"/>
    </row>
    <row r="17" ht="18" customHeight="1" spans="1:7">
      <c r="A17" s="199" t="s">
        <v>120</v>
      </c>
      <c r="B17" s="199" t="s">
        <v>121</v>
      </c>
      <c r="C17" s="26">
        <v>39487</v>
      </c>
      <c r="D17" s="26">
        <v>39487</v>
      </c>
      <c r="E17" s="26">
        <v>39487</v>
      </c>
      <c r="F17" s="26"/>
      <c r="G17" s="26"/>
    </row>
    <row r="18" ht="18" customHeight="1" spans="1:7">
      <c r="A18" s="197" t="s">
        <v>122</v>
      </c>
      <c r="B18" s="197" t="s">
        <v>123</v>
      </c>
      <c r="C18" s="26">
        <v>8146938.08</v>
      </c>
      <c r="D18" s="26">
        <v>8146938.08</v>
      </c>
      <c r="E18" s="26">
        <v>6575447</v>
      </c>
      <c r="F18" s="26">
        <v>971491.08</v>
      </c>
      <c r="G18" s="26">
        <v>600000</v>
      </c>
    </row>
    <row r="19" ht="18" customHeight="1" spans="1:7">
      <c r="A19" s="198" t="s">
        <v>124</v>
      </c>
      <c r="B19" s="198" t="s">
        <v>125</v>
      </c>
      <c r="C19" s="26">
        <v>6034014.2</v>
      </c>
      <c r="D19" s="26">
        <v>6034014.2</v>
      </c>
      <c r="E19" s="26">
        <v>4791245</v>
      </c>
      <c r="F19" s="26">
        <v>642769.2</v>
      </c>
      <c r="G19" s="26">
        <v>600000</v>
      </c>
    </row>
    <row r="20" ht="18" customHeight="1" spans="1:7">
      <c r="A20" s="199" t="s">
        <v>126</v>
      </c>
      <c r="B20" s="199" t="s">
        <v>127</v>
      </c>
      <c r="C20" s="26">
        <v>2716998.12</v>
      </c>
      <c r="D20" s="26">
        <v>2716998.12</v>
      </c>
      <c r="E20" s="26">
        <v>2333586</v>
      </c>
      <c r="F20" s="26">
        <v>383412.12</v>
      </c>
      <c r="G20" s="26"/>
    </row>
    <row r="21" ht="18" customHeight="1" spans="1:7">
      <c r="A21" s="199" t="s">
        <v>128</v>
      </c>
      <c r="B21" s="199" t="s">
        <v>129</v>
      </c>
      <c r="C21" s="26">
        <v>3317016.08</v>
      </c>
      <c r="D21" s="26">
        <v>3317016.08</v>
      </c>
      <c r="E21" s="26">
        <v>2457659</v>
      </c>
      <c r="F21" s="26">
        <v>259357.08</v>
      </c>
      <c r="G21" s="26">
        <v>600000</v>
      </c>
    </row>
    <row r="22" ht="18" customHeight="1" spans="1:7">
      <c r="A22" s="198" t="s">
        <v>130</v>
      </c>
      <c r="B22" s="198" t="s">
        <v>131</v>
      </c>
      <c r="C22" s="26">
        <v>2112923.88</v>
      </c>
      <c r="D22" s="26">
        <v>2112923.88</v>
      </c>
      <c r="E22" s="26">
        <v>1784202</v>
      </c>
      <c r="F22" s="26">
        <v>328721.88</v>
      </c>
      <c r="G22" s="26"/>
    </row>
    <row r="23" ht="18" customHeight="1" spans="1:7">
      <c r="A23" s="199" t="s">
        <v>132</v>
      </c>
      <c r="B23" s="199" t="s">
        <v>133</v>
      </c>
      <c r="C23" s="26">
        <v>2112923.88</v>
      </c>
      <c r="D23" s="26">
        <v>2112923.88</v>
      </c>
      <c r="E23" s="26">
        <v>1784202</v>
      </c>
      <c r="F23" s="26">
        <v>328721.88</v>
      </c>
      <c r="G23" s="26"/>
    </row>
    <row r="24" ht="18" customHeight="1" spans="1:7">
      <c r="A24" s="197" t="s">
        <v>134</v>
      </c>
      <c r="B24" s="197" t="s">
        <v>135</v>
      </c>
      <c r="C24" s="26">
        <v>761480</v>
      </c>
      <c r="D24" s="26">
        <v>761480</v>
      </c>
      <c r="E24" s="26">
        <v>761480</v>
      </c>
      <c r="F24" s="26">
        <v>0</v>
      </c>
      <c r="G24" s="26"/>
    </row>
    <row r="25" ht="18" customHeight="1" spans="1:7">
      <c r="A25" s="198" t="s">
        <v>136</v>
      </c>
      <c r="B25" s="198" t="s">
        <v>137</v>
      </c>
      <c r="C25" s="26">
        <v>761480</v>
      </c>
      <c r="D25" s="26">
        <v>761480</v>
      </c>
      <c r="E25" s="26">
        <v>761480</v>
      </c>
      <c r="F25" s="26">
        <v>0</v>
      </c>
      <c r="G25" s="26"/>
    </row>
    <row r="26" ht="18" customHeight="1" spans="1:7">
      <c r="A26" s="199" t="s">
        <v>138</v>
      </c>
      <c r="B26" s="199" t="s">
        <v>139</v>
      </c>
      <c r="C26" s="26">
        <v>761480</v>
      </c>
      <c r="D26" s="26">
        <v>761480</v>
      </c>
      <c r="E26" s="26">
        <v>761480</v>
      </c>
      <c r="F26" s="26">
        <v>0</v>
      </c>
      <c r="G26" s="26"/>
    </row>
    <row r="27" ht="18" customHeight="1" spans="1:7">
      <c r="A27" s="86" t="s">
        <v>178</v>
      </c>
      <c r="B27" s="200" t="s">
        <v>178</v>
      </c>
      <c r="C27" s="26">
        <v>11022871.08</v>
      </c>
      <c r="D27" s="26">
        <v>10422871.08</v>
      </c>
      <c r="E27" s="26">
        <v>9451380</v>
      </c>
      <c r="F27" s="26">
        <v>971491.08</v>
      </c>
      <c r="G27" s="26">
        <v>600000</v>
      </c>
    </row>
  </sheetData>
  <mergeCells count="6">
    <mergeCell ref="A3:G3"/>
    <mergeCell ref="A5:B5"/>
    <mergeCell ref="D5:F5"/>
    <mergeCell ref="A27:B27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pane ySplit="1" topLeftCell="A2" activePane="bottomLeft" state="frozen"/>
      <selection/>
      <selection pane="bottomLeft" activeCell="C12" sqref="C1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2"/>
      <c r="B1" s="2"/>
      <c r="C1" s="2"/>
      <c r="D1" s="2"/>
      <c r="E1" s="2"/>
      <c r="F1" s="2"/>
    </row>
    <row r="2" customHeight="1" spans="1:6">
      <c r="A2" s="47"/>
      <c r="B2" s="47"/>
      <c r="C2" s="47"/>
      <c r="D2" s="47"/>
      <c r="E2" s="46"/>
      <c r="F2" s="190" t="s">
        <v>179</v>
      </c>
    </row>
    <row r="3" ht="41.25" customHeight="1" spans="1:6">
      <c r="A3" s="191" t="str">
        <f>"2026"&amp;"年一般公共预算“三公”经费支出预算表"</f>
        <v>2026年一般公共预算“三公”经费支出预算表</v>
      </c>
      <c r="B3" s="47"/>
      <c r="C3" s="47"/>
      <c r="D3" s="47"/>
      <c r="E3" s="46"/>
      <c r="F3" s="47"/>
    </row>
    <row r="4" customHeight="1" spans="1:6">
      <c r="A4" s="114" t="str">
        <f>"单位名称："&amp;"昆明市生态环境局东川分局"</f>
        <v>单位名称：昆明市生态环境局东川分局</v>
      </c>
      <c r="B4" s="192"/>
      <c r="D4" s="47"/>
      <c r="E4" s="46"/>
      <c r="F4" s="51" t="s">
        <v>1</v>
      </c>
    </row>
    <row r="5" ht="27" customHeight="1" spans="1:6">
      <c r="A5" s="52" t="s">
        <v>180</v>
      </c>
      <c r="B5" s="52" t="s">
        <v>181</v>
      </c>
      <c r="C5" s="54" t="s">
        <v>182</v>
      </c>
      <c r="D5" s="52"/>
      <c r="E5" s="53"/>
      <c r="F5" s="52" t="s">
        <v>183</v>
      </c>
    </row>
    <row r="6" ht="28.5" customHeight="1" spans="1:6">
      <c r="A6" s="193"/>
      <c r="B6" s="56"/>
      <c r="C6" s="53" t="s">
        <v>57</v>
      </c>
      <c r="D6" s="53" t="s">
        <v>184</v>
      </c>
      <c r="E6" s="53" t="s">
        <v>185</v>
      </c>
      <c r="F6" s="55"/>
    </row>
    <row r="7" ht="17.25" customHeight="1" spans="1:6">
      <c r="A7" s="61" t="s">
        <v>87</v>
      </c>
      <c r="B7" s="61" t="s">
        <v>88</v>
      </c>
      <c r="C7" s="61" t="s">
        <v>89</v>
      </c>
      <c r="D7" s="61" t="s">
        <v>90</v>
      </c>
      <c r="E7" s="61" t="s">
        <v>91</v>
      </c>
      <c r="F7" s="61" t="s">
        <v>92</v>
      </c>
    </row>
    <row r="8" ht="17.25" customHeight="1" spans="1:6">
      <c r="A8" s="26">
        <v>64767.6</v>
      </c>
      <c r="B8" s="26"/>
      <c r="C8" s="26">
        <v>64767.6</v>
      </c>
      <c r="D8" s="26"/>
      <c r="E8" s="26">
        <v>64767.6</v>
      </c>
      <c r="F8" s="26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88"/>
  <sheetViews>
    <sheetView showZeros="0" tabSelected="1" topLeftCell="B1" workbookViewId="0">
      <pane ySplit="1" topLeftCell="A6" activePane="bottomLeft" state="frozen"/>
      <selection/>
      <selection pane="bottomLeft" activeCell="J23" sqref="J23"/>
    </sheetView>
  </sheetViews>
  <sheetFormatPr defaultColWidth="9.14166666666667" defaultRowHeight="14.25" customHeight="1"/>
  <cols>
    <col min="1" max="2" width="32.85" customWidth="1"/>
    <col min="3" max="3" width="31.275" customWidth="1"/>
    <col min="4" max="4" width="10.1416666666667" customWidth="1"/>
    <col min="5" max="5" width="17.575" customWidth="1"/>
    <col min="6" max="6" width="10.275" customWidth="1"/>
    <col min="7" max="7" width="23" customWidth="1"/>
    <col min="8" max="23" width="18.7166666666667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1:23">
      <c r="B2" s="158"/>
      <c r="D2" s="177"/>
      <c r="E2" s="177"/>
      <c r="F2" s="177"/>
      <c r="G2" s="177"/>
      <c r="H2" s="87"/>
      <c r="I2" s="87"/>
      <c r="J2" s="87"/>
      <c r="K2" s="87"/>
      <c r="L2" s="87"/>
      <c r="M2" s="87"/>
      <c r="Q2" s="87"/>
      <c r="U2" s="178"/>
      <c r="W2" s="4" t="s">
        <v>186</v>
      </c>
    </row>
    <row r="3" ht="45.75" customHeight="1" spans="1:23">
      <c r="A3" s="70" t="str">
        <f>"2026"&amp;"年部门基本支出预算表"</f>
        <v>2026年部门基本支出预算表</v>
      </c>
      <c r="B3" s="5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5"/>
      <c r="O3" s="5"/>
      <c r="P3" s="5"/>
      <c r="Q3" s="70"/>
      <c r="R3" s="70"/>
      <c r="S3" s="70"/>
      <c r="T3" s="70"/>
      <c r="U3" s="70"/>
      <c r="V3" s="70"/>
      <c r="W3" s="70"/>
    </row>
    <row r="4" ht="18.75" customHeight="1" spans="1:23">
      <c r="A4" s="6" t="str">
        <f>"单位名称："&amp;"昆明市生态环境局东川分局"</f>
        <v>单位名称：昆明市生态环境局东川分局</v>
      </c>
      <c r="B4" s="7"/>
      <c r="C4" s="179"/>
      <c r="D4" s="179"/>
      <c r="E4" s="179"/>
      <c r="F4" s="179"/>
      <c r="G4" s="179"/>
      <c r="H4" s="92"/>
      <c r="I4" s="92"/>
      <c r="J4" s="92"/>
      <c r="K4" s="92"/>
      <c r="L4" s="92"/>
      <c r="M4" s="92"/>
      <c r="N4" s="8"/>
      <c r="O4" s="8"/>
      <c r="P4" s="8"/>
      <c r="Q4" s="92"/>
      <c r="U4" s="178"/>
      <c r="W4" s="4" t="s">
        <v>1</v>
      </c>
    </row>
    <row r="5" ht="18" customHeight="1" spans="1:23">
      <c r="A5" s="10" t="s">
        <v>187</v>
      </c>
      <c r="B5" s="10" t="s">
        <v>188</v>
      </c>
      <c r="C5" s="10" t="s">
        <v>189</v>
      </c>
      <c r="D5" s="10" t="s">
        <v>190</v>
      </c>
      <c r="E5" s="10" t="s">
        <v>191</v>
      </c>
      <c r="F5" s="10" t="s">
        <v>192</v>
      </c>
      <c r="G5" s="10" t="s">
        <v>193</v>
      </c>
      <c r="H5" s="180" t="s">
        <v>194</v>
      </c>
      <c r="I5" s="82" t="s">
        <v>194</v>
      </c>
      <c r="J5" s="82"/>
      <c r="K5" s="82"/>
      <c r="L5" s="82"/>
      <c r="M5" s="82"/>
      <c r="N5" s="13"/>
      <c r="O5" s="13"/>
      <c r="P5" s="13"/>
      <c r="Q5" s="97" t="s">
        <v>61</v>
      </c>
      <c r="R5" s="82" t="s">
        <v>62</v>
      </c>
      <c r="S5" s="82"/>
      <c r="T5" s="82"/>
      <c r="U5" s="82"/>
      <c r="V5" s="82"/>
      <c r="W5" s="83"/>
    </row>
    <row r="6" ht="18" customHeight="1" spans="1:23">
      <c r="A6" s="15"/>
      <c r="B6" s="31"/>
      <c r="C6" s="15"/>
      <c r="D6" s="15"/>
      <c r="E6" s="15"/>
      <c r="F6" s="15"/>
      <c r="G6" s="15"/>
      <c r="H6" s="139" t="s">
        <v>195</v>
      </c>
      <c r="I6" s="180" t="s">
        <v>58</v>
      </c>
      <c r="J6" s="82"/>
      <c r="K6" s="82"/>
      <c r="L6" s="82"/>
      <c r="M6" s="83"/>
      <c r="N6" s="12" t="s">
        <v>196</v>
      </c>
      <c r="O6" s="13"/>
      <c r="P6" s="14"/>
      <c r="Q6" s="10" t="s">
        <v>61</v>
      </c>
      <c r="R6" s="180" t="s">
        <v>62</v>
      </c>
      <c r="S6" s="97" t="s">
        <v>64</v>
      </c>
      <c r="T6" s="82" t="s">
        <v>62</v>
      </c>
      <c r="U6" s="97" t="s">
        <v>66</v>
      </c>
      <c r="V6" s="97" t="s">
        <v>67</v>
      </c>
      <c r="W6" s="181" t="s">
        <v>68</v>
      </c>
    </row>
    <row r="7" ht="19.5" customHeight="1" spans="1:23">
      <c r="A7" s="31"/>
      <c r="B7" s="31"/>
      <c r="C7" s="31"/>
      <c r="D7" s="31"/>
      <c r="E7" s="31"/>
      <c r="F7" s="31"/>
      <c r="G7" s="31"/>
      <c r="H7" s="31"/>
      <c r="I7" s="182" t="s">
        <v>197</v>
      </c>
      <c r="J7" s="10" t="s">
        <v>198</v>
      </c>
      <c r="K7" s="10" t="s">
        <v>199</v>
      </c>
      <c r="L7" s="10" t="s">
        <v>200</v>
      </c>
      <c r="M7" s="10" t="s">
        <v>201</v>
      </c>
      <c r="N7" s="10" t="s">
        <v>58</v>
      </c>
      <c r="O7" s="10" t="s">
        <v>59</v>
      </c>
      <c r="P7" s="10" t="s">
        <v>60</v>
      </c>
      <c r="Q7" s="31"/>
      <c r="R7" s="10" t="s">
        <v>57</v>
      </c>
      <c r="S7" s="10" t="s">
        <v>64</v>
      </c>
      <c r="T7" s="10" t="s">
        <v>202</v>
      </c>
      <c r="U7" s="10" t="s">
        <v>66</v>
      </c>
      <c r="V7" s="10" t="s">
        <v>67</v>
      </c>
      <c r="W7" s="10" t="s">
        <v>68</v>
      </c>
    </row>
    <row r="8" ht="37.5" customHeight="1" spans="1:23">
      <c r="A8" s="183"/>
      <c r="B8" s="20"/>
      <c r="C8" s="183"/>
      <c r="D8" s="183"/>
      <c r="E8" s="183"/>
      <c r="F8" s="183"/>
      <c r="G8" s="183"/>
      <c r="H8" s="183"/>
      <c r="I8" s="184" t="s">
        <v>57</v>
      </c>
      <c r="J8" s="18" t="s">
        <v>203</v>
      </c>
      <c r="K8" s="18" t="s">
        <v>199</v>
      </c>
      <c r="L8" s="18" t="s">
        <v>200</v>
      </c>
      <c r="M8" s="18" t="s">
        <v>201</v>
      </c>
      <c r="N8" s="18" t="s">
        <v>199</v>
      </c>
      <c r="O8" s="18" t="s">
        <v>200</v>
      </c>
      <c r="P8" s="18" t="s">
        <v>201</v>
      </c>
      <c r="Q8" s="18" t="s">
        <v>61</v>
      </c>
      <c r="R8" s="18" t="s">
        <v>57</v>
      </c>
      <c r="S8" s="18" t="s">
        <v>64</v>
      </c>
      <c r="T8" s="18" t="s">
        <v>202</v>
      </c>
      <c r="U8" s="18" t="s">
        <v>66</v>
      </c>
      <c r="V8" s="18" t="s">
        <v>67</v>
      </c>
      <c r="W8" s="18" t="s">
        <v>68</v>
      </c>
    </row>
    <row r="9" customHeight="1" spans="1:23">
      <c r="A9" s="32">
        <v>1</v>
      </c>
      <c r="B9" s="32">
        <v>2</v>
      </c>
      <c r="C9" s="32">
        <v>4</v>
      </c>
      <c r="D9" s="32">
        <v>5</v>
      </c>
      <c r="E9" s="32">
        <v>6</v>
      </c>
      <c r="F9" s="32">
        <v>7</v>
      </c>
      <c r="G9" s="32">
        <v>8</v>
      </c>
      <c r="H9" s="32">
        <v>9</v>
      </c>
      <c r="I9" s="32">
        <v>10</v>
      </c>
      <c r="J9" s="32">
        <v>11</v>
      </c>
      <c r="K9" s="32">
        <v>12</v>
      </c>
      <c r="L9" s="32">
        <v>13</v>
      </c>
      <c r="M9" s="32">
        <v>14</v>
      </c>
      <c r="N9" s="32">
        <v>15</v>
      </c>
      <c r="O9" s="32">
        <v>16</v>
      </c>
      <c r="P9" s="32">
        <v>17</v>
      </c>
      <c r="Q9" s="32">
        <v>18</v>
      </c>
      <c r="R9" s="32">
        <v>19</v>
      </c>
      <c r="S9" s="32">
        <v>20</v>
      </c>
      <c r="T9" s="32">
        <v>21</v>
      </c>
      <c r="U9" s="32">
        <v>22</v>
      </c>
      <c r="V9" s="32">
        <v>23</v>
      </c>
      <c r="W9" s="32">
        <v>24</v>
      </c>
    </row>
    <row r="10" s="1" customFormat="1" ht="19.5" customHeight="1" spans="1:23">
      <c r="A10" s="185" t="s">
        <v>204</v>
      </c>
      <c r="B10" s="185" t="s">
        <v>70</v>
      </c>
      <c r="C10" s="185" t="s">
        <v>205</v>
      </c>
      <c r="D10" s="185" t="s">
        <v>126</v>
      </c>
      <c r="E10" s="185" t="s">
        <v>127</v>
      </c>
      <c r="F10" s="185" t="s">
        <v>206</v>
      </c>
      <c r="G10" s="185" t="s">
        <v>207</v>
      </c>
      <c r="H10" s="186">
        <v>300000</v>
      </c>
      <c r="I10" s="186">
        <v>300000</v>
      </c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</row>
    <row r="11" s="1" customFormat="1" ht="19.5" customHeight="1" spans="1:23">
      <c r="A11" s="185" t="s">
        <v>204</v>
      </c>
      <c r="B11" s="185" t="s">
        <v>70</v>
      </c>
      <c r="C11" s="185" t="s">
        <v>205</v>
      </c>
      <c r="D11" s="185" t="s">
        <v>126</v>
      </c>
      <c r="E11" s="185" t="s">
        <v>127</v>
      </c>
      <c r="F11" s="185" t="s">
        <v>206</v>
      </c>
      <c r="G11" s="185" t="s">
        <v>207</v>
      </c>
      <c r="H11" s="186">
        <v>362100</v>
      </c>
      <c r="I11" s="186">
        <v>362100</v>
      </c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</row>
    <row r="12" s="1" customFormat="1" ht="19.5" customHeight="1" spans="1:23">
      <c r="A12" s="185" t="s">
        <v>204</v>
      </c>
      <c r="B12" s="185" t="s">
        <v>70</v>
      </c>
      <c r="C12" s="185" t="s">
        <v>208</v>
      </c>
      <c r="D12" s="185" t="s">
        <v>106</v>
      </c>
      <c r="E12" s="185" t="s">
        <v>107</v>
      </c>
      <c r="F12" s="185" t="s">
        <v>209</v>
      </c>
      <c r="G12" s="185" t="s">
        <v>210</v>
      </c>
      <c r="H12" s="186">
        <v>351840</v>
      </c>
      <c r="I12" s="186">
        <v>351840</v>
      </c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</row>
    <row r="13" s="1" customFormat="1" ht="19.5" customHeight="1" spans="1:23">
      <c r="A13" s="185" t="s">
        <v>204</v>
      </c>
      <c r="B13" s="185" t="s">
        <v>70</v>
      </c>
      <c r="C13" s="185" t="s">
        <v>208</v>
      </c>
      <c r="D13" s="185" t="s">
        <v>108</v>
      </c>
      <c r="E13" s="185" t="s">
        <v>109</v>
      </c>
      <c r="F13" s="185" t="s">
        <v>211</v>
      </c>
      <c r="G13" s="185" t="s">
        <v>212</v>
      </c>
      <c r="H13" s="186">
        <v>125000</v>
      </c>
      <c r="I13" s="186">
        <v>125000</v>
      </c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</row>
    <row r="14" s="1" customFormat="1" ht="19.5" customHeight="1" spans="1:23">
      <c r="A14" s="185" t="s">
        <v>204</v>
      </c>
      <c r="B14" s="185" t="s">
        <v>70</v>
      </c>
      <c r="C14" s="185" t="s">
        <v>208</v>
      </c>
      <c r="D14" s="185" t="s">
        <v>114</v>
      </c>
      <c r="E14" s="185" t="s">
        <v>115</v>
      </c>
      <c r="F14" s="185" t="s">
        <v>213</v>
      </c>
      <c r="G14" s="185" t="s">
        <v>214</v>
      </c>
      <c r="H14" s="186">
        <v>173715</v>
      </c>
      <c r="I14" s="186">
        <v>173715</v>
      </c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</row>
    <row r="15" s="1" customFormat="1" ht="19.5" customHeight="1" spans="1:23">
      <c r="A15" s="185" t="s">
        <v>204</v>
      </c>
      <c r="B15" s="185" t="s">
        <v>70</v>
      </c>
      <c r="C15" s="185" t="s">
        <v>208</v>
      </c>
      <c r="D15" s="185" t="s">
        <v>118</v>
      </c>
      <c r="E15" s="185" t="s">
        <v>119</v>
      </c>
      <c r="F15" s="185" t="s">
        <v>215</v>
      </c>
      <c r="G15" s="185" t="s">
        <v>216</v>
      </c>
      <c r="H15" s="186">
        <v>109950</v>
      </c>
      <c r="I15" s="186">
        <v>109950</v>
      </c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</row>
    <row r="16" s="1" customFormat="1" ht="19.5" customHeight="1" spans="1:23">
      <c r="A16" s="185" t="s">
        <v>204</v>
      </c>
      <c r="B16" s="185" t="s">
        <v>70</v>
      </c>
      <c r="C16" s="185" t="s">
        <v>208</v>
      </c>
      <c r="D16" s="185" t="s">
        <v>120</v>
      </c>
      <c r="E16" s="185" t="s">
        <v>121</v>
      </c>
      <c r="F16" s="185" t="s">
        <v>217</v>
      </c>
      <c r="G16" s="185" t="s">
        <v>218</v>
      </c>
      <c r="H16" s="186">
        <v>7755</v>
      </c>
      <c r="I16" s="186">
        <v>7755</v>
      </c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</row>
    <row r="17" s="1" customFormat="1" ht="19.5" customHeight="1" spans="1:21">
      <c r="A17" s="185" t="s">
        <v>204</v>
      </c>
      <c r="B17" s="185" t="s">
        <v>70</v>
      </c>
      <c r="C17" s="185" t="s">
        <v>208</v>
      </c>
      <c r="D17" s="185" t="s">
        <v>120</v>
      </c>
      <c r="E17" s="185" t="s">
        <v>121</v>
      </c>
      <c r="F17" s="185" t="s">
        <v>217</v>
      </c>
      <c r="G17" s="185" t="s">
        <v>218</v>
      </c>
      <c r="H17" s="186">
        <v>4410</v>
      </c>
      <c r="I17" s="186">
        <v>4410</v>
      </c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="1" customFormat="1" ht="19.5" customHeight="1" spans="1:21">
      <c r="A18" s="185" t="s">
        <v>204</v>
      </c>
      <c r="B18" s="185" t="s">
        <v>70</v>
      </c>
      <c r="C18" s="185" t="s">
        <v>208</v>
      </c>
      <c r="D18" s="185" t="s">
        <v>126</v>
      </c>
      <c r="E18" s="185" t="s">
        <v>127</v>
      </c>
      <c r="F18" s="185" t="s">
        <v>217</v>
      </c>
      <c r="G18" s="185" t="s">
        <v>218</v>
      </c>
      <c r="H18" s="186">
        <v>2052</v>
      </c>
      <c r="I18" s="186">
        <v>2052</v>
      </c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="1" customFormat="1" ht="19.5" customHeight="1" spans="1:21">
      <c r="A19" s="185" t="s">
        <v>204</v>
      </c>
      <c r="B19" s="185" t="s">
        <v>70</v>
      </c>
      <c r="C19" s="185" t="s">
        <v>219</v>
      </c>
      <c r="D19" s="185" t="s">
        <v>126</v>
      </c>
      <c r="E19" s="185" t="s">
        <v>127</v>
      </c>
      <c r="F19" s="185" t="s">
        <v>220</v>
      </c>
      <c r="G19" s="185" t="s">
        <v>221</v>
      </c>
      <c r="H19" s="186">
        <v>42735</v>
      </c>
      <c r="I19" s="186">
        <v>42735</v>
      </c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="1" customFormat="1" ht="19.5" customHeight="1" spans="1:21">
      <c r="A20" s="185" t="s">
        <v>204</v>
      </c>
      <c r="B20" s="185" t="s">
        <v>70</v>
      </c>
      <c r="C20" s="185" t="s">
        <v>219</v>
      </c>
      <c r="D20" s="185" t="s">
        <v>126</v>
      </c>
      <c r="E20" s="185" t="s">
        <v>127</v>
      </c>
      <c r="F20" s="185" t="s">
        <v>222</v>
      </c>
      <c r="G20" s="185" t="s">
        <v>223</v>
      </c>
      <c r="H20" s="186">
        <v>5505</v>
      </c>
      <c r="I20" s="186">
        <v>5505</v>
      </c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="1" customFormat="1" ht="19.5" customHeight="1" spans="1:21">
      <c r="A21" s="185" t="s">
        <v>204</v>
      </c>
      <c r="B21" s="185" t="s">
        <v>70</v>
      </c>
      <c r="C21" s="185" t="s">
        <v>219</v>
      </c>
      <c r="D21" s="185" t="s">
        <v>126</v>
      </c>
      <c r="E21" s="185" t="s">
        <v>127</v>
      </c>
      <c r="F21" s="185" t="s">
        <v>224</v>
      </c>
      <c r="G21" s="185" t="s">
        <v>225</v>
      </c>
      <c r="H21" s="186">
        <v>8505</v>
      </c>
      <c r="I21" s="186">
        <v>8505</v>
      </c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="1" customFormat="1" ht="19.5" customHeight="1" spans="1:21">
      <c r="A22" s="185" t="s">
        <v>204</v>
      </c>
      <c r="B22" s="185" t="s">
        <v>70</v>
      </c>
      <c r="C22" s="185" t="s">
        <v>219</v>
      </c>
      <c r="D22" s="185" t="s">
        <v>126</v>
      </c>
      <c r="E22" s="185" t="s">
        <v>127</v>
      </c>
      <c r="F22" s="185" t="s">
        <v>226</v>
      </c>
      <c r="G22" s="185" t="s">
        <v>227</v>
      </c>
      <c r="H22" s="186">
        <v>15495</v>
      </c>
      <c r="I22" s="186">
        <v>15495</v>
      </c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</row>
    <row r="23" s="1" customFormat="1" ht="19.5" customHeight="1" spans="1:21">
      <c r="A23" s="185" t="s">
        <v>204</v>
      </c>
      <c r="B23" s="185" t="s">
        <v>70</v>
      </c>
      <c r="C23" s="185" t="s">
        <v>219</v>
      </c>
      <c r="D23" s="185" t="s">
        <v>126</v>
      </c>
      <c r="E23" s="185" t="s">
        <v>127</v>
      </c>
      <c r="F23" s="185" t="s">
        <v>228</v>
      </c>
      <c r="G23" s="185" t="s">
        <v>229</v>
      </c>
      <c r="H23" s="186">
        <v>18000</v>
      </c>
      <c r="I23" s="186">
        <v>18000</v>
      </c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</row>
    <row r="24" s="1" customFormat="1" ht="19.5" customHeight="1" spans="1:21">
      <c r="A24" s="185" t="s">
        <v>204</v>
      </c>
      <c r="B24" s="185" t="s">
        <v>70</v>
      </c>
      <c r="C24" s="185" t="s">
        <v>219</v>
      </c>
      <c r="D24" s="185" t="s">
        <v>126</v>
      </c>
      <c r="E24" s="185" t="s">
        <v>127</v>
      </c>
      <c r="F24" s="185" t="s">
        <v>230</v>
      </c>
      <c r="G24" s="185" t="s">
        <v>231</v>
      </c>
      <c r="H24" s="186">
        <v>31500</v>
      </c>
      <c r="I24" s="186">
        <v>31500</v>
      </c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</row>
    <row r="25" s="1" customFormat="1" ht="19.5" customHeight="1" spans="1:21">
      <c r="A25" s="185" t="s">
        <v>204</v>
      </c>
      <c r="B25" s="185" t="s">
        <v>70</v>
      </c>
      <c r="C25" s="185" t="s">
        <v>219</v>
      </c>
      <c r="D25" s="185" t="s">
        <v>126</v>
      </c>
      <c r="E25" s="185" t="s">
        <v>127</v>
      </c>
      <c r="F25" s="185" t="s">
        <v>232</v>
      </c>
      <c r="G25" s="185" t="s">
        <v>233</v>
      </c>
      <c r="H25" s="186">
        <v>13800</v>
      </c>
      <c r="I25" s="186">
        <v>13800</v>
      </c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</row>
    <row r="26" s="1" customFormat="1" ht="19.5" customHeight="1" spans="1:21">
      <c r="A26" s="185" t="s">
        <v>204</v>
      </c>
      <c r="B26" s="185" t="s">
        <v>70</v>
      </c>
      <c r="C26" s="185" t="s">
        <v>219</v>
      </c>
      <c r="D26" s="185" t="s">
        <v>126</v>
      </c>
      <c r="E26" s="185" t="s">
        <v>127</v>
      </c>
      <c r="F26" s="185" t="s">
        <v>234</v>
      </c>
      <c r="G26" s="185" t="s">
        <v>235</v>
      </c>
      <c r="H26" s="186">
        <v>6000</v>
      </c>
      <c r="I26" s="186">
        <v>6000</v>
      </c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</row>
    <row r="27" s="1" customFormat="1" ht="19.5" customHeight="1" spans="1:21">
      <c r="A27" s="185" t="s">
        <v>204</v>
      </c>
      <c r="B27" s="185" t="s">
        <v>70</v>
      </c>
      <c r="C27" s="185" t="s">
        <v>219</v>
      </c>
      <c r="D27" s="185" t="s">
        <v>126</v>
      </c>
      <c r="E27" s="185" t="s">
        <v>127</v>
      </c>
      <c r="F27" s="185" t="s">
        <v>236</v>
      </c>
      <c r="G27" s="185" t="s">
        <v>237</v>
      </c>
      <c r="H27" s="186">
        <v>24000</v>
      </c>
      <c r="I27" s="186">
        <v>24000</v>
      </c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</row>
    <row r="28" s="1" customFormat="1" ht="19.5" customHeight="1" spans="1:21">
      <c r="A28" s="185" t="s">
        <v>204</v>
      </c>
      <c r="B28" s="185" t="s">
        <v>70</v>
      </c>
      <c r="C28" s="185" t="s">
        <v>219</v>
      </c>
      <c r="D28" s="185" t="s">
        <v>126</v>
      </c>
      <c r="E28" s="185" t="s">
        <v>127</v>
      </c>
      <c r="F28" s="185" t="s">
        <v>238</v>
      </c>
      <c r="G28" s="185" t="s">
        <v>239</v>
      </c>
      <c r="H28" s="186">
        <v>45000</v>
      </c>
      <c r="I28" s="186">
        <v>45000</v>
      </c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</row>
    <row r="29" s="1" customFormat="1" ht="19.5" customHeight="1" spans="1:21">
      <c r="A29" s="185" t="s">
        <v>204</v>
      </c>
      <c r="B29" s="185" t="s">
        <v>70</v>
      </c>
      <c r="C29" s="185" t="s">
        <v>240</v>
      </c>
      <c r="D29" s="185" t="s">
        <v>126</v>
      </c>
      <c r="E29" s="185" t="s">
        <v>127</v>
      </c>
      <c r="F29" s="185" t="s">
        <v>241</v>
      </c>
      <c r="G29" s="185" t="s">
        <v>240</v>
      </c>
      <c r="H29" s="186">
        <v>13108.32</v>
      </c>
      <c r="I29" s="186">
        <v>13108.32</v>
      </c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</row>
    <row r="30" s="1" customFormat="1" ht="19.5" customHeight="1" spans="1:21">
      <c r="A30" s="185" t="s">
        <v>204</v>
      </c>
      <c r="B30" s="185" t="s">
        <v>70</v>
      </c>
      <c r="C30" s="185" t="s">
        <v>242</v>
      </c>
      <c r="D30" s="185" t="s">
        <v>126</v>
      </c>
      <c r="E30" s="185" t="s">
        <v>127</v>
      </c>
      <c r="F30" s="185" t="s">
        <v>243</v>
      </c>
      <c r="G30" s="185" t="s">
        <v>244</v>
      </c>
      <c r="H30" s="186">
        <v>18163.8</v>
      </c>
      <c r="I30" s="186">
        <v>18163.8</v>
      </c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</row>
    <row r="31" s="1" customFormat="1" ht="19.5" customHeight="1" spans="1:21">
      <c r="A31" s="185" t="s">
        <v>204</v>
      </c>
      <c r="B31" s="185" t="s">
        <v>70</v>
      </c>
      <c r="C31" s="185" t="s">
        <v>242</v>
      </c>
      <c r="D31" s="185" t="s">
        <v>126</v>
      </c>
      <c r="E31" s="185" t="s">
        <v>127</v>
      </c>
      <c r="F31" s="185" t="s">
        <v>243</v>
      </c>
      <c r="G31" s="185" t="s">
        <v>244</v>
      </c>
      <c r="H31" s="186">
        <v>3600</v>
      </c>
      <c r="I31" s="186">
        <v>3600</v>
      </c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</row>
    <row r="32" s="1" customFormat="1" ht="19.5" customHeight="1" spans="1:21">
      <c r="A32" s="185" t="s">
        <v>204</v>
      </c>
      <c r="B32" s="185" t="s">
        <v>70</v>
      </c>
      <c r="C32" s="185" t="s">
        <v>245</v>
      </c>
      <c r="D32" s="185" t="s">
        <v>126</v>
      </c>
      <c r="E32" s="185" t="s">
        <v>127</v>
      </c>
      <c r="F32" s="185" t="s">
        <v>232</v>
      </c>
      <c r="G32" s="185" t="s">
        <v>233</v>
      </c>
      <c r="H32" s="186">
        <v>138000</v>
      </c>
      <c r="I32" s="186">
        <v>138000</v>
      </c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</row>
    <row r="33" s="1" customFormat="1" ht="19.5" customHeight="1" spans="1:21">
      <c r="A33" s="185" t="s">
        <v>204</v>
      </c>
      <c r="B33" s="185" t="s">
        <v>70</v>
      </c>
      <c r="C33" s="185" t="s">
        <v>139</v>
      </c>
      <c r="D33" s="185" t="s">
        <v>138</v>
      </c>
      <c r="E33" s="185" t="s">
        <v>139</v>
      </c>
      <c r="F33" s="185" t="s">
        <v>246</v>
      </c>
      <c r="G33" s="185" t="s">
        <v>139</v>
      </c>
      <c r="H33" s="186">
        <v>291480</v>
      </c>
      <c r="I33" s="186">
        <v>291480</v>
      </c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</row>
    <row r="34" s="1" customFormat="1" ht="19.5" customHeight="1" spans="1:21">
      <c r="A34" s="185" t="s">
        <v>204</v>
      </c>
      <c r="B34" s="185" t="s">
        <v>70</v>
      </c>
      <c r="C34" s="185" t="s">
        <v>247</v>
      </c>
      <c r="D34" s="185" t="s">
        <v>126</v>
      </c>
      <c r="E34" s="185" t="s">
        <v>127</v>
      </c>
      <c r="F34" s="185" t="s">
        <v>248</v>
      </c>
      <c r="G34" s="185" t="s">
        <v>249</v>
      </c>
      <c r="H34" s="186">
        <v>655416</v>
      </c>
      <c r="I34" s="186">
        <v>655416</v>
      </c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</row>
    <row r="35" s="1" customFormat="1" ht="19.5" customHeight="1" spans="1:21">
      <c r="A35" s="185" t="s">
        <v>204</v>
      </c>
      <c r="B35" s="185" t="s">
        <v>70</v>
      </c>
      <c r="C35" s="185" t="s">
        <v>247</v>
      </c>
      <c r="D35" s="185" t="s">
        <v>126</v>
      </c>
      <c r="E35" s="185" t="s">
        <v>127</v>
      </c>
      <c r="F35" s="185" t="s">
        <v>250</v>
      </c>
      <c r="G35" s="185" t="s">
        <v>251</v>
      </c>
      <c r="H35" s="186">
        <v>959400</v>
      </c>
      <c r="I35" s="186">
        <v>959400</v>
      </c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</row>
    <row r="36" s="1" customFormat="1" ht="19.5" customHeight="1" spans="1:21">
      <c r="A36" s="185" t="s">
        <v>204</v>
      </c>
      <c r="B36" s="185" t="s">
        <v>70</v>
      </c>
      <c r="C36" s="185" t="s">
        <v>247</v>
      </c>
      <c r="D36" s="185" t="s">
        <v>126</v>
      </c>
      <c r="E36" s="185" t="s">
        <v>127</v>
      </c>
      <c r="F36" s="185" t="s">
        <v>206</v>
      </c>
      <c r="G36" s="185" t="s">
        <v>207</v>
      </c>
      <c r="H36" s="186">
        <v>54618</v>
      </c>
      <c r="I36" s="186">
        <v>54618</v>
      </c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</row>
    <row r="37" s="157" customFormat="1" ht="19.5" customHeight="1" spans="1:21">
      <c r="A37" s="187" t="s">
        <v>204</v>
      </c>
      <c r="B37" s="187" t="s">
        <v>73</v>
      </c>
      <c r="C37" s="187" t="s">
        <v>205</v>
      </c>
      <c r="D37" s="187" t="s">
        <v>132</v>
      </c>
      <c r="E37" s="187" t="s">
        <v>133</v>
      </c>
      <c r="F37" s="187" t="s">
        <v>206</v>
      </c>
      <c r="G37" s="187" t="s">
        <v>207</v>
      </c>
      <c r="H37" s="186">
        <v>259188</v>
      </c>
      <c r="I37" s="186">
        <v>259188</v>
      </c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</row>
    <row r="38" s="157" customFormat="1" ht="19.5" customHeight="1" spans="1:21">
      <c r="A38" s="187" t="s">
        <v>204</v>
      </c>
      <c r="B38" s="187" t="s">
        <v>73</v>
      </c>
      <c r="C38" s="187" t="s">
        <v>205</v>
      </c>
      <c r="D38" s="187" t="s">
        <v>132</v>
      </c>
      <c r="E38" s="187" t="s">
        <v>133</v>
      </c>
      <c r="F38" s="187" t="s">
        <v>206</v>
      </c>
      <c r="G38" s="187" t="s">
        <v>207</v>
      </c>
      <c r="H38" s="186">
        <v>260000</v>
      </c>
      <c r="I38" s="186">
        <v>260000</v>
      </c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</row>
    <row r="39" s="157" customFormat="1" ht="19.5" customHeight="1" spans="1:21">
      <c r="A39" s="187" t="s">
        <v>204</v>
      </c>
      <c r="B39" s="187" t="s">
        <v>73</v>
      </c>
      <c r="C39" s="187" t="s">
        <v>242</v>
      </c>
      <c r="D39" s="187" t="s">
        <v>132</v>
      </c>
      <c r="E39" s="187" t="s">
        <v>133</v>
      </c>
      <c r="F39" s="187" t="s">
        <v>243</v>
      </c>
      <c r="G39" s="187" t="s">
        <v>244</v>
      </c>
      <c r="H39" s="186">
        <v>3600</v>
      </c>
      <c r="I39" s="186">
        <v>3600</v>
      </c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</row>
    <row r="40" s="157" customFormat="1" ht="19.5" customHeight="1" spans="1:21">
      <c r="A40" s="187" t="s">
        <v>204</v>
      </c>
      <c r="B40" s="187" t="s">
        <v>73</v>
      </c>
      <c r="C40" s="187" t="s">
        <v>242</v>
      </c>
      <c r="D40" s="187" t="s">
        <v>132</v>
      </c>
      <c r="E40" s="187" t="s">
        <v>133</v>
      </c>
      <c r="F40" s="187" t="s">
        <v>243</v>
      </c>
      <c r="G40" s="187" t="s">
        <v>244</v>
      </c>
      <c r="H40" s="186">
        <v>18163.8</v>
      </c>
      <c r="I40" s="186">
        <v>18163.8</v>
      </c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</row>
    <row r="41" s="157" customFormat="1" ht="19.5" customHeight="1" spans="1:21">
      <c r="A41" s="187" t="s">
        <v>204</v>
      </c>
      <c r="B41" s="187" t="s">
        <v>73</v>
      </c>
      <c r="C41" s="187" t="s">
        <v>240</v>
      </c>
      <c r="D41" s="187" t="s">
        <v>132</v>
      </c>
      <c r="E41" s="187" t="s">
        <v>133</v>
      </c>
      <c r="F41" s="187" t="s">
        <v>241</v>
      </c>
      <c r="G41" s="187" t="s">
        <v>240</v>
      </c>
      <c r="H41" s="186">
        <v>9070.08</v>
      </c>
      <c r="I41" s="186">
        <v>9070.08</v>
      </c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</row>
    <row r="42" s="157" customFormat="1" ht="19.5" customHeight="1" spans="1:21">
      <c r="A42" s="187" t="s">
        <v>204</v>
      </c>
      <c r="B42" s="187" t="s">
        <v>73</v>
      </c>
      <c r="C42" s="187" t="s">
        <v>139</v>
      </c>
      <c r="D42" s="187" t="s">
        <v>138</v>
      </c>
      <c r="E42" s="187" t="s">
        <v>139</v>
      </c>
      <c r="F42" s="187" t="s">
        <v>246</v>
      </c>
      <c r="G42" s="187" t="s">
        <v>139</v>
      </c>
      <c r="H42" s="186">
        <v>190000</v>
      </c>
      <c r="I42" s="186">
        <v>190000</v>
      </c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</row>
    <row r="43" s="157" customFormat="1" ht="19.5" customHeight="1" spans="1:21">
      <c r="A43" s="187" t="s">
        <v>204</v>
      </c>
      <c r="B43" s="187" t="s">
        <v>73</v>
      </c>
      <c r="C43" s="187" t="s">
        <v>247</v>
      </c>
      <c r="D43" s="187" t="s">
        <v>132</v>
      </c>
      <c r="E43" s="187" t="s">
        <v>133</v>
      </c>
      <c r="F43" s="187" t="s">
        <v>248</v>
      </c>
      <c r="G43" s="187" t="s">
        <v>249</v>
      </c>
      <c r="H43" s="186">
        <v>453504</v>
      </c>
      <c r="I43" s="186">
        <v>453504</v>
      </c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</row>
    <row r="44" s="157" customFormat="1" ht="19.5" customHeight="1" spans="1:21">
      <c r="A44" s="187" t="s">
        <v>204</v>
      </c>
      <c r="B44" s="187" t="s">
        <v>73</v>
      </c>
      <c r="C44" s="187" t="s">
        <v>247</v>
      </c>
      <c r="D44" s="187" t="s">
        <v>132</v>
      </c>
      <c r="E44" s="187" t="s">
        <v>133</v>
      </c>
      <c r="F44" s="187" t="s">
        <v>250</v>
      </c>
      <c r="G44" s="187" t="s">
        <v>251</v>
      </c>
      <c r="H44" s="186">
        <v>772692</v>
      </c>
      <c r="I44" s="186">
        <v>772692</v>
      </c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</row>
    <row r="45" s="157" customFormat="1" ht="19.5" customHeight="1" spans="1:21">
      <c r="A45" s="187" t="s">
        <v>204</v>
      </c>
      <c r="B45" s="187" t="s">
        <v>73</v>
      </c>
      <c r="C45" s="187" t="s">
        <v>247</v>
      </c>
      <c r="D45" s="187" t="s">
        <v>132</v>
      </c>
      <c r="E45" s="187" t="s">
        <v>133</v>
      </c>
      <c r="F45" s="187" t="s">
        <v>206</v>
      </c>
      <c r="G45" s="187" t="s">
        <v>207</v>
      </c>
      <c r="H45" s="186">
        <v>37792</v>
      </c>
      <c r="I45" s="186">
        <v>37792</v>
      </c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</row>
    <row r="46" s="157" customFormat="1" ht="19.5" customHeight="1" spans="1:21">
      <c r="A46" s="187" t="s">
        <v>204</v>
      </c>
      <c r="B46" s="187" t="s">
        <v>73</v>
      </c>
      <c r="C46" s="187" t="s">
        <v>208</v>
      </c>
      <c r="D46" s="187" t="s">
        <v>106</v>
      </c>
      <c r="E46" s="187" t="s">
        <v>107</v>
      </c>
      <c r="F46" s="187" t="s">
        <v>209</v>
      </c>
      <c r="G46" s="187" t="s">
        <v>210</v>
      </c>
      <c r="H46" s="186">
        <v>304928</v>
      </c>
      <c r="I46" s="186">
        <v>304928</v>
      </c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</row>
    <row r="47" s="157" customFormat="1" ht="19.5" customHeight="1" spans="1:21">
      <c r="A47" s="187" t="s">
        <v>204</v>
      </c>
      <c r="B47" s="187" t="s">
        <v>73</v>
      </c>
      <c r="C47" s="187" t="s">
        <v>208</v>
      </c>
      <c r="D47" s="187" t="s">
        <v>108</v>
      </c>
      <c r="E47" s="187" t="s">
        <v>109</v>
      </c>
      <c r="F47" s="187" t="s">
        <v>211</v>
      </c>
      <c r="G47" s="187" t="s">
        <v>212</v>
      </c>
      <c r="H47" s="186">
        <v>125000</v>
      </c>
      <c r="I47" s="186">
        <v>125000</v>
      </c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</row>
    <row r="48" s="157" customFormat="1" ht="19.5" customHeight="1" spans="1:21">
      <c r="A48" s="187" t="s">
        <v>204</v>
      </c>
      <c r="B48" s="187" t="s">
        <v>73</v>
      </c>
      <c r="C48" s="187" t="s">
        <v>208</v>
      </c>
      <c r="D48" s="187" t="s">
        <v>114</v>
      </c>
      <c r="E48" s="187" t="s">
        <v>115</v>
      </c>
      <c r="F48" s="187" t="s">
        <v>213</v>
      </c>
      <c r="G48" s="187" t="s">
        <v>214</v>
      </c>
      <c r="H48" s="186">
        <v>150553</v>
      </c>
      <c r="I48" s="186">
        <v>150553</v>
      </c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</row>
    <row r="49" s="157" customFormat="1" ht="19.5" customHeight="1" spans="1:21">
      <c r="A49" s="187" t="s">
        <v>204</v>
      </c>
      <c r="B49" s="187" t="s">
        <v>73</v>
      </c>
      <c r="C49" s="187" t="s">
        <v>208</v>
      </c>
      <c r="D49" s="187" t="s">
        <v>118</v>
      </c>
      <c r="E49" s="187" t="s">
        <v>119</v>
      </c>
      <c r="F49" s="187" t="s">
        <v>215</v>
      </c>
      <c r="G49" s="187" t="s">
        <v>216</v>
      </c>
      <c r="H49" s="186">
        <v>95290</v>
      </c>
      <c r="I49" s="186">
        <v>95290</v>
      </c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</row>
    <row r="50" s="157" customFormat="1" ht="19.5" customHeight="1" spans="1:21">
      <c r="A50" s="187" t="s">
        <v>204</v>
      </c>
      <c r="B50" s="187" t="s">
        <v>73</v>
      </c>
      <c r="C50" s="187" t="s">
        <v>208</v>
      </c>
      <c r="D50" s="187" t="s">
        <v>120</v>
      </c>
      <c r="E50" s="187" t="s">
        <v>121</v>
      </c>
      <c r="F50" s="187" t="s">
        <v>217</v>
      </c>
      <c r="G50" s="187" t="s">
        <v>218</v>
      </c>
      <c r="H50" s="186">
        <v>6721</v>
      </c>
      <c r="I50" s="186">
        <v>6721</v>
      </c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</row>
    <row r="51" s="157" customFormat="1" ht="19.5" customHeight="1" spans="1:21">
      <c r="A51" s="187" t="s">
        <v>204</v>
      </c>
      <c r="B51" s="187" t="s">
        <v>73</v>
      </c>
      <c r="C51" s="187" t="s">
        <v>208</v>
      </c>
      <c r="D51" s="187" t="s">
        <v>120</v>
      </c>
      <c r="E51" s="187" t="s">
        <v>121</v>
      </c>
      <c r="F51" s="187" t="s">
        <v>217</v>
      </c>
      <c r="G51" s="187" t="s">
        <v>218</v>
      </c>
      <c r="H51" s="186">
        <v>3822</v>
      </c>
      <c r="I51" s="186">
        <v>3822</v>
      </c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</row>
    <row r="52" s="157" customFormat="1" ht="19.5" customHeight="1" spans="1:21">
      <c r="A52" s="187" t="s">
        <v>204</v>
      </c>
      <c r="B52" s="187" t="s">
        <v>73</v>
      </c>
      <c r="C52" s="187" t="s">
        <v>208</v>
      </c>
      <c r="D52" s="187" t="s">
        <v>132</v>
      </c>
      <c r="E52" s="187" t="s">
        <v>133</v>
      </c>
      <c r="F52" s="187" t="s">
        <v>217</v>
      </c>
      <c r="G52" s="187" t="s">
        <v>218</v>
      </c>
      <c r="H52" s="186">
        <v>1026</v>
      </c>
      <c r="I52" s="186">
        <v>1026</v>
      </c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</row>
    <row r="53" s="157" customFormat="1" ht="19.5" customHeight="1" spans="1:21">
      <c r="A53" s="187" t="s">
        <v>204</v>
      </c>
      <c r="B53" s="187" t="s">
        <v>73</v>
      </c>
      <c r="C53" s="187" t="s">
        <v>219</v>
      </c>
      <c r="D53" s="187" t="s">
        <v>132</v>
      </c>
      <c r="E53" s="187" t="s">
        <v>133</v>
      </c>
      <c r="F53" s="187" t="s">
        <v>220</v>
      </c>
      <c r="G53" s="187" t="s">
        <v>221</v>
      </c>
      <c r="H53" s="186">
        <v>37037</v>
      </c>
      <c r="I53" s="186">
        <v>37037</v>
      </c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</row>
    <row r="54" s="157" customFormat="1" ht="19.5" customHeight="1" spans="1:21">
      <c r="A54" s="187" t="s">
        <v>204</v>
      </c>
      <c r="B54" s="187" t="s">
        <v>73</v>
      </c>
      <c r="C54" s="187" t="s">
        <v>219</v>
      </c>
      <c r="D54" s="187" t="s">
        <v>132</v>
      </c>
      <c r="E54" s="187" t="s">
        <v>133</v>
      </c>
      <c r="F54" s="187" t="s">
        <v>222</v>
      </c>
      <c r="G54" s="187" t="s">
        <v>223</v>
      </c>
      <c r="H54" s="186">
        <v>4771</v>
      </c>
      <c r="I54" s="186">
        <v>4771</v>
      </c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</row>
    <row r="55" s="157" customFormat="1" ht="19.5" customHeight="1" spans="1:21">
      <c r="A55" s="187" t="s">
        <v>204</v>
      </c>
      <c r="B55" s="187" t="s">
        <v>73</v>
      </c>
      <c r="C55" s="187" t="s">
        <v>219</v>
      </c>
      <c r="D55" s="187" t="s">
        <v>132</v>
      </c>
      <c r="E55" s="187" t="s">
        <v>133</v>
      </c>
      <c r="F55" s="187" t="s">
        <v>224</v>
      </c>
      <c r="G55" s="187" t="s">
        <v>225</v>
      </c>
      <c r="H55" s="186">
        <v>7371</v>
      </c>
      <c r="I55" s="186">
        <v>7371</v>
      </c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</row>
    <row r="56" s="157" customFormat="1" ht="19.5" customHeight="1" spans="1:21">
      <c r="A56" s="187" t="s">
        <v>204</v>
      </c>
      <c r="B56" s="187" t="s">
        <v>73</v>
      </c>
      <c r="C56" s="187" t="s">
        <v>219</v>
      </c>
      <c r="D56" s="187" t="s">
        <v>132</v>
      </c>
      <c r="E56" s="187" t="s">
        <v>133</v>
      </c>
      <c r="F56" s="187" t="s">
        <v>226</v>
      </c>
      <c r="G56" s="187" t="s">
        <v>227</v>
      </c>
      <c r="H56" s="186">
        <v>13429</v>
      </c>
      <c r="I56" s="186">
        <v>13429</v>
      </c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</row>
    <row r="57" s="157" customFormat="1" ht="19.5" customHeight="1" spans="1:21">
      <c r="A57" s="187" t="s">
        <v>204</v>
      </c>
      <c r="B57" s="187" t="s">
        <v>73</v>
      </c>
      <c r="C57" s="187" t="s">
        <v>219</v>
      </c>
      <c r="D57" s="187" t="s">
        <v>132</v>
      </c>
      <c r="E57" s="187" t="s">
        <v>133</v>
      </c>
      <c r="F57" s="187" t="s">
        <v>228</v>
      </c>
      <c r="G57" s="187" t="s">
        <v>229</v>
      </c>
      <c r="H57" s="186">
        <v>15600</v>
      </c>
      <c r="I57" s="186">
        <v>15600</v>
      </c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</row>
    <row r="58" s="157" customFormat="1" ht="19.5" customHeight="1" spans="1:21">
      <c r="A58" s="187" t="s">
        <v>204</v>
      </c>
      <c r="B58" s="187" t="s">
        <v>73</v>
      </c>
      <c r="C58" s="187" t="s">
        <v>219</v>
      </c>
      <c r="D58" s="187" t="s">
        <v>132</v>
      </c>
      <c r="E58" s="187" t="s">
        <v>133</v>
      </c>
      <c r="F58" s="187" t="s">
        <v>230</v>
      </c>
      <c r="G58" s="187" t="s">
        <v>231</v>
      </c>
      <c r="H58" s="186">
        <v>27300</v>
      </c>
      <c r="I58" s="186">
        <v>27300</v>
      </c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</row>
    <row r="59" s="157" customFormat="1" ht="19.5" customHeight="1" spans="1:21">
      <c r="A59" s="187" t="s">
        <v>204</v>
      </c>
      <c r="B59" s="187" t="s">
        <v>73</v>
      </c>
      <c r="C59" s="187" t="s">
        <v>219</v>
      </c>
      <c r="D59" s="187" t="s">
        <v>132</v>
      </c>
      <c r="E59" s="187" t="s">
        <v>133</v>
      </c>
      <c r="F59" s="187" t="s">
        <v>232</v>
      </c>
      <c r="G59" s="187" t="s">
        <v>233</v>
      </c>
      <c r="H59" s="186">
        <v>11580</v>
      </c>
      <c r="I59" s="186">
        <v>11580</v>
      </c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</row>
    <row r="60" s="157" customFormat="1" ht="19.5" customHeight="1" spans="1:21">
      <c r="A60" s="187" t="s">
        <v>204</v>
      </c>
      <c r="B60" s="187" t="s">
        <v>73</v>
      </c>
      <c r="C60" s="187" t="s">
        <v>219</v>
      </c>
      <c r="D60" s="187" t="s">
        <v>132</v>
      </c>
      <c r="E60" s="187" t="s">
        <v>133</v>
      </c>
      <c r="F60" s="187" t="s">
        <v>234</v>
      </c>
      <c r="G60" s="187" t="s">
        <v>235</v>
      </c>
      <c r="H60" s="186">
        <v>5200</v>
      </c>
      <c r="I60" s="186">
        <v>5200</v>
      </c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</row>
    <row r="61" s="157" customFormat="1" ht="19.5" customHeight="1" spans="1:21">
      <c r="A61" s="187" t="s">
        <v>204</v>
      </c>
      <c r="B61" s="187" t="s">
        <v>73</v>
      </c>
      <c r="C61" s="187" t="s">
        <v>219</v>
      </c>
      <c r="D61" s="187" t="s">
        <v>132</v>
      </c>
      <c r="E61" s="187" t="s">
        <v>133</v>
      </c>
      <c r="F61" s="187" t="s">
        <v>236</v>
      </c>
      <c r="G61" s="187" t="s">
        <v>237</v>
      </c>
      <c r="H61" s="186">
        <v>20800</v>
      </c>
      <c r="I61" s="186">
        <v>20800</v>
      </c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</row>
    <row r="62" s="157" customFormat="1" ht="19.5" customHeight="1" spans="1:21">
      <c r="A62" s="187" t="s">
        <v>204</v>
      </c>
      <c r="B62" s="187" t="s">
        <v>73</v>
      </c>
      <c r="C62" s="187" t="s">
        <v>219</v>
      </c>
      <c r="D62" s="187" t="s">
        <v>132</v>
      </c>
      <c r="E62" s="187" t="s">
        <v>133</v>
      </c>
      <c r="F62" s="187" t="s">
        <v>238</v>
      </c>
      <c r="G62" s="187" t="s">
        <v>239</v>
      </c>
      <c r="H62" s="186">
        <v>39000</v>
      </c>
      <c r="I62" s="186">
        <v>39000</v>
      </c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</row>
    <row r="63" s="157" customFormat="1" ht="19.5" customHeight="1" spans="1:21">
      <c r="A63" s="187" t="s">
        <v>204</v>
      </c>
      <c r="B63" s="187" t="s">
        <v>73</v>
      </c>
      <c r="C63" s="187" t="s">
        <v>245</v>
      </c>
      <c r="D63" s="187" t="s">
        <v>132</v>
      </c>
      <c r="E63" s="187" t="s">
        <v>133</v>
      </c>
      <c r="F63" s="187" t="s">
        <v>232</v>
      </c>
      <c r="G63" s="187" t="s">
        <v>233</v>
      </c>
      <c r="H63" s="186">
        <v>115800</v>
      </c>
      <c r="I63" s="186">
        <v>115800</v>
      </c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</row>
    <row r="64" s="157" customFormat="1" ht="19.5" customHeight="1" spans="1:21">
      <c r="A64" s="187" t="s">
        <v>204</v>
      </c>
      <c r="B64" s="187" t="s">
        <v>75</v>
      </c>
      <c r="C64" s="187" t="s">
        <v>252</v>
      </c>
      <c r="D64" s="187" t="s">
        <v>128</v>
      </c>
      <c r="E64" s="187" t="s">
        <v>129</v>
      </c>
      <c r="F64" s="187" t="s">
        <v>248</v>
      </c>
      <c r="G64" s="187" t="s">
        <v>249</v>
      </c>
      <c r="H64" s="186">
        <v>861804</v>
      </c>
      <c r="I64" s="186">
        <v>861804</v>
      </c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</row>
    <row r="65" s="157" customFormat="1" ht="19.5" customHeight="1" spans="1:21">
      <c r="A65" s="187" t="s">
        <v>204</v>
      </c>
      <c r="B65" s="187" t="s">
        <v>75</v>
      </c>
      <c r="C65" s="187" t="s">
        <v>252</v>
      </c>
      <c r="D65" s="187" t="s">
        <v>128</v>
      </c>
      <c r="E65" s="187" t="s">
        <v>129</v>
      </c>
      <c r="F65" s="187" t="s">
        <v>250</v>
      </c>
      <c r="G65" s="187" t="s">
        <v>251</v>
      </c>
      <c r="H65" s="186">
        <v>140940</v>
      </c>
      <c r="I65" s="186">
        <v>140940</v>
      </c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</row>
    <row r="66" s="157" customFormat="1" ht="19.5" customHeight="1" spans="1:21">
      <c r="A66" s="187" t="s">
        <v>204</v>
      </c>
      <c r="B66" s="187" t="s">
        <v>75</v>
      </c>
      <c r="C66" s="187" t="s">
        <v>252</v>
      </c>
      <c r="D66" s="187" t="s">
        <v>128</v>
      </c>
      <c r="E66" s="187" t="s">
        <v>129</v>
      </c>
      <c r="F66" s="187" t="s">
        <v>206</v>
      </c>
      <c r="G66" s="187" t="s">
        <v>207</v>
      </c>
      <c r="H66" s="186">
        <v>71817</v>
      </c>
      <c r="I66" s="186">
        <v>71817</v>
      </c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</row>
    <row r="67" s="157" customFormat="1" ht="19.5" customHeight="1" spans="1:21">
      <c r="A67" s="187" t="s">
        <v>204</v>
      </c>
      <c r="B67" s="187" t="s">
        <v>75</v>
      </c>
      <c r="C67" s="187" t="s">
        <v>252</v>
      </c>
      <c r="D67" s="187" t="s">
        <v>128</v>
      </c>
      <c r="E67" s="187" t="s">
        <v>129</v>
      </c>
      <c r="F67" s="187" t="s">
        <v>253</v>
      </c>
      <c r="G67" s="187" t="s">
        <v>254</v>
      </c>
      <c r="H67" s="186">
        <v>700668</v>
      </c>
      <c r="I67" s="186">
        <v>700668</v>
      </c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</row>
    <row r="68" s="157" customFormat="1" ht="19.5" customHeight="1" spans="1:21">
      <c r="A68" s="187" t="s">
        <v>204</v>
      </c>
      <c r="B68" s="187" t="s">
        <v>75</v>
      </c>
      <c r="C68" s="187" t="s">
        <v>252</v>
      </c>
      <c r="D68" s="187" t="s">
        <v>128</v>
      </c>
      <c r="E68" s="187" t="s">
        <v>129</v>
      </c>
      <c r="F68" s="187" t="s">
        <v>253</v>
      </c>
      <c r="G68" s="187" t="s">
        <v>254</v>
      </c>
      <c r="H68" s="186">
        <v>666960</v>
      </c>
      <c r="I68" s="186">
        <v>666960</v>
      </c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</row>
    <row r="69" s="157" customFormat="1" ht="19.5" customHeight="1" spans="1:21">
      <c r="A69" s="187" t="s">
        <v>204</v>
      </c>
      <c r="B69" s="187" t="s">
        <v>75</v>
      </c>
      <c r="C69" s="187" t="s">
        <v>240</v>
      </c>
      <c r="D69" s="187" t="s">
        <v>128</v>
      </c>
      <c r="E69" s="187" t="s">
        <v>129</v>
      </c>
      <c r="F69" s="187" t="s">
        <v>241</v>
      </c>
      <c r="G69" s="187" t="s">
        <v>240</v>
      </c>
      <c r="H69" s="186">
        <v>17236.08</v>
      </c>
      <c r="I69" s="186">
        <v>17236.08</v>
      </c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</row>
    <row r="70" s="157" customFormat="1" ht="19.5" customHeight="1" spans="1:21">
      <c r="A70" s="187" t="s">
        <v>204</v>
      </c>
      <c r="B70" s="187" t="s">
        <v>75</v>
      </c>
      <c r="C70" s="187" t="s">
        <v>208</v>
      </c>
      <c r="D70" s="187" t="s">
        <v>106</v>
      </c>
      <c r="E70" s="187" t="s">
        <v>107</v>
      </c>
      <c r="F70" s="187" t="s">
        <v>209</v>
      </c>
      <c r="G70" s="187" t="s">
        <v>210</v>
      </c>
      <c r="H70" s="186">
        <v>353600</v>
      </c>
      <c r="I70" s="186">
        <v>353600</v>
      </c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</row>
    <row r="71" s="157" customFormat="1" ht="19.5" customHeight="1" spans="1:21">
      <c r="A71" s="187" t="s">
        <v>204</v>
      </c>
      <c r="B71" s="187" t="s">
        <v>75</v>
      </c>
      <c r="C71" s="187" t="s">
        <v>208</v>
      </c>
      <c r="D71" s="187" t="s">
        <v>116</v>
      </c>
      <c r="E71" s="187" t="s">
        <v>117</v>
      </c>
      <c r="F71" s="187" t="s">
        <v>213</v>
      </c>
      <c r="G71" s="187" t="s">
        <v>214</v>
      </c>
      <c r="H71" s="186">
        <v>174590</v>
      </c>
      <c r="I71" s="186">
        <v>174590</v>
      </c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</row>
    <row r="72" s="157" customFormat="1" ht="19.5" customHeight="1" spans="1:21">
      <c r="A72" s="187" t="s">
        <v>204</v>
      </c>
      <c r="B72" s="187" t="s">
        <v>75</v>
      </c>
      <c r="C72" s="187" t="s">
        <v>208</v>
      </c>
      <c r="D72" s="187" t="s">
        <v>118</v>
      </c>
      <c r="E72" s="187" t="s">
        <v>119</v>
      </c>
      <c r="F72" s="187" t="s">
        <v>215</v>
      </c>
      <c r="G72" s="187" t="s">
        <v>216</v>
      </c>
      <c r="H72" s="186">
        <v>110500</v>
      </c>
      <c r="I72" s="186">
        <v>110500</v>
      </c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</row>
    <row r="73" s="157" customFormat="1" ht="19.5" customHeight="1" spans="1:21">
      <c r="A73" s="187" t="s">
        <v>204</v>
      </c>
      <c r="B73" s="187" t="s">
        <v>75</v>
      </c>
      <c r="C73" s="187" t="s">
        <v>208</v>
      </c>
      <c r="D73" s="187" t="s">
        <v>120</v>
      </c>
      <c r="E73" s="187" t="s">
        <v>121</v>
      </c>
      <c r="F73" s="187" t="s">
        <v>217</v>
      </c>
      <c r="G73" s="187" t="s">
        <v>218</v>
      </c>
      <c r="H73" s="186">
        <v>8789</v>
      </c>
      <c r="I73" s="186">
        <v>8789</v>
      </c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</row>
    <row r="74" s="157" customFormat="1" ht="19.5" customHeight="1" spans="1:21">
      <c r="A74" s="187" t="s">
        <v>204</v>
      </c>
      <c r="B74" s="187" t="s">
        <v>75</v>
      </c>
      <c r="C74" s="187" t="s">
        <v>208</v>
      </c>
      <c r="D74" s="187" t="s">
        <v>120</v>
      </c>
      <c r="E74" s="187" t="s">
        <v>121</v>
      </c>
      <c r="F74" s="187" t="s">
        <v>217</v>
      </c>
      <c r="G74" s="187" t="s">
        <v>218</v>
      </c>
      <c r="H74" s="186">
        <v>7990</v>
      </c>
      <c r="I74" s="186">
        <v>7990</v>
      </c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</row>
    <row r="75" s="157" customFormat="1" ht="19.5" customHeight="1" spans="1:21">
      <c r="A75" s="187" t="s">
        <v>204</v>
      </c>
      <c r="B75" s="187" t="s">
        <v>75</v>
      </c>
      <c r="C75" s="187" t="s">
        <v>208</v>
      </c>
      <c r="D75" s="187" t="s">
        <v>128</v>
      </c>
      <c r="E75" s="187" t="s">
        <v>129</v>
      </c>
      <c r="F75" s="187" t="s">
        <v>217</v>
      </c>
      <c r="G75" s="187" t="s">
        <v>218</v>
      </c>
      <c r="H75" s="186">
        <v>15470</v>
      </c>
      <c r="I75" s="186">
        <v>15470</v>
      </c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</row>
    <row r="76" s="157" customFormat="1" ht="19.5" customHeight="1" spans="1:21">
      <c r="A76" s="187" t="s">
        <v>204</v>
      </c>
      <c r="B76" s="187" t="s">
        <v>75</v>
      </c>
      <c r="C76" s="187" t="s">
        <v>242</v>
      </c>
      <c r="D76" s="187" t="s">
        <v>128</v>
      </c>
      <c r="E76" s="187" t="s">
        <v>129</v>
      </c>
      <c r="F76" s="187" t="s">
        <v>243</v>
      </c>
      <c r="G76" s="187" t="s">
        <v>244</v>
      </c>
      <c r="H76" s="186">
        <v>17640</v>
      </c>
      <c r="I76" s="186">
        <v>17640</v>
      </c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</row>
    <row r="77" s="157" customFormat="1" ht="19.5" customHeight="1" spans="1:21">
      <c r="A77" s="187" t="s">
        <v>204</v>
      </c>
      <c r="B77" s="187" t="s">
        <v>75</v>
      </c>
      <c r="C77" s="187" t="s">
        <v>242</v>
      </c>
      <c r="D77" s="187" t="s">
        <v>128</v>
      </c>
      <c r="E77" s="187" t="s">
        <v>129</v>
      </c>
      <c r="F77" s="187" t="s">
        <v>243</v>
      </c>
      <c r="G77" s="187" t="s">
        <v>244</v>
      </c>
      <c r="H77" s="186">
        <v>3600</v>
      </c>
      <c r="I77" s="186">
        <v>3600</v>
      </c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</row>
    <row r="78" s="157" customFormat="1" ht="19.5" customHeight="1" spans="1:21">
      <c r="A78" s="187" t="s">
        <v>204</v>
      </c>
      <c r="B78" s="187" t="s">
        <v>75</v>
      </c>
      <c r="C78" s="187" t="s">
        <v>219</v>
      </c>
      <c r="D78" s="187" t="s">
        <v>128</v>
      </c>
      <c r="E78" s="187" t="s">
        <v>129</v>
      </c>
      <c r="F78" s="187" t="s">
        <v>220</v>
      </c>
      <c r="G78" s="187" t="s">
        <v>221</v>
      </c>
      <c r="H78" s="186">
        <v>48433</v>
      </c>
      <c r="I78" s="186">
        <v>48433</v>
      </c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</row>
    <row r="79" s="157" customFormat="1" ht="19.5" customHeight="1" spans="1:21">
      <c r="A79" s="187" t="s">
        <v>204</v>
      </c>
      <c r="B79" s="187" t="s">
        <v>75</v>
      </c>
      <c r="C79" s="187" t="s">
        <v>219</v>
      </c>
      <c r="D79" s="187" t="s">
        <v>128</v>
      </c>
      <c r="E79" s="187" t="s">
        <v>129</v>
      </c>
      <c r="F79" s="187" t="s">
        <v>222</v>
      </c>
      <c r="G79" s="187" t="s">
        <v>223</v>
      </c>
      <c r="H79" s="186">
        <v>6239</v>
      </c>
      <c r="I79" s="186">
        <v>6239</v>
      </c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</row>
    <row r="80" s="157" customFormat="1" ht="19.5" customHeight="1" spans="1:21">
      <c r="A80" s="187" t="s">
        <v>204</v>
      </c>
      <c r="B80" s="187" t="s">
        <v>75</v>
      </c>
      <c r="C80" s="187" t="s">
        <v>219</v>
      </c>
      <c r="D80" s="187" t="s">
        <v>128</v>
      </c>
      <c r="E80" s="187" t="s">
        <v>129</v>
      </c>
      <c r="F80" s="187" t="s">
        <v>224</v>
      </c>
      <c r="G80" s="187" t="s">
        <v>225</v>
      </c>
      <c r="H80" s="186">
        <v>9639</v>
      </c>
      <c r="I80" s="186">
        <v>9639</v>
      </c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</row>
    <row r="81" s="157" customFormat="1" ht="19.5" customHeight="1" spans="1:23">
      <c r="A81" s="187" t="s">
        <v>204</v>
      </c>
      <c r="B81" s="187" t="s">
        <v>75</v>
      </c>
      <c r="C81" s="187" t="s">
        <v>219</v>
      </c>
      <c r="D81" s="187" t="s">
        <v>128</v>
      </c>
      <c r="E81" s="187" t="s">
        <v>129</v>
      </c>
      <c r="F81" s="187" t="s">
        <v>226</v>
      </c>
      <c r="G81" s="187" t="s">
        <v>227</v>
      </c>
      <c r="H81" s="186">
        <v>17170</v>
      </c>
      <c r="I81" s="186">
        <v>17170</v>
      </c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</row>
    <row r="82" s="157" customFormat="1" ht="19.5" customHeight="1" spans="1:23">
      <c r="A82" s="187" t="s">
        <v>204</v>
      </c>
      <c r="B82" s="187" t="s">
        <v>75</v>
      </c>
      <c r="C82" s="187" t="s">
        <v>219</v>
      </c>
      <c r="D82" s="187" t="s">
        <v>128</v>
      </c>
      <c r="E82" s="187" t="s">
        <v>129</v>
      </c>
      <c r="F82" s="187" t="s">
        <v>228</v>
      </c>
      <c r="G82" s="187" t="s">
        <v>229</v>
      </c>
      <c r="H82" s="186">
        <v>20400</v>
      </c>
      <c r="I82" s="186">
        <v>20400</v>
      </c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</row>
    <row r="83" s="157" customFormat="1" ht="19.5" customHeight="1" spans="1:23">
      <c r="A83" s="187" t="s">
        <v>204</v>
      </c>
      <c r="B83" s="187" t="s">
        <v>75</v>
      </c>
      <c r="C83" s="187" t="s">
        <v>219</v>
      </c>
      <c r="D83" s="187" t="s">
        <v>128</v>
      </c>
      <c r="E83" s="187" t="s">
        <v>129</v>
      </c>
      <c r="F83" s="187" t="s">
        <v>230</v>
      </c>
      <c r="G83" s="187" t="s">
        <v>231</v>
      </c>
      <c r="H83" s="186">
        <v>34000</v>
      </c>
      <c r="I83" s="186">
        <v>34000</v>
      </c>
      <c r="J83" s="186"/>
      <c r="K83" s="186"/>
      <c r="L83" s="186"/>
      <c r="M83" s="186"/>
      <c r="N83" s="186"/>
      <c r="O83" s="186"/>
      <c r="P83" s="186"/>
      <c r="Q83" s="186"/>
      <c r="R83" s="186"/>
      <c r="S83" s="186"/>
      <c r="T83" s="186"/>
      <c r="U83" s="186"/>
    </row>
    <row r="84" s="157" customFormat="1" ht="19.5" customHeight="1" spans="1:23">
      <c r="A84" s="187" t="s">
        <v>204</v>
      </c>
      <c r="B84" s="187" t="s">
        <v>75</v>
      </c>
      <c r="C84" s="187" t="s">
        <v>219</v>
      </c>
      <c r="D84" s="187" t="s">
        <v>128</v>
      </c>
      <c r="E84" s="187" t="s">
        <v>129</v>
      </c>
      <c r="F84" s="187" t="s">
        <v>236</v>
      </c>
      <c r="G84" s="187" t="s">
        <v>237</v>
      </c>
      <c r="H84" s="186">
        <v>27200</v>
      </c>
      <c r="I84" s="186">
        <v>27200</v>
      </c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</row>
    <row r="85" s="157" customFormat="1" ht="19.5" customHeight="1" spans="1:23">
      <c r="A85" s="187" t="s">
        <v>204</v>
      </c>
      <c r="B85" s="187" t="s">
        <v>75</v>
      </c>
      <c r="C85" s="187" t="s">
        <v>219</v>
      </c>
      <c r="D85" s="187" t="s">
        <v>128</v>
      </c>
      <c r="E85" s="187" t="s">
        <v>129</v>
      </c>
      <c r="F85" s="187" t="s">
        <v>234</v>
      </c>
      <c r="G85" s="187" t="s">
        <v>235</v>
      </c>
      <c r="H85" s="186">
        <v>6800</v>
      </c>
      <c r="I85" s="186">
        <v>6800</v>
      </c>
      <c r="J85" s="186"/>
      <c r="K85" s="186"/>
      <c r="L85" s="186"/>
      <c r="M85" s="186"/>
      <c r="N85" s="186"/>
      <c r="O85" s="186"/>
      <c r="P85" s="186"/>
      <c r="Q85" s="186"/>
      <c r="R85" s="186"/>
      <c r="S85" s="186"/>
      <c r="T85" s="186"/>
      <c r="U85" s="186"/>
    </row>
    <row r="86" s="157" customFormat="1" ht="19.5" customHeight="1" spans="1:23">
      <c r="A86" s="187" t="s">
        <v>204</v>
      </c>
      <c r="B86" s="187" t="s">
        <v>75</v>
      </c>
      <c r="C86" s="187" t="s">
        <v>219</v>
      </c>
      <c r="D86" s="187" t="s">
        <v>128</v>
      </c>
      <c r="E86" s="187" t="s">
        <v>129</v>
      </c>
      <c r="F86" s="187" t="s">
        <v>238</v>
      </c>
      <c r="G86" s="187" t="s">
        <v>239</v>
      </c>
      <c r="H86" s="186">
        <v>51000</v>
      </c>
      <c r="I86" s="186">
        <v>51000</v>
      </c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</row>
    <row r="87" s="157" customFormat="1" ht="19.5" customHeight="1" spans="1:23">
      <c r="A87" s="187" t="s">
        <v>204</v>
      </c>
      <c r="B87" s="187" t="s">
        <v>75</v>
      </c>
      <c r="C87" s="187" t="s">
        <v>139</v>
      </c>
      <c r="D87" s="187" t="s">
        <v>138</v>
      </c>
      <c r="E87" s="187" t="s">
        <v>139</v>
      </c>
      <c r="F87" s="187" t="s">
        <v>246</v>
      </c>
      <c r="G87" s="187" t="s">
        <v>139</v>
      </c>
      <c r="H87" s="186">
        <v>280000</v>
      </c>
      <c r="I87" s="186">
        <v>280000</v>
      </c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</row>
    <row r="88" ht="17.25" customHeight="1" spans="1:23">
      <c r="A88" s="39" t="s">
        <v>178</v>
      </c>
      <c r="B88" s="40"/>
      <c r="C88" s="188"/>
      <c r="D88" s="188"/>
      <c r="E88" s="188"/>
      <c r="F88" s="188"/>
      <c r="G88" s="189"/>
      <c r="H88" s="26">
        <f>SUM(H10:H87)</f>
        <v>10422871.08</v>
      </c>
      <c r="I88" s="26">
        <f>SUM(I10:I87)</f>
        <v>10422871.08</v>
      </c>
      <c r="J88" s="26"/>
      <c r="K88" s="26"/>
      <c r="L88" s="26">
        <v>11976275.14</v>
      </c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</row>
  </sheetData>
  <mergeCells count="30">
    <mergeCell ref="A3:W3"/>
    <mergeCell ref="A4:G4"/>
    <mergeCell ref="H5:W5"/>
    <mergeCell ref="I6:M6"/>
    <mergeCell ref="N6:P6"/>
    <mergeCell ref="R6:W6"/>
    <mergeCell ref="A88:G88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AA18"/>
  <sheetViews>
    <sheetView showZeros="0" workbookViewId="0">
      <pane ySplit="1" topLeftCell="A4" activePane="bottomLeft" state="frozen"/>
      <selection/>
      <selection pane="bottomLeft" activeCell="A1" sqref="$A1:$XFD104857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7">
      <c r="B1" s="158"/>
      <c r="E1" s="3"/>
      <c r="F1" s="3"/>
      <c r="G1" s="3"/>
      <c r="H1" s="3"/>
      <c r="U1" s="158"/>
      <c r="W1" s="159" t="s">
        <v>255</v>
      </c>
    </row>
    <row r="2" ht="46.5" customHeight="1" spans="1:27">
      <c r="A2" s="5" t="s">
        <v>256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7">
      <c r="A3" s="6" t="s">
        <v>257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8"/>
      <c r="W3" s="115" t="s">
        <v>1</v>
      </c>
    </row>
    <row r="4" ht="21.75" customHeight="1" spans="1:27">
      <c r="A4" s="10" t="s">
        <v>258</v>
      </c>
      <c r="B4" s="160" t="s">
        <v>259</v>
      </c>
      <c r="C4" s="10" t="s">
        <v>189</v>
      </c>
      <c r="D4" s="10" t="s">
        <v>260</v>
      </c>
      <c r="E4" s="11" t="s">
        <v>190</v>
      </c>
      <c r="F4" s="11" t="s">
        <v>191</v>
      </c>
      <c r="G4" s="11" t="s">
        <v>261</v>
      </c>
      <c r="H4" s="11" t="s">
        <v>262</v>
      </c>
      <c r="I4" s="30" t="s">
        <v>55</v>
      </c>
      <c r="J4" s="12" t="s">
        <v>263</v>
      </c>
      <c r="K4" s="13"/>
      <c r="L4" s="13"/>
      <c r="M4" s="14"/>
      <c r="N4" s="12" t="s">
        <v>196</v>
      </c>
      <c r="O4" s="13"/>
      <c r="P4" s="14"/>
      <c r="Q4" s="11" t="s">
        <v>61</v>
      </c>
      <c r="R4" s="12" t="s">
        <v>62</v>
      </c>
      <c r="S4" s="13"/>
      <c r="T4" s="13"/>
      <c r="U4" s="13"/>
      <c r="V4" s="13"/>
      <c r="W4" s="14"/>
    </row>
    <row r="5" ht="21.75" customHeight="1" spans="1:27">
      <c r="A5" s="15"/>
      <c r="B5" s="161"/>
      <c r="C5" s="15"/>
      <c r="D5" s="15"/>
      <c r="E5" s="16"/>
      <c r="F5" s="16"/>
      <c r="G5" s="16"/>
      <c r="H5" s="16"/>
      <c r="I5" s="31"/>
      <c r="J5" s="162" t="s">
        <v>58</v>
      </c>
      <c r="K5" s="163"/>
      <c r="L5" s="11" t="s">
        <v>59</v>
      </c>
      <c r="M5" s="11" t="s">
        <v>60</v>
      </c>
      <c r="N5" s="11" t="s">
        <v>58</v>
      </c>
      <c r="O5" s="11" t="s">
        <v>59</v>
      </c>
      <c r="P5" s="11" t="s">
        <v>60</v>
      </c>
      <c r="Q5" s="16"/>
      <c r="R5" s="11" t="s">
        <v>57</v>
      </c>
      <c r="S5" s="11" t="s">
        <v>64</v>
      </c>
      <c r="T5" s="11" t="s">
        <v>202</v>
      </c>
      <c r="U5" s="11" t="s">
        <v>66</v>
      </c>
      <c r="V5" s="11" t="s">
        <v>67</v>
      </c>
      <c r="W5" s="11" t="s">
        <v>68</v>
      </c>
    </row>
    <row r="6" ht="21" customHeight="1" spans="1:27">
      <c r="A6" s="31"/>
      <c r="B6" s="161"/>
      <c r="C6" s="31"/>
      <c r="D6" s="31"/>
      <c r="E6" s="31"/>
      <c r="F6" s="31"/>
      <c r="G6" s="31"/>
      <c r="H6" s="31"/>
      <c r="I6" s="31"/>
      <c r="J6" s="164"/>
      <c r="K6" s="165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7">
      <c r="A7" s="18"/>
      <c r="B7" s="166"/>
      <c r="C7" s="18"/>
      <c r="D7" s="18"/>
      <c r="E7" s="19"/>
      <c r="F7" s="19"/>
      <c r="G7" s="19"/>
      <c r="H7" s="19"/>
      <c r="I7" s="20"/>
      <c r="J7" s="71" t="s">
        <v>57</v>
      </c>
      <c r="K7" s="71" t="s">
        <v>264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7">
      <c r="A8" s="21">
        <v>1</v>
      </c>
      <c r="B8" s="167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21">
        <v>21</v>
      </c>
      <c r="V8" s="32">
        <v>22</v>
      </c>
      <c r="W8" s="168">
        <v>23</v>
      </c>
    </row>
    <row r="9" s="157" customFormat="1" ht="19.5" customHeight="1" spans="1:27">
      <c r="A9" s="169" t="s">
        <v>265</v>
      </c>
      <c r="B9" s="238" t="s">
        <v>266</v>
      </c>
      <c r="C9" s="171" t="s">
        <v>267</v>
      </c>
      <c r="D9" s="171" t="s">
        <v>70</v>
      </c>
      <c r="E9" s="169" t="s">
        <v>128</v>
      </c>
      <c r="F9" s="169" t="s">
        <v>129</v>
      </c>
      <c r="G9" s="169" t="s">
        <v>238</v>
      </c>
      <c r="H9" s="169" t="s">
        <v>239</v>
      </c>
      <c r="I9" s="23">
        <v>60000</v>
      </c>
      <c r="J9" s="23">
        <v>60000</v>
      </c>
      <c r="K9" s="23">
        <v>60000</v>
      </c>
      <c r="L9" s="172"/>
      <c r="M9" s="172"/>
      <c r="N9" s="173"/>
      <c r="O9" s="173"/>
      <c r="P9" s="173"/>
      <c r="Q9" s="173"/>
      <c r="R9" s="173"/>
      <c r="S9" s="173"/>
      <c r="T9" s="173"/>
      <c r="U9" s="173"/>
      <c r="V9" s="174"/>
      <c r="W9" s="175"/>
      <c r="X9"/>
      <c r="Y9"/>
      <c r="Z9"/>
      <c r="AA9"/>
    </row>
    <row r="10" s="157" customFormat="1" ht="19.5" customHeight="1" spans="1:27">
      <c r="A10" s="169" t="s">
        <v>265</v>
      </c>
      <c r="B10" s="238" t="s">
        <v>266</v>
      </c>
      <c r="C10" s="171" t="s">
        <v>267</v>
      </c>
      <c r="D10" s="171" t="s">
        <v>70</v>
      </c>
      <c r="E10" s="169" t="s">
        <v>128</v>
      </c>
      <c r="F10" s="169" t="s">
        <v>129</v>
      </c>
      <c r="G10" s="169" t="s">
        <v>268</v>
      </c>
      <c r="H10" s="169" t="s">
        <v>269</v>
      </c>
      <c r="I10" s="23">
        <v>120000</v>
      </c>
      <c r="J10" s="23">
        <v>120000</v>
      </c>
      <c r="K10" s="23">
        <v>120000</v>
      </c>
      <c r="L10" s="172"/>
      <c r="M10" s="172"/>
      <c r="N10" s="173"/>
      <c r="O10" s="173"/>
      <c r="P10" s="173"/>
      <c r="Q10" s="173"/>
      <c r="R10" s="173"/>
      <c r="S10" s="173"/>
      <c r="T10" s="173"/>
      <c r="U10" s="173"/>
      <c r="V10" s="174"/>
      <c r="W10" s="175"/>
      <c r="X10"/>
      <c r="Y10"/>
      <c r="Z10"/>
      <c r="AA10"/>
    </row>
    <row r="11" s="157" customFormat="1" ht="19.5" customHeight="1" spans="1:27">
      <c r="A11" s="169" t="s">
        <v>265</v>
      </c>
      <c r="B11" s="238" t="s">
        <v>266</v>
      </c>
      <c r="C11" s="171" t="s">
        <v>267</v>
      </c>
      <c r="D11" s="171" t="s">
        <v>70</v>
      </c>
      <c r="E11" s="169" t="s">
        <v>128</v>
      </c>
      <c r="F11" s="169" t="s">
        <v>129</v>
      </c>
      <c r="G11" s="169" t="s">
        <v>224</v>
      </c>
      <c r="H11" s="169" t="s">
        <v>225</v>
      </c>
      <c r="I11" s="23">
        <v>10000</v>
      </c>
      <c r="J11" s="23">
        <v>10000</v>
      </c>
      <c r="K11" s="23">
        <v>10000</v>
      </c>
      <c r="L11" s="172"/>
      <c r="M11" s="172"/>
      <c r="N11" s="173"/>
      <c r="O11" s="173"/>
      <c r="P11" s="173"/>
      <c r="Q11" s="173"/>
      <c r="R11" s="173"/>
      <c r="S11" s="173"/>
      <c r="T11" s="173"/>
      <c r="U11" s="173"/>
      <c r="V11" s="174"/>
      <c r="W11" s="175"/>
      <c r="X11"/>
      <c r="Y11"/>
      <c r="Z11"/>
      <c r="AA11"/>
    </row>
    <row r="12" s="157" customFormat="1" ht="19.5" customHeight="1" spans="1:27">
      <c r="A12" s="169" t="s">
        <v>265</v>
      </c>
      <c r="B12" s="238" t="s">
        <v>266</v>
      </c>
      <c r="C12" s="171" t="s">
        <v>267</v>
      </c>
      <c r="D12" s="171" t="s">
        <v>70</v>
      </c>
      <c r="E12" s="169" t="s">
        <v>128</v>
      </c>
      <c r="F12" s="169" t="s">
        <v>129</v>
      </c>
      <c r="G12" s="169" t="s">
        <v>228</v>
      </c>
      <c r="H12" s="169" t="s">
        <v>229</v>
      </c>
      <c r="I12" s="23">
        <v>70000</v>
      </c>
      <c r="J12" s="23">
        <v>70000</v>
      </c>
      <c r="K12" s="23">
        <v>70000</v>
      </c>
      <c r="L12" s="172"/>
      <c r="M12" s="172"/>
      <c r="N12" s="173"/>
      <c r="O12" s="173"/>
      <c r="P12" s="173"/>
      <c r="Q12" s="173"/>
      <c r="R12" s="173"/>
      <c r="S12" s="173"/>
      <c r="T12" s="173"/>
      <c r="U12" s="173"/>
      <c r="V12" s="174"/>
      <c r="W12" s="175"/>
      <c r="X12"/>
      <c r="Y12"/>
      <c r="Z12"/>
      <c r="AA12"/>
    </row>
    <row r="13" s="157" customFormat="1" ht="19.5" customHeight="1" spans="1:27">
      <c r="A13" s="169" t="s">
        <v>265</v>
      </c>
      <c r="B13" s="238" t="s">
        <v>266</v>
      </c>
      <c r="C13" s="171" t="s">
        <v>267</v>
      </c>
      <c r="D13" s="171" t="s">
        <v>70</v>
      </c>
      <c r="E13" s="169" t="s">
        <v>128</v>
      </c>
      <c r="F13" s="169" t="s">
        <v>129</v>
      </c>
      <c r="G13" s="169" t="s">
        <v>220</v>
      </c>
      <c r="H13" s="169" t="s">
        <v>221</v>
      </c>
      <c r="I13" s="23">
        <v>85000</v>
      </c>
      <c r="J13" s="23">
        <v>85000</v>
      </c>
      <c r="K13" s="23">
        <v>85000</v>
      </c>
      <c r="L13" s="172"/>
      <c r="M13" s="172"/>
      <c r="N13" s="173"/>
      <c r="O13" s="173"/>
      <c r="P13" s="173"/>
      <c r="Q13" s="173"/>
      <c r="R13" s="173"/>
      <c r="S13" s="173"/>
      <c r="T13" s="173"/>
      <c r="U13" s="173"/>
      <c r="V13" s="174"/>
      <c r="W13" s="175"/>
      <c r="X13"/>
      <c r="Y13"/>
      <c r="Z13"/>
      <c r="AA13"/>
    </row>
    <row r="14" s="157" customFormat="1" ht="19.5" customHeight="1" spans="1:27">
      <c r="A14" s="169" t="s">
        <v>265</v>
      </c>
      <c r="B14" s="238" t="s">
        <v>266</v>
      </c>
      <c r="C14" s="171" t="s">
        <v>267</v>
      </c>
      <c r="D14" s="171" t="s">
        <v>70</v>
      </c>
      <c r="E14" s="169" t="s">
        <v>128</v>
      </c>
      <c r="F14" s="169" t="s">
        <v>129</v>
      </c>
      <c r="G14" s="169" t="s">
        <v>236</v>
      </c>
      <c r="H14" s="169" t="s">
        <v>237</v>
      </c>
      <c r="I14" s="23">
        <v>76000</v>
      </c>
      <c r="J14" s="23">
        <v>76000</v>
      </c>
      <c r="K14" s="23">
        <v>76000</v>
      </c>
      <c r="L14" s="172"/>
      <c r="M14" s="172"/>
      <c r="N14" s="173"/>
      <c r="O14" s="173"/>
      <c r="P14" s="173"/>
      <c r="Q14" s="173"/>
      <c r="R14" s="173"/>
      <c r="S14" s="173"/>
      <c r="T14" s="173"/>
      <c r="U14" s="173"/>
      <c r="V14" s="174"/>
      <c r="W14" s="175"/>
      <c r="X14"/>
      <c r="Y14"/>
      <c r="Z14"/>
      <c r="AA14"/>
    </row>
    <row r="15" s="157" customFormat="1" ht="19.5" customHeight="1" spans="1:27">
      <c r="A15" s="169" t="s">
        <v>265</v>
      </c>
      <c r="B15" s="238" t="s">
        <v>266</v>
      </c>
      <c r="C15" s="171" t="s">
        <v>267</v>
      </c>
      <c r="D15" s="171" t="s">
        <v>70</v>
      </c>
      <c r="E15" s="169" t="s">
        <v>128</v>
      </c>
      <c r="F15" s="169" t="s">
        <v>129</v>
      </c>
      <c r="G15" s="169" t="s">
        <v>232</v>
      </c>
      <c r="H15" s="169" t="s">
        <v>233</v>
      </c>
      <c r="I15" s="23">
        <v>10000</v>
      </c>
      <c r="J15" s="23">
        <v>10000</v>
      </c>
      <c r="K15" s="23">
        <v>10000</v>
      </c>
      <c r="L15" s="172"/>
      <c r="M15" s="172"/>
      <c r="N15" s="173"/>
      <c r="O15" s="173"/>
      <c r="P15" s="173"/>
      <c r="Q15" s="173"/>
      <c r="R15" s="173"/>
      <c r="S15" s="173"/>
      <c r="T15" s="173"/>
      <c r="U15" s="173"/>
      <c r="V15" s="174"/>
      <c r="W15" s="175"/>
      <c r="X15"/>
      <c r="Y15"/>
      <c r="Z15"/>
      <c r="AA15"/>
    </row>
    <row r="16" s="157" customFormat="1" ht="19.5" customHeight="1" spans="1:27">
      <c r="A16" s="169" t="s">
        <v>265</v>
      </c>
      <c r="B16" s="238" t="s">
        <v>266</v>
      </c>
      <c r="C16" s="171" t="s">
        <v>267</v>
      </c>
      <c r="D16" s="171" t="s">
        <v>70</v>
      </c>
      <c r="E16" s="169" t="s">
        <v>128</v>
      </c>
      <c r="F16" s="169" t="s">
        <v>129</v>
      </c>
      <c r="G16" s="169" t="s">
        <v>270</v>
      </c>
      <c r="H16" s="169" t="s">
        <v>271</v>
      </c>
      <c r="I16" s="23">
        <v>89000</v>
      </c>
      <c r="J16" s="23">
        <v>89000</v>
      </c>
      <c r="K16" s="23">
        <v>89000</v>
      </c>
      <c r="L16" s="172"/>
      <c r="M16" s="172"/>
      <c r="N16" s="173"/>
      <c r="O16" s="173"/>
      <c r="P16" s="173"/>
      <c r="Q16" s="173"/>
      <c r="R16" s="173"/>
      <c r="S16" s="173"/>
      <c r="T16" s="173"/>
      <c r="U16" s="173"/>
      <c r="V16" s="174"/>
      <c r="W16" s="175"/>
      <c r="X16"/>
      <c r="Y16"/>
      <c r="Z16"/>
      <c r="AA16"/>
    </row>
    <row r="17" s="157" customFormat="1" ht="19.5" customHeight="1" spans="1:27">
      <c r="A17" s="169" t="s">
        <v>265</v>
      </c>
      <c r="B17" s="238" t="s">
        <v>266</v>
      </c>
      <c r="C17" s="171" t="s">
        <v>267</v>
      </c>
      <c r="D17" s="171" t="s">
        <v>70</v>
      </c>
      <c r="E17" s="169" t="s">
        <v>128</v>
      </c>
      <c r="F17" s="169" t="s">
        <v>129</v>
      </c>
      <c r="G17" s="169" t="s">
        <v>230</v>
      </c>
      <c r="H17" s="169" t="s">
        <v>231</v>
      </c>
      <c r="I17" s="23">
        <v>80000</v>
      </c>
      <c r="J17" s="23">
        <v>80000</v>
      </c>
      <c r="K17" s="23">
        <v>80000</v>
      </c>
      <c r="L17" s="172"/>
      <c r="M17" s="172"/>
      <c r="N17" s="173"/>
      <c r="O17" s="173"/>
      <c r="P17" s="173"/>
      <c r="Q17" s="173"/>
      <c r="R17" s="173"/>
      <c r="S17" s="173"/>
      <c r="T17" s="173"/>
      <c r="U17" s="173"/>
      <c r="V17" s="174"/>
      <c r="W17" s="175"/>
      <c r="X17"/>
      <c r="Y17"/>
      <c r="Z17"/>
      <c r="AA17"/>
    </row>
    <row r="18" customFormat="1" ht="18.75" customHeight="1" spans="1:27">
      <c r="A18" s="39" t="s">
        <v>178</v>
      </c>
      <c r="B18" s="40"/>
      <c r="C18" s="40"/>
      <c r="D18" s="40"/>
      <c r="E18" s="40"/>
      <c r="F18" s="40"/>
      <c r="G18" s="40"/>
      <c r="H18" s="41"/>
      <c r="I18" s="26">
        <v>600000</v>
      </c>
      <c r="J18" s="26">
        <v>600000</v>
      </c>
      <c r="K18" s="26">
        <v>600000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176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zoomScale="55" zoomScaleNormal="55" workbookViewId="0">
      <pane ySplit="1" topLeftCell="A2" activePane="bottomLeft" state="frozen"/>
      <selection/>
      <selection pane="bottomLeft" activeCell="D5" sqref="D5:D6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23.575" customWidth="1"/>
    <col min="4" max="4" width="23.575" style="147" customWidth="1"/>
    <col min="5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2"/>
      <c r="B1" s="2"/>
      <c r="C1" s="2"/>
      <c r="D1" s="148"/>
      <c r="E1" s="2"/>
      <c r="F1" s="2"/>
      <c r="G1" s="2"/>
      <c r="H1" s="2"/>
      <c r="I1" s="2"/>
      <c r="J1" s="2"/>
    </row>
    <row r="2" ht="18" customHeight="1" spans="1:10">
      <c r="J2" s="4" t="s">
        <v>272</v>
      </c>
    </row>
    <row r="3" ht="39.75" customHeight="1" spans="1:10">
      <c r="A3" s="69" t="str">
        <f>"2026"&amp;"年部门项目支出绩效目标表"</f>
        <v>2026年部门项目支出绩效目标表</v>
      </c>
      <c r="B3" s="5"/>
      <c r="C3" s="5"/>
      <c r="D3" s="149"/>
      <c r="E3" s="5"/>
      <c r="F3" s="70"/>
      <c r="G3" s="5"/>
      <c r="H3" s="70"/>
      <c r="I3" s="70"/>
      <c r="J3" s="5"/>
    </row>
    <row r="4" ht="17.25" customHeight="1" spans="1:10">
      <c r="A4" s="6" t="str">
        <f>"单位名称："&amp;"昆明市生态环境局东川分局"</f>
        <v>单位名称：昆明市生态环境局东川分局</v>
      </c>
    </row>
    <row r="5" ht="44.25" customHeight="1" spans="1:10">
      <c r="A5" s="71" t="s">
        <v>189</v>
      </c>
      <c r="B5" s="71" t="s">
        <v>273</v>
      </c>
      <c r="C5" s="71" t="s">
        <v>274</v>
      </c>
      <c r="D5" s="150" t="s">
        <v>275</v>
      </c>
      <c r="E5" s="71" t="s">
        <v>276</v>
      </c>
      <c r="F5" s="72" t="s">
        <v>277</v>
      </c>
      <c r="G5" s="71" t="s">
        <v>278</v>
      </c>
      <c r="H5" s="72" t="s">
        <v>279</v>
      </c>
      <c r="I5" s="72" t="s">
        <v>280</v>
      </c>
      <c r="J5" s="71" t="s">
        <v>281</v>
      </c>
    </row>
    <row r="6" ht="18.75" customHeight="1" spans="1:10">
      <c r="A6" s="151">
        <v>1</v>
      </c>
      <c r="B6" s="151">
        <v>2</v>
      </c>
      <c r="C6" s="151">
        <v>3</v>
      </c>
      <c r="D6" s="152">
        <v>4</v>
      </c>
      <c r="E6" s="151">
        <v>5</v>
      </c>
      <c r="F6" s="32">
        <v>6</v>
      </c>
      <c r="G6" s="151">
        <v>7</v>
      </c>
      <c r="H6" s="32">
        <v>8</v>
      </c>
      <c r="I6" s="32">
        <v>9</v>
      </c>
      <c r="J6" s="151">
        <v>10</v>
      </c>
    </row>
    <row r="7" ht="42" customHeight="1" spans="1:10">
      <c r="A7" s="33" t="s">
        <v>70</v>
      </c>
      <c r="B7" s="73"/>
      <c r="C7" s="73"/>
      <c r="D7" s="153"/>
      <c r="E7" s="74"/>
      <c r="F7" s="75"/>
      <c r="G7" s="74"/>
      <c r="H7" s="75"/>
      <c r="I7" s="75"/>
      <c r="J7" s="74"/>
    </row>
    <row r="8" ht="42" customHeight="1" spans="1:10">
      <c r="A8" s="154" t="s">
        <v>70</v>
      </c>
      <c r="B8" s="34"/>
      <c r="C8" s="34"/>
      <c r="D8" s="155"/>
      <c r="E8" s="33"/>
      <c r="F8" s="34"/>
      <c r="G8" s="33"/>
      <c r="H8" s="34"/>
      <c r="I8" s="34"/>
      <c r="J8" s="33"/>
    </row>
    <row r="9" ht="42" customHeight="1" spans="1:10">
      <c r="A9" s="156" t="s">
        <v>267</v>
      </c>
      <c r="B9" s="129" t="s">
        <v>282</v>
      </c>
      <c r="C9" s="129" t="s">
        <v>283</v>
      </c>
      <c r="D9" s="129" t="s">
        <v>284</v>
      </c>
      <c r="E9" s="129" t="s">
        <v>285</v>
      </c>
      <c r="F9" s="129" t="s">
        <v>286</v>
      </c>
      <c r="G9" s="129" t="s">
        <v>287</v>
      </c>
      <c r="H9" s="129" t="s">
        <v>288</v>
      </c>
      <c r="I9" s="129" t="s">
        <v>289</v>
      </c>
      <c r="J9" s="129" t="s">
        <v>285</v>
      </c>
    </row>
    <row r="10" ht="42" customHeight="1" spans="1:10">
      <c r="A10" s="156"/>
      <c r="B10" s="129" t="s">
        <v>282</v>
      </c>
      <c r="C10" s="129" t="s">
        <v>283</v>
      </c>
      <c r="D10" s="129" t="s">
        <v>284</v>
      </c>
      <c r="E10" s="129" t="s">
        <v>290</v>
      </c>
      <c r="F10" s="129" t="s">
        <v>286</v>
      </c>
      <c r="G10" s="129" t="s">
        <v>291</v>
      </c>
      <c r="H10" s="129" t="s">
        <v>288</v>
      </c>
      <c r="I10" s="129" t="s">
        <v>289</v>
      </c>
      <c r="J10" s="129" t="s">
        <v>292</v>
      </c>
    </row>
    <row r="11" ht="42" customHeight="1" spans="1:10">
      <c r="A11" s="156"/>
      <c r="B11" s="129" t="s">
        <v>282</v>
      </c>
      <c r="C11" s="129" t="s">
        <v>283</v>
      </c>
      <c r="D11" s="129" t="s">
        <v>284</v>
      </c>
      <c r="E11" s="129" t="s">
        <v>293</v>
      </c>
      <c r="F11" s="129" t="s">
        <v>286</v>
      </c>
      <c r="G11" s="129" t="s">
        <v>294</v>
      </c>
      <c r="H11" s="129" t="s">
        <v>288</v>
      </c>
      <c r="I11" s="129" t="s">
        <v>289</v>
      </c>
      <c r="J11" s="129" t="s">
        <v>295</v>
      </c>
    </row>
    <row r="12" ht="42" customHeight="1" spans="1:10">
      <c r="A12" s="156"/>
      <c r="B12" s="129" t="s">
        <v>282</v>
      </c>
      <c r="C12" s="129" t="s">
        <v>283</v>
      </c>
      <c r="D12" s="129" t="s">
        <v>284</v>
      </c>
      <c r="E12" s="129" t="s">
        <v>296</v>
      </c>
      <c r="F12" s="129" t="s">
        <v>286</v>
      </c>
      <c r="G12" s="129" t="s">
        <v>297</v>
      </c>
      <c r="H12" s="129" t="s">
        <v>288</v>
      </c>
      <c r="I12" s="129" t="s">
        <v>289</v>
      </c>
      <c r="J12" s="129" t="s">
        <v>298</v>
      </c>
    </row>
    <row r="13" ht="42" customHeight="1" spans="1:10">
      <c r="A13" s="156"/>
      <c r="B13" s="129" t="s">
        <v>282</v>
      </c>
      <c r="C13" s="129" t="s">
        <v>283</v>
      </c>
      <c r="D13" s="129" t="s">
        <v>284</v>
      </c>
      <c r="E13" s="129" t="s">
        <v>299</v>
      </c>
      <c r="F13" s="129" t="s">
        <v>286</v>
      </c>
      <c r="G13" s="129" t="s">
        <v>101</v>
      </c>
      <c r="H13" s="129" t="s">
        <v>288</v>
      </c>
      <c r="I13" s="129" t="s">
        <v>289</v>
      </c>
      <c r="J13" s="129" t="s">
        <v>300</v>
      </c>
    </row>
    <row r="14" ht="42" customHeight="1" spans="1:10">
      <c r="A14" s="156"/>
      <c r="B14" s="129" t="s">
        <v>282</v>
      </c>
      <c r="C14" s="129" t="s">
        <v>283</v>
      </c>
      <c r="D14" s="129" t="s">
        <v>284</v>
      </c>
      <c r="E14" s="129" t="s">
        <v>301</v>
      </c>
      <c r="F14" s="129" t="s">
        <v>286</v>
      </c>
      <c r="G14" s="129" t="s">
        <v>96</v>
      </c>
      <c r="H14" s="129" t="s">
        <v>288</v>
      </c>
      <c r="I14" s="129" t="s">
        <v>289</v>
      </c>
      <c r="J14" s="129" t="s">
        <v>302</v>
      </c>
    </row>
    <row r="15" ht="42" customHeight="1" spans="1:10">
      <c r="A15" s="156"/>
      <c r="B15" s="129" t="s">
        <v>282</v>
      </c>
      <c r="C15" s="129" t="s">
        <v>283</v>
      </c>
      <c r="D15" s="129" t="s">
        <v>284</v>
      </c>
      <c r="E15" s="129" t="s">
        <v>303</v>
      </c>
      <c r="F15" s="129" t="s">
        <v>286</v>
      </c>
      <c r="G15" s="129" t="s">
        <v>98</v>
      </c>
      <c r="H15" s="129" t="s">
        <v>288</v>
      </c>
      <c r="I15" s="129" t="s">
        <v>289</v>
      </c>
      <c r="J15" s="129" t="s">
        <v>304</v>
      </c>
    </row>
    <row r="16" ht="42" customHeight="1" spans="1:10">
      <c r="A16" s="156"/>
      <c r="B16" s="129" t="s">
        <v>282</v>
      </c>
      <c r="C16" s="129" t="s">
        <v>283</v>
      </c>
      <c r="D16" s="129" t="s">
        <v>284</v>
      </c>
      <c r="E16" s="129" t="s">
        <v>305</v>
      </c>
      <c r="F16" s="129" t="s">
        <v>286</v>
      </c>
      <c r="G16" s="129" t="s">
        <v>306</v>
      </c>
      <c r="H16" s="129" t="s">
        <v>288</v>
      </c>
      <c r="I16" s="129" t="s">
        <v>289</v>
      </c>
      <c r="J16" s="129" t="s">
        <v>307</v>
      </c>
    </row>
    <row r="17" ht="42" customHeight="1" spans="1:10">
      <c r="A17" s="156"/>
      <c r="B17" s="129" t="s">
        <v>282</v>
      </c>
      <c r="C17" s="129" t="s">
        <v>283</v>
      </c>
      <c r="D17" s="129" t="s">
        <v>284</v>
      </c>
      <c r="E17" s="129" t="s">
        <v>308</v>
      </c>
      <c r="F17" s="129" t="s">
        <v>286</v>
      </c>
      <c r="G17" s="129" t="s">
        <v>309</v>
      </c>
      <c r="H17" s="129" t="s">
        <v>310</v>
      </c>
      <c r="I17" s="129" t="s">
        <v>289</v>
      </c>
      <c r="J17" s="129" t="s">
        <v>311</v>
      </c>
    </row>
    <row r="18" ht="42" customHeight="1" spans="1:10">
      <c r="A18" s="156"/>
      <c r="B18" s="129" t="s">
        <v>282</v>
      </c>
      <c r="C18" s="129" t="s">
        <v>283</v>
      </c>
      <c r="D18" s="129" t="s">
        <v>284</v>
      </c>
      <c r="E18" s="129" t="s">
        <v>312</v>
      </c>
      <c r="F18" s="129" t="s">
        <v>286</v>
      </c>
      <c r="G18" s="129" t="s">
        <v>89</v>
      </c>
      <c r="H18" s="129" t="s">
        <v>288</v>
      </c>
      <c r="I18" s="129" t="s">
        <v>289</v>
      </c>
      <c r="J18" s="129" t="s">
        <v>313</v>
      </c>
    </row>
    <row r="19" ht="42" customHeight="1" spans="1:10">
      <c r="A19" s="156"/>
      <c r="B19" s="129" t="s">
        <v>282</v>
      </c>
      <c r="C19" s="129" t="s">
        <v>283</v>
      </c>
      <c r="D19" s="129" t="s">
        <v>284</v>
      </c>
      <c r="E19" s="129" t="s">
        <v>314</v>
      </c>
      <c r="F19" s="129" t="s">
        <v>286</v>
      </c>
      <c r="G19" s="129" t="s">
        <v>315</v>
      </c>
      <c r="H19" s="129" t="s">
        <v>288</v>
      </c>
      <c r="I19" s="129" t="s">
        <v>289</v>
      </c>
      <c r="J19" s="129" t="s">
        <v>316</v>
      </c>
    </row>
    <row r="20" ht="42" customHeight="1" spans="1:10">
      <c r="A20" s="156"/>
      <c r="B20" s="129" t="s">
        <v>282</v>
      </c>
      <c r="C20" s="129" t="s">
        <v>283</v>
      </c>
      <c r="D20" s="129" t="s">
        <v>284</v>
      </c>
      <c r="E20" s="129" t="s">
        <v>317</v>
      </c>
      <c r="F20" s="129" t="s">
        <v>286</v>
      </c>
      <c r="G20" s="129" t="s">
        <v>94</v>
      </c>
      <c r="H20" s="129" t="s">
        <v>310</v>
      </c>
      <c r="I20" s="129" t="s">
        <v>289</v>
      </c>
      <c r="J20" s="129" t="s">
        <v>318</v>
      </c>
    </row>
    <row r="21" ht="42" customHeight="1" spans="1:10">
      <c r="A21" s="156"/>
      <c r="B21" s="129" t="s">
        <v>282</v>
      </c>
      <c r="C21" s="129" t="s">
        <v>283</v>
      </c>
      <c r="D21" s="129" t="s">
        <v>319</v>
      </c>
      <c r="E21" s="129" t="s">
        <v>320</v>
      </c>
      <c r="F21" s="129" t="s">
        <v>321</v>
      </c>
      <c r="G21" s="129" t="s">
        <v>322</v>
      </c>
      <c r="H21" s="129" t="s">
        <v>323</v>
      </c>
      <c r="I21" s="129" t="s">
        <v>289</v>
      </c>
      <c r="J21" s="129" t="s">
        <v>324</v>
      </c>
    </row>
    <row r="22" ht="42" customHeight="1" spans="1:10">
      <c r="A22" s="156"/>
      <c r="B22" s="129" t="s">
        <v>282</v>
      </c>
      <c r="C22" s="129" t="s">
        <v>283</v>
      </c>
      <c r="D22" s="129" t="s">
        <v>319</v>
      </c>
      <c r="E22" s="129" t="s">
        <v>325</v>
      </c>
      <c r="F22" s="129" t="s">
        <v>321</v>
      </c>
      <c r="G22" s="129" t="s">
        <v>322</v>
      </c>
      <c r="H22" s="129" t="s">
        <v>323</v>
      </c>
      <c r="I22" s="129" t="s">
        <v>289</v>
      </c>
      <c r="J22" s="129" t="s">
        <v>326</v>
      </c>
    </row>
    <row r="23" ht="42" customHeight="1" spans="1:10">
      <c r="A23" s="156"/>
      <c r="B23" s="129" t="s">
        <v>282</v>
      </c>
      <c r="C23" s="129" t="s">
        <v>283</v>
      </c>
      <c r="D23" s="129" t="s">
        <v>327</v>
      </c>
      <c r="E23" s="129" t="s">
        <v>328</v>
      </c>
      <c r="F23" s="129" t="s">
        <v>321</v>
      </c>
      <c r="G23" s="129" t="s">
        <v>329</v>
      </c>
      <c r="H23" s="129" t="s">
        <v>330</v>
      </c>
      <c r="I23" s="129" t="s">
        <v>289</v>
      </c>
      <c r="J23" s="129" t="s">
        <v>331</v>
      </c>
    </row>
    <row r="24" ht="42" customHeight="1" spans="1:10">
      <c r="A24" s="156"/>
      <c r="B24" s="129" t="s">
        <v>282</v>
      </c>
      <c r="C24" s="129" t="s">
        <v>332</v>
      </c>
      <c r="D24" s="129" t="s">
        <v>333</v>
      </c>
      <c r="E24" s="129" t="s">
        <v>334</v>
      </c>
      <c r="F24" s="129" t="s">
        <v>286</v>
      </c>
      <c r="G24" s="129" t="s">
        <v>315</v>
      </c>
      <c r="H24" s="129" t="s">
        <v>323</v>
      </c>
      <c r="I24" s="129" t="s">
        <v>289</v>
      </c>
      <c r="J24" s="129" t="s">
        <v>335</v>
      </c>
    </row>
    <row r="25" ht="42" customHeight="1" spans="1:10">
      <c r="A25" s="156"/>
      <c r="B25" s="129" t="s">
        <v>282</v>
      </c>
      <c r="C25" s="129" t="s">
        <v>336</v>
      </c>
      <c r="D25" s="129" t="s">
        <v>337</v>
      </c>
      <c r="E25" s="129" t="s">
        <v>338</v>
      </c>
      <c r="F25" s="129" t="s">
        <v>286</v>
      </c>
      <c r="G25" s="129" t="s">
        <v>339</v>
      </c>
      <c r="H25" s="129" t="s">
        <v>323</v>
      </c>
      <c r="I25" s="129" t="s">
        <v>289</v>
      </c>
      <c r="J25" s="129" t="s">
        <v>340</v>
      </c>
    </row>
    <row r="26" ht="42" customHeight="1" spans="1:10">
      <c r="A26" s="156"/>
      <c r="B26" s="129" t="s">
        <v>282</v>
      </c>
      <c r="C26" s="129" t="s">
        <v>341</v>
      </c>
      <c r="D26" s="129" t="s">
        <v>341</v>
      </c>
      <c r="E26" s="129" t="s">
        <v>342</v>
      </c>
      <c r="F26" s="129" t="s">
        <v>321</v>
      </c>
      <c r="G26" s="129" t="s">
        <v>343</v>
      </c>
      <c r="H26" s="129" t="s">
        <v>344</v>
      </c>
      <c r="I26" s="129" t="s">
        <v>289</v>
      </c>
      <c r="J26" s="129" t="s">
        <v>345</v>
      </c>
    </row>
  </sheetData>
  <mergeCells count="4">
    <mergeCell ref="A3:J3"/>
    <mergeCell ref="A4:H4"/>
    <mergeCell ref="A9:A26"/>
    <mergeCell ref="B9:B2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周尚武</cp:lastModifiedBy>
  <dcterms:created xsi:type="dcterms:W3CDTF">2026-03-18T15:54:00Z</dcterms:created>
  <dcterms:modified xsi:type="dcterms:W3CDTF">2026-03-18T02:34:52Z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36DDFE7061684C15BC1CE404C68F7741_13</vt:lpwstr>
  </property>
</Properties>
</file>