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1000" firstSheet="15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  <sheet name="Sheet1" sheetId="19" r:id="rId19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<sst xmlns="http://schemas.openxmlformats.org/spreadsheetml/2006/main" count="1260" uniqueCount="473">
  <si>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</si>
  <si>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</si>
  <si>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</si>
  <si>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</si>
  <si>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</si>
  <si>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</si>
  <si>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</si>
  <si>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</si>
  <si>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</si>
  <si>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</si>
  <si>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</si>
  <si>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</si>
  <si>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</si>
  <si>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</si>
  <si>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</si>
  <si>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</si>
  <si>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</si>
  <si>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</si>
  <si>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</si>
  <si>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</si>
  <si>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</si>
  <si>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</si>
  <si>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</si>
  <si>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</si>
  <si>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</si>
  <si>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</si>
  <si>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</si>
  <si>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</si>
  <si>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</si>
  <si>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</si>
  <si>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</si>
  <si>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</si>
  <si>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</si>
  <si>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</si>
  <si>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</si>
  <si>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</si>
  <si>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</si>
  <si>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</si>
  <si>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</si>
  <si>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</si>
  <si>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</si>
  <si>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</si>
  <si>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</si>
  <si>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</si>
  <si>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</si>
  <si>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</si>
  <si>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</si>
  <si>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</si>
  <si>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</si>
  <si>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</si>
  <si>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</si>
  <si>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</si>
  <si>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</si>
  <si>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单位名称：昆明市东川区阿旺镇中心学校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</si>
  <si>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</si>
  <si>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</si>
  <si>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</si>
  <si>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</si>
  <si>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</si>
  <si>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</si>
  <si>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</si>
  <si>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</si>
  <si>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</si>
  <si>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</si>
  <si>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</si>
  <si>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</si>
  <si>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</si>
  <si>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</si>
  <si>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</si>
  <si>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</si>
  <si>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105007</t>
  </si>
  <si>
    <t>昆明市东川区阿旺镇中心学校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</si>
  <si>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</si>
  <si>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</si>
  <si>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</si>
  <si>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</si>
  <si>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</si>
  <si>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</si>
  <si>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</si>
  <si>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</si>
  <si>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</si>
  <si>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</si>
  <si>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</si>
  <si>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</si>
  <si>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</si>
  <si>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</si>
  <si>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</si>
  <si>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</si>
  <si>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</si>
  <si>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</si>
  <si>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</si>
  <si>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</si>
  <si>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</si>
  <si>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</si>
  <si>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</si>
  <si>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</si>
  <si>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</si>
  <si>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</si>
  <si>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</si>
  <si>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</si>
  <si>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</si>
  <si>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</si>
  <si>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</si>
  <si>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</si>
  <si>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</si>
  <si>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</si>
  <si>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</si>
  <si>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</si>
  <si>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</si>
  <si>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</si>
  <si>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</si>
  <si>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</si>
  <si>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</si>
  <si>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</si>
  <si>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</si>
  <si>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</si>
  <si>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</si>
  <si>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</si>
  <si>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</si>
  <si>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</si>
  <si>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</si>
  <si>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</si>
  <si>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2080802</t>
  </si>
  <si>
    <t>伤残抚恤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</si>
  <si>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</si>
  <si>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</si>
  <si>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</si>
  <si>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</si>
  <si>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</si>
  <si>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</si>
  <si>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</si>
  <si>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</si>
  <si>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</si>
  <si>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</si>
  <si>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217</t>
  </si>
  <si>
    <t>金融支出</t>
  </si>
  <si>
    <t>21799</t>
  </si>
  <si>
    <t>其他金融支出</t>
  </si>
  <si>
    <t>2179999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</si>
  <si>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</si>
  <si>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</si>
  <si>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</si>
  <si>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</si>
  <si>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</si>
  <si>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</si>
  <si>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</si>
  <si>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</si>
  <si>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</si>
  <si>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</si>
  <si>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</si>
  <si>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</si>
  <si>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</si>
  <si>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</si>
  <si>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</si>
  <si>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</si>
  <si>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</si>
  <si>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</si>
  <si>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</si>
  <si>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</si>
  <si>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</si>
  <si>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</si>
  <si>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</si>
  <si>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</si>
  <si>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</si>
  <si>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</si>
  <si>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</si>
  <si>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</si>
  <si>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</si>
  <si>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</si>
  <si>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</si>
  <si>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</si>
  <si>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</si>
  <si>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</si>
  <si>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</si>
  <si>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</si>
  <si>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</si>
  <si>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</si>
  <si>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</si>
  <si>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</si>
  <si>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</si>
  <si>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</si>
  <si>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</si>
  <si>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</si>
  <si>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</si>
  <si>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</si>
  <si>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</si>
  <si>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</si>
  <si>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</si>
  <si>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</si>
  <si>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</si>
  <si>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</si>
  <si>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备注：昆明市东川区阿旺镇中心学校2026年度无一般公共预算“三公”经费支出预算支出情况，此表无数据。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</si>
  <si>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</si>
  <si>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</si>
  <si>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</si>
  <si>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</si>
  <si>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</si>
  <si>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</si>
  <si>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</si>
  <si>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</si>
  <si>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</si>
  <si>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</si>
  <si>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</si>
  <si>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</si>
  <si>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</si>
  <si>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</si>
  <si>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</si>
  <si>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</si>
  <si>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</si>
  <si>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</si>
  <si>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</si>
  <si>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</si>
  <si>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昆明市东川区教育体育局</t>
  </si>
  <si>
    <t>530113210000000000962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</si>
  <si>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</si>
  <si>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</si>
  <si>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</si>
  <si>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</si>
  <si>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</si>
  <si>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</si>
  <si>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</si>
  <si>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</si>
  <si>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</si>
  <si>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530113210000000000963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</si>
  <si>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</si>
  <si>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</si>
  <si>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</si>
  <si>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</si>
  <si>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</si>
  <si>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</si>
  <si>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</si>
  <si>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</si>
  <si>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</si>
  <si>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</si>
  <si>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</si>
  <si>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530113210000000000964</t>
  </si>
  <si>
    <t>30113</t>
  </si>
  <si>
    <t>530113210000000000971</t>
  </si>
  <si>
    <t>离退休公用经费</t>
  </si>
  <si>
    <t>30299</t>
  </si>
  <si>
    <t>其他商品和服务支出</t>
  </si>
  <si>
    <t>530113221100000293743</t>
  </si>
  <si>
    <t>离退休生活补助</t>
  </si>
  <si>
    <t>30305</t>
  </si>
  <si>
    <t>生活补助</t>
  </si>
  <si>
    <t>530113231100001167540</t>
  </si>
  <si>
    <t>工会经费</t>
  </si>
  <si>
    <t>30228</t>
  </si>
  <si>
    <t>530113231100001169452</t>
  </si>
  <si>
    <t>编外聘用人员支出</t>
  </si>
  <si>
    <t>30199</t>
  </si>
  <si>
    <t>其他工资福利支出</t>
  </si>
  <si>
    <t>530113231100001504702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</si>
  <si>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</si>
  <si>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</si>
  <si>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</si>
  <si>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</si>
  <si>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</si>
  <si>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</si>
  <si>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</si>
  <si>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</si>
  <si>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</si>
  <si>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530113261100004991820</t>
  </si>
  <si>
    <t>事业单位职工伤残抚恤资金</t>
  </si>
  <si>
    <t>30304</t>
  </si>
  <si>
    <t>抚恤金</t>
  </si>
  <si>
    <t>530113261100004991840</t>
  </si>
  <si>
    <t>遗属补助经费</t>
  </si>
  <si>
    <t>事业发展类</t>
  </si>
  <si>
    <t>530113231100002202276</t>
  </si>
  <si>
    <t>课后服务自有资金</t>
  </si>
  <si>
    <t>30201</t>
  </si>
  <si>
    <t>办公费</t>
  </si>
  <si>
    <t>530113241100002275142</t>
  </si>
  <si>
    <t>公办幼儿园保教费项目资金</t>
  </si>
  <si>
    <t>30226</t>
  </si>
  <si>
    <t>劳务费</t>
  </si>
  <si>
    <t>530113241100002299873</t>
  </si>
  <si>
    <t>单位资金收支专户利息资金</t>
  </si>
  <si>
    <t>39999</t>
  </si>
  <si>
    <t>530113251100003687218</t>
  </si>
  <si>
    <t>教育自有资金</t>
  </si>
  <si>
    <t>530113261100005091225</t>
  </si>
  <si>
    <t>伙食费自有资金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</si>
  <si>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</si>
  <si>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</si>
  <si>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</si>
  <si>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</si>
  <si>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</si>
  <si>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</si>
  <si>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</si>
  <si>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</si>
  <si>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</si>
  <si>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</si>
  <si>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课后服务费自有资金</t>
  </si>
  <si>
    <t>产出指标</t>
  </si>
  <si>
    <t>质量指标</t>
  </si>
  <si>
    <t>对提升教育教学质量塌起到的作用</t>
  </si>
  <si>
    <t>=</t>
  </si>
  <si>
    <t>得到提升</t>
  </si>
  <si>
    <t>%</t>
  </si>
  <si>
    <t>定性指标</t>
  </si>
  <si>
    <t>效益指标</t>
  </si>
  <si>
    <t>社会效益</t>
  </si>
  <si>
    <t>解决家长接送学生上下学问题</t>
  </si>
  <si>
    <t>得到缓解</t>
  </si>
  <si>
    <t>满意度指标</t>
  </si>
  <si>
    <t>服务对象满意度</t>
  </si>
  <si>
    <t>师生满意度</t>
  </si>
  <si>
    <t>&gt;=</t>
  </si>
  <si>
    <t>95</t>
  </si>
  <si>
    <t>时效指标</t>
  </si>
  <si>
    <t>项目完成时间</t>
  </si>
  <si>
    <t>当年完成</t>
  </si>
  <si>
    <t>提升资金使用效率</t>
  </si>
  <si>
    <t>群众满意度</t>
  </si>
  <si>
    <t>90</t>
  </si>
  <si>
    <t>定量指标</t>
  </si>
  <si>
    <t>做好本部门人员、公用经费保障，按规定落实干部职工各项待遇，支持部门正常履职。</t>
  </si>
  <si>
    <t>数量指标</t>
  </si>
  <si>
    <t>遗属补助发放人数</t>
  </si>
  <si>
    <t>一</t>
  </si>
  <si>
    <t>人</t>
  </si>
  <si>
    <t xml:space="preserve">反映财政供养部门（单位）遗属补助人员数量。
</t>
  </si>
  <si>
    <t>部门运转</t>
  </si>
  <si>
    <t>正常运转</t>
  </si>
  <si>
    <t xml:space="preserve">反映部门（单位）运转情况。
</t>
  </si>
  <si>
    <t>社会公众满意度</t>
  </si>
  <si>
    <t xml:space="preserve">反映社会公众对部门（单位）履职情况的满意程度。
</t>
  </si>
  <si>
    <t>一至四级伤残？：职工可享受按月领取伤残津贴等待遇。具体标准为：一级90%、二级85%、三级80%、四级75%的本人工资。若实际金额低于当地最低工资标准，由工伤保险基金补足差额。</t>
  </si>
  <si>
    <t>单位享受伤残抚恤人数</t>
  </si>
  <si>
    <t>1.00</t>
  </si>
  <si>
    <t>享受伤残抚恤人数</t>
  </si>
  <si>
    <t>改善单位因公伤残人员康复条件</t>
  </si>
  <si>
    <t>得到改善</t>
  </si>
  <si>
    <t>改善单位因公伤残人员康复条件情况</t>
  </si>
  <si>
    <t>伤残抚恤金发放年度</t>
  </si>
  <si>
    <t>预算年度当年完成</t>
  </si>
  <si>
    <t>《工伤保险条例》实施效果</t>
  </si>
  <si>
    <t>效果良好</t>
  </si>
  <si>
    <t>评价《工伤保险条例》实施效果情况</t>
  </si>
  <si>
    <t>享受补助职工及其家庭满意度</t>
  </si>
  <si>
    <t>享受补助职工及其家庭满意度情况</t>
  </si>
  <si>
    <t>提升资金使用率情况</t>
  </si>
  <si>
    <t>项目资金使用情况</t>
  </si>
  <si>
    <t>提升社会对教育的认同感</t>
  </si>
  <si>
    <t>群众对教育的认可</t>
  </si>
  <si>
    <t>学校师生满意度</t>
  </si>
  <si>
    <t>学校师生满意情况</t>
  </si>
  <si>
    <t>公办幼儿园教育教学质量提升情况</t>
  </si>
  <si>
    <t>项目实施年限</t>
  </si>
  <si>
    <t>项目完成时间要求</t>
  </si>
  <si>
    <t>解决公办幼儿园师资紧张问题</t>
  </si>
  <si>
    <t>改善公办幼儿园办学条件情况</t>
  </si>
  <si>
    <t>问卷调查</t>
  </si>
  <si>
    <t>社会对公办幼儿园的满意度</t>
  </si>
  <si>
    <t>教育自有资金，包含捐赠款、伙食费、其他教育收入等。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</si>
  <si>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</si>
  <si>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</si>
  <si>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</si>
  <si>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</si>
  <si>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备注：昆明市东川区阿旺镇中心学校2026年度无部门政府性基金预算支出预算支出情况，此表无数据。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</si>
  <si>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</si>
  <si>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</si>
  <si>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</si>
  <si>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</si>
  <si>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</si>
  <si>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</si>
  <si>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</si>
  <si>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</si>
  <si>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</si>
  <si>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</si>
  <si>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</si>
  <si>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备注：昆明市东川区阿旺镇中心学校2026年度无部门政府采购预算支出情况，此表无数据。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</si>
  <si>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</si>
  <si>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</si>
  <si>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</si>
  <si>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</si>
  <si>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</si>
  <si>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</si>
  <si>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</si>
  <si>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备注：昆明市东川区阿旺镇中心学校2026年度无部门政府购买服务预算支出情况，此表无数据。</t>
  </si>
  <si>
    <t>预算09-1表</t>
  </si>
  <si>
    <t>单位名称（项目）</t>
  </si>
  <si>
    <t>地区</t>
  </si>
  <si>
    <t>备注：昆明市东川区阿旺镇中心学校2026年度无对下转移支付预算表支出情况，此表无数据。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</si>
  <si>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</si>
  <si>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</si>
  <si>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</si>
  <si>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</si>
  <si>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</si>
  <si>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</si>
  <si>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</si>
  <si>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</si>
  <si>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</si>
  <si>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备注：昆明市东川区阿旺镇中心学校2026年度无新增资产配置情况，此表无数据。</t>
  </si>
  <si>
    <t>预算11表</t>
  </si>
  <si>
    <t>上级补助</t>
  </si>
  <si>
    <t>备注：昆明市东川区阿旺镇中心学校2026年度无上级补助项目支出预算支出情况，此表无数据。</t>
  </si>
  <si>
    <t>预算12表</t>
  </si>
  <si>
    <t>项目级次</t>
  </si>
  <si>
    <t>114 对个人和家庭的补助</t>
  </si>
  <si>
    <t>本级</t>
  </si>
  <si>
    <t>313 事业发展类</t>
  </si>
  <si>
    <t/>
  </si>
  <si>
    <t>预算6表</t>
  </si>
  <si>
    <t>部门编码</t>
  </si>
  <si>
    <t>A2162361101</t>
  </si>
  <si>
    <t>部门名称</t>
  </si>
  <si>
    <t>内容</t>
  </si>
  <si>
    <t>说明</t>
  </si>
  <si>
    <t>部门总体目标</t>
  </si>
  <si>
    <t>部门职责</t>
  </si>
  <si>
    <t>实施小学义务教育，促进基础教育发展，完成小学学历教育相关社会服务。</t>
  </si>
  <si>
    <t>根据三定方案归纳</t>
  </si>
  <si>
    <t>一、保障小学义务教育工作正常开展，按质按量完成教育教学任务，保障教职工工资和福利，保障适龄儿童就近入学，认真落实营养改善补助、寄宿生补助等学生资助工作，全面推进素质教育、全面推进教育均衡发展。二、在核定的人员编制内，负责校内机构设置，人员调配、聘任、考核等工作，加强教师队伍和管理队伍建设，努力创造条件，提高学校教职工的综合素质。三、坚持管好、用好学校经费，提高办学效益。</t>
  </si>
  <si>
    <t>根据部门职责，中长期规划，各级党委，各级政府要求归纳</t>
  </si>
  <si>
    <t>部门年度目标</t>
  </si>
  <si>
    <t>一、夯实小学义务教育，促进义务教育均衡发展。按质按量完成本年度教育教学任务，并对学生进行质量检测，教育培养学生全面发展，让社会满意、家长满意。二、保障小学义务教育工作正常开展，保障教职工工资和福利，保障适龄儿童就近入学。三、坚持管好、用好学校经费，提高办学效益。严格执行国家财经纪律和财务制度，对核定的办学经费统筹使用，努力改善师生的学习、工作、生活条件，营造优美的育人环境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</si>
  <si>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</si>
  <si>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</si>
  <si>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</si>
  <si>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</si>
  <si>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</si>
  <si>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</si>
  <si>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</si>
  <si>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</si>
  <si>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</si>
  <si>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在职人员工资及公用经费支出、三类人员工资及社保费支出、学前教育劳务费及办公费支出。</t>
  </si>
  <si>
    <t>退休人员生活补助及公用经费支出、在职基本养老保险缴费及计实职业年金缴费支出、遗属生活补助和伤残抚恤支出</t>
  </si>
  <si>
    <t>事业单位医疗、公务员医疗补助、工伤保险支出</t>
  </si>
  <si>
    <t>收支专户利息支出</t>
  </si>
  <si>
    <t>在职人员公积金支出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</si>
  <si>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</si>
  <si>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</si>
  <si>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</si>
  <si>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</si>
  <si>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</si>
  <si>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在职教师数</t>
  </si>
  <si>
    <t>&lt;=</t>
  </si>
  <si>
    <t>达到项目指标为满分</t>
  </si>
  <si>
    <t>2025年12月在职教师人数</t>
  </si>
  <si>
    <t>年初预算</t>
  </si>
  <si>
    <t>退休人员数</t>
  </si>
  <si>
    <t>2025年12月退休教师人数</t>
  </si>
  <si>
    <t>义务教育适龄儿童毛入学率</t>
  </si>
  <si>
    <t>适龄儿童入学情况</t>
  </si>
  <si>
    <t>义务教育法</t>
  </si>
  <si>
    <t>教学质量</t>
  </si>
  <si>
    <t>按质按量完成教学任务，教学质量良好</t>
  </si>
  <si>
    <t>学校目标规划</t>
  </si>
  <si>
    <t>成本指标</t>
  </si>
  <si>
    <t>元</t>
  </si>
  <si>
    <t>年初预算支出情况</t>
  </si>
  <si>
    <t>经济效益指标</t>
  </si>
  <si>
    <t>人才培养</t>
  </si>
  <si>
    <t>为国家培养新型人才打下坚实基础，提高当地人民的文化水平，推动当地的经济发展</t>
  </si>
  <si>
    <t>社会效益指标</t>
  </si>
  <si>
    <t>适龄儿童入学率</t>
  </si>
  <si>
    <t>保障辖区适龄儿童就近入学</t>
  </si>
  <si>
    <t>学校发展</t>
  </si>
  <si>
    <t>学校的教育教学秩序良好，德育创新，文化建设优美、积极向上，小考成绩稳步提升，社会满意度高</t>
  </si>
  <si>
    <t>文化建设</t>
  </si>
  <si>
    <t>提高当地人民的文化水平</t>
  </si>
  <si>
    <t>推动当地发展</t>
  </si>
  <si>
    <t>通过文化知识的培养，提高当地的就业率</t>
  </si>
  <si>
    <t>服务对象满意度指标</t>
  </si>
  <si>
    <t>学生调查满意率</t>
  </si>
  <si>
    <t>办学生满意的教育，学生调查满意率</t>
  </si>
  <si>
    <t>家长调查满意率</t>
  </si>
  <si>
    <t>办家长满意的教育，家长调查满意率</t>
  </si>
  <si>
    <t>社会调查满意率</t>
  </si>
  <si>
    <t>办社会满意的教育，社会调查满意率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</si>
</sst>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  <numFmt numFmtId="181" formatCode="0.00_ "/>
    <numFmt numFmtId="182" formatCode="0_);\(0\)"/>
  </numFmts>
  <fonts count="42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indexed="8"/>
      <name val="宋体"/>
      <charset val="134"/>
    </font>
    <font>
      <sz val="10"/>
      <name val="Arial"/>
      <charset val="0"/>
    </font>
    <font>
      <sz val="9"/>
      <color theme="1"/>
      <name val="宋体"/>
      <charset val="134"/>
    </font>
    <font>
      <sz val="12"/>
      <color rgb="FF000000"/>
      <name val="宋体"/>
      <charset val="134"/>
    </font>
    <font>
      <sz val="9"/>
      <name val="Arial"/>
      <charset val="0"/>
    </font>
    <font>
      <sz val="9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7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176" fontId="12" fillId="0" borderId="1">
      <alignment horizontal="right" vertical="center"/>
    </xf>
    <xf numFmtId="49" fontId="12" fillId="0" borderId="1">
      <alignment horizontal="left" vertical="center" wrapText="1"/>
    </xf>
    <xf numFmtId="176" fontId="12" fillId="0" borderId="1">
      <alignment horizontal="right" vertical="center"/>
    </xf>
    <xf numFmtId="177" fontId="12" fillId="0" borderId="1">
      <alignment horizontal="right" vertical="center"/>
    </xf>
    <xf numFmtId="178" fontId="12" fillId="0" borderId="1">
      <alignment horizontal="right" vertical="center"/>
    </xf>
    <xf numFmtId="179" fontId="12" fillId="0" borderId="1">
      <alignment horizontal="right" vertical="center"/>
    </xf>
    <xf numFmtId="10" fontId="12" fillId="0" borderId="1">
      <alignment horizontal="right" vertical="center"/>
    </xf>
    <xf numFmtId="180" fontId="12" fillId="0" borderId="1">
      <alignment horizontal="right" vertical="center"/>
    </xf>
    <xf numFmtId="0" fontId="12" fillId="0" borderId="0">
      <alignment vertical="top"/>
      <protection locked="0"/>
    </xf>
  </cellStyleXfs>
  <cellXfs count="245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81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5" xfId="0" applyNumberFormat="1" applyFont="1" applyFill="1" applyBorder="1" applyAlignment="1">
      <alignment horizontal="left" vertical="center" wrapText="1"/>
    </xf>
    <xf numFmtId="49" fontId="7" fillId="0" borderId="6" xfId="0" applyNumberFormat="1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181" fontId="9" fillId="0" borderId="1" xfId="0" applyNumberFormat="1" applyFont="1" applyBorder="1" applyAlignment="1">
      <alignment horizontal="center" vertical="center"/>
    </xf>
    <xf numFmtId="181" fontId="2" fillId="0" borderId="1" xfId="0" applyNumberFormat="1" applyFont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 wrapText="1"/>
    </xf>
    <xf numFmtId="49" fontId="7" fillId="0" borderId="7" xfId="0" applyNumberFormat="1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7" fillId="0" borderId="8" xfId="0" applyFont="1" applyFill="1" applyBorder="1" applyAlignment="1" applyProtection="1">
      <alignment vertical="center" wrapText="1" readingOrder="1"/>
      <protection locked="0"/>
    </xf>
    <xf numFmtId="0" fontId="7" fillId="0" borderId="8" xfId="57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8" xfId="57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>
      <alignment vertical="center" wrapText="1" readingOrder="1"/>
    </xf>
    <xf numFmtId="18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>
      <alignment horizontal="center"/>
    </xf>
    <xf numFmtId="0" fontId="7" fillId="0" borderId="8" xfId="0" applyFont="1" applyFill="1" applyBorder="1" applyAlignment="1" applyProtection="1">
      <alignment horizontal="left" vertical="center" wrapText="1" readingOrder="1"/>
      <protection locked="0"/>
    </xf>
    <xf numFmtId="4" fontId="12" fillId="0" borderId="1" xfId="57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57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81" fontId="6" fillId="0" borderId="1" xfId="0" applyNumberFormat="1" applyFont="1" applyBorder="1" applyAlignment="1">
      <alignment horizontal="center" vertical="center"/>
    </xf>
    <xf numFmtId="181" fontId="9" fillId="0" borderId="1" xfId="0" applyNumberFormat="1" applyFont="1" applyBorder="1" applyAlignment="1">
      <alignment horizontal="right" vertical="center"/>
    </xf>
    <xf numFmtId="49" fontId="10" fillId="0" borderId="1" xfId="0" applyNumberFormat="1" applyFont="1" applyBorder="1" applyAlignment="1">
      <alignment horizontal="center" vertical="center"/>
    </xf>
    <xf numFmtId="0" fontId="7" fillId="0" borderId="8" xfId="57" applyFont="1" applyFill="1" applyBorder="1" applyAlignment="1" applyProtection="1">
      <alignment horizontal="left" vertical="center" wrapText="1"/>
    </xf>
    <xf numFmtId="0" fontId="7" fillId="0" borderId="8" xfId="0" applyFont="1" applyFill="1" applyBorder="1" applyAlignment="1"/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4" fillId="0" borderId="0" xfId="0" applyFont="1" applyBorder="1" applyAlignment="1" applyProtection="1">
      <alignment vertical="top"/>
      <protection locked="0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Protection="1">
      <protection locked="0"/>
    </xf>
    <xf numFmtId="0" fontId="14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6" fillId="0" borderId="0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7" fillId="0" borderId="0" xfId="0" applyFont="1" applyBorder="1" applyAlignment="1" applyProtection="1">
      <alignment horizontal="right"/>
      <protection locked="0"/>
    </xf>
    <xf numFmtId="49" fontId="17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49" fontId="5" fillId="0" borderId="10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  <protection locked="0"/>
    </xf>
    <xf numFmtId="176" fontId="22" fillId="0" borderId="1" xfId="0" applyNumberFormat="1" applyFont="1" applyBorder="1" applyAlignment="1">
      <alignment horizontal="right" vertical="center"/>
    </xf>
    <xf numFmtId="0" fontId="20" fillId="2" borderId="9" xfId="0" applyFont="1" applyFill="1" applyBorder="1" applyAlignment="1">
      <alignment horizontal="center" vertical="center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2" borderId="11" xfId="0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" workbookViewId="0">
      <selection activeCell="B15" sqref="B15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100"/>
      <c r="B1" s="100"/>
      <c r="C1" s="100"/>
      <c r="D1" s="116" t="s">
        <v>0</v>
      </c>
    </row>
    <row r="2" ht="41.25" customHeight="1" spans="1:1">
      <c r="A2" s="95" t="str">
        <f>"2026"&amp;"年部门财务收支预算总表"</f>
        <v>2026年部门财务收支预算总表</v>
      </c>
    </row>
    <row r="3" ht="17.25" customHeight="1" spans="1:4">
      <c r="A3" s="98" t="str">
        <f>"单位名称："&amp;"昆明市东川区阿旺镇中心学校"</f>
        <v>单位名称：昆明市东川区阿旺镇中心学校</v>
      </c>
      <c r="B3" s="210"/>
      <c r="D3" s="189" t="s">
        <v>1</v>
      </c>
    </row>
    <row r="4" ht="23.25" customHeight="1" spans="1:4">
      <c r="A4" s="211" t="s">
        <v>2</v>
      </c>
      <c r="B4" s="212"/>
      <c r="C4" s="211" t="s">
        <v>3</v>
      </c>
      <c r="D4" s="212"/>
    </row>
    <row r="5" ht="24" customHeight="1" spans="1:4">
      <c r="A5" s="211" t="s">
        <v>4</v>
      </c>
      <c r="B5" s="211" t="s">
        <v>5</v>
      </c>
      <c r="C5" s="211" t="s">
        <v>6</v>
      </c>
      <c r="D5" s="211" t="s">
        <v>5</v>
      </c>
    </row>
    <row r="6" ht="17.25" customHeight="1" spans="1:4">
      <c r="A6" s="213" t="s">
        <v>7</v>
      </c>
      <c r="B6" s="130">
        <v>32234559.12</v>
      </c>
      <c r="C6" s="213" t="s">
        <v>8</v>
      </c>
      <c r="D6" s="130"/>
    </row>
    <row r="7" ht="17.25" customHeight="1" spans="1:4">
      <c r="A7" s="213" t="s">
        <v>9</v>
      </c>
      <c r="B7" s="130"/>
      <c r="C7" s="213" t="s">
        <v>10</v>
      </c>
      <c r="D7" s="130"/>
    </row>
    <row r="8" ht="17.25" customHeight="1" spans="1:4">
      <c r="A8" s="213" t="s">
        <v>11</v>
      </c>
      <c r="B8" s="130"/>
      <c r="C8" s="244" t="s">
        <v>12</v>
      </c>
      <c r="D8" s="130"/>
    </row>
    <row r="9" ht="17.25" customHeight="1" spans="1:4">
      <c r="A9" s="213" t="s">
        <v>13</v>
      </c>
      <c r="B9" s="130"/>
      <c r="C9" s="244" t="s">
        <v>14</v>
      </c>
      <c r="D9" s="130"/>
    </row>
    <row r="10" ht="17.25" customHeight="1" spans="1:4">
      <c r="A10" s="213" t="s">
        <v>15</v>
      </c>
      <c r="B10" s="130">
        <v>855000</v>
      </c>
      <c r="C10" s="244" t="s">
        <v>16</v>
      </c>
      <c r="D10" s="130">
        <v>23372474.6</v>
      </c>
    </row>
    <row r="11" ht="17.25" customHeight="1" spans="1:4">
      <c r="A11" s="213" t="s">
        <v>17</v>
      </c>
      <c r="B11" s="130">
        <v>200000</v>
      </c>
      <c r="C11" s="244" t="s">
        <v>18</v>
      </c>
      <c r="D11" s="130"/>
    </row>
    <row r="12" ht="17.25" customHeight="1" spans="1:4">
      <c r="A12" s="213" t="s">
        <v>19</v>
      </c>
      <c r="B12" s="130"/>
      <c r="C12" s="86" t="s">
        <v>20</v>
      </c>
      <c r="D12" s="130"/>
    </row>
    <row r="13" ht="17.25" customHeight="1" spans="1:4">
      <c r="A13" s="213" t="s">
        <v>21</v>
      </c>
      <c r="B13" s="130"/>
      <c r="C13" s="86" t="s">
        <v>22</v>
      </c>
      <c r="D13" s="130">
        <v>4561042.52</v>
      </c>
    </row>
    <row r="14" ht="17.25" customHeight="1" spans="1:4">
      <c r="A14" s="213" t="s">
        <v>23</v>
      </c>
      <c r="B14" s="130"/>
      <c r="C14" s="86" t="s">
        <v>24</v>
      </c>
      <c r="D14" s="130">
        <v>2873588</v>
      </c>
    </row>
    <row r="15" ht="17.25" customHeight="1" spans="1:4">
      <c r="A15" s="213" t="s">
        <v>25</v>
      </c>
      <c r="B15" s="130">
        <v>655000</v>
      </c>
      <c r="C15" s="86" t="s">
        <v>26</v>
      </c>
      <c r="D15" s="130"/>
    </row>
    <row r="16" ht="17.25" customHeight="1" spans="1:4">
      <c r="A16" s="21"/>
      <c r="B16" s="130"/>
      <c r="C16" s="86" t="s">
        <v>27</v>
      </c>
      <c r="D16" s="130"/>
    </row>
    <row r="17" ht="17.25" customHeight="1" spans="1:4">
      <c r="A17" s="214"/>
      <c r="B17" s="130"/>
      <c r="C17" s="86" t="s">
        <v>28</v>
      </c>
      <c r="D17" s="130"/>
    </row>
    <row r="18" ht="17.25" customHeight="1" spans="1:4">
      <c r="A18" s="214"/>
      <c r="B18" s="130"/>
      <c r="C18" s="86" t="s">
        <v>29</v>
      </c>
      <c r="D18" s="130"/>
    </row>
    <row r="19" ht="17.25" customHeight="1" spans="1:4">
      <c r="A19" s="214"/>
      <c r="B19" s="130"/>
      <c r="C19" s="86" t="s">
        <v>30</v>
      </c>
      <c r="D19" s="130"/>
    </row>
    <row r="20" ht="17.25" customHeight="1" spans="1:4">
      <c r="A20" s="214"/>
      <c r="B20" s="130"/>
      <c r="C20" s="86" t="s">
        <v>31</v>
      </c>
      <c r="D20" s="130"/>
    </row>
    <row r="21" ht="17.25" customHeight="1" spans="1:4">
      <c r="A21" s="214"/>
      <c r="B21" s="130"/>
      <c r="C21" s="86" t="s">
        <v>32</v>
      </c>
      <c r="D21" s="130">
        <v>5000</v>
      </c>
    </row>
    <row r="22" ht="17.25" customHeight="1" spans="1:4">
      <c r="A22" s="214"/>
      <c r="B22" s="130"/>
      <c r="C22" s="86" t="s">
        <v>33</v>
      </c>
      <c r="D22" s="130"/>
    </row>
    <row r="23" ht="17.25" customHeight="1" spans="1:4">
      <c r="A23" s="214"/>
      <c r="B23" s="130"/>
      <c r="C23" s="86" t="s">
        <v>34</v>
      </c>
      <c r="D23" s="130"/>
    </row>
    <row r="24" ht="17.25" customHeight="1" spans="1:4">
      <c r="A24" s="214"/>
      <c r="B24" s="130"/>
      <c r="C24" s="86" t="s">
        <v>35</v>
      </c>
      <c r="D24" s="130">
        <v>2277454</v>
      </c>
    </row>
    <row r="25" ht="17.25" customHeight="1" spans="1:4">
      <c r="A25" s="214"/>
      <c r="B25" s="130"/>
      <c r="C25" s="86" t="s">
        <v>36</v>
      </c>
      <c r="D25" s="130"/>
    </row>
    <row r="26" ht="17.25" customHeight="1" spans="1:4">
      <c r="A26" s="214"/>
      <c r="B26" s="130"/>
      <c r="C26" s="21" t="s">
        <v>37</v>
      </c>
      <c r="D26" s="130"/>
    </row>
    <row r="27" ht="17.25" customHeight="1" spans="1:4">
      <c r="A27" s="214"/>
      <c r="B27" s="130"/>
      <c r="C27" s="86" t="s">
        <v>38</v>
      </c>
      <c r="D27" s="130"/>
    </row>
    <row r="28" ht="16.5" customHeight="1" spans="1:4">
      <c r="A28" s="214"/>
      <c r="B28" s="130"/>
      <c r="C28" s="86" t="s">
        <v>39</v>
      </c>
      <c r="D28" s="130"/>
    </row>
    <row r="29" ht="16.5" customHeight="1" spans="1:4">
      <c r="A29" s="214"/>
      <c r="B29" s="130"/>
      <c r="C29" s="21" t="s">
        <v>40</v>
      </c>
      <c r="D29" s="130"/>
    </row>
    <row r="30" ht="17.25" customHeight="1" spans="1:4">
      <c r="A30" s="214"/>
      <c r="B30" s="130"/>
      <c r="C30" s="21" t="s">
        <v>41</v>
      </c>
      <c r="D30" s="130"/>
    </row>
    <row r="31" ht="17.25" customHeight="1" spans="1:4">
      <c r="A31" s="214"/>
      <c r="B31" s="130"/>
      <c r="C31" s="86" t="s">
        <v>42</v>
      </c>
      <c r="D31" s="130"/>
    </row>
    <row r="32" ht="16.5" customHeight="1" spans="1:4">
      <c r="A32" s="214" t="s">
        <v>43</v>
      </c>
      <c r="B32" s="130">
        <v>33089559.12</v>
      </c>
      <c r="C32" s="214" t="s">
        <v>44</v>
      </c>
      <c r="D32" s="130">
        <v>33089559.12</v>
      </c>
    </row>
    <row r="33" ht="16.5" customHeight="1" spans="1:4">
      <c r="A33" s="21" t="s">
        <v>45</v>
      </c>
      <c r="B33" s="130"/>
      <c r="C33" s="21" t="s">
        <v>46</v>
      </c>
      <c r="D33" s="130"/>
    </row>
    <row r="34" ht="16.5" customHeight="1" spans="1:4">
      <c r="A34" s="86" t="s">
        <v>47</v>
      </c>
      <c r="B34" s="130"/>
      <c r="C34" s="86" t="s">
        <v>47</v>
      </c>
      <c r="D34" s="130"/>
    </row>
    <row r="35" ht="16.5" customHeight="1" spans="1:4">
      <c r="A35" s="86" t="s">
        <v>48</v>
      </c>
      <c r="B35" s="130"/>
      <c r="C35" s="86" t="s">
        <v>49</v>
      </c>
      <c r="D35" s="130"/>
    </row>
    <row r="36" ht="16.5" customHeight="1" spans="1:4">
      <c r="A36" s="215" t="s">
        <v>50</v>
      </c>
      <c r="B36" s="130">
        <v>33089559.12</v>
      </c>
      <c r="C36" s="215" t="s">
        <v>51</v>
      </c>
      <c r="D36" s="130">
        <v>33089559.12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37" sqref="C37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69">
        <v>1</v>
      </c>
      <c r="B1" s="170">
        <v>0</v>
      </c>
      <c r="C1" s="169">
        <v>1</v>
      </c>
      <c r="D1" s="171"/>
      <c r="E1" s="171"/>
      <c r="F1" s="168" t="s">
        <v>357</v>
      </c>
    </row>
    <row r="2" ht="42" customHeight="1" spans="1:6">
      <c r="A2" s="172" t="str">
        <f>"2026"&amp;"年部门政府性基金预算支出预算表"</f>
        <v>2026年部门政府性基金预算支出预算表</v>
      </c>
      <c r="B2" s="172" t="s">
        <v>358</v>
      </c>
      <c r="C2" s="173"/>
      <c r="D2" s="174"/>
      <c r="E2" s="174"/>
      <c r="F2" s="174"/>
    </row>
    <row r="3" ht="13.5" customHeight="1" spans="1:6">
      <c r="A3" s="63" t="str">
        <f>"单位名称："&amp;"昆明市东川区阿旺镇中心学校"</f>
        <v>单位名称：昆明市东川区阿旺镇中心学校</v>
      </c>
      <c r="B3" s="63" t="s">
        <v>359</v>
      </c>
      <c r="C3" s="169"/>
      <c r="D3" s="171"/>
      <c r="E3" s="171"/>
      <c r="F3" s="168" t="s">
        <v>1</v>
      </c>
    </row>
    <row r="4" ht="19.5" customHeight="1" spans="1:6">
      <c r="A4" s="175" t="s">
        <v>194</v>
      </c>
      <c r="B4" s="176" t="s">
        <v>73</v>
      </c>
      <c r="C4" s="175" t="s">
        <v>74</v>
      </c>
      <c r="D4" s="12" t="s">
        <v>360</v>
      </c>
      <c r="E4" s="13"/>
      <c r="F4" s="51"/>
    </row>
    <row r="5" ht="18.75" customHeight="1" spans="1:6">
      <c r="A5" s="177"/>
      <c r="B5" s="178"/>
      <c r="C5" s="177"/>
      <c r="D5" s="71" t="s">
        <v>56</v>
      </c>
      <c r="E5" s="12" t="s">
        <v>76</v>
      </c>
      <c r="F5" s="71" t="s">
        <v>77</v>
      </c>
    </row>
    <row r="6" ht="18.75" customHeight="1" spans="1:6">
      <c r="A6" s="119">
        <v>1</v>
      </c>
      <c r="B6" s="179" t="s">
        <v>84</v>
      </c>
      <c r="C6" s="119">
        <v>3</v>
      </c>
      <c r="D6" s="14">
        <v>4</v>
      </c>
      <c r="E6" s="14">
        <v>5</v>
      </c>
      <c r="F6" s="14">
        <v>6</v>
      </c>
    </row>
    <row r="7" ht="21" customHeight="1" spans="1:6">
      <c r="A7" s="76"/>
      <c r="B7" s="76"/>
      <c r="C7" s="76"/>
      <c r="D7" s="130"/>
      <c r="E7" s="130"/>
      <c r="F7" s="130"/>
    </row>
    <row r="8" ht="21" customHeight="1" spans="1:6">
      <c r="A8" s="76"/>
      <c r="B8" s="76"/>
      <c r="C8" s="76"/>
      <c r="D8" s="130"/>
      <c r="E8" s="130"/>
      <c r="F8" s="130"/>
    </row>
    <row r="9" ht="18.75" customHeight="1" spans="1:6">
      <c r="A9" s="180" t="s">
        <v>183</v>
      </c>
      <c r="B9" s="180" t="s">
        <v>183</v>
      </c>
      <c r="C9" s="181" t="s">
        <v>183</v>
      </c>
      <c r="D9" s="130"/>
      <c r="E9" s="130"/>
      <c r="F9" s="130"/>
    </row>
    <row r="10" customHeight="1" spans="1:1">
      <c r="A10" t="s">
        <v>361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zoomScale="90" zoomScaleNormal="90" workbookViewId="0">
      <selection activeCell="C23" sqref="C23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33"/>
      <c r="C1" s="133"/>
      <c r="R1" s="61"/>
      <c r="S1" s="61" t="s">
        <v>362</v>
      </c>
    </row>
    <row r="2" ht="41.25" customHeight="1" spans="1:19">
      <c r="A2" s="123" t="str">
        <f>"2026"&amp;"年部门政府采购预算表"</f>
        <v>2026年部门政府采购预算表</v>
      </c>
      <c r="B2" s="118"/>
      <c r="C2" s="118"/>
      <c r="D2" s="62"/>
      <c r="E2" s="62"/>
      <c r="F2" s="62"/>
      <c r="G2" s="62"/>
      <c r="H2" s="62"/>
      <c r="I2" s="62"/>
      <c r="J2" s="62"/>
      <c r="K2" s="62"/>
      <c r="L2" s="62"/>
      <c r="M2" s="118"/>
      <c r="N2" s="62"/>
      <c r="O2" s="62"/>
      <c r="P2" s="118"/>
      <c r="Q2" s="62"/>
      <c r="R2" s="118"/>
      <c r="S2" s="118"/>
    </row>
    <row r="3" ht="18.75" customHeight="1" spans="1:19">
      <c r="A3" s="161" t="str">
        <f>"单位名称："&amp;"昆明市东川区阿旺镇中心学校"</f>
        <v>单位名称：昆明市东川区阿旺镇中心学校</v>
      </c>
      <c r="B3" s="135"/>
      <c r="C3" s="135"/>
      <c r="D3" s="65"/>
      <c r="E3" s="65"/>
      <c r="F3" s="65"/>
      <c r="G3" s="65"/>
      <c r="H3" s="65"/>
      <c r="I3" s="65"/>
      <c r="J3" s="65"/>
      <c r="K3" s="65"/>
      <c r="L3" s="65"/>
      <c r="R3" s="66"/>
      <c r="S3" s="168" t="s">
        <v>1</v>
      </c>
    </row>
    <row r="4" ht="15.75" customHeight="1" spans="1:19">
      <c r="A4" s="68" t="s">
        <v>193</v>
      </c>
      <c r="B4" s="136" t="s">
        <v>194</v>
      </c>
      <c r="C4" s="136" t="s">
        <v>363</v>
      </c>
      <c r="D4" s="137" t="s">
        <v>364</v>
      </c>
      <c r="E4" s="137" t="s">
        <v>365</v>
      </c>
      <c r="F4" s="137" t="s">
        <v>366</v>
      </c>
      <c r="G4" s="137" t="s">
        <v>367</v>
      </c>
      <c r="H4" s="137" t="s">
        <v>368</v>
      </c>
      <c r="I4" s="150" t="s">
        <v>201</v>
      </c>
      <c r="J4" s="150"/>
      <c r="K4" s="150"/>
      <c r="L4" s="150"/>
      <c r="M4" s="151"/>
      <c r="N4" s="150"/>
      <c r="O4" s="150"/>
      <c r="P4" s="158"/>
      <c r="Q4" s="150"/>
      <c r="R4" s="151"/>
      <c r="S4" s="131"/>
    </row>
    <row r="5" ht="17.25" customHeight="1" spans="1:19">
      <c r="A5" s="70"/>
      <c r="B5" s="138"/>
      <c r="C5" s="138"/>
      <c r="D5" s="139"/>
      <c r="E5" s="139"/>
      <c r="F5" s="139"/>
      <c r="G5" s="139"/>
      <c r="H5" s="139"/>
      <c r="I5" s="139" t="s">
        <v>56</v>
      </c>
      <c r="J5" s="139" t="s">
        <v>59</v>
      </c>
      <c r="K5" s="139" t="s">
        <v>369</v>
      </c>
      <c r="L5" s="139" t="s">
        <v>370</v>
      </c>
      <c r="M5" s="152" t="s">
        <v>371</v>
      </c>
      <c r="N5" s="153" t="s">
        <v>372</v>
      </c>
      <c r="O5" s="153"/>
      <c r="P5" s="159"/>
      <c r="Q5" s="153"/>
      <c r="R5" s="160"/>
      <c r="S5" s="140"/>
    </row>
    <row r="6" ht="54" customHeight="1" spans="1:19">
      <c r="A6" s="73"/>
      <c r="B6" s="140"/>
      <c r="C6" s="140"/>
      <c r="D6" s="141"/>
      <c r="E6" s="141"/>
      <c r="F6" s="141"/>
      <c r="G6" s="141"/>
      <c r="H6" s="141"/>
      <c r="I6" s="141"/>
      <c r="J6" s="141" t="s">
        <v>58</v>
      </c>
      <c r="K6" s="141"/>
      <c r="L6" s="141"/>
      <c r="M6" s="154"/>
      <c r="N6" s="141" t="s">
        <v>58</v>
      </c>
      <c r="O6" s="141" t="s">
        <v>65</v>
      </c>
      <c r="P6" s="140" t="s">
        <v>66</v>
      </c>
      <c r="Q6" s="141" t="s">
        <v>67</v>
      </c>
      <c r="R6" s="154" t="s">
        <v>68</v>
      </c>
      <c r="S6" s="140" t="s">
        <v>69</v>
      </c>
    </row>
    <row r="7" ht="18" customHeight="1" spans="1:19">
      <c r="A7" s="162">
        <v>1</v>
      </c>
      <c r="B7" s="162" t="s">
        <v>84</v>
      </c>
      <c r="C7" s="163">
        <v>3</v>
      </c>
      <c r="D7" s="163">
        <v>4</v>
      </c>
      <c r="E7" s="162">
        <v>5</v>
      </c>
      <c r="F7" s="162">
        <v>6</v>
      </c>
      <c r="G7" s="162">
        <v>7</v>
      </c>
      <c r="H7" s="162">
        <v>8</v>
      </c>
      <c r="I7" s="162">
        <v>9</v>
      </c>
      <c r="J7" s="162">
        <v>10</v>
      </c>
      <c r="K7" s="162">
        <v>11</v>
      </c>
      <c r="L7" s="162">
        <v>12</v>
      </c>
      <c r="M7" s="162">
        <v>13</v>
      </c>
      <c r="N7" s="162">
        <v>14</v>
      </c>
      <c r="O7" s="162">
        <v>15</v>
      </c>
      <c r="P7" s="162">
        <v>16</v>
      </c>
      <c r="Q7" s="162">
        <v>17</v>
      </c>
      <c r="R7" s="162">
        <v>18</v>
      </c>
      <c r="S7" s="162">
        <v>19</v>
      </c>
    </row>
    <row r="8" ht="21" customHeight="1" spans="1:19">
      <c r="A8" s="142"/>
      <c r="B8" s="143"/>
      <c r="C8" s="143"/>
      <c r="D8" s="144"/>
      <c r="E8" s="144"/>
      <c r="F8" s="144"/>
      <c r="G8" s="164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</row>
    <row r="9" ht="21" customHeight="1" spans="1:19">
      <c r="A9" s="145" t="s">
        <v>183</v>
      </c>
      <c r="B9" s="146"/>
      <c r="C9" s="146"/>
      <c r="D9" s="147"/>
      <c r="E9" s="147"/>
      <c r="F9" s="147"/>
      <c r="G9" s="165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</row>
    <row r="10" ht="21" customHeight="1" spans="1:19">
      <c r="A10" s="161" t="s">
        <v>373</v>
      </c>
      <c r="B10" s="63"/>
      <c r="C10" s="63"/>
      <c r="D10" s="161"/>
      <c r="E10" s="161"/>
      <c r="F10" s="161"/>
      <c r="G10" s="166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C21" sqref="C2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27"/>
      <c r="B1" s="133"/>
      <c r="C1" s="133"/>
      <c r="D1" s="133"/>
      <c r="E1" s="133"/>
      <c r="F1" s="133"/>
      <c r="G1" s="133"/>
      <c r="H1" s="127"/>
      <c r="I1" s="127"/>
      <c r="J1" s="127"/>
      <c r="K1" s="127"/>
      <c r="L1" s="127"/>
      <c r="M1" s="127"/>
      <c r="N1" s="148"/>
      <c r="O1" s="127"/>
      <c r="P1" s="127"/>
      <c r="Q1" s="133"/>
      <c r="R1" s="127"/>
      <c r="S1" s="156"/>
      <c r="T1" s="156" t="s">
        <v>374</v>
      </c>
    </row>
    <row r="2" ht="41.25" customHeight="1" spans="1:20">
      <c r="A2" s="123" t="str">
        <f>"2026"&amp;"年部门政府购买服务预算表"</f>
        <v>2026年部门政府购买服务预算表</v>
      </c>
      <c r="B2" s="118"/>
      <c r="C2" s="118"/>
      <c r="D2" s="118"/>
      <c r="E2" s="118"/>
      <c r="F2" s="118"/>
      <c r="G2" s="118"/>
      <c r="H2" s="134"/>
      <c r="I2" s="134"/>
      <c r="J2" s="134"/>
      <c r="K2" s="134"/>
      <c r="L2" s="134"/>
      <c r="M2" s="134"/>
      <c r="N2" s="149"/>
      <c r="O2" s="134"/>
      <c r="P2" s="134"/>
      <c r="Q2" s="118"/>
      <c r="R2" s="134"/>
      <c r="S2" s="149"/>
      <c r="T2" s="118"/>
    </row>
    <row r="3" ht="22.5" customHeight="1" spans="1:20">
      <c r="A3" s="124" t="str">
        <f>"单位名称："&amp;"昆明市东川区阿旺镇中心学校"</f>
        <v>单位名称：昆明市东川区阿旺镇中心学校</v>
      </c>
      <c r="B3" s="135"/>
      <c r="C3" s="135"/>
      <c r="D3" s="135"/>
      <c r="E3" s="135"/>
      <c r="F3" s="135"/>
      <c r="G3" s="135"/>
      <c r="H3" s="125"/>
      <c r="I3" s="125"/>
      <c r="J3" s="125"/>
      <c r="K3" s="125"/>
      <c r="L3" s="125"/>
      <c r="M3" s="125"/>
      <c r="N3" s="148"/>
      <c r="O3" s="127"/>
      <c r="P3" s="127"/>
      <c r="Q3" s="133"/>
      <c r="R3" s="127"/>
      <c r="S3" s="157"/>
      <c r="T3" s="156" t="s">
        <v>1</v>
      </c>
    </row>
    <row r="4" ht="24" customHeight="1" spans="1:20">
      <c r="A4" s="68" t="s">
        <v>193</v>
      </c>
      <c r="B4" s="136" t="s">
        <v>194</v>
      </c>
      <c r="C4" s="136" t="s">
        <v>363</v>
      </c>
      <c r="D4" s="136" t="s">
        <v>375</v>
      </c>
      <c r="E4" s="136" t="s">
        <v>376</v>
      </c>
      <c r="F4" s="136" t="s">
        <v>377</v>
      </c>
      <c r="G4" s="136" t="s">
        <v>378</v>
      </c>
      <c r="H4" s="137" t="s">
        <v>379</v>
      </c>
      <c r="I4" s="137" t="s">
        <v>380</v>
      </c>
      <c r="J4" s="150" t="s">
        <v>201</v>
      </c>
      <c r="K4" s="150"/>
      <c r="L4" s="150"/>
      <c r="M4" s="150"/>
      <c r="N4" s="151"/>
      <c r="O4" s="150"/>
      <c r="P4" s="150"/>
      <c r="Q4" s="158"/>
      <c r="R4" s="150"/>
      <c r="S4" s="151"/>
      <c r="T4" s="131"/>
    </row>
    <row r="5" ht="24" customHeight="1" spans="1:20">
      <c r="A5" s="70"/>
      <c r="B5" s="138"/>
      <c r="C5" s="138"/>
      <c r="D5" s="138"/>
      <c r="E5" s="138"/>
      <c r="F5" s="138"/>
      <c r="G5" s="138"/>
      <c r="H5" s="139"/>
      <c r="I5" s="139"/>
      <c r="J5" s="139" t="s">
        <v>56</v>
      </c>
      <c r="K5" s="139" t="s">
        <v>59</v>
      </c>
      <c r="L5" s="139" t="s">
        <v>369</v>
      </c>
      <c r="M5" s="139" t="s">
        <v>370</v>
      </c>
      <c r="N5" s="152" t="s">
        <v>371</v>
      </c>
      <c r="O5" s="153" t="s">
        <v>372</v>
      </c>
      <c r="P5" s="153"/>
      <c r="Q5" s="159"/>
      <c r="R5" s="153"/>
      <c r="S5" s="160"/>
      <c r="T5" s="140"/>
    </row>
    <row r="6" ht="54" customHeight="1" spans="1:20">
      <c r="A6" s="73"/>
      <c r="B6" s="140"/>
      <c r="C6" s="140"/>
      <c r="D6" s="140"/>
      <c r="E6" s="140"/>
      <c r="F6" s="140"/>
      <c r="G6" s="140"/>
      <c r="H6" s="141"/>
      <c r="I6" s="141"/>
      <c r="J6" s="141"/>
      <c r="K6" s="141" t="s">
        <v>58</v>
      </c>
      <c r="L6" s="141"/>
      <c r="M6" s="141"/>
      <c r="N6" s="154"/>
      <c r="O6" s="141" t="s">
        <v>58</v>
      </c>
      <c r="P6" s="141" t="s">
        <v>65</v>
      </c>
      <c r="Q6" s="140" t="s">
        <v>66</v>
      </c>
      <c r="R6" s="141" t="s">
        <v>67</v>
      </c>
      <c r="S6" s="154" t="s">
        <v>68</v>
      </c>
      <c r="T6" s="140" t="s">
        <v>69</v>
      </c>
    </row>
    <row r="7" ht="17.25" customHeight="1" spans="1:20">
      <c r="A7" s="74">
        <v>1</v>
      </c>
      <c r="B7" s="140">
        <v>2</v>
      </c>
      <c r="C7" s="74">
        <v>3</v>
      </c>
      <c r="D7" s="74">
        <v>4</v>
      </c>
      <c r="E7" s="140">
        <v>5</v>
      </c>
      <c r="F7" s="74">
        <v>6</v>
      </c>
      <c r="G7" s="74">
        <v>7</v>
      </c>
      <c r="H7" s="140">
        <v>8</v>
      </c>
      <c r="I7" s="74">
        <v>9</v>
      </c>
      <c r="J7" s="74">
        <v>10</v>
      </c>
      <c r="K7" s="140">
        <v>11</v>
      </c>
      <c r="L7" s="74">
        <v>12</v>
      </c>
      <c r="M7" s="74">
        <v>13</v>
      </c>
      <c r="N7" s="140">
        <v>14</v>
      </c>
      <c r="O7" s="74">
        <v>15</v>
      </c>
      <c r="P7" s="74">
        <v>16</v>
      </c>
      <c r="Q7" s="140">
        <v>17</v>
      </c>
      <c r="R7" s="74">
        <v>18</v>
      </c>
      <c r="S7" s="74">
        <v>19</v>
      </c>
      <c r="T7" s="74">
        <v>20</v>
      </c>
    </row>
    <row r="8" ht="21" customHeight="1" spans="1:20">
      <c r="A8" s="142"/>
      <c r="B8" s="143"/>
      <c r="C8" s="143"/>
      <c r="D8" s="143"/>
      <c r="E8" s="143"/>
      <c r="F8" s="143"/>
      <c r="G8" s="143"/>
      <c r="H8" s="144"/>
      <c r="I8" s="144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</row>
    <row r="9" ht="21" customHeight="1" spans="1:20">
      <c r="A9" s="145" t="s">
        <v>183</v>
      </c>
      <c r="B9" s="146"/>
      <c r="C9" s="146"/>
      <c r="D9" s="146"/>
      <c r="E9" s="146"/>
      <c r="F9" s="146"/>
      <c r="G9" s="146"/>
      <c r="H9" s="147"/>
      <c r="I9" s="155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</row>
    <row r="10" customHeight="1" spans="1:1">
      <c r="A10" t="s">
        <v>381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D11" sqref="D11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4:13">
      <c r="D1" s="122"/>
      <c r="M1" s="61" t="s">
        <v>382</v>
      </c>
    </row>
    <row r="2" ht="41.25" customHeight="1" spans="1:13">
      <c r="A2" s="123" t="str">
        <f>"2026"&amp;"年对下转移支付预算表"</f>
        <v>2026年对下转移支付预算表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118"/>
    </row>
    <row r="3" ht="18" customHeight="1" spans="1:13">
      <c r="A3" s="124" t="str">
        <f>"单位名称："&amp;"昆明市东川区阿旺镇中心学校"</f>
        <v>单位名称：昆明市东川区阿旺镇中心学校</v>
      </c>
      <c r="B3" s="125"/>
      <c r="C3" s="125"/>
      <c r="D3" s="126"/>
      <c r="E3" s="127"/>
      <c r="F3" s="127"/>
      <c r="G3" s="127"/>
      <c r="H3" s="127"/>
      <c r="I3" s="127"/>
      <c r="M3" s="66" t="s">
        <v>1</v>
      </c>
    </row>
    <row r="4" ht="19.5" customHeight="1" spans="1:13">
      <c r="A4" s="83" t="s">
        <v>383</v>
      </c>
      <c r="B4" s="12" t="s">
        <v>201</v>
      </c>
      <c r="C4" s="13"/>
      <c r="D4" s="13"/>
      <c r="E4" s="12" t="s">
        <v>384</v>
      </c>
      <c r="F4" s="13"/>
      <c r="G4" s="13"/>
      <c r="H4" s="13"/>
      <c r="I4" s="13"/>
      <c r="J4" s="13"/>
      <c r="K4" s="13"/>
      <c r="L4" s="13"/>
      <c r="M4" s="131"/>
    </row>
    <row r="5" ht="40.5" customHeight="1" spans="1:13">
      <c r="A5" s="74"/>
      <c r="B5" s="84" t="s">
        <v>56</v>
      </c>
      <c r="C5" s="68" t="s">
        <v>59</v>
      </c>
      <c r="D5" s="128" t="s">
        <v>369</v>
      </c>
      <c r="E5" s="102"/>
      <c r="F5" s="102"/>
      <c r="G5" s="102"/>
      <c r="H5" s="102"/>
      <c r="I5" s="102"/>
      <c r="J5" s="102"/>
      <c r="K5" s="102"/>
      <c r="L5" s="102"/>
      <c r="M5" s="132"/>
    </row>
    <row r="6" ht="19.5" customHeight="1" spans="1:13">
      <c r="A6" s="75">
        <v>1</v>
      </c>
      <c r="B6" s="75">
        <v>2</v>
      </c>
      <c r="C6" s="75">
        <v>3</v>
      </c>
      <c r="D6" s="129">
        <v>4</v>
      </c>
      <c r="E6" s="90">
        <v>5</v>
      </c>
      <c r="F6" s="75">
        <v>6</v>
      </c>
      <c r="G6" s="75">
        <v>7</v>
      </c>
      <c r="H6" s="129">
        <v>8</v>
      </c>
      <c r="I6" s="75">
        <v>9</v>
      </c>
      <c r="J6" s="75">
        <v>10</v>
      </c>
      <c r="K6" s="75">
        <v>11</v>
      </c>
      <c r="L6" s="75">
        <v>13</v>
      </c>
      <c r="M6" s="90">
        <v>24</v>
      </c>
    </row>
    <row r="7" ht="19.5" customHeight="1" spans="1:13">
      <c r="A7" s="18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</row>
    <row r="8" ht="19.5" customHeight="1" spans="1:13">
      <c r="A8" s="12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</row>
    <row r="9" customHeight="1" spans="1:1">
      <c r="A9" t="s">
        <v>385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19" sqref="C19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61" t="s">
        <v>386</v>
      </c>
    </row>
    <row r="2" ht="41.25" customHeight="1" spans="1:10">
      <c r="A2" s="117" t="str">
        <f>"2026"&amp;"年对下转移支付绩效目标表"</f>
        <v>2026年对下转移支付绩效目标表</v>
      </c>
      <c r="B2" s="62"/>
      <c r="C2" s="62"/>
      <c r="D2" s="62"/>
      <c r="E2" s="62"/>
      <c r="F2" s="118"/>
      <c r="G2" s="62"/>
      <c r="H2" s="118"/>
      <c r="I2" s="118"/>
      <c r="J2" s="62"/>
    </row>
    <row r="3" ht="17.25" customHeight="1" spans="1:1">
      <c r="A3" s="63" t="str">
        <f>"单位名称："&amp;"昆明市东川区阿旺镇中心学校"</f>
        <v>单位名称：昆明市东川区阿旺镇中心学校</v>
      </c>
    </row>
    <row r="4" ht="44.25" customHeight="1" spans="1:10">
      <c r="A4" s="17" t="s">
        <v>383</v>
      </c>
      <c r="B4" s="17" t="s">
        <v>285</v>
      </c>
      <c r="C4" s="17" t="s">
        <v>286</v>
      </c>
      <c r="D4" s="17" t="s">
        <v>287</v>
      </c>
      <c r="E4" s="17" t="s">
        <v>288</v>
      </c>
      <c r="F4" s="119" t="s">
        <v>289</v>
      </c>
      <c r="G4" s="17" t="s">
        <v>290</v>
      </c>
      <c r="H4" s="119" t="s">
        <v>291</v>
      </c>
      <c r="I4" s="119" t="s">
        <v>292</v>
      </c>
      <c r="J4" s="17" t="s">
        <v>293</v>
      </c>
    </row>
    <row r="5" ht="14.25" customHeight="1" spans="1:10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19">
        <v>6</v>
      </c>
      <c r="G5" s="17">
        <v>7</v>
      </c>
      <c r="H5" s="119">
        <v>8</v>
      </c>
      <c r="I5" s="119">
        <v>9</v>
      </c>
      <c r="J5" s="17">
        <v>10</v>
      </c>
    </row>
    <row r="6" ht="42" customHeight="1" spans="1:10">
      <c r="A6" s="18"/>
      <c r="B6" s="120"/>
      <c r="C6" s="120"/>
      <c r="D6" s="120"/>
      <c r="E6" s="108"/>
      <c r="F6" s="121"/>
      <c r="G6" s="108"/>
      <c r="H6" s="121"/>
      <c r="I6" s="121"/>
      <c r="J6" s="108"/>
    </row>
    <row r="7" ht="42" customHeight="1" spans="1:10">
      <c r="A7" s="18"/>
      <c r="B7" s="76"/>
      <c r="C7" s="76"/>
      <c r="D7" s="76"/>
      <c r="E7" s="18"/>
      <c r="F7" s="76"/>
      <c r="G7" s="18"/>
      <c r="H7" s="76"/>
      <c r="I7" s="76"/>
      <c r="J7" s="18"/>
    </row>
    <row r="8" customHeight="1" spans="1:1">
      <c r="A8" t="s">
        <v>385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92" t="s">
        <v>387</v>
      </c>
      <c r="B1" s="93"/>
      <c r="C1" s="93"/>
      <c r="D1" s="94"/>
      <c r="E1" s="94"/>
      <c r="F1" s="94"/>
      <c r="G1" s="93"/>
      <c r="H1" s="93"/>
      <c r="I1" s="94"/>
    </row>
    <row r="2" ht="41.25" customHeight="1" spans="1:9">
      <c r="A2" s="95" t="str">
        <f>"2026"&amp;"年新增资产配置预算表"</f>
        <v>2026年新增资产配置预算表</v>
      </c>
      <c r="B2" s="96"/>
      <c r="C2" s="96"/>
      <c r="D2" s="97"/>
      <c r="E2" s="97"/>
      <c r="F2" s="97"/>
      <c r="G2" s="96"/>
      <c r="H2" s="96"/>
      <c r="I2" s="97"/>
    </row>
    <row r="3" customHeight="1" spans="1:9">
      <c r="A3" s="98" t="str">
        <f>"单位名称："&amp;"昆明市东川区阿旺镇中心学校"</f>
        <v>单位名称：昆明市东川区阿旺镇中心学校</v>
      </c>
      <c r="B3" s="99"/>
      <c r="C3" s="99"/>
      <c r="D3" s="100"/>
      <c r="F3" s="97"/>
      <c r="G3" s="96"/>
      <c r="H3" s="96"/>
      <c r="I3" s="116" t="s">
        <v>1</v>
      </c>
    </row>
    <row r="4" ht="28.5" customHeight="1" spans="1:9">
      <c r="A4" s="101" t="s">
        <v>193</v>
      </c>
      <c r="B4" s="102" t="s">
        <v>194</v>
      </c>
      <c r="C4" s="103" t="s">
        <v>388</v>
      </c>
      <c r="D4" s="101" t="s">
        <v>389</v>
      </c>
      <c r="E4" s="101" t="s">
        <v>390</v>
      </c>
      <c r="F4" s="101" t="s">
        <v>391</v>
      </c>
      <c r="G4" s="102" t="s">
        <v>392</v>
      </c>
      <c r="H4" s="90"/>
      <c r="I4" s="101"/>
    </row>
    <row r="5" ht="21" customHeight="1" spans="1:9">
      <c r="A5" s="103"/>
      <c r="B5" s="104"/>
      <c r="C5" s="104"/>
      <c r="D5" s="105"/>
      <c r="E5" s="104"/>
      <c r="F5" s="104"/>
      <c r="G5" s="102" t="s">
        <v>367</v>
      </c>
      <c r="H5" s="102" t="s">
        <v>393</v>
      </c>
      <c r="I5" s="102" t="s">
        <v>394</v>
      </c>
    </row>
    <row r="6" ht="17.25" customHeight="1" spans="1:9">
      <c r="A6" s="106" t="s">
        <v>83</v>
      </c>
      <c r="B6" s="107" t="s">
        <v>84</v>
      </c>
      <c r="C6" s="106" t="s">
        <v>85</v>
      </c>
      <c r="D6" s="108" t="s">
        <v>86</v>
      </c>
      <c r="E6" s="106" t="s">
        <v>87</v>
      </c>
      <c r="F6" s="107" t="s">
        <v>88</v>
      </c>
      <c r="G6" s="109" t="s">
        <v>89</v>
      </c>
      <c r="H6" s="108" t="s">
        <v>90</v>
      </c>
      <c r="I6" s="108">
        <v>9</v>
      </c>
    </row>
    <row r="7" ht="19.5" customHeight="1" spans="1:9">
      <c r="A7" s="110"/>
      <c r="B7" s="86"/>
      <c r="C7" s="86"/>
      <c r="D7" s="18"/>
      <c r="E7" s="76"/>
      <c r="F7" s="109"/>
      <c r="G7" s="111"/>
      <c r="H7" s="112"/>
      <c r="I7" s="112"/>
    </row>
    <row r="8" ht="19.5" customHeight="1" spans="1:9">
      <c r="A8" s="20" t="s">
        <v>56</v>
      </c>
      <c r="B8" s="113"/>
      <c r="C8" s="113"/>
      <c r="D8" s="114"/>
      <c r="E8" s="115"/>
      <c r="F8" s="115"/>
      <c r="G8" s="111"/>
      <c r="H8" s="112"/>
      <c r="I8" s="112"/>
    </row>
    <row r="9" customHeight="1" spans="1:1">
      <c r="A9" t="s">
        <v>395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32" sqref="A3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60"/>
      <c r="E1" s="60"/>
      <c r="F1" s="60"/>
      <c r="G1" s="60"/>
      <c r="K1" s="61" t="s">
        <v>396</v>
      </c>
    </row>
    <row r="2" ht="41.25" customHeight="1" spans="1:11">
      <c r="A2" s="62" t="str">
        <f>"2026"&amp;"年上级补助项目支出预算表"</f>
        <v>2026年上级补助项目支出预算表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13.5" customHeight="1" spans="1:11">
      <c r="A3" s="63" t="str">
        <f>"单位名称："&amp;"昆明市东川区阿旺镇中心学校"</f>
        <v>单位名称：昆明市东川区阿旺镇中心学校</v>
      </c>
      <c r="B3" s="64"/>
      <c r="C3" s="64"/>
      <c r="D3" s="64"/>
      <c r="E3" s="64"/>
      <c r="F3" s="64"/>
      <c r="G3" s="64"/>
      <c r="H3" s="65"/>
      <c r="I3" s="65"/>
      <c r="J3" s="65"/>
      <c r="K3" s="66" t="s">
        <v>1</v>
      </c>
    </row>
    <row r="4" ht="21.75" customHeight="1" spans="1:11">
      <c r="A4" s="67" t="s">
        <v>255</v>
      </c>
      <c r="B4" s="67" t="s">
        <v>196</v>
      </c>
      <c r="C4" s="67" t="s">
        <v>256</v>
      </c>
      <c r="D4" s="68" t="s">
        <v>197</v>
      </c>
      <c r="E4" s="68" t="s">
        <v>198</v>
      </c>
      <c r="F4" s="68" t="s">
        <v>257</v>
      </c>
      <c r="G4" s="68" t="s">
        <v>258</v>
      </c>
      <c r="H4" s="83" t="s">
        <v>56</v>
      </c>
      <c r="I4" s="12" t="s">
        <v>397</v>
      </c>
      <c r="J4" s="13"/>
      <c r="K4" s="51"/>
    </row>
    <row r="5" ht="21.75" customHeight="1" spans="1:11">
      <c r="A5" s="69"/>
      <c r="B5" s="69"/>
      <c r="C5" s="69"/>
      <c r="D5" s="70"/>
      <c r="E5" s="70"/>
      <c r="F5" s="70"/>
      <c r="G5" s="70"/>
      <c r="H5" s="84"/>
      <c r="I5" s="68" t="s">
        <v>59</v>
      </c>
      <c r="J5" s="68" t="s">
        <v>60</v>
      </c>
      <c r="K5" s="68" t="s">
        <v>61</v>
      </c>
    </row>
    <row r="6" ht="40.5" customHeight="1" spans="1:11">
      <c r="A6" s="72"/>
      <c r="B6" s="72"/>
      <c r="C6" s="72"/>
      <c r="D6" s="73"/>
      <c r="E6" s="73"/>
      <c r="F6" s="73"/>
      <c r="G6" s="73"/>
      <c r="H6" s="74"/>
      <c r="I6" s="73" t="s">
        <v>58</v>
      </c>
      <c r="J6" s="73"/>
      <c r="K6" s="73"/>
    </row>
    <row r="7" ht="15" customHeight="1" spans="1:11">
      <c r="A7" s="75">
        <v>1</v>
      </c>
      <c r="B7" s="75">
        <v>2</v>
      </c>
      <c r="C7" s="75">
        <v>3</v>
      </c>
      <c r="D7" s="75">
        <v>4</v>
      </c>
      <c r="E7" s="75">
        <v>5</v>
      </c>
      <c r="F7" s="75">
        <v>6</v>
      </c>
      <c r="G7" s="75">
        <v>7</v>
      </c>
      <c r="H7" s="75">
        <v>8</v>
      </c>
      <c r="I7" s="75">
        <v>9</v>
      </c>
      <c r="J7" s="90">
        <v>10</v>
      </c>
      <c r="K7" s="90">
        <v>11</v>
      </c>
    </row>
    <row r="8" ht="18.75" customHeight="1" spans="1:11">
      <c r="A8" s="18"/>
      <c r="B8" s="76"/>
      <c r="C8" s="18"/>
      <c r="D8" s="18"/>
      <c r="E8" s="18"/>
      <c r="F8" s="18"/>
      <c r="G8" s="18"/>
      <c r="H8" s="85"/>
      <c r="I8" s="91"/>
      <c r="J8" s="91"/>
      <c r="K8" s="85"/>
    </row>
    <row r="9" ht="18.75" customHeight="1" spans="1:11">
      <c r="A9" s="86"/>
      <c r="B9" s="76"/>
      <c r="C9" s="76"/>
      <c r="D9" s="76"/>
      <c r="E9" s="76"/>
      <c r="F9" s="76"/>
      <c r="G9" s="76"/>
      <c r="H9" s="78"/>
      <c r="I9" s="78"/>
      <c r="J9" s="78"/>
      <c r="K9" s="85"/>
    </row>
    <row r="10" ht="18.75" customHeight="1" spans="1:11">
      <c r="A10" s="87" t="s">
        <v>183</v>
      </c>
      <c r="B10" s="88"/>
      <c r="C10" s="88"/>
      <c r="D10" s="88"/>
      <c r="E10" s="88"/>
      <c r="F10" s="88"/>
      <c r="G10" s="89"/>
      <c r="H10" s="78"/>
      <c r="I10" s="78"/>
      <c r="J10" s="78"/>
      <c r="K10" s="85"/>
    </row>
    <row r="11" customHeight="1" spans="1:1">
      <c r="A11" t="s">
        <v>398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tabSelected="1" workbookViewId="0">
      <selection activeCell="G9" sqref="G9:G1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60"/>
      <c r="G1" s="61" t="s">
        <v>399</v>
      </c>
    </row>
    <row r="2" ht="41.25" customHeight="1" spans="1:7">
      <c r="A2" s="62" t="str">
        <f>"2026"&amp;"年部门项目中期规划预算表"</f>
        <v>2026年部门项目中期规划预算表</v>
      </c>
      <c r="B2" s="62"/>
      <c r="C2" s="62"/>
      <c r="D2" s="62"/>
      <c r="E2" s="62"/>
      <c r="F2" s="62"/>
      <c r="G2" s="62"/>
    </row>
    <row r="3" ht="13.5" customHeight="1" spans="1:7">
      <c r="A3" s="63" t="str">
        <f>"单位名称："&amp;"昆明市东川区阿旺镇中心学校"</f>
        <v>单位名称：昆明市东川区阿旺镇中心学校</v>
      </c>
      <c r="B3" s="64"/>
      <c r="C3" s="64"/>
      <c r="D3" s="64"/>
      <c r="E3" s="65"/>
      <c r="F3" s="65"/>
      <c r="G3" s="66" t="s">
        <v>1</v>
      </c>
    </row>
    <row r="4" ht="21.75" customHeight="1" spans="1:7">
      <c r="A4" s="67" t="s">
        <v>256</v>
      </c>
      <c r="B4" s="67" t="s">
        <v>255</v>
      </c>
      <c r="C4" s="67" t="s">
        <v>196</v>
      </c>
      <c r="D4" s="68" t="s">
        <v>400</v>
      </c>
      <c r="E4" s="12" t="s">
        <v>59</v>
      </c>
      <c r="F4" s="13"/>
      <c r="G4" s="51"/>
    </row>
    <row r="5" ht="21.75" customHeight="1" spans="1:7">
      <c r="A5" s="69"/>
      <c r="B5" s="69"/>
      <c r="C5" s="69"/>
      <c r="D5" s="70"/>
      <c r="E5" s="71" t="str">
        <f>"2026"&amp;"年"</f>
        <v>2026年</v>
      </c>
      <c r="F5" s="68" t="str">
        <f>("2026"+1)&amp;"年"</f>
        <v>2027年</v>
      </c>
      <c r="G5" s="68" t="str">
        <f>("2026"+2)&amp;"年"</f>
        <v>2028年</v>
      </c>
    </row>
    <row r="6" ht="40.5" customHeight="1" spans="1:7">
      <c r="A6" s="72"/>
      <c r="B6" s="72"/>
      <c r="C6" s="72"/>
      <c r="D6" s="73"/>
      <c r="E6" s="74"/>
      <c r="F6" s="73" t="s">
        <v>58</v>
      </c>
      <c r="G6" s="73"/>
    </row>
    <row r="7" ht="15" customHeight="1" spans="1:7">
      <c r="A7" s="75">
        <v>1</v>
      </c>
      <c r="B7" s="75">
        <v>2</v>
      </c>
      <c r="C7" s="75">
        <v>3</v>
      </c>
      <c r="D7" s="75">
        <v>4</v>
      </c>
      <c r="E7" s="75">
        <v>5</v>
      </c>
      <c r="F7" s="75">
        <v>6</v>
      </c>
      <c r="G7" s="75">
        <v>7</v>
      </c>
    </row>
    <row r="8" ht="17.25" customHeight="1" spans="1:7">
      <c r="A8" s="76" t="s">
        <v>71</v>
      </c>
      <c r="B8" s="77"/>
      <c r="C8" s="77"/>
      <c r="D8" s="76"/>
      <c r="E8" s="78">
        <v>1089132.52</v>
      </c>
      <c r="F8" s="78">
        <v>1193210</v>
      </c>
      <c r="G8" s="78">
        <v>1295982</v>
      </c>
    </row>
    <row r="9" ht="18.75" customHeight="1" spans="1:7">
      <c r="A9" s="76"/>
      <c r="B9" s="76" t="s">
        <v>401</v>
      </c>
      <c r="C9" s="76" t="s">
        <v>263</v>
      </c>
      <c r="D9" s="76" t="s">
        <v>402</v>
      </c>
      <c r="E9" s="78">
        <v>11964</v>
      </c>
      <c r="F9" s="78">
        <v>12530</v>
      </c>
      <c r="G9" s="78">
        <v>12790</v>
      </c>
    </row>
    <row r="10" ht="18.75" customHeight="1" spans="1:7">
      <c r="A10" s="79"/>
      <c r="B10" s="76" t="s">
        <v>401</v>
      </c>
      <c r="C10" s="76" t="s">
        <v>267</v>
      </c>
      <c r="D10" s="76" t="s">
        <v>402</v>
      </c>
      <c r="E10" s="78">
        <v>77168.52</v>
      </c>
      <c r="F10" s="78">
        <v>80680</v>
      </c>
      <c r="G10" s="78">
        <v>83192</v>
      </c>
    </row>
    <row r="11" ht="18.75" customHeight="1" spans="1:7">
      <c r="A11" s="79"/>
      <c r="B11" s="76" t="s">
        <v>403</v>
      </c>
      <c r="C11" s="76" t="s">
        <v>274</v>
      </c>
      <c r="D11" s="76" t="s">
        <v>402</v>
      </c>
      <c r="E11" s="78">
        <v>1000000</v>
      </c>
      <c r="F11" s="78">
        <v>1100000</v>
      </c>
      <c r="G11" s="78">
        <v>1200000</v>
      </c>
    </row>
    <row r="12" ht="18.75" customHeight="1" spans="1:7">
      <c r="A12" s="80" t="s">
        <v>56</v>
      </c>
      <c r="B12" s="81" t="s">
        <v>404</v>
      </c>
      <c r="C12" s="81"/>
      <c r="D12" s="82"/>
      <c r="E12" s="78">
        <v>1089132.52</v>
      </c>
      <c r="F12" s="78">
        <v>1193210</v>
      </c>
      <c r="G12" s="78">
        <v>1295982</v>
      </c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7"/>
  <sheetViews>
    <sheetView showZeros="0" topLeftCell="B10" workbookViewId="0">
      <selection activeCell="E27" sqref="E27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50" t="s">
        <v>405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"单位名称："&amp;"昆明市东川区阿旺镇中心学校"</f>
        <v>单位名称：昆明市东川区阿旺镇中心学校</v>
      </c>
      <c r="B3" s="3"/>
      <c r="C3" s="4"/>
      <c r="D3" s="5"/>
      <c r="E3" s="5"/>
      <c r="F3" s="5"/>
      <c r="G3" s="5"/>
      <c r="H3" s="5"/>
      <c r="I3" s="5"/>
      <c r="J3" s="245" t="s">
        <v>1</v>
      </c>
    </row>
    <row r="4" ht="30" customHeight="1" spans="1:10">
      <c r="A4" s="6" t="s">
        <v>406</v>
      </c>
      <c r="B4" s="7" t="s">
        <v>407</v>
      </c>
      <c r="C4" s="8"/>
      <c r="D4" s="8"/>
      <c r="E4" s="9"/>
      <c r="F4" s="10" t="s">
        <v>408</v>
      </c>
      <c r="G4" s="9"/>
      <c r="H4" s="11" t="s">
        <v>71</v>
      </c>
      <c r="I4" s="8"/>
      <c r="J4" s="9"/>
    </row>
    <row r="5" ht="32.25" customHeight="1" spans="1:10">
      <c r="A5" s="12" t="s">
        <v>409</v>
      </c>
      <c r="B5" s="13"/>
      <c r="C5" s="13"/>
      <c r="D5" s="13"/>
      <c r="E5" s="13"/>
      <c r="F5" s="13"/>
      <c r="G5" s="13"/>
      <c r="H5" s="13"/>
      <c r="I5" s="51"/>
      <c r="J5" s="52" t="s">
        <v>410</v>
      </c>
    </row>
    <row r="6" ht="99.75" customHeight="1" spans="1:10">
      <c r="A6" s="14" t="s">
        <v>411</v>
      </c>
      <c r="B6" s="15" t="s">
        <v>412</v>
      </c>
      <c r="C6" s="16" t="s">
        <v>413</v>
      </c>
      <c r="D6" s="16"/>
      <c r="E6" s="16"/>
      <c r="F6" s="16"/>
      <c r="G6" s="16"/>
      <c r="H6" s="16"/>
      <c r="I6" s="16"/>
      <c r="J6" s="53" t="s">
        <v>414</v>
      </c>
    </row>
    <row r="7" ht="99.75" customHeight="1" spans="1:10">
      <c r="A7" s="14"/>
      <c r="B7" s="15" t="str">
        <f>"总体绩效目标（"&amp;"2026"&amp;"-"&amp;("2026"+2)&amp;"年期间）"</f>
        <v>总体绩效目标（2026-2028年期间）</v>
      </c>
      <c r="C7" s="16" t="s">
        <v>415</v>
      </c>
      <c r="D7" s="16"/>
      <c r="E7" s="16"/>
      <c r="F7" s="16"/>
      <c r="G7" s="16"/>
      <c r="H7" s="16"/>
      <c r="I7" s="16"/>
      <c r="J7" s="53" t="s">
        <v>416</v>
      </c>
    </row>
    <row r="8" ht="75" customHeight="1" spans="1:10">
      <c r="A8" s="15" t="s">
        <v>417</v>
      </c>
      <c r="B8" s="17" t="str">
        <f>"预算年度（"&amp;"2026"&amp;"年）绩效目标"</f>
        <v>预算年度（2026年）绩效目标</v>
      </c>
      <c r="C8" s="18" t="s">
        <v>418</v>
      </c>
      <c r="D8" s="18"/>
      <c r="E8" s="18"/>
      <c r="F8" s="18"/>
      <c r="G8" s="18"/>
      <c r="H8" s="18"/>
      <c r="I8" s="18"/>
      <c r="J8" s="54" t="s">
        <v>419</v>
      </c>
    </row>
    <row r="9" ht="32.25" customHeight="1" spans="1:10">
      <c r="A9" s="19" t="s">
        <v>420</v>
      </c>
      <c r="B9" s="19"/>
      <c r="C9" s="19"/>
      <c r="D9" s="19"/>
      <c r="E9" s="19"/>
      <c r="F9" s="19"/>
      <c r="G9" s="19"/>
      <c r="H9" s="19"/>
      <c r="I9" s="19"/>
      <c r="J9" s="19"/>
    </row>
    <row r="10" ht="32.25" customHeight="1" spans="1:10">
      <c r="A10" s="15" t="s">
        <v>421</v>
      </c>
      <c r="B10" s="15"/>
      <c r="C10" s="14" t="s">
        <v>422</v>
      </c>
      <c r="D10" s="14"/>
      <c r="E10" s="14"/>
      <c r="F10" s="14" t="s">
        <v>423</v>
      </c>
      <c r="G10" s="14"/>
      <c r="H10" s="14" t="s">
        <v>424</v>
      </c>
      <c r="I10" s="14"/>
      <c r="J10" s="14"/>
    </row>
    <row r="11" ht="32.25" customHeight="1" spans="1:10">
      <c r="A11" s="15"/>
      <c r="B11" s="15"/>
      <c r="C11" s="14"/>
      <c r="D11" s="14"/>
      <c r="E11" s="14"/>
      <c r="F11" s="14"/>
      <c r="G11" s="14"/>
      <c r="H11" s="15" t="s">
        <v>425</v>
      </c>
      <c r="I11" s="15" t="s">
        <v>426</v>
      </c>
      <c r="J11" s="15" t="s">
        <v>427</v>
      </c>
    </row>
    <row r="12" ht="24" customHeight="1" spans="1:10">
      <c r="A12" s="20" t="s">
        <v>56</v>
      </c>
      <c r="B12" s="21"/>
      <c r="C12" s="21"/>
      <c r="D12" s="21"/>
      <c r="E12" s="21"/>
      <c r="F12" s="21"/>
      <c r="G12" s="22"/>
      <c r="H12" s="23">
        <f>H13+H14+H15+H16+H17</f>
        <v>33089559.12</v>
      </c>
      <c r="I12" s="23">
        <f>I13+I14+I15+I17</f>
        <v>32234559.12</v>
      </c>
      <c r="J12" s="23">
        <f>J13+J16</f>
        <v>855000</v>
      </c>
    </row>
    <row r="13" ht="34.5" customHeight="1" spans="1:10">
      <c r="A13" s="24" t="s">
        <v>99</v>
      </c>
      <c r="B13" s="25"/>
      <c r="C13" s="24" t="s">
        <v>428</v>
      </c>
      <c r="D13" s="26"/>
      <c r="E13" s="26"/>
      <c r="F13" s="27"/>
      <c r="G13" s="28"/>
      <c r="H13" s="29">
        <f>I13+J13</f>
        <v>23372474.6</v>
      </c>
      <c r="I13" s="29">
        <v>22522474.6</v>
      </c>
      <c r="J13" s="30">
        <v>850000</v>
      </c>
    </row>
    <row r="14" ht="32.25" customHeight="1" spans="1:10">
      <c r="A14" s="24" t="s">
        <v>109</v>
      </c>
      <c r="B14" s="25"/>
      <c r="C14" s="24" t="s">
        <v>429</v>
      </c>
      <c r="D14" s="26"/>
      <c r="E14" s="26"/>
      <c r="F14" s="27"/>
      <c r="G14" s="28"/>
      <c r="H14" s="30">
        <v>4561042.52</v>
      </c>
      <c r="I14" s="30">
        <v>4561042.52</v>
      </c>
      <c r="J14" s="55"/>
    </row>
    <row r="15" ht="32.25" customHeight="1" spans="1:10">
      <c r="A15" s="24" t="s">
        <v>125</v>
      </c>
      <c r="B15" s="25"/>
      <c r="C15" s="31" t="s">
        <v>430</v>
      </c>
      <c r="D15" s="32"/>
      <c r="E15" s="32"/>
      <c r="F15" s="33"/>
      <c r="G15" s="34"/>
      <c r="H15" s="29">
        <v>2873588</v>
      </c>
      <c r="I15" s="29">
        <v>2873588</v>
      </c>
      <c r="J15" s="55"/>
    </row>
    <row r="16" ht="32.25" customHeight="1" spans="1:10">
      <c r="A16" s="24" t="s">
        <v>135</v>
      </c>
      <c r="B16" s="25"/>
      <c r="C16" s="24" t="s">
        <v>431</v>
      </c>
      <c r="D16" s="26"/>
      <c r="E16" s="26"/>
      <c r="F16" s="27"/>
      <c r="G16" s="28"/>
      <c r="H16" s="29">
        <v>5000</v>
      </c>
      <c r="I16" s="55"/>
      <c r="J16" s="29">
        <v>5000</v>
      </c>
    </row>
    <row r="17" ht="32.25" customHeight="1" spans="1:10">
      <c r="A17" s="24" t="s">
        <v>140</v>
      </c>
      <c r="B17" s="25"/>
      <c r="C17" s="24" t="s">
        <v>432</v>
      </c>
      <c r="D17" s="26"/>
      <c r="E17" s="26"/>
      <c r="F17" s="27"/>
      <c r="G17" s="28"/>
      <c r="H17" s="29">
        <v>2277454</v>
      </c>
      <c r="I17" s="29">
        <v>2277454</v>
      </c>
      <c r="J17" s="56"/>
    </row>
    <row r="18" ht="32.25" customHeight="1" spans="1:10">
      <c r="A18" s="19" t="s">
        <v>433</v>
      </c>
      <c r="B18" s="19"/>
      <c r="C18" s="19"/>
      <c r="D18" s="19"/>
      <c r="E18" s="19"/>
      <c r="F18" s="19"/>
      <c r="G18" s="19"/>
      <c r="H18" s="19"/>
      <c r="I18" s="19"/>
      <c r="J18" s="19"/>
    </row>
    <row r="19" ht="32.25" customHeight="1" spans="1:10">
      <c r="A19" s="35" t="s">
        <v>434</v>
      </c>
      <c r="B19" s="35"/>
      <c r="C19" s="35"/>
      <c r="D19" s="35"/>
      <c r="E19" s="35"/>
      <c r="F19" s="35"/>
      <c r="G19" s="35"/>
      <c r="H19" s="36" t="s">
        <v>435</v>
      </c>
      <c r="I19" s="57" t="s">
        <v>293</v>
      </c>
      <c r="J19" s="36" t="s">
        <v>436</v>
      </c>
    </row>
    <row r="20" ht="36" customHeight="1" spans="1:10">
      <c r="A20" s="37" t="s">
        <v>286</v>
      </c>
      <c r="B20" s="37" t="s">
        <v>437</v>
      </c>
      <c r="C20" s="38" t="s">
        <v>288</v>
      </c>
      <c r="D20" s="38" t="s">
        <v>289</v>
      </c>
      <c r="E20" s="38" t="s">
        <v>290</v>
      </c>
      <c r="F20" s="38" t="s">
        <v>291</v>
      </c>
      <c r="G20" s="38" t="s">
        <v>292</v>
      </c>
      <c r="H20" s="39"/>
      <c r="I20" s="39"/>
      <c r="J20" s="39"/>
    </row>
    <row r="21" ht="32.25" customHeight="1" spans="1:10">
      <c r="A21" s="40" t="s">
        <v>295</v>
      </c>
      <c r="B21" s="40" t="s">
        <v>319</v>
      </c>
      <c r="C21" s="40" t="s">
        <v>438</v>
      </c>
      <c r="D21" s="41" t="s">
        <v>439</v>
      </c>
      <c r="E21" s="42">
        <v>146</v>
      </c>
      <c r="F21" s="41" t="s">
        <v>322</v>
      </c>
      <c r="G21" s="41" t="s">
        <v>317</v>
      </c>
      <c r="H21" s="43" t="s">
        <v>440</v>
      </c>
      <c r="I21" s="58" t="s">
        <v>441</v>
      </c>
      <c r="J21" s="40" t="s">
        <v>442</v>
      </c>
    </row>
    <row r="22" customHeight="1" spans="1:10">
      <c r="A22" s="44"/>
      <c r="B22" s="44"/>
      <c r="C22" s="40" t="s">
        <v>443</v>
      </c>
      <c r="D22" s="41" t="s">
        <v>439</v>
      </c>
      <c r="E22" s="42">
        <v>89</v>
      </c>
      <c r="F22" s="41" t="s">
        <v>322</v>
      </c>
      <c r="G22" s="41" t="s">
        <v>317</v>
      </c>
      <c r="H22" s="43" t="s">
        <v>440</v>
      </c>
      <c r="I22" s="58" t="s">
        <v>444</v>
      </c>
      <c r="J22" s="40" t="s">
        <v>442</v>
      </c>
    </row>
    <row r="23" customHeight="1" spans="1:10">
      <c r="A23" s="44"/>
      <c r="B23" s="44"/>
      <c r="C23" s="40" t="s">
        <v>445</v>
      </c>
      <c r="D23" s="41" t="s">
        <v>439</v>
      </c>
      <c r="E23" s="45">
        <v>100</v>
      </c>
      <c r="F23" s="46" t="s">
        <v>300</v>
      </c>
      <c r="G23" s="41" t="s">
        <v>317</v>
      </c>
      <c r="H23" s="43" t="s">
        <v>440</v>
      </c>
      <c r="I23" s="59" t="s">
        <v>446</v>
      </c>
      <c r="J23" s="40" t="s">
        <v>447</v>
      </c>
    </row>
    <row r="24" customHeight="1" spans="1:10">
      <c r="A24" s="44"/>
      <c r="B24" s="40" t="s">
        <v>296</v>
      </c>
      <c r="C24" s="40" t="s">
        <v>448</v>
      </c>
      <c r="D24" s="41" t="s">
        <v>439</v>
      </c>
      <c r="E24" s="45">
        <v>100</v>
      </c>
      <c r="F24" s="46" t="s">
        <v>300</v>
      </c>
      <c r="G24" s="41" t="s">
        <v>317</v>
      </c>
      <c r="H24" s="43" t="s">
        <v>440</v>
      </c>
      <c r="I24" s="40" t="s">
        <v>449</v>
      </c>
      <c r="J24" s="40" t="s">
        <v>450</v>
      </c>
    </row>
    <row r="25" customHeight="1" spans="1:10">
      <c r="A25" s="44"/>
      <c r="B25" s="40" t="s">
        <v>451</v>
      </c>
      <c r="C25" s="47" t="s">
        <v>99</v>
      </c>
      <c r="D25" s="41" t="s">
        <v>439</v>
      </c>
      <c r="E25" s="48">
        <v>23372474.6</v>
      </c>
      <c r="F25" s="46" t="s">
        <v>452</v>
      </c>
      <c r="G25" s="41" t="s">
        <v>317</v>
      </c>
      <c r="H25" s="43" t="s">
        <v>440</v>
      </c>
      <c r="I25" s="59" t="s">
        <v>453</v>
      </c>
      <c r="J25" s="40" t="s">
        <v>442</v>
      </c>
    </row>
    <row r="26" customHeight="1" spans="1:10">
      <c r="A26" s="44"/>
      <c r="B26" s="40"/>
      <c r="C26" s="47" t="s">
        <v>109</v>
      </c>
      <c r="D26" s="41" t="s">
        <v>439</v>
      </c>
      <c r="E26" s="49">
        <v>4561042.52</v>
      </c>
      <c r="F26" s="46" t="s">
        <v>452</v>
      </c>
      <c r="G26" s="41" t="s">
        <v>317</v>
      </c>
      <c r="H26" s="43" t="s">
        <v>440</v>
      </c>
      <c r="I26" s="59" t="s">
        <v>453</v>
      </c>
      <c r="J26" s="40" t="s">
        <v>442</v>
      </c>
    </row>
    <row r="27" customHeight="1" spans="1:10">
      <c r="A27" s="44"/>
      <c r="B27" s="40"/>
      <c r="C27" s="47" t="s">
        <v>125</v>
      </c>
      <c r="D27" s="41" t="s">
        <v>439</v>
      </c>
      <c r="E27" s="49">
        <v>2873588</v>
      </c>
      <c r="F27" s="46" t="s">
        <v>452</v>
      </c>
      <c r="G27" s="41" t="s">
        <v>317</v>
      </c>
      <c r="H27" s="43" t="s">
        <v>440</v>
      </c>
      <c r="I27" s="59" t="s">
        <v>453</v>
      </c>
      <c r="J27" s="40" t="s">
        <v>442</v>
      </c>
    </row>
    <row r="28" customHeight="1" spans="1:10">
      <c r="A28" s="44"/>
      <c r="B28" s="44"/>
      <c r="C28" s="47" t="s">
        <v>135</v>
      </c>
      <c r="D28" s="41" t="s">
        <v>439</v>
      </c>
      <c r="E28" s="49">
        <v>5000</v>
      </c>
      <c r="F28" s="46" t="s">
        <v>452</v>
      </c>
      <c r="G28" s="41" t="s">
        <v>317</v>
      </c>
      <c r="H28" s="43" t="s">
        <v>440</v>
      </c>
      <c r="I28" s="59" t="s">
        <v>453</v>
      </c>
      <c r="J28" s="40" t="s">
        <v>442</v>
      </c>
    </row>
    <row r="29" customHeight="1" spans="1:10">
      <c r="A29" s="44"/>
      <c r="B29" s="44"/>
      <c r="C29" s="47" t="s">
        <v>140</v>
      </c>
      <c r="D29" s="41" t="s">
        <v>439</v>
      </c>
      <c r="E29" s="49">
        <v>2277454</v>
      </c>
      <c r="F29" s="46" t="s">
        <v>452</v>
      </c>
      <c r="G29" s="41" t="s">
        <v>317</v>
      </c>
      <c r="H29" s="43" t="s">
        <v>440</v>
      </c>
      <c r="I29" s="59" t="s">
        <v>453</v>
      </c>
      <c r="J29" s="40" t="s">
        <v>442</v>
      </c>
    </row>
    <row r="30" customHeight="1" spans="1:10">
      <c r="A30" s="40" t="s">
        <v>302</v>
      </c>
      <c r="B30" s="40" t="s">
        <v>454</v>
      </c>
      <c r="C30" s="40" t="s">
        <v>455</v>
      </c>
      <c r="D30" s="41" t="s">
        <v>439</v>
      </c>
      <c r="E30" s="45">
        <v>98</v>
      </c>
      <c r="F30" s="46" t="s">
        <v>300</v>
      </c>
      <c r="G30" s="41" t="s">
        <v>317</v>
      </c>
      <c r="H30" s="43" t="s">
        <v>440</v>
      </c>
      <c r="I30" s="40" t="s">
        <v>456</v>
      </c>
      <c r="J30" s="40" t="s">
        <v>450</v>
      </c>
    </row>
    <row r="31" customHeight="1" spans="1:10">
      <c r="A31" s="40"/>
      <c r="B31" s="40" t="s">
        <v>457</v>
      </c>
      <c r="C31" s="40" t="s">
        <v>458</v>
      </c>
      <c r="D31" s="41" t="s">
        <v>439</v>
      </c>
      <c r="E31" s="45">
        <v>100</v>
      </c>
      <c r="F31" s="46" t="s">
        <v>300</v>
      </c>
      <c r="G31" s="41" t="s">
        <v>317</v>
      </c>
      <c r="H31" s="43" t="s">
        <v>440</v>
      </c>
      <c r="I31" s="40" t="s">
        <v>459</v>
      </c>
      <c r="J31" s="40" t="s">
        <v>447</v>
      </c>
    </row>
    <row r="32" customHeight="1" spans="1:10">
      <c r="A32" s="40"/>
      <c r="B32" s="44"/>
      <c r="C32" s="40" t="s">
        <v>460</v>
      </c>
      <c r="D32" s="41" t="s">
        <v>439</v>
      </c>
      <c r="E32" s="45">
        <v>98</v>
      </c>
      <c r="F32" s="46" t="s">
        <v>300</v>
      </c>
      <c r="G32" s="41" t="s">
        <v>317</v>
      </c>
      <c r="H32" s="43" t="s">
        <v>440</v>
      </c>
      <c r="I32" s="40" t="s">
        <v>461</v>
      </c>
      <c r="J32" s="40" t="s">
        <v>450</v>
      </c>
    </row>
    <row r="33" customHeight="1" spans="1:10">
      <c r="A33" s="40"/>
      <c r="B33" s="44"/>
      <c r="C33" s="40" t="s">
        <v>462</v>
      </c>
      <c r="D33" s="41" t="s">
        <v>439</v>
      </c>
      <c r="E33" s="45">
        <v>98</v>
      </c>
      <c r="F33" s="46" t="s">
        <v>300</v>
      </c>
      <c r="G33" s="41" t="s">
        <v>317</v>
      </c>
      <c r="H33" s="43" t="s">
        <v>440</v>
      </c>
      <c r="I33" s="40" t="s">
        <v>463</v>
      </c>
      <c r="J33" s="40" t="s">
        <v>450</v>
      </c>
    </row>
    <row r="34" customHeight="1" spans="1:10">
      <c r="A34" s="40"/>
      <c r="B34" s="44"/>
      <c r="C34" s="40" t="s">
        <v>464</v>
      </c>
      <c r="D34" s="41" t="s">
        <v>439</v>
      </c>
      <c r="E34" s="45">
        <v>98</v>
      </c>
      <c r="F34" s="46" t="s">
        <v>300</v>
      </c>
      <c r="G34" s="41" t="s">
        <v>317</v>
      </c>
      <c r="H34" s="43" t="s">
        <v>440</v>
      </c>
      <c r="I34" s="40" t="s">
        <v>465</v>
      </c>
      <c r="J34" s="40" t="s">
        <v>450</v>
      </c>
    </row>
    <row r="35" customHeight="1" spans="1:10">
      <c r="A35" s="40" t="s">
        <v>306</v>
      </c>
      <c r="B35" s="40" t="s">
        <v>466</v>
      </c>
      <c r="C35" s="40" t="s">
        <v>467</v>
      </c>
      <c r="D35" s="41" t="s">
        <v>439</v>
      </c>
      <c r="E35" s="45">
        <v>98</v>
      </c>
      <c r="F35" s="46" t="s">
        <v>300</v>
      </c>
      <c r="G35" s="41" t="s">
        <v>317</v>
      </c>
      <c r="H35" s="43" t="s">
        <v>440</v>
      </c>
      <c r="I35" s="40" t="s">
        <v>468</v>
      </c>
      <c r="J35" s="40" t="s">
        <v>450</v>
      </c>
    </row>
    <row r="36" customHeight="1" spans="1:10">
      <c r="A36" s="40"/>
      <c r="B36" s="44"/>
      <c r="C36" s="40" t="s">
        <v>469</v>
      </c>
      <c r="D36" s="41" t="s">
        <v>439</v>
      </c>
      <c r="E36" s="45">
        <v>98</v>
      </c>
      <c r="F36" s="46" t="s">
        <v>300</v>
      </c>
      <c r="G36" s="41" t="s">
        <v>317</v>
      </c>
      <c r="H36" s="43" t="s">
        <v>440</v>
      </c>
      <c r="I36" s="40" t="s">
        <v>470</v>
      </c>
      <c r="J36" s="40" t="s">
        <v>450</v>
      </c>
    </row>
    <row r="37" customHeight="1" spans="1:10">
      <c r="A37" s="40"/>
      <c r="B37" s="44"/>
      <c r="C37" s="40" t="s">
        <v>471</v>
      </c>
      <c r="D37" s="41" t="s">
        <v>439</v>
      </c>
      <c r="E37" s="45">
        <v>98</v>
      </c>
      <c r="F37" s="46" t="s">
        <v>300</v>
      </c>
      <c r="G37" s="41" t="s">
        <v>317</v>
      </c>
      <c r="H37" s="43" t="s">
        <v>440</v>
      </c>
      <c r="I37" s="40" t="s">
        <v>472</v>
      </c>
      <c r="J37" s="40" t="s">
        <v>450</v>
      </c>
    </row>
  </sheetData>
  <mergeCells count="37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A18:J18"/>
    <mergeCell ref="A19:G19"/>
    <mergeCell ref="A6:A7"/>
    <mergeCell ref="A21:A29"/>
    <mergeCell ref="A30:A34"/>
    <mergeCell ref="A35:A37"/>
    <mergeCell ref="B21:B23"/>
    <mergeCell ref="B25:B29"/>
    <mergeCell ref="B31:B34"/>
    <mergeCell ref="B35:B37"/>
    <mergeCell ref="H19:H20"/>
    <mergeCell ref="I19:I20"/>
    <mergeCell ref="J19:J20"/>
    <mergeCell ref="A10:B11"/>
    <mergeCell ref="C10:G11"/>
  </mergeCells>
  <pageMargins left="0.84" right="0.84" top="0.9" bottom="0.9" header="0.36" footer="0.36"/>
  <pageSetup paperSize="9" scale="53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C1" workbookViewId="0">
      <selection activeCell="C13" sqref="C1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116" t="s">
        <v>52</v>
      </c>
    </row>
    <row r="2" ht="41.25" customHeight="1" spans="1:1">
      <c r="A2" s="95" t="str">
        <f>"2026"&amp;"年部门收入预算表"</f>
        <v>2026年部门收入预算表</v>
      </c>
    </row>
    <row r="3" ht="17.25" customHeight="1" spans="1:19">
      <c r="A3" s="98" t="str">
        <f>"单位名称："&amp;"昆明市东川区阿旺镇中心学校"</f>
        <v>单位名称：昆明市东川区阿旺镇中心学校</v>
      </c>
      <c r="C3" t="s">
        <v>53</v>
      </c>
      <c r="S3" s="100" t="s">
        <v>1</v>
      </c>
    </row>
    <row r="4" ht="21.75" customHeight="1" spans="1:19">
      <c r="A4" s="231" t="s">
        <v>54</v>
      </c>
      <c r="B4" s="232" t="s">
        <v>55</v>
      </c>
      <c r="C4" s="232" t="s">
        <v>56</v>
      </c>
      <c r="D4" s="233" t="s">
        <v>57</v>
      </c>
      <c r="E4" s="233"/>
      <c r="F4" s="233"/>
      <c r="G4" s="233"/>
      <c r="H4" s="233"/>
      <c r="I4" s="180"/>
      <c r="J4" s="233"/>
      <c r="K4" s="233"/>
      <c r="L4" s="233"/>
      <c r="M4" s="233"/>
      <c r="N4" s="239"/>
      <c r="O4" s="233" t="s">
        <v>45</v>
      </c>
      <c r="P4" s="233"/>
      <c r="Q4" s="233"/>
      <c r="R4" s="233"/>
      <c r="S4" s="239"/>
    </row>
    <row r="5" ht="27" customHeight="1" spans="1:19">
      <c r="A5" s="234"/>
      <c r="B5" s="235"/>
      <c r="C5" s="235"/>
      <c r="D5" s="235" t="s">
        <v>58</v>
      </c>
      <c r="E5" s="235" t="s">
        <v>59</v>
      </c>
      <c r="F5" s="235" t="s">
        <v>60</v>
      </c>
      <c r="G5" s="235" t="s">
        <v>61</v>
      </c>
      <c r="H5" s="235" t="s">
        <v>62</v>
      </c>
      <c r="I5" s="240" t="s">
        <v>63</v>
      </c>
      <c r="J5" s="241"/>
      <c r="K5" s="241"/>
      <c r="L5" s="241"/>
      <c r="M5" s="241"/>
      <c r="N5" s="242"/>
      <c r="O5" s="235" t="s">
        <v>58</v>
      </c>
      <c r="P5" s="235" t="s">
        <v>59</v>
      </c>
      <c r="Q5" s="235" t="s">
        <v>60</v>
      </c>
      <c r="R5" s="235" t="s">
        <v>61</v>
      </c>
      <c r="S5" s="235" t="s">
        <v>64</v>
      </c>
    </row>
    <row r="6" ht="30" customHeight="1" spans="1:19">
      <c r="A6" s="236"/>
      <c r="B6" s="155"/>
      <c r="C6" s="165"/>
      <c r="D6" s="165"/>
      <c r="E6" s="165"/>
      <c r="F6" s="165"/>
      <c r="G6" s="165"/>
      <c r="H6" s="165"/>
      <c r="I6" s="121" t="s">
        <v>58</v>
      </c>
      <c r="J6" s="242" t="s">
        <v>65</v>
      </c>
      <c r="K6" s="242" t="s">
        <v>66</v>
      </c>
      <c r="L6" s="242" t="s">
        <v>67</v>
      </c>
      <c r="M6" s="242" t="s">
        <v>68</v>
      </c>
      <c r="N6" s="242" t="s">
        <v>69</v>
      </c>
      <c r="O6" s="243"/>
      <c r="P6" s="243"/>
      <c r="Q6" s="243"/>
      <c r="R6" s="243"/>
      <c r="S6" s="165"/>
    </row>
    <row r="7" ht="15" customHeight="1" spans="1:19">
      <c r="A7" s="237">
        <v>1</v>
      </c>
      <c r="B7" s="237">
        <v>2</v>
      </c>
      <c r="C7" s="237">
        <v>3</v>
      </c>
      <c r="D7" s="237">
        <v>4</v>
      </c>
      <c r="E7" s="237">
        <v>5</v>
      </c>
      <c r="F7" s="237">
        <v>6</v>
      </c>
      <c r="G7" s="237">
        <v>7</v>
      </c>
      <c r="H7" s="237">
        <v>8</v>
      </c>
      <c r="I7" s="121">
        <v>9</v>
      </c>
      <c r="J7" s="237">
        <v>10</v>
      </c>
      <c r="K7" s="237">
        <v>11</v>
      </c>
      <c r="L7" s="237">
        <v>12</v>
      </c>
      <c r="M7" s="237">
        <v>13</v>
      </c>
      <c r="N7" s="237">
        <v>14</v>
      </c>
      <c r="O7" s="237">
        <v>15</v>
      </c>
      <c r="P7" s="237">
        <v>16</v>
      </c>
      <c r="Q7" s="237">
        <v>17</v>
      </c>
      <c r="R7" s="237">
        <v>18</v>
      </c>
      <c r="S7" s="237">
        <v>19</v>
      </c>
    </row>
    <row r="8" ht="18" customHeight="1" spans="1:19">
      <c r="A8" s="76" t="s">
        <v>70</v>
      </c>
      <c r="B8" s="76" t="s">
        <v>71</v>
      </c>
      <c r="C8" s="130">
        <v>33089559.12</v>
      </c>
      <c r="D8" s="130">
        <v>33089559.12</v>
      </c>
      <c r="E8" s="130">
        <v>32234559.12</v>
      </c>
      <c r="F8" s="130"/>
      <c r="G8" s="130"/>
      <c r="H8" s="130"/>
      <c r="I8" s="130">
        <v>855000</v>
      </c>
      <c r="J8" s="130">
        <v>200000</v>
      </c>
      <c r="K8" s="130"/>
      <c r="L8" s="130"/>
      <c r="M8" s="130"/>
      <c r="N8" s="130">
        <v>655000</v>
      </c>
      <c r="O8" s="130"/>
      <c r="P8" s="130"/>
      <c r="Q8" s="130"/>
      <c r="R8" s="130"/>
      <c r="S8" s="130"/>
    </row>
    <row r="9" ht="18" customHeight="1" spans="1:19">
      <c r="A9" s="103" t="s">
        <v>56</v>
      </c>
      <c r="B9" s="238"/>
      <c r="C9" s="130">
        <v>33089559.12</v>
      </c>
      <c r="D9" s="130">
        <v>33089559.12</v>
      </c>
      <c r="E9" s="130">
        <v>32234559.12</v>
      </c>
      <c r="F9" s="130"/>
      <c r="G9" s="130"/>
      <c r="H9" s="130"/>
      <c r="I9" s="130">
        <v>855000</v>
      </c>
      <c r="J9" s="130">
        <v>200000</v>
      </c>
      <c r="K9" s="130"/>
      <c r="L9" s="130"/>
      <c r="M9" s="130"/>
      <c r="N9" s="130">
        <v>655000</v>
      </c>
      <c r="O9" s="130"/>
      <c r="P9" s="130"/>
      <c r="Q9" s="130"/>
      <c r="R9" s="130"/>
      <c r="S9" s="13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1"/>
  <sheetViews>
    <sheetView showGridLines="0" showZeros="0" topLeftCell="D5" workbookViewId="0">
      <selection activeCell="P28" sqref="P28"/>
    </sheetView>
  </sheetViews>
  <sheetFormatPr defaultColWidth="8.575" defaultRowHeight="12.75" customHeight="1"/>
  <cols>
    <col min="1" max="1" width="14.2833333333333" customWidth="1"/>
    <col min="2" max="2" width="37.575" customWidth="1"/>
    <col min="3" max="6" width="24.575" customWidth="1"/>
    <col min="7" max="8" width="24.575" hidden="1" customWidth="1"/>
    <col min="9" max="9" width="26.7083333333333" hidden="1" customWidth="1"/>
    <col min="10" max="11" width="24.425" customWidth="1"/>
    <col min="12" max="15" width="24.575" customWidth="1"/>
  </cols>
  <sheetData>
    <row r="1" ht="17.25" customHeight="1" spans="1:1">
      <c r="A1" s="100" t="s">
        <v>72</v>
      </c>
    </row>
    <row r="2" ht="41.25" customHeight="1" spans="1:1">
      <c r="A2" s="95" t="str">
        <f>"2026"&amp;"年部门支出预算表"</f>
        <v>2026年部门支出预算表</v>
      </c>
    </row>
    <row r="3" ht="17.25" customHeight="1" spans="1:15">
      <c r="A3" s="98" t="str">
        <f>"单位名称："&amp;"昆明市东川区阿旺镇中心学校"</f>
        <v>单位名称：昆明市东川区阿旺镇中心学校</v>
      </c>
      <c r="O3" s="100" t="s">
        <v>1</v>
      </c>
    </row>
    <row r="4" ht="27" customHeight="1" spans="1:15">
      <c r="A4" s="217" t="s">
        <v>73</v>
      </c>
      <c r="B4" s="217" t="s">
        <v>74</v>
      </c>
      <c r="C4" s="217" t="s">
        <v>56</v>
      </c>
      <c r="D4" s="218" t="s">
        <v>59</v>
      </c>
      <c r="E4" s="219"/>
      <c r="F4" s="220"/>
      <c r="G4" s="221" t="s">
        <v>60</v>
      </c>
      <c r="H4" s="221" t="s">
        <v>61</v>
      </c>
      <c r="I4" s="221" t="s">
        <v>75</v>
      </c>
      <c r="J4" s="218" t="s">
        <v>63</v>
      </c>
      <c r="K4" s="219"/>
      <c r="L4" s="219"/>
      <c r="M4" s="219"/>
      <c r="N4" s="228"/>
      <c r="O4" s="229"/>
    </row>
    <row r="5" ht="42" customHeight="1" spans="1:15">
      <c r="A5" s="222"/>
      <c r="B5" s="222"/>
      <c r="C5" s="223"/>
      <c r="D5" s="224" t="s">
        <v>58</v>
      </c>
      <c r="E5" s="224" t="s">
        <v>76</v>
      </c>
      <c r="F5" s="224" t="s">
        <v>77</v>
      </c>
      <c r="G5" s="223"/>
      <c r="H5" s="223"/>
      <c r="I5" s="230"/>
      <c r="J5" s="224" t="s">
        <v>58</v>
      </c>
      <c r="K5" s="211" t="s">
        <v>78</v>
      </c>
      <c r="L5" s="211" t="s">
        <v>79</v>
      </c>
      <c r="M5" s="211" t="s">
        <v>80</v>
      </c>
      <c r="N5" s="211" t="s">
        <v>81</v>
      </c>
      <c r="O5" s="211" t="s">
        <v>82</v>
      </c>
    </row>
    <row r="6" ht="18" customHeight="1" spans="1:15">
      <c r="A6" s="106" t="s">
        <v>83</v>
      </c>
      <c r="B6" s="106" t="s">
        <v>84</v>
      </c>
      <c r="C6" s="106" t="s">
        <v>85</v>
      </c>
      <c r="D6" s="109" t="s">
        <v>86</v>
      </c>
      <c r="E6" s="109" t="s">
        <v>87</v>
      </c>
      <c r="F6" s="109" t="s">
        <v>88</v>
      </c>
      <c r="G6" s="109" t="s">
        <v>89</v>
      </c>
      <c r="H6" s="109" t="s">
        <v>90</v>
      </c>
      <c r="I6" s="109" t="s">
        <v>91</v>
      </c>
      <c r="J6" s="109" t="s">
        <v>92</v>
      </c>
      <c r="K6" s="109" t="s">
        <v>93</v>
      </c>
      <c r="L6" s="109" t="s">
        <v>94</v>
      </c>
      <c r="M6" s="109" t="s">
        <v>95</v>
      </c>
      <c r="N6" s="106" t="s">
        <v>96</v>
      </c>
      <c r="O6" s="109" t="s">
        <v>97</v>
      </c>
    </row>
    <row r="7" ht="21" customHeight="1" spans="1:15">
      <c r="A7" s="110" t="s">
        <v>98</v>
      </c>
      <c r="B7" s="110" t="s">
        <v>99</v>
      </c>
      <c r="C7" s="130">
        <v>23372474.6</v>
      </c>
      <c r="D7" s="130">
        <v>22522474.6</v>
      </c>
      <c r="E7" s="130">
        <v>21522474.6</v>
      </c>
      <c r="F7" s="130">
        <v>1000000</v>
      </c>
      <c r="G7" s="130"/>
      <c r="H7" s="130"/>
      <c r="I7" s="130"/>
      <c r="J7" s="130">
        <v>850000</v>
      </c>
      <c r="K7" s="130">
        <v>200000</v>
      </c>
      <c r="L7" s="130"/>
      <c r="M7" s="130"/>
      <c r="N7" s="130"/>
      <c r="O7" s="130">
        <v>650000</v>
      </c>
    </row>
    <row r="8" ht="21" customHeight="1" spans="1:15">
      <c r="A8" s="225" t="s">
        <v>100</v>
      </c>
      <c r="B8" s="225" t="s">
        <v>101</v>
      </c>
      <c r="C8" s="130">
        <v>23372474.6</v>
      </c>
      <c r="D8" s="130">
        <v>22522474.6</v>
      </c>
      <c r="E8" s="130">
        <v>21522474.6</v>
      </c>
      <c r="F8" s="130">
        <v>1000000</v>
      </c>
      <c r="G8" s="130"/>
      <c r="H8" s="130"/>
      <c r="I8" s="130"/>
      <c r="J8" s="130">
        <v>850000</v>
      </c>
      <c r="K8" s="130">
        <v>200000</v>
      </c>
      <c r="L8" s="130"/>
      <c r="M8" s="130"/>
      <c r="N8" s="130"/>
      <c r="O8" s="130">
        <v>650000</v>
      </c>
    </row>
    <row r="9" ht="21" customHeight="1" spans="1:15">
      <c r="A9" s="226" t="s">
        <v>102</v>
      </c>
      <c r="B9" s="226" t="s">
        <v>103</v>
      </c>
      <c r="C9" s="130">
        <v>1000000</v>
      </c>
      <c r="D9" s="130">
        <v>1000000</v>
      </c>
      <c r="E9" s="130"/>
      <c r="F9" s="130">
        <v>1000000</v>
      </c>
      <c r="G9" s="130"/>
      <c r="H9" s="130"/>
      <c r="I9" s="130"/>
      <c r="J9" s="130"/>
      <c r="K9" s="130"/>
      <c r="L9" s="130"/>
      <c r="M9" s="130"/>
      <c r="N9" s="130"/>
      <c r="O9" s="130"/>
    </row>
    <row r="10" ht="21" customHeight="1" spans="1:15">
      <c r="A10" s="226" t="s">
        <v>104</v>
      </c>
      <c r="B10" s="226" t="s">
        <v>105</v>
      </c>
      <c r="C10" s="130">
        <v>20075793</v>
      </c>
      <c r="D10" s="130">
        <v>20075793</v>
      </c>
      <c r="E10" s="130">
        <v>20075793</v>
      </c>
      <c r="F10" s="130"/>
      <c r="G10" s="130"/>
      <c r="H10" s="130"/>
      <c r="I10" s="130"/>
      <c r="J10" s="130"/>
      <c r="K10" s="130"/>
      <c r="L10" s="130"/>
      <c r="M10" s="130"/>
      <c r="N10" s="130"/>
      <c r="O10" s="130"/>
    </row>
    <row r="11" ht="21" customHeight="1" spans="1:15">
      <c r="A11" s="226" t="s">
        <v>106</v>
      </c>
      <c r="B11" s="226" t="s">
        <v>107</v>
      </c>
      <c r="C11" s="130">
        <v>2296681.6</v>
      </c>
      <c r="D11" s="130">
        <v>1446681.6</v>
      </c>
      <c r="E11" s="130">
        <v>1446681.6</v>
      </c>
      <c r="F11" s="130"/>
      <c r="G11" s="130"/>
      <c r="H11" s="130"/>
      <c r="I11" s="130"/>
      <c r="J11" s="130">
        <v>850000</v>
      </c>
      <c r="K11" s="130">
        <v>200000</v>
      </c>
      <c r="L11" s="130"/>
      <c r="M11" s="130"/>
      <c r="N11" s="130"/>
      <c r="O11" s="130">
        <v>650000</v>
      </c>
    </row>
    <row r="12" ht="21" customHeight="1" spans="1:15">
      <c r="A12" s="110" t="s">
        <v>108</v>
      </c>
      <c r="B12" s="110" t="s">
        <v>109</v>
      </c>
      <c r="C12" s="130">
        <v>4561042.52</v>
      </c>
      <c r="D12" s="130">
        <v>4561042.52</v>
      </c>
      <c r="E12" s="130">
        <v>4471910</v>
      </c>
      <c r="F12" s="130">
        <v>89132.52</v>
      </c>
      <c r="G12" s="130"/>
      <c r="H12" s="130"/>
      <c r="I12" s="130"/>
      <c r="J12" s="130"/>
      <c r="K12" s="130"/>
      <c r="L12" s="130"/>
      <c r="M12" s="130"/>
      <c r="N12" s="130"/>
      <c r="O12" s="130"/>
    </row>
    <row r="13" ht="21" customHeight="1" spans="1:15">
      <c r="A13" s="225" t="s">
        <v>110</v>
      </c>
      <c r="B13" s="225" t="s">
        <v>111</v>
      </c>
      <c r="C13" s="130">
        <v>4471910</v>
      </c>
      <c r="D13" s="130">
        <v>4471910</v>
      </c>
      <c r="E13" s="130">
        <v>4471910</v>
      </c>
      <c r="F13" s="130"/>
      <c r="G13" s="130"/>
      <c r="H13" s="130"/>
      <c r="I13" s="130"/>
      <c r="J13" s="130"/>
      <c r="K13" s="130"/>
      <c r="L13" s="130"/>
      <c r="M13" s="130"/>
      <c r="N13" s="130"/>
      <c r="O13" s="130"/>
    </row>
    <row r="14" ht="21" customHeight="1" spans="1:15">
      <c r="A14" s="226" t="s">
        <v>112</v>
      </c>
      <c r="B14" s="226" t="s">
        <v>113</v>
      </c>
      <c r="C14" s="130">
        <v>1337400</v>
      </c>
      <c r="D14" s="130">
        <v>1337400</v>
      </c>
      <c r="E14" s="130">
        <v>1337400</v>
      </c>
      <c r="F14" s="130"/>
      <c r="G14" s="130"/>
      <c r="H14" s="130"/>
      <c r="I14" s="130"/>
      <c r="J14" s="130"/>
      <c r="K14" s="130"/>
      <c r="L14" s="130"/>
      <c r="M14" s="130"/>
      <c r="N14" s="130"/>
      <c r="O14" s="130"/>
    </row>
    <row r="15" ht="21" customHeight="1" spans="1:15">
      <c r="A15" s="226" t="s">
        <v>114</v>
      </c>
      <c r="B15" s="226" t="s">
        <v>115</v>
      </c>
      <c r="C15" s="130">
        <v>2998548</v>
      </c>
      <c r="D15" s="130">
        <v>2998548</v>
      </c>
      <c r="E15" s="130">
        <v>2998548</v>
      </c>
      <c r="F15" s="130"/>
      <c r="G15" s="130"/>
      <c r="H15" s="130"/>
      <c r="I15" s="130"/>
      <c r="J15" s="130"/>
      <c r="K15" s="130"/>
      <c r="L15" s="130"/>
      <c r="M15" s="130"/>
      <c r="N15" s="130"/>
      <c r="O15" s="130"/>
    </row>
    <row r="16" ht="21" customHeight="1" spans="1:15">
      <c r="A16" s="226" t="s">
        <v>116</v>
      </c>
      <c r="B16" s="226" t="s">
        <v>117</v>
      </c>
      <c r="C16" s="130">
        <v>135962</v>
      </c>
      <c r="D16" s="130">
        <v>135962</v>
      </c>
      <c r="E16" s="130">
        <v>135962</v>
      </c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ht="21" customHeight="1" spans="1:15">
      <c r="A17" s="225" t="s">
        <v>118</v>
      </c>
      <c r="B17" s="225" t="s">
        <v>119</v>
      </c>
      <c r="C17" s="130">
        <v>89132.52</v>
      </c>
      <c r="D17" s="130">
        <v>89132.52</v>
      </c>
      <c r="E17" s="130"/>
      <c r="F17" s="130">
        <v>89132.52</v>
      </c>
      <c r="G17" s="130"/>
      <c r="H17" s="130"/>
      <c r="I17" s="130"/>
      <c r="J17" s="130"/>
      <c r="K17" s="130"/>
      <c r="L17" s="130"/>
      <c r="M17" s="130"/>
      <c r="N17" s="130"/>
      <c r="O17" s="130"/>
    </row>
    <row r="18" ht="21" customHeight="1" spans="1:15">
      <c r="A18" s="226" t="s">
        <v>120</v>
      </c>
      <c r="B18" s="226" t="s">
        <v>121</v>
      </c>
      <c r="C18" s="130">
        <v>77168.52</v>
      </c>
      <c r="D18" s="130">
        <v>77168.52</v>
      </c>
      <c r="E18" s="130"/>
      <c r="F18" s="130">
        <v>77168.52</v>
      </c>
      <c r="G18" s="130"/>
      <c r="H18" s="130"/>
      <c r="I18" s="130"/>
      <c r="J18" s="130"/>
      <c r="K18" s="130"/>
      <c r="L18" s="130"/>
      <c r="M18" s="130"/>
      <c r="N18" s="130"/>
      <c r="O18" s="130"/>
    </row>
    <row r="19" ht="21" customHeight="1" spans="1:15">
      <c r="A19" s="226" t="s">
        <v>122</v>
      </c>
      <c r="B19" s="226" t="s">
        <v>123</v>
      </c>
      <c r="C19" s="130">
        <v>11964</v>
      </c>
      <c r="D19" s="130">
        <v>11964</v>
      </c>
      <c r="E19" s="130"/>
      <c r="F19" s="130">
        <v>11964</v>
      </c>
      <c r="G19" s="130"/>
      <c r="H19" s="130"/>
      <c r="I19" s="130"/>
      <c r="J19" s="130"/>
      <c r="K19" s="130"/>
      <c r="L19" s="130"/>
      <c r="M19" s="130"/>
      <c r="N19" s="130"/>
      <c r="O19" s="130"/>
    </row>
    <row r="20" ht="21" customHeight="1" spans="1:15">
      <c r="A20" s="110" t="s">
        <v>124</v>
      </c>
      <c r="B20" s="110" t="s">
        <v>125</v>
      </c>
      <c r="C20" s="130">
        <v>2873588</v>
      </c>
      <c r="D20" s="130">
        <v>2873588</v>
      </c>
      <c r="E20" s="130">
        <v>2873588</v>
      </c>
      <c r="F20" s="130"/>
      <c r="G20" s="130"/>
      <c r="H20" s="130"/>
      <c r="I20" s="130"/>
      <c r="J20" s="130"/>
      <c r="K20" s="130"/>
      <c r="L20" s="130"/>
      <c r="M20" s="130"/>
      <c r="N20" s="130"/>
      <c r="O20" s="130"/>
    </row>
    <row r="21" ht="21" customHeight="1" spans="1:15">
      <c r="A21" s="225" t="s">
        <v>126</v>
      </c>
      <c r="B21" s="225" t="s">
        <v>127</v>
      </c>
      <c r="C21" s="130">
        <v>2873588</v>
      </c>
      <c r="D21" s="130">
        <v>2873588</v>
      </c>
      <c r="E21" s="130">
        <v>2873588</v>
      </c>
      <c r="F21" s="130"/>
      <c r="G21" s="130"/>
      <c r="H21" s="130"/>
      <c r="I21" s="130"/>
      <c r="J21" s="130"/>
      <c r="K21" s="130"/>
      <c r="L21" s="130"/>
      <c r="M21" s="130"/>
      <c r="N21" s="130"/>
      <c r="O21" s="130"/>
    </row>
    <row r="22" ht="21" customHeight="1" spans="1:15">
      <c r="A22" s="226" t="s">
        <v>128</v>
      </c>
      <c r="B22" s="226" t="s">
        <v>129</v>
      </c>
      <c r="C22" s="130">
        <v>1502605</v>
      </c>
      <c r="D22" s="130">
        <v>1502605</v>
      </c>
      <c r="E22" s="130">
        <v>1502605</v>
      </c>
      <c r="F22" s="130"/>
      <c r="G22" s="130"/>
      <c r="H22" s="130"/>
      <c r="I22" s="130"/>
      <c r="J22" s="130"/>
      <c r="K22" s="130"/>
      <c r="L22" s="130"/>
      <c r="M22" s="130"/>
      <c r="N22" s="130"/>
      <c r="O22" s="130"/>
    </row>
    <row r="23" ht="21" customHeight="1" spans="1:15">
      <c r="A23" s="226" t="s">
        <v>130</v>
      </c>
      <c r="B23" s="226" t="s">
        <v>131</v>
      </c>
      <c r="C23" s="130">
        <v>1301049</v>
      </c>
      <c r="D23" s="130">
        <v>1301049</v>
      </c>
      <c r="E23" s="130">
        <v>1301049</v>
      </c>
      <c r="F23" s="130"/>
      <c r="G23" s="130"/>
      <c r="H23" s="130"/>
      <c r="I23" s="130"/>
      <c r="J23" s="130"/>
      <c r="K23" s="130"/>
      <c r="L23" s="130"/>
      <c r="M23" s="130"/>
      <c r="N23" s="130"/>
      <c r="O23" s="130"/>
    </row>
    <row r="24" ht="21" customHeight="1" spans="1:15">
      <c r="A24" s="226" t="s">
        <v>132</v>
      </c>
      <c r="B24" s="226" t="s">
        <v>133</v>
      </c>
      <c r="C24" s="130">
        <v>69934</v>
      </c>
      <c r="D24" s="130">
        <v>69934</v>
      </c>
      <c r="E24" s="130">
        <v>69934</v>
      </c>
      <c r="F24" s="130"/>
      <c r="G24" s="130"/>
      <c r="H24" s="130"/>
      <c r="I24" s="130"/>
      <c r="J24" s="130"/>
      <c r="K24" s="130"/>
      <c r="L24" s="130"/>
      <c r="M24" s="130"/>
      <c r="N24" s="130"/>
      <c r="O24" s="130"/>
    </row>
    <row r="25" ht="21" customHeight="1" spans="1:15">
      <c r="A25" s="110" t="s">
        <v>134</v>
      </c>
      <c r="B25" s="110" t="s">
        <v>135</v>
      </c>
      <c r="C25" s="130">
        <v>5000</v>
      </c>
      <c r="D25" s="130"/>
      <c r="E25" s="130"/>
      <c r="F25" s="130"/>
      <c r="G25" s="130"/>
      <c r="H25" s="130"/>
      <c r="I25" s="130"/>
      <c r="J25" s="130">
        <v>5000</v>
      </c>
      <c r="K25" s="130"/>
      <c r="L25" s="130"/>
      <c r="M25" s="130"/>
      <c r="N25" s="130"/>
      <c r="O25" s="130">
        <v>5000</v>
      </c>
    </row>
    <row r="26" ht="21" customHeight="1" spans="1:15">
      <c r="A26" s="225" t="s">
        <v>136</v>
      </c>
      <c r="B26" s="225" t="s">
        <v>137</v>
      </c>
      <c r="C26" s="130">
        <v>5000</v>
      </c>
      <c r="D26" s="130"/>
      <c r="E26" s="130"/>
      <c r="F26" s="130"/>
      <c r="G26" s="130"/>
      <c r="H26" s="130"/>
      <c r="I26" s="130"/>
      <c r="J26" s="130">
        <v>5000</v>
      </c>
      <c r="K26" s="130"/>
      <c r="L26" s="130"/>
      <c r="M26" s="130"/>
      <c r="N26" s="130"/>
      <c r="O26" s="130">
        <v>5000</v>
      </c>
    </row>
    <row r="27" ht="21" customHeight="1" spans="1:15">
      <c r="A27" s="226" t="s">
        <v>138</v>
      </c>
      <c r="B27" s="226" t="s">
        <v>137</v>
      </c>
      <c r="C27" s="130">
        <v>5000</v>
      </c>
      <c r="D27" s="130"/>
      <c r="E27" s="130"/>
      <c r="F27" s="130"/>
      <c r="G27" s="130"/>
      <c r="H27" s="130"/>
      <c r="I27" s="130"/>
      <c r="J27" s="130">
        <v>5000</v>
      </c>
      <c r="K27" s="130"/>
      <c r="L27" s="130"/>
      <c r="M27" s="130"/>
      <c r="N27" s="130"/>
      <c r="O27" s="130">
        <v>5000</v>
      </c>
    </row>
    <row r="28" ht="21" customHeight="1" spans="1:15">
      <c r="A28" s="110" t="s">
        <v>139</v>
      </c>
      <c r="B28" s="110" t="s">
        <v>140</v>
      </c>
      <c r="C28" s="130">
        <v>2277454</v>
      </c>
      <c r="D28" s="130">
        <v>2277454</v>
      </c>
      <c r="E28" s="130">
        <v>2277454</v>
      </c>
      <c r="F28" s="130"/>
      <c r="G28" s="130"/>
      <c r="H28" s="130"/>
      <c r="I28" s="130"/>
      <c r="J28" s="130"/>
      <c r="K28" s="130"/>
      <c r="L28" s="130"/>
      <c r="M28" s="130"/>
      <c r="N28" s="130"/>
      <c r="O28" s="130"/>
    </row>
    <row r="29" ht="21" customHeight="1" spans="1:15">
      <c r="A29" s="225" t="s">
        <v>141</v>
      </c>
      <c r="B29" s="225" t="s">
        <v>142</v>
      </c>
      <c r="C29" s="130">
        <v>2277454</v>
      </c>
      <c r="D29" s="130">
        <v>2277454</v>
      </c>
      <c r="E29" s="130">
        <v>2277454</v>
      </c>
      <c r="F29" s="130"/>
      <c r="G29" s="130"/>
      <c r="H29" s="130"/>
      <c r="I29" s="130"/>
      <c r="J29" s="130"/>
      <c r="K29" s="130"/>
      <c r="L29" s="130"/>
      <c r="M29" s="130"/>
      <c r="N29" s="130"/>
      <c r="O29" s="130"/>
    </row>
    <row r="30" ht="21" customHeight="1" spans="1:15">
      <c r="A30" s="226" t="s">
        <v>143</v>
      </c>
      <c r="B30" s="226" t="s">
        <v>144</v>
      </c>
      <c r="C30" s="130">
        <v>2277454</v>
      </c>
      <c r="D30" s="130">
        <v>2277454</v>
      </c>
      <c r="E30" s="130">
        <v>2277454</v>
      </c>
      <c r="F30" s="130"/>
      <c r="G30" s="130"/>
      <c r="H30" s="130"/>
      <c r="I30" s="130"/>
      <c r="J30" s="130"/>
      <c r="K30" s="130"/>
      <c r="L30" s="130"/>
      <c r="M30" s="130"/>
      <c r="N30" s="130"/>
      <c r="O30" s="130"/>
    </row>
    <row r="31" ht="21" customHeight="1" spans="1:15">
      <c r="A31" s="227" t="s">
        <v>56</v>
      </c>
      <c r="B31" s="89"/>
      <c r="C31" s="130">
        <v>33089559.12</v>
      </c>
      <c r="D31" s="130">
        <v>32234559.12</v>
      </c>
      <c r="E31" s="130">
        <v>31145426.6</v>
      </c>
      <c r="F31" s="130">
        <v>1089132.52</v>
      </c>
      <c r="G31" s="130"/>
      <c r="H31" s="130"/>
      <c r="I31" s="130"/>
      <c r="J31" s="130">
        <v>855000</v>
      </c>
      <c r="K31" s="130">
        <v>200000</v>
      </c>
      <c r="L31" s="130"/>
      <c r="M31" s="130"/>
      <c r="N31" s="130"/>
      <c r="O31" s="130">
        <v>655000</v>
      </c>
    </row>
  </sheetData>
  <mergeCells count="12">
    <mergeCell ref="A1:O1"/>
    <mergeCell ref="A2:O2"/>
    <mergeCell ref="A3:B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zoomScale="90" zoomScaleNormal="90" topLeftCell="A2" workbookViewId="0">
      <selection activeCell="D15" sqref="D15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96"/>
      <c r="B1" s="100"/>
      <c r="C1" s="100"/>
      <c r="D1" s="100" t="s">
        <v>145</v>
      </c>
    </row>
    <row r="2" ht="41.25" customHeight="1" spans="1:1">
      <c r="A2" s="95" t="str">
        <f>"2026"&amp;"年部门财政拨款收支预算总表"</f>
        <v>2026年部门财政拨款收支预算总表</v>
      </c>
    </row>
    <row r="3" ht="17.25" customHeight="1" spans="1:4">
      <c r="A3" s="98" t="str">
        <f>"单位名称："&amp;"昆明市东川区阿旺镇中心学校"</f>
        <v>单位名称：昆明市东川区阿旺镇中心学校</v>
      </c>
      <c r="B3" s="210"/>
      <c r="D3" s="100" t="s">
        <v>1</v>
      </c>
    </row>
    <row r="4" ht="17.25" customHeight="1" spans="1:4">
      <c r="A4" s="211" t="s">
        <v>2</v>
      </c>
      <c r="B4" s="212"/>
      <c r="C4" s="211" t="s">
        <v>3</v>
      </c>
      <c r="D4" s="212"/>
    </row>
    <row r="5" ht="18.75" customHeight="1" spans="1:4">
      <c r="A5" s="211" t="s">
        <v>4</v>
      </c>
      <c r="B5" s="211" t="s">
        <v>5</v>
      </c>
      <c r="C5" s="211" t="s">
        <v>6</v>
      </c>
      <c r="D5" s="211" t="s">
        <v>5</v>
      </c>
    </row>
    <row r="6" ht="16.5" customHeight="1" spans="1:4">
      <c r="A6" s="213" t="s">
        <v>146</v>
      </c>
      <c r="B6" s="130">
        <v>32234559.12</v>
      </c>
      <c r="C6" s="213" t="s">
        <v>147</v>
      </c>
      <c r="D6" s="130">
        <v>32234559.12</v>
      </c>
    </row>
    <row r="7" ht="16.5" customHeight="1" spans="1:4">
      <c r="A7" s="213" t="s">
        <v>148</v>
      </c>
      <c r="B7" s="130">
        <v>32234559.12</v>
      </c>
      <c r="C7" s="213" t="s">
        <v>149</v>
      </c>
      <c r="D7" s="130"/>
    </row>
    <row r="8" ht="16.5" customHeight="1" spans="1:4">
      <c r="A8" s="213" t="s">
        <v>150</v>
      </c>
      <c r="B8" s="130"/>
      <c r="C8" s="213" t="s">
        <v>151</v>
      </c>
      <c r="D8" s="130"/>
    </row>
    <row r="9" ht="16.5" customHeight="1" spans="1:4">
      <c r="A9" s="213" t="s">
        <v>152</v>
      </c>
      <c r="B9" s="130"/>
      <c r="C9" s="213" t="s">
        <v>153</v>
      </c>
      <c r="D9" s="130"/>
    </row>
    <row r="10" ht="16.5" customHeight="1" spans="1:4">
      <c r="A10" s="213" t="s">
        <v>154</v>
      </c>
      <c r="B10" s="130"/>
      <c r="C10" s="213" t="s">
        <v>155</v>
      </c>
      <c r="D10" s="130"/>
    </row>
    <row r="11" ht="16.5" customHeight="1" spans="1:4">
      <c r="A11" s="213" t="s">
        <v>148</v>
      </c>
      <c r="B11" s="130"/>
      <c r="C11" s="213" t="s">
        <v>156</v>
      </c>
      <c r="D11" s="130">
        <v>22522474.6</v>
      </c>
    </row>
    <row r="12" ht="16.5" customHeight="1" spans="1:4">
      <c r="A12" s="21" t="s">
        <v>150</v>
      </c>
      <c r="B12" s="130"/>
      <c r="C12" s="120" t="s">
        <v>157</v>
      </c>
      <c r="D12" s="130"/>
    </row>
    <row r="13" ht="16.5" customHeight="1" spans="1:4">
      <c r="A13" s="21" t="s">
        <v>152</v>
      </c>
      <c r="B13" s="130"/>
      <c r="C13" s="120" t="s">
        <v>158</v>
      </c>
      <c r="D13" s="130"/>
    </row>
    <row r="14" ht="16.5" customHeight="1" spans="1:4">
      <c r="A14" s="214"/>
      <c r="B14" s="130"/>
      <c r="C14" s="120" t="s">
        <v>159</v>
      </c>
      <c r="D14" s="130">
        <v>4561042.52</v>
      </c>
    </row>
    <row r="15" ht="16.5" customHeight="1" spans="1:4">
      <c r="A15" s="214"/>
      <c r="B15" s="130"/>
      <c r="C15" s="120" t="s">
        <v>160</v>
      </c>
      <c r="D15" s="130">
        <v>2873588</v>
      </c>
    </row>
    <row r="16" ht="16.5" customHeight="1" spans="1:4">
      <c r="A16" s="214"/>
      <c r="B16" s="130"/>
      <c r="C16" s="120" t="s">
        <v>161</v>
      </c>
      <c r="D16" s="130"/>
    </row>
    <row r="17" ht="16.5" customHeight="1" spans="1:4">
      <c r="A17" s="214"/>
      <c r="B17" s="130"/>
      <c r="C17" s="120" t="s">
        <v>162</v>
      </c>
      <c r="D17" s="130"/>
    </row>
    <row r="18" ht="16.5" customHeight="1" spans="1:4">
      <c r="A18" s="214"/>
      <c r="B18" s="130"/>
      <c r="C18" s="120" t="s">
        <v>163</v>
      </c>
      <c r="D18" s="130"/>
    </row>
    <row r="19" ht="16.5" customHeight="1" spans="1:4">
      <c r="A19" s="214"/>
      <c r="B19" s="130"/>
      <c r="C19" s="120" t="s">
        <v>164</v>
      </c>
      <c r="D19" s="130"/>
    </row>
    <row r="20" ht="16.5" customHeight="1" spans="1:4">
      <c r="A20" s="214"/>
      <c r="B20" s="130"/>
      <c r="C20" s="120" t="s">
        <v>165</v>
      </c>
      <c r="D20" s="130"/>
    </row>
    <row r="21" ht="16.5" customHeight="1" spans="1:4">
      <c r="A21" s="214"/>
      <c r="B21" s="130"/>
      <c r="C21" s="120" t="s">
        <v>166</v>
      </c>
      <c r="D21" s="130"/>
    </row>
    <row r="22" ht="16.5" customHeight="1" spans="1:4">
      <c r="A22" s="214"/>
      <c r="B22" s="130"/>
      <c r="C22" s="120" t="s">
        <v>167</v>
      </c>
      <c r="D22" s="130"/>
    </row>
    <row r="23" ht="16.5" customHeight="1" spans="1:4">
      <c r="A23" s="214"/>
      <c r="B23" s="130"/>
      <c r="C23" s="120" t="s">
        <v>168</v>
      </c>
      <c r="D23" s="130"/>
    </row>
    <row r="24" ht="16.5" customHeight="1" spans="1:4">
      <c r="A24" s="214"/>
      <c r="B24" s="130"/>
      <c r="C24" s="120" t="s">
        <v>169</v>
      </c>
      <c r="D24" s="130"/>
    </row>
    <row r="25" ht="16.5" customHeight="1" spans="1:4">
      <c r="A25" s="214"/>
      <c r="B25" s="130"/>
      <c r="C25" s="120" t="s">
        <v>170</v>
      </c>
      <c r="D25" s="130">
        <v>2277454</v>
      </c>
    </row>
    <row r="26" ht="16.5" customHeight="1" spans="1:4">
      <c r="A26" s="214"/>
      <c r="B26" s="130"/>
      <c r="C26" s="120" t="s">
        <v>171</v>
      </c>
      <c r="D26" s="130"/>
    </row>
    <row r="27" ht="16.5" customHeight="1" spans="1:4">
      <c r="A27" s="214"/>
      <c r="B27" s="130"/>
      <c r="C27" s="120" t="s">
        <v>172</v>
      </c>
      <c r="D27" s="130"/>
    </row>
    <row r="28" ht="16.5" customHeight="1" spans="1:4">
      <c r="A28" s="214"/>
      <c r="B28" s="130"/>
      <c r="C28" s="120" t="s">
        <v>173</v>
      </c>
      <c r="D28" s="130"/>
    </row>
    <row r="29" ht="16.5" customHeight="1" spans="1:4">
      <c r="A29" s="214"/>
      <c r="B29" s="130"/>
      <c r="C29" s="120" t="s">
        <v>174</v>
      </c>
      <c r="D29" s="130"/>
    </row>
    <row r="30" ht="16.5" customHeight="1" spans="1:4">
      <c r="A30" s="214"/>
      <c r="B30" s="130"/>
      <c r="C30" s="120" t="s">
        <v>175</v>
      </c>
      <c r="D30" s="130"/>
    </row>
    <row r="31" ht="16.5" customHeight="1" spans="1:4">
      <c r="A31" s="214"/>
      <c r="B31" s="130"/>
      <c r="C31" s="21" t="s">
        <v>176</v>
      </c>
      <c r="D31" s="130"/>
    </row>
    <row r="32" ht="16.5" customHeight="1" spans="1:4">
      <c r="A32" s="214"/>
      <c r="B32" s="130"/>
      <c r="C32" s="21" t="s">
        <v>177</v>
      </c>
      <c r="D32" s="130"/>
    </row>
    <row r="33" ht="16.5" customHeight="1" spans="1:4">
      <c r="A33" s="214"/>
      <c r="B33" s="130"/>
      <c r="C33" s="18" t="s">
        <v>178</v>
      </c>
      <c r="D33" s="130"/>
    </row>
    <row r="34" ht="15" customHeight="1" spans="1:4">
      <c r="A34" s="215" t="s">
        <v>50</v>
      </c>
      <c r="B34" s="216">
        <v>32234559.12</v>
      </c>
      <c r="C34" s="215" t="s">
        <v>51</v>
      </c>
      <c r="D34" s="216">
        <v>32234559.12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8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84"/>
      <c r="F1" s="122"/>
      <c r="G1" s="189" t="s">
        <v>179</v>
      </c>
    </row>
    <row r="2" ht="41.25" customHeight="1" spans="1:7">
      <c r="A2" s="174" t="str">
        <f>"2026"&amp;"年一般公共预算支出预算表（按功能科目分类）"</f>
        <v>2026年一般公共预算支出预算表（按功能科目分类）</v>
      </c>
      <c r="B2" s="174"/>
      <c r="C2" s="174"/>
      <c r="D2" s="174"/>
      <c r="E2" s="174"/>
      <c r="F2" s="174"/>
      <c r="G2" s="174"/>
    </row>
    <row r="3" ht="18" customHeight="1" spans="1:7">
      <c r="A3" s="63" t="str">
        <f>"单位名称："&amp;"昆明市东川区阿旺镇中心学校"</f>
        <v>单位名称：昆明市东川区阿旺镇中心学校</v>
      </c>
      <c r="F3" s="171"/>
      <c r="G3" s="189" t="s">
        <v>1</v>
      </c>
    </row>
    <row r="4" ht="20.25" customHeight="1" spans="1:7">
      <c r="A4" s="205" t="s">
        <v>180</v>
      </c>
      <c r="B4" s="206"/>
      <c r="C4" s="175" t="s">
        <v>56</v>
      </c>
      <c r="D4" s="196" t="s">
        <v>76</v>
      </c>
      <c r="E4" s="13"/>
      <c r="F4" s="51"/>
      <c r="G4" s="186" t="s">
        <v>77</v>
      </c>
    </row>
    <row r="5" ht="20.25" customHeight="1" spans="1:7">
      <c r="A5" s="207" t="s">
        <v>73</v>
      </c>
      <c r="B5" s="207" t="s">
        <v>74</v>
      </c>
      <c r="C5" s="74"/>
      <c r="D5" s="14" t="s">
        <v>58</v>
      </c>
      <c r="E5" s="14" t="s">
        <v>181</v>
      </c>
      <c r="F5" s="14" t="s">
        <v>182</v>
      </c>
      <c r="G5" s="188"/>
    </row>
    <row r="6" ht="15" customHeight="1" spans="1:7">
      <c r="A6" s="20" t="s">
        <v>83</v>
      </c>
      <c r="B6" s="20" t="s">
        <v>84</v>
      </c>
      <c r="C6" s="20" t="s">
        <v>85</v>
      </c>
      <c r="D6" s="20" t="s">
        <v>86</v>
      </c>
      <c r="E6" s="20" t="s">
        <v>87</v>
      </c>
      <c r="F6" s="20" t="s">
        <v>88</v>
      </c>
      <c r="G6" s="20" t="s">
        <v>89</v>
      </c>
    </row>
    <row r="7" ht="18" customHeight="1" spans="1:7">
      <c r="A7" s="18" t="s">
        <v>98</v>
      </c>
      <c r="B7" s="18" t="s">
        <v>99</v>
      </c>
      <c r="C7" s="130">
        <v>22522474.6</v>
      </c>
      <c r="D7" s="130">
        <v>21522474.6</v>
      </c>
      <c r="E7" s="130">
        <v>21172074.6</v>
      </c>
      <c r="F7" s="130">
        <v>350400</v>
      </c>
      <c r="G7" s="130">
        <v>1000000</v>
      </c>
    </row>
    <row r="8" ht="18" customHeight="1" spans="1:7">
      <c r="A8" s="183" t="s">
        <v>100</v>
      </c>
      <c r="B8" s="183" t="s">
        <v>101</v>
      </c>
      <c r="C8" s="130">
        <v>22522474.6</v>
      </c>
      <c r="D8" s="130">
        <v>21522474.6</v>
      </c>
      <c r="E8" s="130">
        <v>21172074.6</v>
      </c>
      <c r="F8" s="130">
        <v>350400</v>
      </c>
      <c r="G8" s="130">
        <v>1000000</v>
      </c>
    </row>
    <row r="9" ht="18" customHeight="1" spans="1:7">
      <c r="A9" s="208" t="s">
        <v>102</v>
      </c>
      <c r="B9" s="208" t="s">
        <v>103</v>
      </c>
      <c r="C9" s="130">
        <v>1000000</v>
      </c>
      <c r="D9" s="130"/>
      <c r="E9" s="130"/>
      <c r="F9" s="130"/>
      <c r="G9" s="130">
        <v>1000000</v>
      </c>
    </row>
    <row r="10" ht="18" customHeight="1" spans="1:7">
      <c r="A10" s="208" t="s">
        <v>104</v>
      </c>
      <c r="B10" s="208" t="s">
        <v>105</v>
      </c>
      <c r="C10" s="130">
        <v>20075793</v>
      </c>
      <c r="D10" s="130">
        <v>20075793</v>
      </c>
      <c r="E10" s="130">
        <v>19725393</v>
      </c>
      <c r="F10" s="130">
        <v>350400</v>
      </c>
      <c r="G10" s="130"/>
    </row>
    <row r="11" ht="18" customHeight="1" spans="1:7">
      <c r="A11" s="208" t="s">
        <v>106</v>
      </c>
      <c r="B11" s="208" t="s">
        <v>107</v>
      </c>
      <c r="C11" s="130">
        <v>1446681.6</v>
      </c>
      <c r="D11" s="130">
        <v>1446681.6</v>
      </c>
      <c r="E11" s="130">
        <v>1446681.6</v>
      </c>
      <c r="F11" s="130"/>
      <c r="G11" s="130"/>
    </row>
    <row r="12" ht="18" customHeight="1" spans="1:7">
      <c r="A12" s="18" t="s">
        <v>108</v>
      </c>
      <c r="B12" s="18" t="s">
        <v>109</v>
      </c>
      <c r="C12" s="130">
        <v>4561042.52</v>
      </c>
      <c r="D12" s="130">
        <v>4471910</v>
      </c>
      <c r="E12" s="130">
        <v>4418510</v>
      </c>
      <c r="F12" s="130">
        <v>53400</v>
      </c>
      <c r="G12" s="130">
        <v>89132.52</v>
      </c>
    </row>
    <row r="13" ht="18" customHeight="1" spans="1:7">
      <c r="A13" s="183" t="s">
        <v>110</v>
      </c>
      <c r="B13" s="183" t="s">
        <v>111</v>
      </c>
      <c r="C13" s="130">
        <v>4471910</v>
      </c>
      <c r="D13" s="130">
        <v>4471910</v>
      </c>
      <c r="E13" s="130">
        <v>4418510</v>
      </c>
      <c r="F13" s="130">
        <v>53400</v>
      </c>
      <c r="G13" s="130"/>
    </row>
    <row r="14" ht="18" customHeight="1" spans="1:7">
      <c r="A14" s="208" t="s">
        <v>112</v>
      </c>
      <c r="B14" s="208" t="s">
        <v>113</v>
      </c>
      <c r="C14" s="130">
        <v>1337400</v>
      </c>
      <c r="D14" s="130">
        <v>1337400</v>
      </c>
      <c r="E14" s="130">
        <v>1284000</v>
      </c>
      <c r="F14" s="130">
        <v>53400</v>
      </c>
      <c r="G14" s="130"/>
    </row>
    <row r="15" ht="18" customHeight="1" spans="1:7">
      <c r="A15" s="208" t="s">
        <v>114</v>
      </c>
      <c r="B15" s="208" t="s">
        <v>115</v>
      </c>
      <c r="C15" s="130">
        <v>2998548</v>
      </c>
      <c r="D15" s="130">
        <v>2998548</v>
      </c>
      <c r="E15" s="130">
        <v>2998548</v>
      </c>
      <c r="F15" s="130"/>
      <c r="G15" s="130"/>
    </row>
    <row r="16" ht="18" customHeight="1" spans="1:7">
      <c r="A16" s="208" t="s">
        <v>116</v>
      </c>
      <c r="B16" s="208" t="s">
        <v>117</v>
      </c>
      <c r="C16" s="130">
        <v>135962</v>
      </c>
      <c r="D16" s="130">
        <v>135962</v>
      </c>
      <c r="E16" s="130">
        <v>135962</v>
      </c>
      <c r="F16" s="130"/>
      <c r="G16" s="130"/>
    </row>
    <row r="17" ht="18" customHeight="1" spans="1:7">
      <c r="A17" s="183" t="s">
        <v>118</v>
      </c>
      <c r="B17" s="183" t="s">
        <v>119</v>
      </c>
      <c r="C17" s="130">
        <v>89132.52</v>
      </c>
      <c r="D17" s="130"/>
      <c r="E17" s="130"/>
      <c r="F17" s="130"/>
      <c r="G17" s="130">
        <v>89132.52</v>
      </c>
    </row>
    <row r="18" ht="18" customHeight="1" spans="1:7">
      <c r="A18" s="208" t="s">
        <v>120</v>
      </c>
      <c r="B18" s="208" t="s">
        <v>121</v>
      </c>
      <c r="C18" s="130">
        <v>77168.52</v>
      </c>
      <c r="D18" s="130"/>
      <c r="E18" s="130"/>
      <c r="F18" s="130"/>
      <c r="G18" s="130">
        <v>77168.52</v>
      </c>
    </row>
    <row r="19" ht="18" customHeight="1" spans="1:7">
      <c r="A19" s="208" t="s">
        <v>122</v>
      </c>
      <c r="B19" s="208" t="s">
        <v>123</v>
      </c>
      <c r="C19" s="130">
        <v>11964</v>
      </c>
      <c r="D19" s="130"/>
      <c r="E19" s="130"/>
      <c r="F19" s="130"/>
      <c r="G19" s="130">
        <v>11964</v>
      </c>
    </row>
    <row r="20" ht="18" customHeight="1" spans="1:7">
      <c r="A20" s="18" t="s">
        <v>124</v>
      </c>
      <c r="B20" s="18" t="s">
        <v>125</v>
      </c>
      <c r="C20" s="130">
        <v>2873588</v>
      </c>
      <c r="D20" s="130">
        <v>2873588</v>
      </c>
      <c r="E20" s="130">
        <v>2873588</v>
      </c>
      <c r="F20" s="130"/>
      <c r="G20" s="130"/>
    </row>
    <row r="21" ht="18" customHeight="1" spans="1:7">
      <c r="A21" s="183" t="s">
        <v>126</v>
      </c>
      <c r="B21" s="183" t="s">
        <v>127</v>
      </c>
      <c r="C21" s="130">
        <v>2873588</v>
      </c>
      <c r="D21" s="130">
        <v>2873588</v>
      </c>
      <c r="E21" s="130">
        <v>2873588</v>
      </c>
      <c r="F21" s="130"/>
      <c r="G21" s="130"/>
    </row>
    <row r="22" ht="18" customHeight="1" spans="1:7">
      <c r="A22" s="208" t="s">
        <v>128</v>
      </c>
      <c r="B22" s="208" t="s">
        <v>129</v>
      </c>
      <c r="C22" s="130">
        <v>1502605</v>
      </c>
      <c r="D22" s="130">
        <v>1502605</v>
      </c>
      <c r="E22" s="130">
        <v>1502605</v>
      </c>
      <c r="F22" s="130"/>
      <c r="G22" s="130"/>
    </row>
    <row r="23" ht="18" customHeight="1" spans="1:7">
      <c r="A23" s="208" t="s">
        <v>130</v>
      </c>
      <c r="B23" s="208" t="s">
        <v>131</v>
      </c>
      <c r="C23" s="130">
        <v>1301049</v>
      </c>
      <c r="D23" s="130">
        <v>1301049</v>
      </c>
      <c r="E23" s="130">
        <v>1301049</v>
      </c>
      <c r="F23" s="130"/>
      <c r="G23" s="130"/>
    </row>
    <row r="24" ht="18" customHeight="1" spans="1:7">
      <c r="A24" s="208" t="s">
        <v>132</v>
      </c>
      <c r="B24" s="208" t="s">
        <v>133</v>
      </c>
      <c r="C24" s="130">
        <v>69934</v>
      </c>
      <c r="D24" s="130">
        <v>69934</v>
      </c>
      <c r="E24" s="130">
        <v>69934</v>
      </c>
      <c r="F24" s="130"/>
      <c r="G24" s="130"/>
    </row>
    <row r="25" ht="18" customHeight="1" spans="1:7">
      <c r="A25" s="18" t="s">
        <v>139</v>
      </c>
      <c r="B25" s="18" t="s">
        <v>140</v>
      </c>
      <c r="C25" s="130">
        <v>2277454</v>
      </c>
      <c r="D25" s="130">
        <v>2277454</v>
      </c>
      <c r="E25" s="130">
        <v>2277454</v>
      </c>
      <c r="F25" s="130"/>
      <c r="G25" s="130"/>
    </row>
    <row r="26" ht="18" customHeight="1" spans="1:7">
      <c r="A26" s="183" t="s">
        <v>141</v>
      </c>
      <c r="B26" s="183" t="s">
        <v>142</v>
      </c>
      <c r="C26" s="130">
        <v>2277454</v>
      </c>
      <c r="D26" s="130">
        <v>2277454</v>
      </c>
      <c r="E26" s="130">
        <v>2277454</v>
      </c>
      <c r="F26" s="130"/>
      <c r="G26" s="130"/>
    </row>
    <row r="27" ht="18" customHeight="1" spans="1:7">
      <c r="A27" s="208" t="s">
        <v>143</v>
      </c>
      <c r="B27" s="208" t="s">
        <v>144</v>
      </c>
      <c r="C27" s="130">
        <v>2277454</v>
      </c>
      <c r="D27" s="130">
        <v>2277454</v>
      </c>
      <c r="E27" s="130">
        <v>2277454</v>
      </c>
      <c r="F27" s="130"/>
      <c r="G27" s="130"/>
    </row>
    <row r="28" ht="18" customHeight="1" spans="1:7">
      <c r="A28" s="129" t="s">
        <v>183</v>
      </c>
      <c r="B28" s="209" t="s">
        <v>183</v>
      </c>
      <c r="C28" s="130">
        <v>32234559.12</v>
      </c>
      <c r="D28" s="130">
        <v>31145426.6</v>
      </c>
      <c r="E28" s="130">
        <v>30741626.6</v>
      </c>
      <c r="F28" s="130">
        <v>403800</v>
      </c>
      <c r="G28" s="130">
        <v>1089132.52</v>
      </c>
    </row>
  </sheetData>
  <mergeCells count="6">
    <mergeCell ref="A2:G2"/>
    <mergeCell ref="A4:B4"/>
    <mergeCell ref="D4:F4"/>
    <mergeCell ref="A28:B28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3" sqref="A3:B3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97"/>
      <c r="B1" s="97"/>
      <c r="C1" s="97"/>
      <c r="D1" s="97"/>
      <c r="E1" s="96"/>
      <c r="F1" s="201" t="s">
        <v>184</v>
      </c>
    </row>
    <row r="2" ht="41.25" customHeight="1" spans="1:6">
      <c r="A2" s="202" t="str">
        <f>"2026"&amp;"年一般公共预算“三公”经费支出预算表"</f>
        <v>2026年一般公共预算“三公”经费支出预算表</v>
      </c>
      <c r="B2" s="97"/>
      <c r="C2" s="97"/>
      <c r="D2" s="97"/>
      <c r="E2" s="96"/>
      <c r="F2" s="97"/>
    </row>
    <row r="3" customHeight="1" spans="1:6">
      <c r="A3" s="161" t="str">
        <f>"单位名称："&amp;"昆明市东川区阿旺镇中心学校"</f>
        <v>单位名称：昆明市东川区阿旺镇中心学校</v>
      </c>
      <c r="B3" s="203"/>
      <c r="D3" s="97"/>
      <c r="E3" s="96"/>
      <c r="F3" s="116" t="s">
        <v>1</v>
      </c>
    </row>
    <row r="4" ht="27" customHeight="1" spans="1:6">
      <c r="A4" s="101" t="s">
        <v>185</v>
      </c>
      <c r="B4" s="101" t="s">
        <v>186</v>
      </c>
      <c r="C4" s="103" t="s">
        <v>187</v>
      </c>
      <c r="D4" s="101"/>
      <c r="E4" s="102"/>
      <c r="F4" s="101" t="s">
        <v>188</v>
      </c>
    </row>
    <row r="5" ht="28.5" customHeight="1" spans="1:6">
      <c r="A5" s="204"/>
      <c r="B5" s="105"/>
      <c r="C5" s="102" t="s">
        <v>58</v>
      </c>
      <c r="D5" s="102" t="s">
        <v>189</v>
      </c>
      <c r="E5" s="102" t="s">
        <v>190</v>
      </c>
      <c r="F5" s="104"/>
    </row>
    <row r="6" ht="17.25" customHeight="1" spans="1:6">
      <c r="A6" s="109" t="s">
        <v>83</v>
      </c>
      <c r="B6" s="109" t="s">
        <v>84</v>
      </c>
      <c r="C6" s="109" t="s">
        <v>85</v>
      </c>
      <c r="D6" s="109" t="s">
        <v>86</v>
      </c>
      <c r="E6" s="109" t="s">
        <v>87</v>
      </c>
      <c r="F6" s="109" t="s">
        <v>88</v>
      </c>
    </row>
    <row r="7" ht="17.25" customHeight="1" spans="1:6">
      <c r="A7" s="130"/>
      <c r="B7" s="130"/>
      <c r="C7" s="130"/>
      <c r="D7" s="130"/>
      <c r="E7" s="130"/>
      <c r="F7" s="130"/>
    </row>
    <row r="8" customHeight="1" spans="1:1">
      <c r="A8" t="s">
        <v>191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7"/>
  <sheetViews>
    <sheetView showZeros="0" workbookViewId="0">
      <selection activeCell="A3" sqref="A3:H3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2:25">
      <c r="B1" s="184"/>
      <c r="C1" s="190"/>
      <c r="E1" s="191"/>
      <c r="F1" s="191"/>
      <c r="G1" s="191"/>
      <c r="H1" s="191"/>
      <c r="I1" s="133"/>
      <c r="J1" s="133"/>
      <c r="K1" s="133"/>
      <c r="L1" s="133"/>
      <c r="M1" s="133"/>
      <c r="N1" s="133"/>
      <c r="O1" s="133"/>
      <c r="S1" s="133"/>
      <c r="W1" s="190"/>
      <c r="Y1" s="61" t="s">
        <v>192</v>
      </c>
    </row>
    <row r="2" ht="45.75" customHeight="1" spans="1:25">
      <c r="A2" s="118" t="str">
        <f>"2026"&amp;"年部门基本支出预算表"</f>
        <v>2026年部门基本支出预算表</v>
      </c>
      <c r="B2" s="62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62"/>
      <c r="Q2" s="62"/>
      <c r="R2" s="62"/>
      <c r="S2" s="118"/>
      <c r="T2" s="118"/>
      <c r="U2" s="118"/>
      <c r="V2" s="118"/>
      <c r="W2" s="118"/>
      <c r="X2" s="118"/>
      <c r="Y2" s="118"/>
    </row>
    <row r="3" ht="18.75" customHeight="1" spans="1:25">
      <c r="A3" s="63" t="str">
        <f>"单位名称："&amp;"昆明市东川区阿旺镇中心学校"</f>
        <v>单位名称：昆明市东川区阿旺镇中心学校</v>
      </c>
      <c r="B3" s="64"/>
      <c r="C3" s="192"/>
      <c r="D3" s="192"/>
      <c r="E3" s="192"/>
      <c r="F3" s="192"/>
      <c r="G3" s="192"/>
      <c r="H3" s="192"/>
      <c r="I3" s="135"/>
      <c r="J3" s="135"/>
      <c r="K3" s="135"/>
      <c r="L3" s="135"/>
      <c r="M3" s="135"/>
      <c r="N3" s="135"/>
      <c r="O3" s="135"/>
      <c r="P3" s="65"/>
      <c r="Q3" s="65"/>
      <c r="R3" s="65"/>
      <c r="S3" s="135"/>
      <c r="W3" s="190"/>
      <c r="Y3" s="61" t="s">
        <v>1</v>
      </c>
    </row>
    <row r="4" ht="18" customHeight="1" spans="1:25">
      <c r="A4" s="67" t="s">
        <v>193</v>
      </c>
      <c r="B4" s="67" t="s">
        <v>194</v>
      </c>
      <c r="C4" s="67" t="s">
        <v>195</v>
      </c>
      <c r="D4" s="67" t="s">
        <v>196</v>
      </c>
      <c r="E4" s="67" t="s">
        <v>197</v>
      </c>
      <c r="F4" s="67" t="s">
        <v>198</v>
      </c>
      <c r="G4" s="67" t="s">
        <v>199</v>
      </c>
      <c r="H4" s="67" t="s">
        <v>200</v>
      </c>
      <c r="I4" s="196" t="s">
        <v>201</v>
      </c>
      <c r="J4" s="158" t="s">
        <v>201</v>
      </c>
      <c r="K4" s="158"/>
      <c r="L4" s="158"/>
      <c r="M4" s="158"/>
      <c r="N4" s="158"/>
      <c r="O4" s="158"/>
      <c r="P4" s="13"/>
      <c r="Q4" s="13"/>
      <c r="R4" s="13"/>
      <c r="S4" s="151" t="s">
        <v>62</v>
      </c>
      <c r="T4" s="158" t="s">
        <v>63</v>
      </c>
      <c r="U4" s="158"/>
      <c r="V4" s="158"/>
      <c r="W4" s="158"/>
      <c r="X4" s="158"/>
      <c r="Y4" s="131"/>
    </row>
    <row r="5" ht="18" customHeight="1" spans="1:25">
      <c r="A5" s="69"/>
      <c r="B5" s="84"/>
      <c r="C5" s="177"/>
      <c r="D5" s="69"/>
      <c r="E5" s="69"/>
      <c r="F5" s="69"/>
      <c r="G5" s="69"/>
      <c r="H5" s="69"/>
      <c r="I5" s="175" t="s">
        <v>202</v>
      </c>
      <c r="J5" s="196" t="s">
        <v>59</v>
      </c>
      <c r="K5" s="158"/>
      <c r="L5" s="158"/>
      <c r="M5" s="158"/>
      <c r="N5" s="158"/>
      <c r="O5" s="131"/>
      <c r="P5" s="12" t="s">
        <v>203</v>
      </c>
      <c r="Q5" s="13"/>
      <c r="R5" s="51"/>
      <c r="S5" s="67" t="s">
        <v>62</v>
      </c>
      <c r="T5" s="196" t="s">
        <v>63</v>
      </c>
      <c r="U5" s="151" t="s">
        <v>65</v>
      </c>
      <c r="V5" s="158" t="s">
        <v>63</v>
      </c>
      <c r="W5" s="151" t="s">
        <v>67</v>
      </c>
      <c r="X5" s="151" t="s">
        <v>68</v>
      </c>
      <c r="Y5" s="200" t="s">
        <v>69</v>
      </c>
    </row>
    <row r="6" ht="19.5" customHeight="1" spans="1:25">
      <c r="A6" s="84"/>
      <c r="B6" s="84"/>
      <c r="C6" s="84"/>
      <c r="D6" s="84"/>
      <c r="E6" s="84"/>
      <c r="F6" s="84"/>
      <c r="G6" s="84"/>
      <c r="H6" s="84"/>
      <c r="I6" s="84"/>
      <c r="J6" s="197" t="s">
        <v>204</v>
      </c>
      <c r="K6" s="67"/>
      <c r="L6" s="67" t="s">
        <v>205</v>
      </c>
      <c r="M6" s="67" t="s">
        <v>206</v>
      </c>
      <c r="N6" s="67" t="s">
        <v>207</v>
      </c>
      <c r="O6" s="67" t="s">
        <v>208</v>
      </c>
      <c r="P6" s="67" t="s">
        <v>59</v>
      </c>
      <c r="Q6" s="67" t="s">
        <v>60</v>
      </c>
      <c r="R6" s="67" t="s">
        <v>61</v>
      </c>
      <c r="S6" s="84"/>
      <c r="T6" s="67" t="s">
        <v>58</v>
      </c>
      <c r="U6" s="67" t="s">
        <v>65</v>
      </c>
      <c r="V6" s="67" t="s">
        <v>209</v>
      </c>
      <c r="W6" s="67" t="s">
        <v>67</v>
      </c>
      <c r="X6" s="67" t="s">
        <v>68</v>
      </c>
      <c r="Y6" s="67" t="s">
        <v>69</v>
      </c>
    </row>
    <row r="7" ht="37.5" customHeight="1" spans="1:25">
      <c r="A7" s="193"/>
      <c r="B7" s="74"/>
      <c r="C7" s="193"/>
      <c r="D7" s="193"/>
      <c r="E7" s="193"/>
      <c r="F7" s="193"/>
      <c r="G7" s="193"/>
      <c r="H7" s="193"/>
      <c r="I7" s="193"/>
      <c r="J7" s="198" t="s">
        <v>58</v>
      </c>
      <c r="K7" s="199" t="s">
        <v>210</v>
      </c>
      <c r="L7" s="72" t="s">
        <v>211</v>
      </c>
      <c r="M7" s="72" t="s">
        <v>206</v>
      </c>
      <c r="N7" s="72" t="s">
        <v>207</v>
      </c>
      <c r="O7" s="72" t="s">
        <v>208</v>
      </c>
      <c r="P7" s="72" t="s">
        <v>206</v>
      </c>
      <c r="Q7" s="72" t="s">
        <v>207</v>
      </c>
      <c r="R7" s="72" t="s">
        <v>208</v>
      </c>
      <c r="S7" s="72" t="s">
        <v>62</v>
      </c>
      <c r="T7" s="72" t="s">
        <v>58</v>
      </c>
      <c r="U7" s="72" t="s">
        <v>65</v>
      </c>
      <c r="V7" s="72" t="s">
        <v>209</v>
      </c>
      <c r="W7" s="72" t="s">
        <v>67</v>
      </c>
      <c r="X7" s="72" t="s">
        <v>68</v>
      </c>
      <c r="Y7" s="72" t="s">
        <v>69</v>
      </c>
    </row>
    <row r="8" customHeight="1" spans="1:25">
      <c r="A8" s="90">
        <v>1</v>
      </c>
      <c r="B8" s="90">
        <v>2</v>
      </c>
      <c r="C8" s="90">
        <v>3</v>
      </c>
      <c r="D8" s="90">
        <v>4</v>
      </c>
      <c r="E8" s="90">
        <v>5</v>
      </c>
      <c r="F8" s="90">
        <v>6</v>
      </c>
      <c r="G8" s="90">
        <v>7</v>
      </c>
      <c r="H8" s="90">
        <v>8</v>
      </c>
      <c r="I8" s="90">
        <v>9</v>
      </c>
      <c r="J8" s="90">
        <v>10</v>
      </c>
      <c r="K8" s="90">
        <v>11</v>
      </c>
      <c r="L8" s="90">
        <v>12</v>
      </c>
      <c r="M8" s="90">
        <v>13</v>
      </c>
      <c r="N8" s="90">
        <v>14</v>
      </c>
      <c r="O8" s="90">
        <v>15</v>
      </c>
      <c r="P8" s="90">
        <v>16</v>
      </c>
      <c r="Q8" s="90">
        <v>17</v>
      </c>
      <c r="R8" s="90">
        <v>18</v>
      </c>
      <c r="S8" s="90">
        <v>19</v>
      </c>
      <c r="T8" s="90">
        <v>20</v>
      </c>
      <c r="U8" s="90">
        <v>21</v>
      </c>
      <c r="V8" s="90">
        <v>22</v>
      </c>
      <c r="W8" s="90">
        <v>23</v>
      </c>
      <c r="X8" s="90">
        <v>24</v>
      </c>
      <c r="Y8" s="90">
        <v>25</v>
      </c>
    </row>
    <row r="9" ht="20.25" customHeight="1" spans="1:25">
      <c r="A9" s="21" t="s">
        <v>212</v>
      </c>
      <c r="B9" s="21" t="s">
        <v>71</v>
      </c>
      <c r="C9" s="21" t="s">
        <v>213</v>
      </c>
      <c r="D9" s="21" t="s">
        <v>214</v>
      </c>
      <c r="E9" s="21" t="s">
        <v>104</v>
      </c>
      <c r="F9" s="21" t="s">
        <v>105</v>
      </c>
      <c r="G9" s="21" t="s">
        <v>215</v>
      </c>
      <c r="H9" s="21" t="s">
        <v>216</v>
      </c>
      <c r="I9" s="130">
        <v>8833380</v>
      </c>
      <c r="J9" s="130">
        <v>8833380</v>
      </c>
      <c r="K9" s="130"/>
      <c r="L9" s="130"/>
      <c r="M9" s="130"/>
      <c r="N9" s="130">
        <v>8833380</v>
      </c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</row>
    <row r="10" ht="20.25" customHeight="1" spans="1:25">
      <c r="A10" s="21" t="s">
        <v>212</v>
      </c>
      <c r="B10" s="21" t="s">
        <v>71</v>
      </c>
      <c r="C10" s="21" t="s">
        <v>213</v>
      </c>
      <c r="D10" s="21" t="s">
        <v>214</v>
      </c>
      <c r="E10" s="21" t="s">
        <v>104</v>
      </c>
      <c r="F10" s="21" t="s">
        <v>105</v>
      </c>
      <c r="G10" s="21" t="s">
        <v>217</v>
      </c>
      <c r="H10" s="21" t="s">
        <v>218</v>
      </c>
      <c r="I10" s="130">
        <v>876000</v>
      </c>
      <c r="J10" s="130">
        <v>876000</v>
      </c>
      <c r="K10" s="79"/>
      <c r="L10" s="79"/>
      <c r="M10" s="79"/>
      <c r="N10" s="130">
        <v>876000</v>
      </c>
      <c r="O10" s="79"/>
      <c r="P10" s="130"/>
      <c r="Q10" s="130"/>
      <c r="R10" s="130"/>
      <c r="S10" s="130"/>
      <c r="T10" s="130"/>
      <c r="U10" s="130"/>
      <c r="V10" s="130"/>
      <c r="W10" s="130"/>
      <c r="X10" s="130"/>
      <c r="Y10" s="130"/>
    </row>
    <row r="11" ht="20.25" customHeight="1" spans="1:25">
      <c r="A11" s="21" t="s">
        <v>212</v>
      </c>
      <c r="B11" s="21" t="s">
        <v>71</v>
      </c>
      <c r="C11" s="21" t="s">
        <v>213</v>
      </c>
      <c r="D11" s="21" t="s">
        <v>214</v>
      </c>
      <c r="E11" s="21" t="s">
        <v>104</v>
      </c>
      <c r="F11" s="21" t="s">
        <v>105</v>
      </c>
      <c r="G11" s="21" t="s">
        <v>217</v>
      </c>
      <c r="H11" s="21" t="s">
        <v>218</v>
      </c>
      <c r="I11" s="130">
        <v>511020</v>
      </c>
      <c r="J11" s="130">
        <v>511020</v>
      </c>
      <c r="K11" s="79"/>
      <c r="L11" s="79"/>
      <c r="M11" s="79"/>
      <c r="N11" s="130">
        <v>511020</v>
      </c>
      <c r="O11" s="79"/>
      <c r="P11" s="130"/>
      <c r="Q11" s="130"/>
      <c r="R11" s="130"/>
      <c r="S11" s="130"/>
      <c r="T11" s="130"/>
      <c r="U11" s="130"/>
      <c r="V11" s="130"/>
      <c r="W11" s="130"/>
      <c r="X11" s="130"/>
      <c r="Y11" s="130"/>
    </row>
    <row r="12" ht="20.25" customHeight="1" spans="1:25">
      <c r="A12" s="21" t="s">
        <v>212</v>
      </c>
      <c r="B12" s="21" t="s">
        <v>71</v>
      </c>
      <c r="C12" s="21" t="s">
        <v>213</v>
      </c>
      <c r="D12" s="21" t="s">
        <v>214</v>
      </c>
      <c r="E12" s="21" t="s">
        <v>104</v>
      </c>
      <c r="F12" s="21" t="s">
        <v>105</v>
      </c>
      <c r="G12" s="21" t="s">
        <v>219</v>
      </c>
      <c r="H12" s="21" t="s">
        <v>220</v>
      </c>
      <c r="I12" s="130">
        <v>736115</v>
      </c>
      <c r="J12" s="130">
        <v>736115</v>
      </c>
      <c r="K12" s="79"/>
      <c r="L12" s="79"/>
      <c r="M12" s="79"/>
      <c r="N12" s="130">
        <v>736115</v>
      </c>
      <c r="O12" s="79"/>
      <c r="P12" s="130"/>
      <c r="Q12" s="130"/>
      <c r="R12" s="130"/>
      <c r="S12" s="130"/>
      <c r="T12" s="130"/>
      <c r="U12" s="130"/>
      <c r="V12" s="130"/>
      <c r="W12" s="130"/>
      <c r="X12" s="130"/>
      <c r="Y12" s="130"/>
    </row>
    <row r="13" ht="20.25" customHeight="1" spans="1:25">
      <c r="A13" s="21" t="s">
        <v>212</v>
      </c>
      <c r="B13" s="21" t="s">
        <v>71</v>
      </c>
      <c r="C13" s="21" t="s">
        <v>213</v>
      </c>
      <c r="D13" s="21" t="s">
        <v>214</v>
      </c>
      <c r="E13" s="21" t="s">
        <v>104</v>
      </c>
      <c r="F13" s="21" t="s">
        <v>105</v>
      </c>
      <c r="G13" s="21" t="s">
        <v>219</v>
      </c>
      <c r="H13" s="21" t="s">
        <v>220</v>
      </c>
      <c r="I13" s="130">
        <v>10120</v>
      </c>
      <c r="J13" s="130">
        <v>10120</v>
      </c>
      <c r="K13" s="79"/>
      <c r="L13" s="79"/>
      <c r="M13" s="79"/>
      <c r="N13" s="130">
        <v>10120</v>
      </c>
      <c r="O13" s="79"/>
      <c r="P13" s="130"/>
      <c r="Q13" s="130"/>
      <c r="R13" s="130"/>
      <c r="S13" s="130"/>
      <c r="T13" s="130"/>
      <c r="U13" s="130"/>
      <c r="V13" s="130"/>
      <c r="W13" s="130"/>
      <c r="X13" s="130"/>
      <c r="Y13" s="130"/>
    </row>
    <row r="14" ht="20.25" customHeight="1" spans="1:25">
      <c r="A14" s="21" t="s">
        <v>212</v>
      </c>
      <c r="B14" s="21" t="s">
        <v>71</v>
      </c>
      <c r="C14" s="21" t="s">
        <v>213</v>
      </c>
      <c r="D14" s="21" t="s">
        <v>214</v>
      </c>
      <c r="E14" s="21" t="s">
        <v>104</v>
      </c>
      <c r="F14" s="21" t="s">
        <v>105</v>
      </c>
      <c r="G14" s="21" t="s">
        <v>221</v>
      </c>
      <c r="H14" s="21" t="s">
        <v>222</v>
      </c>
      <c r="I14" s="130">
        <v>754</v>
      </c>
      <c r="J14" s="130">
        <v>754</v>
      </c>
      <c r="K14" s="79"/>
      <c r="L14" s="79"/>
      <c r="M14" s="79"/>
      <c r="N14" s="130">
        <v>754</v>
      </c>
      <c r="O14" s="79"/>
      <c r="P14" s="130"/>
      <c r="Q14" s="130"/>
      <c r="R14" s="130"/>
      <c r="S14" s="130"/>
      <c r="T14" s="130"/>
      <c r="U14" s="130"/>
      <c r="V14" s="130"/>
      <c r="W14" s="130"/>
      <c r="X14" s="130"/>
      <c r="Y14" s="130"/>
    </row>
    <row r="15" ht="20.25" customHeight="1" spans="1:25">
      <c r="A15" s="21" t="s">
        <v>212</v>
      </c>
      <c r="B15" s="21" t="s">
        <v>71</v>
      </c>
      <c r="C15" s="21" t="s">
        <v>213</v>
      </c>
      <c r="D15" s="21" t="s">
        <v>214</v>
      </c>
      <c r="E15" s="21" t="s">
        <v>104</v>
      </c>
      <c r="F15" s="21" t="s">
        <v>105</v>
      </c>
      <c r="G15" s="21" t="s">
        <v>221</v>
      </c>
      <c r="H15" s="21" t="s">
        <v>222</v>
      </c>
      <c r="I15" s="130">
        <v>3024972</v>
      </c>
      <c r="J15" s="130">
        <v>3024972</v>
      </c>
      <c r="K15" s="79"/>
      <c r="L15" s="79"/>
      <c r="M15" s="79"/>
      <c r="N15" s="130">
        <v>3024972</v>
      </c>
      <c r="O15" s="79"/>
      <c r="P15" s="130"/>
      <c r="Q15" s="130"/>
      <c r="R15" s="130"/>
      <c r="S15" s="130"/>
      <c r="T15" s="130"/>
      <c r="U15" s="130"/>
      <c r="V15" s="130"/>
      <c r="W15" s="130"/>
      <c r="X15" s="130"/>
      <c r="Y15" s="130"/>
    </row>
    <row r="16" ht="20.25" customHeight="1" spans="1:25">
      <c r="A16" s="21" t="s">
        <v>212</v>
      </c>
      <c r="B16" s="21" t="s">
        <v>71</v>
      </c>
      <c r="C16" s="21" t="s">
        <v>213</v>
      </c>
      <c r="D16" s="21" t="s">
        <v>214</v>
      </c>
      <c r="E16" s="21" t="s">
        <v>104</v>
      </c>
      <c r="F16" s="21" t="s">
        <v>105</v>
      </c>
      <c r="G16" s="21" t="s">
        <v>221</v>
      </c>
      <c r="H16" s="21" t="s">
        <v>222</v>
      </c>
      <c r="I16" s="130">
        <v>1565844</v>
      </c>
      <c r="J16" s="130">
        <v>1565844</v>
      </c>
      <c r="K16" s="79"/>
      <c r="L16" s="79"/>
      <c r="M16" s="79"/>
      <c r="N16" s="130">
        <v>1565844</v>
      </c>
      <c r="O16" s="79"/>
      <c r="P16" s="130"/>
      <c r="Q16" s="130"/>
      <c r="R16" s="130"/>
      <c r="S16" s="130"/>
      <c r="T16" s="130"/>
      <c r="U16" s="130"/>
      <c r="V16" s="130"/>
      <c r="W16" s="130"/>
      <c r="X16" s="130"/>
      <c r="Y16" s="130"/>
    </row>
    <row r="17" ht="20.25" customHeight="1" spans="1:25">
      <c r="A17" s="21" t="s">
        <v>212</v>
      </c>
      <c r="B17" s="21" t="s">
        <v>71</v>
      </c>
      <c r="C17" s="21" t="s">
        <v>213</v>
      </c>
      <c r="D17" s="21" t="s">
        <v>214</v>
      </c>
      <c r="E17" s="21" t="s">
        <v>104</v>
      </c>
      <c r="F17" s="21" t="s">
        <v>105</v>
      </c>
      <c r="G17" s="21" t="s">
        <v>221</v>
      </c>
      <c r="H17" s="21" t="s">
        <v>222</v>
      </c>
      <c r="I17" s="130">
        <v>2818440</v>
      </c>
      <c r="J17" s="130">
        <v>2818440</v>
      </c>
      <c r="K17" s="79"/>
      <c r="L17" s="79"/>
      <c r="M17" s="79"/>
      <c r="N17" s="130">
        <v>2818440</v>
      </c>
      <c r="O17" s="79"/>
      <c r="P17" s="130"/>
      <c r="Q17" s="130"/>
      <c r="R17" s="130"/>
      <c r="S17" s="130"/>
      <c r="T17" s="130"/>
      <c r="U17" s="130"/>
      <c r="V17" s="130"/>
      <c r="W17" s="130"/>
      <c r="X17" s="130"/>
      <c r="Y17" s="130"/>
    </row>
    <row r="18" ht="20.25" customHeight="1" spans="1:25">
      <c r="A18" s="21" t="s">
        <v>212</v>
      </c>
      <c r="B18" s="21" t="s">
        <v>71</v>
      </c>
      <c r="C18" s="21" t="s">
        <v>223</v>
      </c>
      <c r="D18" s="21" t="s">
        <v>224</v>
      </c>
      <c r="E18" s="21" t="s">
        <v>114</v>
      </c>
      <c r="F18" s="21" t="s">
        <v>115</v>
      </c>
      <c r="G18" s="21" t="s">
        <v>225</v>
      </c>
      <c r="H18" s="21" t="s">
        <v>226</v>
      </c>
      <c r="I18" s="130">
        <v>2998548</v>
      </c>
      <c r="J18" s="130">
        <v>2998548</v>
      </c>
      <c r="K18" s="79"/>
      <c r="L18" s="79"/>
      <c r="M18" s="79"/>
      <c r="N18" s="130">
        <v>2998548</v>
      </c>
      <c r="O18" s="79"/>
      <c r="P18" s="130"/>
      <c r="Q18" s="130"/>
      <c r="R18" s="130"/>
      <c r="S18" s="130"/>
      <c r="T18" s="130"/>
      <c r="U18" s="130"/>
      <c r="V18" s="130"/>
      <c r="W18" s="130"/>
      <c r="X18" s="130"/>
      <c r="Y18" s="130"/>
    </row>
    <row r="19" ht="20.25" customHeight="1" spans="1:25">
      <c r="A19" s="21" t="s">
        <v>212</v>
      </c>
      <c r="B19" s="21" t="s">
        <v>71</v>
      </c>
      <c r="C19" s="21" t="s">
        <v>223</v>
      </c>
      <c r="D19" s="21" t="s">
        <v>224</v>
      </c>
      <c r="E19" s="21" t="s">
        <v>116</v>
      </c>
      <c r="F19" s="21" t="s">
        <v>117</v>
      </c>
      <c r="G19" s="21" t="s">
        <v>227</v>
      </c>
      <c r="H19" s="21" t="s">
        <v>228</v>
      </c>
      <c r="I19" s="130">
        <v>135962</v>
      </c>
      <c r="J19" s="130">
        <v>135962</v>
      </c>
      <c r="K19" s="79"/>
      <c r="L19" s="79"/>
      <c r="M19" s="79"/>
      <c r="N19" s="130">
        <v>135962</v>
      </c>
      <c r="O19" s="79"/>
      <c r="P19" s="130"/>
      <c r="Q19" s="130"/>
      <c r="R19" s="130"/>
      <c r="S19" s="130"/>
      <c r="T19" s="130"/>
      <c r="U19" s="130"/>
      <c r="V19" s="130"/>
      <c r="W19" s="130"/>
      <c r="X19" s="130"/>
      <c r="Y19" s="130"/>
    </row>
    <row r="20" ht="20.25" customHeight="1" spans="1:25">
      <c r="A20" s="21" t="s">
        <v>212</v>
      </c>
      <c r="B20" s="21" t="s">
        <v>71</v>
      </c>
      <c r="C20" s="21" t="s">
        <v>223</v>
      </c>
      <c r="D20" s="21" t="s">
        <v>224</v>
      </c>
      <c r="E20" s="21" t="s">
        <v>128</v>
      </c>
      <c r="F20" s="21" t="s">
        <v>129</v>
      </c>
      <c r="G20" s="21" t="s">
        <v>229</v>
      </c>
      <c r="H20" s="21" t="s">
        <v>230</v>
      </c>
      <c r="I20" s="130">
        <v>46547</v>
      </c>
      <c r="J20" s="130">
        <v>46547</v>
      </c>
      <c r="K20" s="79"/>
      <c r="L20" s="79"/>
      <c r="M20" s="79"/>
      <c r="N20" s="130">
        <v>46547</v>
      </c>
      <c r="O20" s="79"/>
      <c r="P20" s="130"/>
      <c r="Q20" s="130"/>
      <c r="R20" s="130"/>
      <c r="S20" s="130"/>
      <c r="T20" s="130"/>
      <c r="U20" s="130"/>
      <c r="V20" s="130"/>
      <c r="W20" s="130"/>
      <c r="X20" s="130"/>
      <c r="Y20" s="130"/>
    </row>
    <row r="21" ht="20.25" customHeight="1" spans="1:25">
      <c r="A21" s="21" t="s">
        <v>212</v>
      </c>
      <c r="B21" s="21" t="s">
        <v>71</v>
      </c>
      <c r="C21" s="21" t="s">
        <v>223</v>
      </c>
      <c r="D21" s="21" t="s">
        <v>224</v>
      </c>
      <c r="E21" s="21" t="s">
        <v>128</v>
      </c>
      <c r="F21" s="21" t="s">
        <v>129</v>
      </c>
      <c r="G21" s="21" t="s">
        <v>229</v>
      </c>
      <c r="H21" s="21" t="s">
        <v>230</v>
      </c>
      <c r="I21" s="130">
        <v>1456058</v>
      </c>
      <c r="J21" s="130">
        <v>1456058</v>
      </c>
      <c r="K21" s="79"/>
      <c r="L21" s="79"/>
      <c r="M21" s="79"/>
      <c r="N21" s="130">
        <v>1456058</v>
      </c>
      <c r="O21" s="79"/>
      <c r="P21" s="130"/>
      <c r="Q21" s="130"/>
      <c r="R21" s="130"/>
      <c r="S21" s="130"/>
      <c r="T21" s="130"/>
      <c r="U21" s="130"/>
      <c r="V21" s="130"/>
      <c r="W21" s="130"/>
      <c r="X21" s="130"/>
      <c r="Y21" s="130"/>
    </row>
    <row r="22" ht="20.25" customHeight="1" spans="1:25">
      <c r="A22" s="21" t="s">
        <v>212</v>
      </c>
      <c r="B22" s="21" t="s">
        <v>71</v>
      </c>
      <c r="C22" s="21" t="s">
        <v>223</v>
      </c>
      <c r="D22" s="21" t="s">
        <v>224</v>
      </c>
      <c r="E22" s="21" t="s">
        <v>130</v>
      </c>
      <c r="F22" s="21" t="s">
        <v>131</v>
      </c>
      <c r="G22" s="21" t="s">
        <v>231</v>
      </c>
      <c r="H22" s="21" t="s">
        <v>232</v>
      </c>
      <c r="I22" s="130">
        <v>873226</v>
      </c>
      <c r="J22" s="130">
        <v>873226</v>
      </c>
      <c r="K22" s="79"/>
      <c r="L22" s="79"/>
      <c r="M22" s="79"/>
      <c r="N22" s="130">
        <v>873226</v>
      </c>
      <c r="O22" s="79"/>
      <c r="P22" s="130"/>
      <c r="Q22" s="130"/>
      <c r="R22" s="130"/>
      <c r="S22" s="130"/>
      <c r="T22" s="130"/>
      <c r="U22" s="130"/>
      <c r="V22" s="130"/>
      <c r="W22" s="130"/>
      <c r="X22" s="130"/>
      <c r="Y22" s="130"/>
    </row>
    <row r="23" ht="20.25" customHeight="1" spans="1:25">
      <c r="A23" s="21" t="s">
        <v>212</v>
      </c>
      <c r="B23" s="21" t="s">
        <v>71</v>
      </c>
      <c r="C23" s="21" t="s">
        <v>223</v>
      </c>
      <c r="D23" s="21" t="s">
        <v>224</v>
      </c>
      <c r="E23" s="21" t="s">
        <v>130</v>
      </c>
      <c r="F23" s="21" t="s">
        <v>131</v>
      </c>
      <c r="G23" s="21" t="s">
        <v>231</v>
      </c>
      <c r="H23" s="21" t="s">
        <v>232</v>
      </c>
      <c r="I23" s="130">
        <v>427823</v>
      </c>
      <c r="J23" s="130">
        <v>427823</v>
      </c>
      <c r="K23" s="79"/>
      <c r="L23" s="79"/>
      <c r="M23" s="79"/>
      <c r="N23" s="130">
        <v>427823</v>
      </c>
      <c r="O23" s="79"/>
      <c r="P23" s="130"/>
      <c r="Q23" s="130"/>
      <c r="R23" s="130"/>
      <c r="S23" s="130"/>
      <c r="T23" s="130"/>
      <c r="U23" s="130"/>
      <c r="V23" s="130"/>
      <c r="W23" s="130"/>
      <c r="X23" s="130"/>
      <c r="Y23" s="130"/>
    </row>
    <row r="24" ht="20.25" customHeight="1" spans="1:25">
      <c r="A24" s="21" t="s">
        <v>212</v>
      </c>
      <c r="B24" s="21" t="s">
        <v>71</v>
      </c>
      <c r="C24" s="21" t="s">
        <v>223</v>
      </c>
      <c r="D24" s="21" t="s">
        <v>224</v>
      </c>
      <c r="E24" s="21" t="s">
        <v>104</v>
      </c>
      <c r="F24" s="21" t="s">
        <v>105</v>
      </c>
      <c r="G24" s="21" t="s">
        <v>233</v>
      </c>
      <c r="H24" s="21" t="s">
        <v>234</v>
      </c>
      <c r="I24" s="130">
        <v>122348</v>
      </c>
      <c r="J24" s="130">
        <v>122348</v>
      </c>
      <c r="K24" s="79"/>
      <c r="L24" s="79"/>
      <c r="M24" s="79"/>
      <c r="N24" s="130">
        <v>122348</v>
      </c>
      <c r="O24" s="79"/>
      <c r="P24" s="130"/>
      <c r="Q24" s="130"/>
      <c r="R24" s="130"/>
      <c r="S24" s="130"/>
      <c r="T24" s="130"/>
      <c r="U24" s="130"/>
      <c r="V24" s="130"/>
      <c r="W24" s="130"/>
      <c r="X24" s="130"/>
      <c r="Y24" s="130"/>
    </row>
    <row r="25" ht="20.25" customHeight="1" spans="1:25">
      <c r="A25" s="21" t="s">
        <v>212</v>
      </c>
      <c r="B25" s="21" t="s">
        <v>71</v>
      </c>
      <c r="C25" s="21" t="s">
        <v>223</v>
      </c>
      <c r="D25" s="21" t="s">
        <v>224</v>
      </c>
      <c r="E25" s="21" t="s">
        <v>132</v>
      </c>
      <c r="F25" s="21" t="s">
        <v>133</v>
      </c>
      <c r="G25" s="21" t="s">
        <v>233</v>
      </c>
      <c r="H25" s="21" t="s">
        <v>234</v>
      </c>
      <c r="I25" s="130">
        <v>69934</v>
      </c>
      <c r="J25" s="130">
        <v>69934</v>
      </c>
      <c r="K25" s="79"/>
      <c r="L25" s="79"/>
      <c r="M25" s="79"/>
      <c r="N25" s="130">
        <v>69934</v>
      </c>
      <c r="O25" s="79"/>
      <c r="P25" s="130"/>
      <c r="Q25" s="130"/>
      <c r="R25" s="130"/>
      <c r="S25" s="130"/>
      <c r="T25" s="130"/>
      <c r="U25" s="130"/>
      <c r="V25" s="130"/>
      <c r="W25" s="130"/>
      <c r="X25" s="130"/>
      <c r="Y25" s="130"/>
    </row>
    <row r="26" ht="20.25" customHeight="1" spans="1:25">
      <c r="A26" s="21" t="s">
        <v>212</v>
      </c>
      <c r="B26" s="21" t="s">
        <v>71</v>
      </c>
      <c r="C26" s="21" t="s">
        <v>235</v>
      </c>
      <c r="D26" s="21" t="s">
        <v>144</v>
      </c>
      <c r="E26" s="21" t="s">
        <v>143</v>
      </c>
      <c r="F26" s="21" t="s">
        <v>144</v>
      </c>
      <c r="G26" s="21" t="s">
        <v>236</v>
      </c>
      <c r="H26" s="21" t="s">
        <v>144</v>
      </c>
      <c r="I26" s="130">
        <v>2277454</v>
      </c>
      <c r="J26" s="130">
        <v>2277454</v>
      </c>
      <c r="K26" s="79"/>
      <c r="L26" s="79"/>
      <c r="M26" s="79"/>
      <c r="N26" s="130">
        <v>2277454</v>
      </c>
      <c r="O26" s="79"/>
      <c r="P26" s="130"/>
      <c r="Q26" s="130"/>
      <c r="R26" s="130"/>
      <c r="S26" s="130"/>
      <c r="T26" s="130"/>
      <c r="U26" s="130"/>
      <c r="V26" s="130"/>
      <c r="W26" s="130"/>
      <c r="X26" s="130"/>
      <c r="Y26" s="130"/>
    </row>
    <row r="27" ht="20.25" customHeight="1" spans="1:25">
      <c r="A27" s="21" t="s">
        <v>212</v>
      </c>
      <c r="B27" s="21" t="s">
        <v>71</v>
      </c>
      <c r="C27" s="21" t="s">
        <v>237</v>
      </c>
      <c r="D27" s="21" t="s">
        <v>238</v>
      </c>
      <c r="E27" s="21" t="s">
        <v>112</v>
      </c>
      <c r="F27" s="21" t="s">
        <v>113</v>
      </c>
      <c r="G27" s="21" t="s">
        <v>239</v>
      </c>
      <c r="H27" s="21" t="s">
        <v>240</v>
      </c>
      <c r="I27" s="130">
        <v>53400</v>
      </c>
      <c r="J27" s="130">
        <v>53400</v>
      </c>
      <c r="K27" s="79"/>
      <c r="L27" s="79"/>
      <c r="M27" s="79"/>
      <c r="N27" s="130">
        <v>53400</v>
      </c>
      <c r="O27" s="79"/>
      <c r="P27" s="130"/>
      <c r="Q27" s="130"/>
      <c r="R27" s="130"/>
      <c r="S27" s="130"/>
      <c r="T27" s="130"/>
      <c r="U27" s="130"/>
      <c r="V27" s="130"/>
      <c r="W27" s="130"/>
      <c r="X27" s="130"/>
      <c r="Y27" s="130"/>
    </row>
    <row r="28" ht="20.25" customHeight="1" spans="1:25">
      <c r="A28" s="21" t="s">
        <v>212</v>
      </c>
      <c r="B28" s="21" t="s">
        <v>71</v>
      </c>
      <c r="C28" s="21" t="s">
        <v>241</v>
      </c>
      <c r="D28" s="21" t="s">
        <v>242</v>
      </c>
      <c r="E28" s="21" t="s">
        <v>112</v>
      </c>
      <c r="F28" s="21" t="s">
        <v>113</v>
      </c>
      <c r="G28" s="21" t="s">
        <v>243</v>
      </c>
      <c r="H28" s="21" t="s">
        <v>244</v>
      </c>
      <c r="I28" s="130">
        <v>1284000</v>
      </c>
      <c r="J28" s="130">
        <v>1284000</v>
      </c>
      <c r="K28" s="79"/>
      <c r="L28" s="79"/>
      <c r="M28" s="79"/>
      <c r="N28" s="130">
        <v>1284000</v>
      </c>
      <c r="O28" s="79"/>
      <c r="P28" s="130"/>
      <c r="Q28" s="130"/>
      <c r="R28" s="130"/>
      <c r="S28" s="130"/>
      <c r="T28" s="130"/>
      <c r="U28" s="130"/>
      <c r="V28" s="130"/>
      <c r="W28" s="130"/>
      <c r="X28" s="130"/>
      <c r="Y28" s="130"/>
    </row>
    <row r="29" ht="20.25" customHeight="1" spans="1:25">
      <c r="A29" s="21" t="s">
        <v>212</v>
      </c>
      <c r="B29" s="21" t="s">
        <v>71</v>
      </c>
      <c r="C29" s="21" t="s">
        <v>245</v>
      </c>
      <c r="D29" s="21" t="s">
        <v>246</v>
      </c>
      <c r="E29" s="21" t="s">
        <v>104</v>
      </c>
      <c r="F29" s="21" t="s">
        <v>105</v>
      </c>
      <c r="G29" s="21" t="s">
        <v>247</v>
      </c>
      <c r="H29" s="21" t="s">
        <v>246</v>
      </c>
      <c r="I29" s="130">
        <v>350400</v>
      </c>
      <c r="J29" s="130">
        <v>350400</v>
      </c>
      <c r="K29" s="79"/>
      <c r="L29" s="79"/>
      <c r="M29" s="79"/>
      <c r="N29" s="130">
        <v>350400</v>
      </c>
      <c r="O29" s="79"/>
      <c r="P29" s="130"/>
      <c r="Q29" s="130"/>
      <c r="R29" s="130"/>
      <c r="S29" s="130"/>
      <c r="T29" s="130"/>
      <c r="U29" s="130"/>
      <c r="V29" s="130"/>
      <c r="W29" s="130"/>
      <c r="X29" s="130"/>
      <c r="Y29" s="130"/>
    </row>
    <row r="30" ht="20.25" customHeight="1" spans="1:25">
      <c r="A30" s="21" t="s">
        <v>212</v>
      </c>
      <c r="B30" s="21" t="s">
        <v>71</v>
      </c>
      <c r="C30" s="21" t="s">
        <v>248</v>
      </c>
      <c r="D30" s="21" t="s">
        <v>249</v>
      </c>
      <c r="E30" s="21" t="s">
        <v>106</v>
      </c>
      <c r="F30" s="21" t="s">
        <v>107</v>
      </c>
      <c r="G30" s="21" t="s">
        <v>250</v>
      </c>
      <c r="H30" s="21" t="s">
        <v>251</v>
      </c>
      <c r="I30" s="130">
        <v>453772.8</v>
      </c>
      <c r="J30" s="130">
        <v>453772.8</v>
      </c>
      <c r="K30" s="79"/>
      <c r="L30" s="79"/>
      <c r="M30" s="79"/>
      <c r="N30" s="130">
        <v>453772.8</v>
      </c>
      <c r="O30" s="79"/>
      <c r="P30" s="130"/>
      <c r="Q30" s="130"/>
      <c r="R30" s="130"/>
      <c r="S30" s="130"/>
      <c r="T30" s="130"/>
      <c r="U30" s="130"/>
      <c r="V30" s="130"/>
      <c r="W30" s="130"/>
      <c r="X30" s="130"/>
      <c r="Y30" s="130"/>
    </row>
    <row r="31" ht="20.25" customHeight="1" spans="1:25">
      <c r="A31" s="21" t="s">
        <v>212</v>
      </c>
      <c r="B31" s="21" t="s">
        <v>71</v>
      </c>
      <c r="C31" s="21" t="s">
        <v>248</v>
      </c>
      <c r="D31" s="21" t="s">
        <v>249</v>
      </c>
      <c r="E31" s="21" t="s">
        <v>106</v>
      </c>
      <c r="F31" s="21" t="s">
        <v>107</v>
      </c>
      <c r="G31" s="21" t="s">
        <v>250</v>
      </c>
      <c r="H31" s="21" t="s">
        <v>251</v>
      </c>
      <c r="I31" s="130">
        <v>109296</v>
      </c>
      <c r="J31" s="130">
        <v>109296</v>
      </c>
      <c r="K31" s="79"/>
      <c r="L31" s="79"/>
      <c r="M31" s="79"/>
      <c r="N31" s="130">
        <v>109296</v>
      </c>
      <c r="O31" s="79"/>
      <c r="P31" s="130"/>
      <c r="Q31" s="130"/>
      <c r="R31" s="130"/>
      <c r="S31" s="130"/>
      <c r="T31" s="130"/>
      <c r="U31" s="130"/>
      <c r="V31" s="130"/>
      <c r="W31" s="130"/>
      <c r="X31" s="130"/>
      <c r="Y31" s="130"/>
    </row>
    <row r="32" ht="20.25" customHeight="1" spans="1:25">
      <c r="A32" s="21" t="s">
        <v>212</v>
      </c>
      <c r="B32" s="21" t="s">
        <v>71</v>
      </c>
      <c r="C32" s="21" t="s">
        <v>248</v>
      </c>
      <c r="D32" s="21" t="s">
        <v>249</v>
      </c>
      <c r="E32" s="21" t="s">
        <v>106</v>
      </c>
      <c r="F32" s="21" t="s">
        <v>107</v>
      </c>
      <c r="G32" s="21" t="s">
        <v>250</v>
      </c>
      <c r="H32" s="21" t="s">
        <v>251</v>
      </c>
      <c r="I32" s="130">
        <v>276445.44</v>
      </c>
      <c r="J32" s="130">
        <v>276445.44</v>
      </c>
      <c r="K32" s="79"/>
      <c r="L32" s="79"/>
      <c r="M32" s="79"/>
      <c r="N32" s="130">
        <v>276445.44</v>
      </c>
      <c r="O32" s="79"/>
      <c r="P32" s="130"/>
      <c r="Q32" s="130"/>
      <c r="R32" s="130"/>
      <c r="S32" s="130"/>
      <c r="T32" s="130"/>
      <c r="U32" s="130"/>
      <c r="V32" s="130"/>
      <c r="W32" s="130"/>
      <c r="X32" s="130"/>
      <c r="Y32" s="130"/>
    </row>
    <row r="33" ht="20.25" customHeight="1" spans="1:25">
      <c r="A33" s="21" t="s">
        <v>212</v>
      </c>
      <c r="B33" s="21" t="s">
        <v>71</v>
      </c>
      <c r="C33" s="21" t="s">
        <v>248</v>
      </c>
      <c r="D33" s="21" t="s">
        <v>249</v>
      </c>
      <c r="E33" s="21" t="s">
        <v>106</v>
      </c>
      <c r="F33" s="21" t="s">
        <v>107</v>
      </c>
      <c r="G33" s="21" t="s">
        <v>250</v>
      </c>
      <c r="H33" s="21" t="s">
        <v>251</v>
      </c>
      <c r="I33" s="130">
        <v>160047.36</v>
      </c>
      <c r="J33" s="130">
        <v>160047.36</v>
      </c>
      <c r="K33" s="79"/>
      <c r="L33" s="79"/>
      <c r="M33" s="79"/>
      <c r="N33" s="130">
        <v>160047.36</v>
      </c>
      <c r="O33" s="79"/>
      <c r="P33" s="130"/>
      <c r="Q33" s="130"/>
      <c r="R33" s="130"/>
      <c r="S33" s="130"/>
      <c r="T33" s="130"/>
      <c r="U33" s="130"/>
      <c r="V33" s="130"/>
      <c r="W33" s="130"/>
      <c r="X33" s="130"/>
      <c r="Y33" s="130"/>
    </row>
    <row r="34" ht="20.25" customHeight="1" spans="1:25">
      <c r="A34" s="21" t="s">
        <v>212</v>
      </c>
      <c r="B34" s="21" t="s">
        <v>71</v>
      </c>
      <c r="C34" s="21" t="s">
        <v>248</v>
      </c>
      <c r="D34" s="21" t="s">
        <v>249</v>
      </c>
      <c r="E34" s="21" t="s">
        <v>106</v>
      </c>
      <c r="F34" s="21" t="s">
        <v>107</v>
      </c>
      <c r="G34" s="21" t="s">
        <v>250</v>
      </c>
      <c r="H34" s="21" t="s">
        <v>251</v>
      </c>
      <c r="I34" s="130">
        <v>258336</v>
      </c>
      <c r="J34" s="130">
        <v>258336</v>
      </c>
      <c r="K34" s="79"/>
      <c r="L34" s="79"/>
      <c r="M34" s="79"/>
      <c r="N34" s="130">
        <v>258336</v>
      </c>
      <c r="O34" s="79"/>
      <c r="P34" s="130"/>
      <c r="Q34" s="130"/>
      <c r="R34" s="130"/>
      <c r="S34" s="130"/>
      <c r="T34" s="130"/>
      <c r="U34" s="130"/>
      <c r="V34" s="130"/>
      <c r="W34" s="130"/>
      <c r="X34" s="130"/>
      <c r="Y34" s="130"/>
    </row>
    <row r="35" ht="20.25" customHeight="1" spans="1:25">
      <c r="A35" s="21" t="s">
        <v>212</v>
      </c>
      <c r="B35" s="21" t="s">
        <v>71</v>
      </c>
      <c r="C35" s="21" t="s">
        <v>248</v>
      </c>
      <c r="D35" s="21" t="s">
        <v>249</v>
      </c>
      <c r="E35" s="21" t="s">
        <v>106</v>
      </c>
      <c r="F35" s="21" t="s">
        <v>107</v>
      </c>
      <c r="G35" s="21" t="s">
        <v>250</v>
      </c>
      <c r="H35" s="21" t="s">
        <v>251</v>
      </c>
      <c r="I35" s="130">
        <v>188784</v>
      </c>
      <c r="J35" s="130">
        <v>188784</v>
      </c>
      <c r="K35" s="79"/>
      <c r="L35" s="79"/>
      <c r="M35" s="79"/>
      <c r="N35" s="130">
        <v>188784</v>
      </c>
      <c r="O35" s="79"/>
      <c r="P35" s="130"/>
      <c r="Q35" s="130"/>
      <c r="R35" s="130"/>
      <c r="S35" s="130"/>
      <c r="T35" s="130"/>
      <c r="U35" s="130"/>
      <c r="V35" s="130"/>
      <c r="W35" s="130"/>
      <c r="X35" s="130"/>
      <c r="Y35" s="130"/>
    </row>
    <row r="36" ht="20.25" customHeight="1" spans="1:25">
      <c r="A36" s="21" t="s">
        <v>212</v>
      </c>
      <c r="B36" s="21" t="s">
        <v>71</v>
      </c>
      <c r="C36" s="21" t="s">
        <v>252</v>
      </c>
      <c r="D36" s="21" t="s">
        <v>253</v>
      </c>
      <c r="E36" s="21" t="s">
        <v>104</v>
      </c>
      <c r="F36" s="21" t="s">
        <v>105</v>
      </c>
      <c r="G36" s="21" t="s">
        <v>221</v>
      </c>
      <c r="H36" s="21" t="s">
        <v>222</v>
      </c>
      <c r="I36" s="130">
        <v>1226400</v>
      </c>
      <c r="J36" s="130">
        <v>1226400</v>
      </c>
      <c r="K36" s="79"/>
      <c r="L36" s="79"/>
      <c r="M36" s="79"/>
      <c r="N36" s="130">
        <v>1226400</v>
      </c>
      <c r="O36" s="79"/>
      <c r="P36" s="130"/>
      <c r="Q36" s="130"/>
      <c r="R36" s="130"/>
      <c r="S36" s="130"/>
      <c r="T36" s="130"/>
      <c r="U36" s="130"/>
      <c r="V36" s="130"/>
      <c r="W36" s="130"/>
      <c r="X36" s="130"/>
      <c r="Y36" s="130"/>
    </row>
    <row r="37" ht="17.25" customHeight="1" spans="1:25">
      <c r="A37" s="87" t="s">
        <v>183</v>
      </c>
      <c r="B37" s="88"/>
      <c r="C37" s="194"/>
      <c r="D37" s="194"/>
      <c r="E37" s="194"/>
      <c r="F37" s="194"/>
      <c r="G37" s="194"/>
      <c r="H37" s="195"/>
      <c r="I37" s="130">
        <v>31145426.6</v>
      </c>
      <c r="J37" s="130">
        <v>31145426.6</v>
      </c>
      <c r="K37" s="130"/>
      <c r="L37" s="130"/>
      <c r="M37" s="130"/>
      <c r="N37" s="130">
        <v>31145426.6</v>
      </c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7"/>
  <sheetViews>
    <sheetView showZeros="0" topLeftCell="N1" workbookViewId="0">
      <selection activeCell="R29" sqref="R29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84"/>
      <c r="E1" s="60"/>
      <c r="F1" s="60"/>
      <c r="G1" s="60"/>
      <c r="H1" s="60"/>
      <c r="U1" s="184"/>
      <c r="W1" s="189" t="s">
        <v>254</v>
      </c>
    </row>
    <row r="2" ht="46.5" customHeight="1" spans="1:23">
      <c r="A2" s="62" t="str">
        <f>"2026"&amp;"年部门项目支出预算表"</f>
        <v>2026年部门项目支出预算表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ht="13.5" customHeight="1" spans="1:23">
      <c r="A3" s="63" t="str">
        <f>"单位名称："&amp;"昆明市东川区阿旺镇中心学校"</f>
        <v>单位名称：昆明市东川区阿旺镇中心学校</v>
      </c>
      <c r="B3" s="64"/>
      <c r="C3" s="64"/>
      <c r="D3" s="64"/>
      <c r="E3" s="64"/>
      <c r="F3" s="64"/>
      <c r="G3" s="64"/>
      <c r="H3" s="64"/>
      <c r="I3" s="65"/>
      <c r="J3" s="65"/>
      <c r="K3" s="65"/>
      <c r="L3" s="65"/>
      <c r="M3" s="65"/>
      <c r="N3" s="65" t="str">
        <f>"单位名称："&amp;"昆明市东川区阿旺镇中心学校"</f>
        <v>单位名称：昆明市东川区阿旺镇中心学校</v>
      </c>
      <c r="O3" s="65"/>
      <c r="P3" s="65"/>
      <c r="Q3" s="65"/>
      <c r="U3" s="184"/>
      <c r="W3" s="168" t="s">
        <v>1</v>
      </c>
    </row>
    <row r="4" ht="21.75" customHeight="1" spans="1:23">
      <c r="A4" s="67" t="s">
        <v>255</v>
      </c>
      <c r="B4" s="68" t="s">
        <v>195</v>
      </c>
      <c r="C4" s="67" t="s">
        <v>196</v>
      </c>
      <c r="D4" s="67" t="s">
        <v>256</v>
      </c>
      <c r="E4" s="68" t="s">
        <v>197</v>
      </c>
      <c r="F4" s="68" t="s">
        <v>198</v>
      </c>
      <c r="G4" s="68" t="s">
        <v>257</v>
      </c>
      <c r="H4" s="68" t="s">
        <v>258</v>
      </c>
      <c r="I4" s="83" t="s">
        <v>56</v>
      </c>
      <c r="J4" s="12" t="s">
        <v>259</v>
      </c>
      <c r="K4" s="13"/>
      <c r="L4" s="13"/>
      <c r="M4" s="51"/>
      <c r="N4" s="12" t="s">
        <v>203</v>
      </c>
      <c r="O4" s="13"/>
      <c r="P4" s="51"/>
      <c r="Q4" s="68" t="s">
        <v>62</v>
      </c>
      <c r="R4" s="12" t="s">
        <v>63</v>
      </c>
      <c r="S4" s="13"/>
      <c r="T4" s="13"/>
      <c r="U4" s="13"/>
      <c r="V4" s="13"/>
      <c r="W4" s="51"/>
    </row>
    <row r="5" ht="21.75" customHeight="1" spans="1:23">
      <c r="A5" s="69"/>
      <c r="B5" s="84"/>
      <c r="C5" s="69"/>
      <c r="D5" s="69"/>
      <c r="E5" s="70"/>
      <c r="F5" s="70"/>
      <c r="G5" s="70"/>
      <c r="H5" s="70"/>
      <c r="I5" s="84"/>
      <c r="J5" s="185" t="s">
        <v>59</v>
      </c>
      <c r="K5" s="186"/>
      <c r="L5" s="68" t="s">
        <v>60</v>
      </c>
      <c r="M5" s="68" t="s">
        <v>61</v>
      </c>
      <c r="N5" s="68" t="s">
        <v>59</v>
      </c>
      <c r="O5" s="68" t="s">
        <v>60</v>
      </c>
      <c r="P5" s="68" t="s">
        <v>61</v>
      </c>
      <c r="Q5" s="70"/>
      <c r="R5" s="68" t="s">
        <v>58</v>
      </c>
      <c r="S5" s="68" t="s">
        <v>65</v>
      </c>
      <c r="T5" s="68" t="s">
        <v>209</v>
      </c>
      <c r="U5" s="68" t="s">
        <v>67</v>
      </c>
      <c r="V5" s="68" t="s">
        <v>68</v>
      </c>
      <c r="W5" s="68" t="s">
        <v>69</v>
      </c>
    </row>
    <row r="6" ht="21" customHeight="1" spans="1:23">
      <c r="A6" s="84"/>
      <c r="B6" s="84"/>
      <c r="C6" s="84"/>
      <c r="D6" s="84"/>
      <c r="E6" s="84"/>
      <c r="F6" s="84"/>
      <c r="G6" s="84"/>
      <c r="H6" s="84"/>
      <c r="I6" s="84"/>
      <c r="J6" s="187" t="s">
        <v>58</v>
      </c>
      <c r="K6" s="188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</row>
    <row r="7" ht="39.75" customHeight="1" spans="1:23">
      <c r="A7" s="72"/>
      <c r="B7" s="74"/>
      <c r="C7" s="72"/>
      <c r="D7" s="72"/>
      <c r="E7" s="73"/>
      <c r="F7" s="73"/>
      <c r="G7" s="73"/>
      <c r="H7" s="73"/>
      <c r="I7" s="74"/>
      <c r="J7" s="17" t="s">
        <v>58</v>
      </c>
      <c r="K7" s="17" t="s">
        <v>260</v>
      </c>
      <c r="L7" s="73"/>
      <c r="M7" s="73"/>
      <c r="N7" s="73"/>
      <c r="O7" s="73"/>
      <c r="P7" s="73"/>
      <c r="Q7" s="73"/>
      <c r="R7" s="73"/>
      <c r="S7" s="73"/>
      <c r="T7" s="73"/>
      <c r="U7" s="74"/>
      <c r="V7" s="73"/>
      <c r="W7" s="73"/>
    </row>
    <row r="8" ht="15" customHeight="1" spans="1:23">
      <c r="A8" s="75">
        <v>1</v>
      </c>
      <c r="B8" s="75">
        <v>2</v>
      </c>
      <c r="C8" s="75">
        <v>3</v>
      </c>
      <c r="D8" s="75">
        <v>4</v>
      </c>
      <c r="E8" s="75">
        <v>5</v>
      </c>
      <c r="F8" s="75">
        <v>6</v>
      </c>
      <c r="G8" s="75">
        <v>7</v>
      </c>
      <c r="H8" s="75">
        <v>8</v>
      </c>
      <c r="I8" s="75">
        <v>9</v>
      </c>
      <c r="J8" s="75">
        <v>10</v>
      </c>
      <c r="K8" s="75">
        <v>11</v>
      </c>
      <c r="L8" s="90">
        <v>12</v>
      </c>
      <c r="M8" s="90">
        <v>13</v>
      </c>
      <c r="N8" s="90">
        <v>14</v>
      </c>
      <c r="O8" s="90">
        <v>15</v>
      </c>
      <c r="P8" s="90">
        <v>16</v>
      </c>
      <c r="Q8" s="90">
        <v>17</v>
      </c>
      <c r="R8" s="90">
        <v>18</v>
      </c>
      <c r="S8" s="90">
        <v>19</v>
      </c>
      <c r="T8" s="90">
        <v>20</v>
      </c>
      <c r="U8" s="75">
        <v>21</v>
      </c>
      <c r="V8" s="90">
        <v>22</v>
      </c>
      <c r="W8" s="75">
        <v>23</v>
      </c>
    </row>
    <row r="9" ht="21.75" customHeight="1" spans="1:23">
      <c r="A9" s="120" t="s">
        <v>261</v>
      </c>
      <c r="B9" s="120" t="s">
        <v>262</v>
      </c>
      <c r="C9" s="120" t="s">
        <v>263</v>
      </c>
      <c r="D9" s="120" t="s">
        <v>71</v>
      </c>
      <c r="E9" s="120" t="s">
        <v>122</v>
      </c>
      <c r="F9" s="120" t="s">
        <v>123</v>
      </c>
      <c r="G9" s="120" t="s">
        <v>264</v>
      </c>
      <c r="H9" s="120" t="s">
        <v>265</v>
      </c>
      <c r="I9" s="130">
        <v>11964</v>
      </c>
      <c r="J9" s="130">
        <v>11964</v>
      </c>
      <c r="K9" s="130">
        <v>11964</v>
      </c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</row>
    <row r="10" ht="21.75" customHeight="1" spans="1:23">
      <c r="A10" s="120" t="s">
        <v>261</v>
      </c>
      <c r="B10" s="120" t="s">
        <v>266</v>
      </c>
      <c r="C10" s="120" t="s">
        <v>267</v>
      </c>
      <c r="D10" s="120" t="s">
        <v>71</v>
      </c>
      <c r="E10" s="120" t="s">
        <v>120</v>
      </c>
      <c r="F10" s="120" t="s">
        <v>121</v>
      </c>
      <c r="G10" s="120" t="s">
        <v>243</v>
      </c>
      <c r="H10" s="120" t="s">
        <v>244</v>
      </c>
      <c r="I10" s="130">
        <v>77168.52</v>
      </c>
      <c r="J10" s="130">
        <v>77168.52</v>
      </c>
      <c r="K10" s="130">
        <v>77168.52</v>
      </c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</row>
    <row r="11" ht="21.75" customHeight="1" spans="1:23">
      <c r="A11" s="120" t="s">
        <v>268</v>
      </c>
      <c r="B11" s="120" t="s">
        <v>269</v>
      </c>
      <c r="C11" s="120" t="s">
        <v>270</v>
      </c>
      <c r="D11" s="120" t="s">
        <v>71</v>
      </c>
      <c r="E11" s="120" t="s">
        <v>106</v>
      </c>
      <c r="F11" s="120" t="s">
        <v>107</v>
      </c>
      <c r="G11" s="120" t="s">
        <v>271</v>
      </c>
      <c r="H11" s="120" t="s">
        <v>272</v>
      </c>
      <c r="I11" s="130">
        <v>200000</v>
      </c>
      <c r="J11" s="130"/>
      <c r="K11" s="130"/>
      <c r="L11" s="130"/>
      <c r="M11" s="130"/>
      <c r="N11" s="130"/>
      <c r="O11" s="130"/>
      <c r="P11" s="130"/>
      <c r="Q11" s="130"/>
      <c r="R11" s="130">
        <v>200000</v>
      </c>
      <c r="S11" s="130">
        <v>200000</v>
      </c>
      <c r="T11" s="130"/>
      <c r="U11" s="130"/>
      <c r="V11" s="130"/>
      <c r="W11" s="130"/>
    </row>
    <row r="12" ht="21.75" customHeight="1" spans="1:23">
      <c r="A12" s="120" t="s">
        <v>268</v>
      </c>
      <c r="B12" s="120" t="s">
        <v>273</v>
      </c>
      <c r="C12" s="120" t="s">
        <v>274</v>
      </c>
      <c r="D12" s="120" t="s">
        <v>71</v>
      </c>
      <c r="E12" s="120" t="s">
        <v>102</v>
      </c>
      <c r="F12" s="120" t="s">
        <v>103</v>
      </c>
      <c r="G12" s="120" t="s">
        <v>271</v>
      </c>
      <c r="H12" s="120" t="s">
        <v>272</v>
      </c>
      <c r="I12" s="130">
        <v>600000</v>
      </c>
      <c r="J12" s="130">
        <v>600000</v>
      </c>
      <c r="K12" s="130">
        <v>600000</v>
      </c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</row>
    <row r="13" ht="21.75" customHeight="1" spans="1:23">
      <c r="A13" s="120" t="s">
        <v>268</v>
      </c>
      <c r="B13" s="120" t="s">
        <v>273</v>
      </c>
      <c r="C13" s="120" t="s">
        <v>274</v>
      </c>
      <c r="D13" s="120" t="s">
        <v>71</v>
      </c>
      <c r="E13" s="120" t="s">
        <v>102</v>
      </c>
      <c r="F13" s="120" t="s">
        <v>103</v>
      </c>
      <c r="G13" s="120" t="s">
        <v>275</v>
      </c>
      <c r="H13" s="120" t="s">
        <v>276</v>
      </c>
      <c r="I13" s="130">
        <v>400000</v>
      </c>
      <c r="J13" s="130">
        <v>400000</v>
      </c>
      <c r="K13" s="130">
        <v>400000</v>
      </c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</row>
    <row r="14" ht="21.75" customHeight="1" spans="1:23">
      <c r="A14" s="120" t="s">
        <v>268</v>
      </c>
      <c r="B14" s="120" t="s">
        <v>277</v>
      </c>
      <c r="C14" s="120" t="s">
        <v>278</v>
      </c>
      <c r="D14" s="120" t="s">
        <v>71</v>
      </c>
      <c r="E14" s="120" t="s">
        <v>138</v>
      </c>
      <c r="F14" s="120" t="s">
        <v>137</v>
      </c>
      <c r="G14" s="120" t="s">
        <v>279</v>
      </c>
      <c r="H14" s="120" t="s">
        <v>82</v>
      </c>
      <c r="I14" s="130">
        <v>5000</v>
      </c>
      <c r="J14" s="130"/>
      <c r="K14" s="130"/>
      <c r="L14" s="130"/>
      <c r="M14" s="130"/>
      <c r="N14" s="130"/>
      <c r="O14" s="130"/>
      <c r="P14" s="130"/>
      <c r="Q14" s="130"/>
      <c r="R14" s="130">
        <v>5000</v>
      </c>
      <c r="S14" s="130"/>
      <c r="T14" s="130"/>
      <c r="U14" s="130"/>
      <c r="V14" s="130"/>
      <c r="W14" s="130">
        <v>5000</v>
      </c>
    </row>
    <row r="15" ht="21.75" customHeight="1" spans="1:23">
      <c r="A15" s="120" t="s">
        <v>268</v>
      </c>
      <c r="B15" s="120" t="s">
        <v>280</v>
      </c>
      <c r="C15" s="120" t="s">
        <v>281</v>
      </c>
      <c r="D15" s="120" t="s">
        <v>71</v>
      </c>
      <c r="E15" s="120" t="s">
        <v>106</v>
      </c>
      <c r="F15" s="120" t="s">
        <v>107</v>
      </c>
      <c r="G15" s="120" t="s">
        <v>271</v>
      </c>
      <c r="H15" s="120" t="s">
        <v>272</v>
      </c>
      <c r="I15" s="130">
        <v>500000</v>
      </c>
      <c r="J15" s="130"/>
      <c r="K15" s="130"/>
      <c r="L15" s="130"/>
      <c r="M15" s="130"/>
      <c r="N15" s="130"/>
      <c r="O15" s="130"/>
      <c r="P15" s="130"/>
      <c r="Q15" s="130"/>
      <c r="R15" s="130">
        <v>500000</v>
      </c>
      <c r="S15" s="130"/>
      <c r="T15" s="130"/>
      <c r="U15" s="130"/>
      <c r="V15" s="130"/>
      <c r="W15" s="130">
        <v>500000</v>
      </c>
    </row>
    <row r="16" ht="21.75" customHeight="1" spans="1:23">
      <c r="A16" s="120" t="s">
        <v>268</v>
      </c>
      <c r="B16" s="120" t="s">
        <v>282</v>
      </c>
      <c r="C16" s="120" t="s">
        <v>283</v>
      </c>
      <c r="D16" s="120" t="s">
        <v>71</v>
      </c>
      <c r="E16" s="120" t="s">
        <v>106</v>
      </c>
      <c r="F16" s="120" t="s">
        <v>107</v>
      </c>
      <c r="G16" s="120" t="s">
        <v>271</v>
      </c>
      <c r="H16" s="120" t="s">
        <v>272</v>
      </c>
      <c r="I16" s="130">
        <v>150000</v>
      </c>
      <c r="J16" s="130"/>
      <c r="K16" s="130"/>
      <c r="L16" s="130"/>
      <c r="M16" s="130"/>
      <c r="N16" s="130"/>
      <c r="O16" s="130"/>
      <c r="P16" s="130"/>
      <c r="Q16" s="130"/>
      <c r="R16" s="130">
        <v>150000</v>
      </c>
      <c r="S16" s="130"/>
      <c r="T16" s="130"/>
      <c r="U16" s="130"/>
      <c r="V16" s="130"/>
      <c r="W16" s="130">
        <v>150000</v>
      </c>
    </row>
    <row r="17" ht="18.75" customHeight="1" spans="1:23">
      <c r="A17" s="87" t="s">
        <v>183</v>
      </c>
      <c r="B17" s="88"/>
      <c r="C17" s="88"/>
      <c r="D17" s="88"/>
      <c r="E17" s="88"/>
      <c r="F17" s="88"/>
      <c r="G17" s="88"/>
      <c r="H17" s="89"/>
      <c r="I17" s="130">
        <v>1944132.52</v>
      </c>
      <c r="J17" s="130">
        <v>1089132.52</v>
      </c>
      <c r="K17" s="130">
        <v>1089132.52</v>
      </c>
      <c r="L17" s="130"/>
      <c r="M17" s="130"/>
      <c r="N17" s="130"/>
      <c r="O17" s="130"/>
      <c r="P17" s="130"/>
      <c r="Q17" s="130"/>
      <c r="R17" s="130">
        <v>855000</v>
      </c>
      <c r="S17" s="130">
        <v>200000</v>
      </c>
      <c r="T17" s="130"/>
      <c r="U17" s="130"/>
      <c r="V17" s="130"/>
      <c r="W17" s="130">
        <v>655000</v>
      </c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2"/>
  <sheetViews>
    <sheetView showZeros="0" topLeftCell="A12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61" t="s">
        <v>284</v>
      </c>
    </row>
    <row r="2" ht="39.75" customHeight="1" spans="1:10">
      <c r="A2" s="117" t="str">
        <f>"2026"&amp;"年部门项目支出绩效目标表"</f>
        <v>2026年部门项目支出绩效目标表</v>
      </c>
      <c r="B2" s="62"/>
      <c r="C2" s="62"/>
      <c r="D2" s="62"/>
      <c r="E2" s="62"/>
      <c r="F2" s="118"/>
      <c r="G2" s="62"/>
      <c r="H2" s="118"/>
      <c r="I2" s="118"/>
      <c r="J2" s="62"/>
    </row>
    <row r="3" ht="17.25" customHeight="1" spans="1:1">
      <c r="A3" s="63" t="str">
        <f>"单位名称："&amp;"昆明市东川区阿旺镇中心学校"</f>
        <v>单位名称：昆明市东川区阿旺镇中心学校</v>
      </c>
    </row>
    <row r="4" ht="44.25" customHeight="1" spans="1:10">
      <c r="A4" s="17" t="s">
        <v>196</v>
      </c>
      <c r="B4" s="17" t="s">
        <v>285</v>
      </c>
      <c r="C4" s="17" t="s">
        <v>286</v>
      </c>
      <c r="D4" s="17" t="s">
        <v>287</v>
      </c>
      <c r="E4" s="17" t="s">
        <v>288</v>
      </c>
      <c r="F4" s="119" t="s">
        <v>289</v>
      </c>
      <c r="G4" s="17" t="s">
        <v>290</v>
      </c>
      <c r="H4" s="119" t="s">
        <v>291</v>
      </c>
      <c r="I4" s="119" t="s">
        <v>292</v>
      </c>
      <c r="J4" s="17" t="s">
        <v>293</v>
      </c>
    </row>
    <row r="5" ht="18.75" customHeight="1" spans="1:10">
      <c r="A5" s="182">
        <v>1</v>
      </c>
      <c r="B5" s="182">
        <v>2</v>
      </c>
      <c r="C5" s="182">
        <v>3</v>
      </c>
      <c r="D5" s="182">
        <v>4</v>
      </c>
      <c r="E5" s="182">
        <v>5</v>
      </c>
      <c r="F5" s="90">
        <v>6</v>
      </c>
      <c r="G5" s="182">
        <v>7</v>
      </c>
      <c r="H5" s="90">
        <v>8</v>
      </c>
      <c r="I5" s="90">
        <v>9</v>
      </c>
      <c r="J5" s="182">
        <v>10</v>
      </c>
    </row>
    <row r="6" ht="42" customHeight="1" spans="1:10">
      <c r="A6" s="18" t="s">
        <v>71</v>
      </c>
      <c r="B6" s="120"/>
      <c r="C6" s="120"/>
      <c r="D6" s="120"/>
      <c r="E6" s="108"/>
      <c r="F6" s="121"/>
      <c r="G6" s="108"/>
      <c r="H6" s="121"/>
      <c r="I6" s="121"/>
      <c r="J6" s="108"/>
    </row>
    <row r="7" ht="42" customHeight="1" spans="1:10">
      <c r="A7" s="183" t="s">
        <v>270</v>
      </c>
      <c r="B7" s="76" t="s">
        <v>294</v>
      </c>
      <c r="C7" s="76" t="s">
        <v>295</v>
      </c>
      <c r="D7" s="76" t="s">
        <v>296</v>
      </c>
      <c r="E7" s="18" t="s">
        <v>297</v>
      </c>
      <c r="F7" s="76" t="s">
        <v>298</v>
      </c>
      <c r="G7" s="18" t="s">
        <v>299</v>
      </c>
      <c r="H7" s="76" t="s">
        <v>300</v>
      </c>
      <c r="I7" s="76" t="s">
        <v>301</v>
      </c>
      <c r="J7" s="18" t="s">
        <v>297</v>
      </c>
    </row>
    <row r="8" ht="42" customHeight="1" spans="1:10">
      <c r="A8" s="183" t="s">
        <v>270</v>
      </c>
      <c r="B8" s="76" t="s">
        <v>294</v>
      </c>
      <c r="C8" s="76" t="s">
        <v>302</v>
      </c>
      <c r="D8" s="76" t="s">
        <v>303</v>
      </c>
      <c r="E8" s="18" t="s">
        <v>304</v>
      </c>
      <c r="F8" s="76" t="s">
        <v>298</v>
      </c>
      <c r="G8" s="18" t="s">
        <v>305</v>
      </c>
      <c r="H8" s="76" t="s">
        <v>300</v>
      </c>
      <c r="I8" s="76" t="s">
        <v>301</v>
      </c>
      <c r="J8" s="18" t="s">
        <v>304</v>
      </c>
    </row>
    <row r="9" ht="42" customHeight="1" spans="1:10">
      <c r="A9" s="183" t="s">
        <v>270</v>
      </c>
      <c r="B9" s="76" t="s">
        <v>294</v>
      </c>
      <c r="C9" s="76" t="s">
        <v>306</v>
      </c>
      <c r="D9" s="76" t="s">
        <v>307</v>
      </c>
      <c r="E9" s="18" t="s">
        <v>308</v>
      </c>
      <c r="F9" s="76" t="s">
        <v>309</v>
      </c>
      <c r="G9" s="18" t="s">
        <v>310</v>
      </c>
      <c r="H9" s="76" t="s">
        <v>300</v>
      </c>
      <c r="I9" s="76" t="s">
        <v>301</v>
      </c>
      <c r="J9" s="18" t="s">
        <v>308</v>
      </c>
    </row>
    <row r="10" ht="42" customHeight="1" spans="1:10">
      <c r="A10" s="183" t="s">
        <v>278</v>
      </c>
      <c r="B10" s="76" t="s">
        <v>278</v>
      </c>
      <c r="C10" s="76" t="s">
        <v>295</v>
      </c>
      <c r="D10" s="76" t="s">
        <v>311</v>
      </c>
      <c r="E10" s="18" t="s">
        <v>312</v>
      </c>
      <c r="F10" s="76" t="s">
        <v>298</v>
      </c>
      <c r="G10" s="18" t="s">
        <v>313</v>
      </c>
      <c r="H10" s="76" t="s">
        <v>300</v>
      </c>
      <c r="I10" s="76" t="s">
        <v>301</v>
      </c>
      <c r="J10" s="18" t="s">
        <v>312</v>
      </c>
    </row>
    <row r="11" ht="42" customHeight="1" spans="1:10">
      <c r="A11" s="183" t="s">
        <v>278</v>
      </c>
      <c r="B11" s="76" t="s">
        <v>278</v>
      </c>
      <c r="C11" s="76" t="s">
        <v>302</v>
      </c>
      <c r="D11" s="76" t="s">
        <v>303</v>
      </c>
      <c r="E11" s="18" t="s">
        <v>314</v>
      </c>
      <c r="F11" s="76" t="s">
        <v>298</v>
      </c>
      <c r="G11" s="18" t="s">
        <v>299</v>
      </c>
      <c r="H11" s="76" t="s">
        <v>300</v>
      </c>
      <c r="I11" s="76" t="s">
        <v>301</v>
      </c>
      <c r="J11" s="18" t="s">
        <v>314</v>
      </c>
    </row>
    <row r="12" ht="42" customHeight="1" spans="1:10">
      <c r="A12" s="183" t="s">
        <v>278</v>
      </c>
      <c r="B12" s="76" t="s">
        <v>278</v>
      </c>
      <c r="C12" s="76" t="s">
        <v>306</v>
      </c>
      <c r="D12" s="76" t="s">
        <v>307</v>
      </c>
      <c r="E12" s="18" t="s">
        <v>315</v>
      </c>
      <c r="F12" s="76" t="s">
        <v>309</v>
      </c>
      <c r="G12" s="18" t="s">
        <v>316</v>
      </c>
      <c r="H12" s="76" t="s">
        <v>300</v>
      </c>
      <c r="I12" s="76" t="s">
        <v>317</v>
      </c>
      <c r="J12" s="18" t="s">
        <v>315</v>
      </c>
    </row>
    <row r="13" ht="42" customHeight="1" spans="1:10">
      <c r="A13" s="183" t="s">
        <v>267</v>
      </c>
      <c r="B13" s="76" t="s">
        <v>318</v>
      </c>
      <c r="C13" s="76" t="s">
        <v>295</v>
      </c>
      <c r="D13" s="76" t="s">
        <v>319</v>
      </c>
      <c r="E13" s="18" t="s">
        <v>320</v>
      </c>
      <c r="F13" s="76" t="s">
        <v>298</v>
      </c>
      <c r="G13" s="18" t="s">
        <v>321</v>
      </c>
      <c r="H13" s="76" t="s">
        <v>322</v>
      </c>
      <c r="I13" s="76" t="s">
        <v>317</v>
      </c>
      <c r="J13" s="18" t="s">
        <v>323</v>
      </c>
    </row>
    <row r="14" ht="42" customHeight="1" spans="1:10">
      <c r="A14" s="183" t="s">
        <v>267</v>
      </c>
      <c r="B14" s="76" t="s">
        <v>318</v>
      </c>
      <c r="C14" s="76" t="s">
        <v>302</v>
      </c>
      <c r="D14" s="76" t="s">
        <v>303</v>
      </c>
      <c r="E14" s="18" t="s">
        <v>324</v>
      </c>
      <c r="F14" s="76" t="s">
        <v>298</v>
      </c>
      <c r="G14" s="18" t="s">
        <v>325</v>
      </c>
      <c r="H14" s="76"/>
      <c r="I14" s="76" t="s">
        <v>301</v>
      </c>
      <c r="J14" s="18" t="s">
        <v>326</v>
      </c>
    </row>
    <row r="15" ht="42" customHeight="1" spans="1:10">
      <c r="A15" s="183" t="s">
        <v>267</v>
      </c>
      <c r="B15" s="76" t="s">
        <v>318</v>
      </c>
      <c r="C15" s="76" t="s">
        <v>306</v>
      </c>
      <c r="D15" s="76" t="s">
        <v>307</v>
      </c>
      <c r="E15" s="18" t="s">
        <v>327</v>
      </c>
      <c r="F15" s="76" t="s">
        <v>309</v>
      </c>
      <c r="G15" s="18" t="s">
        <v>316</v>
      </c>
      <c r="H15" s="76" t="s">
        <v>300</v>
      </c>
      <c r="I15" s="76" t="s">
        <v>317</v>
      </c>
      <c r="J15" s="18" t="s">
        <v>328</v>
      </c>
    </row>
    <row r="16" ht="42" customHeight="1" spans="1:10">
      <c r="A16" s="183" t="s">
        <v>263</v>
      </c>
      <c r="B16" s="76" t="s">
        <v>329</v>
      </c>
      <c r="C16" s="76" t="s">
        <v>295</v>
      </c>
      <c r="D16" s="76" t="s">
        <v>319</v>
      </c>
      <c r="E16" s="18" t="s">
        <v>330</v>
      </c>
      <c r="F16" s="76" t="s">
        <v>298</v>
      </c>
      <c r="G16" s="18" t="s">
        <v>331</v>
      </c>
      <c r="H16" s="76" t="s">
        <v>322</v>
      </c>
      <c r="I16" s="76" t="s">
        <v>317</v>
      </c>
      <c r="J16" s="18" t="s">
        <v>332</v>
      </c>
    </row>
    <row r="17" ht="42" customHeight="1" spans="1:10">
      <c r="A17" s="183" t="s">
        <v>263</v>
      </c>
      <c r="B17" s="76" t="s">
        <v>329</v>
      </c>
      <c r="C17" s="76" t="s">
        <v>295</v>
      </c>
      <c r="D17" s="76" t="s">
        <v>296</v>
      </c>
      <c r="E17" s="18" t="s">
        <v>333</v>
      </c>
      <c r="F17" s="76" t="s">
        <v>298</v>
      </c>
      <c r="G17" s="18" t="s">
        <v>334</v>
      </c>
      <c r="H17" s="76" t="s">
        <v>300</v>
      </c>
      <c r="I17" s="76" t="s">
        <v>301</v>
      </c>
      <c r="J17" s="18" t="s">
        <v>335</v>
      </c>
    </row>
    <row r="18" ht="42" customHeight="1" spans="1:10">
      <c r="A18" s="183" t="s">
        <v>263</v>
      </c>
      <c r="B18" s="76" t="s">
        <v>329</v>
      </c>
      <c r="C18" s="76" t="s">
        <v>295</v>
      </c>
      <c r="D18" s="76" t="s">
        <v>311</v>
      </c>
      <c r="E18" s="18" t="s">
        <v>336</v>
      </c>
      <c r="F18" s="76" t="s">
        <v>298</v>
      </c>
      <c r="G18" s="18" t="s">
        <v>337</v>
      </c>
      <c r="H18" s="76" t="s">
        <v>300</v>
      </c>
      <c r="I18" s="76" t="s">
        <v>301</v>
      </c>
      <c r="J18" s="18" t="s">
        <v>336</v>
      </c>
    </row>
    <row r="19" ht="42" customHeight="1" spans="1:10">
      <c r="A19" s="183" t="s">
        <v>263</v>
      </c>
      <c r="B19" s="76" t="s">
        <v>329</v>
      </c>
      <c r="C19" s="76" t="s">
        <v>302</v>
      </c>
      <c r="D19" s="76" t="s">
        <v>303</v>
      </c>
      <c r="E19" s="18" t="s">
        <v>338</v>
      </c>
      <c r="F19" s="76" t="s">
        <v>298</v>
      </c>
      <c r="G19" s="18" t="s">
        <v>339</v>
      </c>
      <c r="H19" s="76" t="s">
        <v>300</v>
      </c>
      <c r="I19" s="76" t="s">
        <v>301</v>
      </c>
      <c r="J19" s="18" t="s">
        <v>340</v>
      </c>
    </row>
    <row r="20" ht="42" customHeight="1" spans="1:10">
      <c r="A20" s="183" t="s">
        <v>263</v>
      </c>
      <c r="B20" s="76" t="s">
        <v>329</v>
      </c>
      <c r="C20" s="76" t="s">
        <v>306</v>
      </c>
      <c r="D20" s="76" t="s">
        <v>307</v>
      </c>
      <c r="E20" s="18" t="s">
        <v>341</v>
      </c>
      <c r="F20" s="76" t="s">
        <v>309</v>
      </c>
      <c r="G20" s="18" t="s">
        <v>310</v>
      </c>
      <c r="H20" s="76" t="s">
        <v>300</v>
      </c>
      <c r="I20" s="76" t="s">
        <v>317</v>
      </c>
      <c r="J20" s="18" t="s">
        <v>342</v>
      </c>
    </row>
    <row r="21" ht="42" customHeight="1" spans="1:10">
      <c r="A21" s="183" t="s">
        <v>283</v>
      </c>
      <c r="B21" s="76" t="s">
        <v>283</v>
      </c>
      <c r="C21" s="76" t="s">
        <v>295</v>
      </c>
      <c r="D21" s="76" t="s">
        <v>296</v>
      </c>
      <c r="E21" s="18" t="s">
        <v>343</v>
      </c>
      <c r="F21" s="76" t="s">
        <v>298</v>
      </c>
      <c r="G21" s="18" t="s">
        <v>299</v>
      </c>
      <c r="H21" s="76" t="s">
        <v>300</v>
      </c>
      <c r="I21" s="76" t="s">
        <v>301</v>
      </c>
      <c r="J21" s="18" t="s">
        <v>344</v>
      </c>
    </row>
    <row r="22" ht="42" customHeight="1" spans="1:10">
      <c r="A22" s="183" t="s">
        <v>283</v>
      </c>
      <c r="B22" s="76" t="s">
        <v>283</v>
      </c>
      <c r="C22" s="76" t="s">
        <v>302</v>
      </c>
      <c r="D22" s="76" t="s">
        <v>303</v>
      </c>
      <c r="E22" s="18" t="s">
        <v>345</v>
      </c>
      <c r="F22" s="76" t="s">
        <v>298</v>
      </c>
      <c r="G22" s="18" t="s">
        <v>299</v>
      </c>
      <c r="H22" s="76" t="s">
        <v>300</v>
      </c>
      <c r="I22" s="76" t="s">
        <v>301</v>
      </c>
      <c r="J22" s="18" t="s">
        <v>346</v>
      </c>
    </row>
    <row r="23" ht="42" customHeight="1" spans="1:10">
      <c r="A23" s="183" t="s">
        <v>283</v>
      </c>
      <c r="B23" s="76" t="s">
        <v>283</v>
      </c>
      <c r="C23" s="76" t="s">
        <v>306</v>
      </c>
      <c r="D23" s="76" t="s">
        <v>307</v>
      </c>
      <c r="E23" s="18" t="s">
        <v>347</v>
      </c>
      <c r="F23" s="76" t="s">
        <v>309</v>
      </c>
      <c r="G23" s="18" t="s">
        <v>310</v>
      </c>
      <c r="H23" s="76" t="s">
        <v>300</v>
      </c>
      <c r="I23" s="76" t="s">
        <v>317</v>
      </c>
      <c r="J23" s="18" t="s">
        <v>348</v>
      </c>
    </row>
    <row r="24" ht="42" customHeight="1" spans="1:10">
      <c r="A24" s="183" t="s">
        <v>274</v>
      </c>
      <c r="B24" s="76" t="s">
        <v>274</v>
      </c>
      <c r="C24" s="76" t="s">
        <v>295</v>
      </c>
      <c r="D24" s="76" t="s">
        <v>296</v>
      </c>
      <c r="E24" s="18" t="s">
        <v>349</v>
      </c>
      <c r="F24" s="76" t="s">
        <v>298</v>
      </c>
      <c r="G24" s="18" t="s">
        <v>299</v>
      </c>
      <c r="H24" s="76" t="s">
        <v>300</v>
      </c>
      <c r="I24" s="76" t="s">
        <v>301</v>
      </c>
      <c r="J24" s="18" t="s">
        <v>349</v>
      </c>
    </row>
    <row r="25" ht="42" customHeight="1" spans="1:10">
      <c r="A25" s="183" t="s">
        <v>274</v>
      </c>
      <c r="B25" s="76" t="s">
        <v>274</v>
      </c>
      <c r="C25" s="76" t="s">
        <v>295</v>
      </c>
      <c r="D25" s="76" t="s">
        <v>311</v>
      </c>
      <c r="E25" s="18" t="s">
        <v>350</v>
      </c>
      <c r="F25" s="76" t="s">
        <v>298</v>
      </c>
      <c r="G25" s="18" t="s">
        <v>313</v>
      </c>
      <c r="H25" s="76" t="s">
        <v>300</v>
      </c>
      <c r="I25" s="76" t="s">
        <v>301</v>
      </c>
      <c r="J25" s="18" t="s">
        <v>351</v>
      </c>
    </row>
    <row r="26" ht="42" customHeight="1" spans="1:10">
      <c r="A26" s="183" t="s">
        <v>274</v>
      </c>
      <c r="B26" s="76" t="s">
        <v>274</v>
      </c>
      <c r="C26" s="76" t="s">
        <v>302</v>
      </c>
      <c r="D26" s="76" t="s">
        <v>303</v>
      </c>
      <c r="E26" s="18" t="s">
        <v>352</v>
      </c>
      <c r="F26" s="76" t="s">
        <v>298</v>
      </c>
      <c r="G26" s="18" t="s">
        <v>305</v>
      </c>
      <c r="H26" s="76" t="s">
        <v>300</v>
      </c>
      <c r="I26" s="76" t="s">
        <v>301</v>
      </c>
      <c r="J26" s="18" t="s">
        <v>352</v>
      </c>
    </row>
    <row r="27" ht="42" customHeight="1" spans="1:10">
      <c r="A27" s="183" t="s">
        <v>274</v>
      </c>
      <c r="B27" s="76" t="s">
        <v>274</v>
      </c>
      <c r="C27" s="76" t="s">
        <v>302</v>
      </c>
      <c r="D27" s="76" t="s">
        <v>303</v>
      </c>
      <c r="E27" s="18" t="s">
        <v>353</v>
      </c>
      <c r="F27" s="76" t="s">
        <v>298</v>
      </c>
      <c r="G27" s="18" t="s">
        <v>334</v>
      </c>
      <c r="H27" s="76" t="s">
        <v>300</v>
      </c>
      <c r="I27" s="76" t="s">
        <v>301</v>
      </c>
      <c r="J27" s="18" t="s">
        <v>353</v>
      </c>
    </row>
    <row r="28" ht="42" customHeight="1" spans="1:10">
      <c r="A28" s="183" t="s">
        <v>274</v>
      </c>
      <c r="B28" s="76" t="s">
        <v>274</v>
      </c>
      <c r="C28" s="76" t="s">
        <v>306</v>
      </c>
      <c r="D28" s="76" t="s">
        <v>307</v>
      </c>
      <c r="E28" s="18" t="s">
        <v>308</v>
      </c>
      <c r="F28" s="76" t="s">
        <v>298</v>
      </c>
      <c r="G28" s="18" t="s">
        <v>310</v>
      </c>
      <c r="H28" s="76" t="s">
        <v>300</v>
      </c>
      <c r="I28" s="76" t="s">
        <v>317</v>
      </c>
      <c r="J28" s="18" t="s">
        <v>354</v>
      </c>
    </row>
    <row r="29" ht="42" customHeight="1" spans="1:10">
      <c r="A29" s="183" t="s">
        <v>274</v>
      </c>
      <c r="B29" s="76" t="s">
        <v>274</v>
      </c>
      <c r="C29" s="76" t="s">
        <v>306</v>
      </c>
      <c r="D29" s="76" t="s">
        <v>307</v>
      </c>
      <c r="E29" s="18" t="s">
        <v>355</v>
      </c>
      <c r="F29" s="76" t="s">
        <v>298</v>
      </c>
      <c r="G29" s="18" t="s">
        <v>316</v>
      </c>
      <c r="H29" s="76" t="s">
        <v>300</v>
      </c>
      <c r="I29" s="76" t="s">
        <v>317</v>
      </c>
      <c r="J29" s="18" t="s">
        <v>354</v>
      </c>
    </row>
    <row r="30" ht="42" customHeight="1" spans="1:10">
      <c r="A30" s="183" t="s">
        <v>281</v>
      </c>
      <c r="B30" s="76" t="s">
        <v>356</v>
      </c>
      <c r="C30" s="76" t="s">
        <v>295</v>
      </c>
      <c r="D30" s="76" t="s">
        <v>296</v>
      </c>
      <c r="E30" s="18" t="s">
        <v>343</v>
      </c>
      <c r="F30" s="76" t="s">
        <v>298</v>
      </c>
      <c r="G30" s="18" t="s">
        <v>299</v>
      </c>
      <c r="H30" s="76" t="s">
        <v>300</v>
      </c>
      <c r="I30" s="76" t="s">
        <v>301</v>
      </c>
      <c r="J30" s="18" t="s">
        <v>344</v>
      </c>
    </row>
    <row r="31" ht="42" customHeight="1" spans="1:10">
      <c r="A31" s="183" t="s">
        <v>281</v>
      </c>
      <c r="B31" s="76" t="s">
        <v>356</v>
      </c>
      <c r="C31" s="76" t="s">
        <v>302</v>
      </c>
      <c r="D31" s="76" t="s">
        <v>303</v>
      </c>
      <c r="E31" s="18" t="s">
        <v>345</v>
      </c>
      <c r="F31" s="76" t="s">
        <v>298</v>
      </c>
      <c r="G31" s="18" t="s">
        <v>299</v>
      </c>
      <c r="H31" s="76" t="s">
        <v>300</v>
      </c>
      <c r="I31" s="76" t="s">
        <v>301</v>
      </c>
      <c r="J31" s="18" t="s">
        <v>346</v>
      </c>
    </row>
    <row r="32" ht="42" customHeight="1" spans="1:10">
      <c r="A32" s="183" t="s">
        <v>281</v>
      </c>
      <c r="B32" s="76" t="s">
        <v>356</v>
      </c>
      <c r="C32" s="76" t="s">
        <v>306</v>
      </c>
      <c r="D32" s="76" t="s">
        <v>307</v>
      </c>
      <c r="E32" s="18" t="s">
        <v>347</v>
      </c>
      <c r="F32" s="76" t="s">
        <v>309</v>
      </c>
      <c r="G32" s="18" t="s">
        <v>310</v>
      </c>
      <c r="H32" s="76" t="s">
        <v>300</v>
      </c>
      <c r="I32" s="76" t="s">
        <v>317</v>
      </c>
      <c r="J32" s="18" t="s">
        <v>348</v>
      </c>
    </row>
  </sheetData>
  <mergeCells count="16">
    <mergeCell ref="A2:J2"/>
    <mergeCell ref="A3:H3"/>
    <mergeCell ref="A7:A9"/>
    <mergeCell ref="A10:A12"/>
    <mergeCell ref="A13:A15"/>
    <mergeCell ref="A16:A20"/>
    <mergeCell ref="A21:A23"/>
    <mergeCell ref="A24:A29"/>
    <mergeCell ref="A30:A32"/>
    <mergeCell ref="B7:B9"/>
    <mergeCell ref="B10:B12"/>
    <mergeCell ref="B13:B15"/>
    <mergeCell ref="B16:B20"/>
    <mergeCell ref="B21:B23"/>
    <mergeCell ref="B24:B29"/>
    <mergeCell ref="B30:B3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2026-03-16T02:52:00Z</dcterms:created>
  <dcterms:modified xsi:type="dcterms:W3CDTF">2026-03-16T13:04:38Z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3014C9C00F9D46C2B6DE5B9E65AD6DFA_13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