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<sst xmlns="http://schemas.openxmlformats.org/spreadsheetml/2006/main" count="1045" uniqueCount="434">
  <si>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</si>
  <si>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</si>
  <si>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</si>
  <si>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</si>
  <si>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</si>
  <si>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</si>
  <si>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</si>
  <si>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</si>
  <si>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</si>
  <si>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</si>
  <si>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</si>
  <si>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</si>
  <si>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</si>
  <si>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</si>
  <si>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</si>
  <si>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</si>
  <si>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</si>
  <si>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</si>
  <si>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</si>
  <si>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</si>
  <si>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</si>
  <si>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</si>
  <si>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</si>
  <si>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</si>
  <si>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</si>
  <si>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</si>
  <si>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</si>
  <si>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</si>
  <si>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</si>
  <si>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</si>
  <si>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</si>
  <si>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</si>
  <si>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</si>
  <si>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</si>
  <si>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</si>
  <si>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</si>
  <si>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</si>
  <si>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</si>
  <si>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</si>
  <si>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</si>
  <si>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</si>
  <si>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</si>
  <si>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</si>
  <si>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</si>
  <si>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</si>
  <si>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</si>
  <si>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</si>
  <si>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</si>
  <si>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</si>
  <si>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</si>
  <si>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</si>
  <si>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</si>
  <si>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</si>
  <si>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</si>
  <si>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</si>
  <si>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</si>
  <si>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</si>
  <si>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</si>
  <si>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</si>
  <si>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</si>
  <si>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</si>
  <si>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</si>
  <si>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</si>
  <si>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</si>
  <si>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</si>
  <si>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</si>
  <si>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</si>
  <si>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</si>
  <si>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</si>
  <si>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105016</t>
  </si>
  <si>
    <t>云南省昆明市东川区第一中学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</si>
  <si>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</si>
  <si>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</si>
  <si>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</si>
  <si>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</si>
  <si>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</si>
  <si>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</si>
  <si>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</si>
  <si>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</si>
  <si>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</si>
  <si>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</si>
  <si>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</si>
  <si>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</si>
  <si>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</si>
  <si>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</si>
  <si>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</si>
  <si>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</si>
  <si>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</si>
  <si>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</si>
  <si>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</si>
  <si>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</si>
  <si>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</si>
  <si>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</si>
  <si>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</si>
  <si>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</si>
  <si>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</si>
  <si>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</si>
  <si>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</si>
  <si>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</si>
  <si>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</si>
  <si>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</si>
  <si>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</si>
  <si>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</si>
  <si>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2050204</t>
  </si>
  <si>
    <t>高中教育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</si>
  <si>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</si>
  <si>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</si>
  <si>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</si>
  <si>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</si>
  <si>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</si>
  <si>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</si>
  <si>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</si>
  <si>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</si>
  <si>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</si>
  <si>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</si>
  <si>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</si>
  <si>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</si>
  <si>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</si>
  <si>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</si>
  <si>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</si>
  <si>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</si>
  <si>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2080802</t>
  </si>
  <si>
    <t>伤残抚恤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</si>
  <si>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</si>
  <si>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</si>
  <si>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</si>
  <si>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</si>
  <si>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</si>
  <si>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</si>
  <si>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</si>
  <si>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</si>
  <si>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</si>
  <si>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</si>
  <si>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</si>
  <si>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</si>
  <si>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</si>
  <si>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</si>
  <si>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</si>
  <si>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</si>
  <si>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</si>
  <si>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</si>
  <si>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</si>
  <si>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</si>
  <si>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</si>
  <si>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</si>
  <si>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</si>
  <si>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</si>
  <si>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</si>
  <si>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</si>
  <si>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</si>
  <si>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</si>
  <si>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</si>
  <si>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</si>
  <si>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</si>
  <si>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</si>
  <si>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</si>
  <si>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</si>
  <si>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</si>
  <si>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</si>
  <si>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</si>
  <si>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</si>
  <si>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</si>
  <si>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</si>
  <si>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</si>
  <si>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</si>
  <si>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</si>
  <si>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</si>
  <si>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</si>
  <si>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</si>
  <si>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</si>
  <si>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</si>
  <si>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</si>
  <si>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</si>
  <si>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</si>
  <si>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</si>
  <si>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</si>
  <si>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</si>
  <si>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</si>
  <si>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</si>
  <si>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</si>
  <si>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</si>
  <si>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</si>
  <si>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</si>
  <si>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</si>
  <si>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</si>
  <si>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备注：昆明市东川区第一中学2026年度无一般公共预算“三公”经费支出预算支出情况，此表无数据。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</si>
  <si>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</si>
  <si>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</si>
  <si>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</si>
  <si>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</si>
  <si>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</si>
  <si>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</si>
  <si>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</si>
  <si>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</si>
  <si>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</si>
  <si>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</si>
  <si>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</si>
  <si>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</si>
  <si>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</si>
  <si>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</si>
  <si>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</si>
  <si>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</si>
  <si>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</si>
  <si>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</si>
  <si>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</si>
  <si>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</si>
  <si>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昆明市东川区教育体育局</t>
  </si>
  <si>
    <t>530113210000000002714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</si>
  <si>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</si>
  <si>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</si>
  <si>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</si>
  <si>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</si>
  <si>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</si>
  <si>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</si>
  <si>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</si>
  <si>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</si>
  <si>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</si>
  <si>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530113210000000002715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</si>
  <si>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</si>
  <si>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</si>
  <si>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</si>
  <si>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</si>
  <si>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</si>
  <si>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</si>
  <si>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</si>
  <si>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</si>
  <si>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</si>
  <si>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</si>
  <si>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</si>
  <si>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530113210000000002716</t>
  </si>
  <si>
    <t>30113</t>
  </si>
  <si>
    <t>530113210000000002762</t>
  </si>
  <si>
    <t>离退休公用经费</t>
  </si>
  <si>
    <t>30299</t>
  </si>
  <si>
    <t>其他商品和服务支出</t>
  </si>
  <si>
    <t>530113210000000005639</t>
  </si>
  <si>
    <t>工会经费</t>
  </si>
  <si>
    <t>30228</t>
  </si>
  <si>
    <t>530113221100000317340</t>
  </si>
  <si>
    <t>离退休生活补助</t>
  </si>
  <si>
    <t>30305</t>
  </si>
  <si>
    <t>生活补助</t>
  </si>
  <si>
    <t>530113231100001203218</t>
  </si>
  <si>
    <t>编外聘用人员支出</t>
  </si>
  <si>
    <t>30199</t>
  </si>
  <si>
    <t>其他工资福利支出</t>
  </si>
  <si>
    <t>530113231100001521468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</si>
  <si>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</si>
  <si>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</si>
  <si>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</si>
  <si>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</si>
  <si>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</si>
  <si>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</si>
  <si>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</si>
  <si>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</si>
  <si>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</si>
  <si>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530113261100004988626</t>
  </si>
  <si>
    <t>事业单位职工伤残抚恤资金</t>
  </si>
  <si>
    <t>30304</t>
  </si>
  <si>
    <t>抚恤金</t>
  </si>
  <si>
    <t>530113261100005010184</t>
  </si>
  <si>
    <t>遗属补助经费</t>
  </si>
  <si>
    <t>民生类</t>
  </si>
  <si>
    <t>530113241100002296445</t>
  </si>
  <si>
    <t>学费、住宿费补助资金</t>
  </si>
  <si>
    <t>30201</t>
  </si>
  <si>
    <t>办公费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</si>
  <si>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</si>
  <si>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</si>
  <si>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</si>
  <si>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</si>
  <si>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</si>
  <si>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</si>
  <si>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</si>
  <si>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</si>
  <si>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</si>
  <si>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</si>
  <si>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一至四级伤残？：职工可享受按月领取伤残津贴等待遇。具体标准为：一级90%、二级85%、三级80%、四级75%的本人工资。若实际金额低于当地最低工资标准，由工伤保险基金补足差额。</t>
  </si>
  <si>
    <t>产出指标</t>
  </si>
  <si>
    <t>数量指标</t>
  </si>
  <si>
    <t>单位享受伤残抚恤人数</t>
  </si>
  <si>
    <t>=</t>
  </si>
  <si>
    <t>+2</t>
  </si>
  <si>
    <t>人</t>
  </si>
  <si>
    <t>定量指标</t>
  </si>
  <si>
    <t>享受伤残抚恤人数</t>
  </si>
  <si>
    <t>质量指标</t>
  </si>
  <si>
    <t>改善单位因公伤残人员康复条件</t>
  </si>
  <si>
    <t>得到改善</t>
  </si>
  <si>
    <t>%</t>
  </si>
  <si>
    <t>定性指标</t>
  </si>
  <si>
    <t>改善单位因公伤残人员康复条件情况</t>
  </si>
  <si>
    <t>时效指标</t>
  </si>
  <si>
    <t>伤残抚恤金发放年度</t>
  </si>
  <si>
    <t>预算年度当年完成</t>
  </si>
  <si>
    <t>效益指标</t>
  </si>
  <si>
    <t>社会效益</t>
  </si>
  <si>
    <t>《工伤保险条例》实施效果</t>
  </si>
  <si>
    <t>效果良好</t>
  </si>
  <si>
    <t>评价《工伤保险条例》实施效果情况</t>
  </si>
  <si>
    <t>满意度指标</t>
  </si>
  <si>
    <t>服务对象满意度</t>
  </si>
  <si>
    <t>享受补助职工及其家庭满意度</t>
  </si>
  <si>
    <t>&gt;=</t>
  </si>
  <si>
    <t>95</t>
  </si>
  <si>
    <t>享受补助职工及其家庭满意度情况</t>
  </si>
  <si>
    <t>2024年学费、住宿费预算</t>
  </si>
  <si>
    <t>资金完成年度</t>
  </si>
  <si>
    <t>2023</t>
  </si>
  <si>
    <t>年</t>
  </si>
  <si>
    <t>2023年学费、住宿费预算</t>
  </si>
  <si>
    <t>改善学校办学条件</t>
  </si>
  <si>
    <t>师生满意度</t>
  </si>
  <si>
    <t>85</t>
  </si>
  <si>
    <t>做好本部门人员、公用经费保障，按规定落实干部职工各项待遇，支持部门正常履职。</t>
  </si>
  <si>
    <t>遗属补助发放人数</t>
  </si>
  <si>
    <t>一</t>
  </si>
  <si>
    <t xml:space="preserve">反映财政供养部门（单位）遗属补助人员数量。
</t>
  </si>
  <si>
    <t>部门运转</t>
  </si>
  <si>
    <t>正常运转</t>
  </si>
  <si>
    <t xml:space="preserve">反映部门（单位）运转情况。
</t>
  </si>
  <si>
    <t>社会公众满意度</t>
  </si>
  <si>
    <t>90</t>
  </si>
  <si>
    <t xml:space="preserve">反映社会公众对部门（单位）履职情况的满意程度。
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</si>
  <si>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</si>
  <si>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</si>
  <si>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</si>
  <si>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</si>
  <si>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备注：昆明市东川区第一中学2026年度无部门政府性基金预算支出预算支出情况，此表无数据。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</si>
  <si>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</si>
  <si>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</si>
  <si>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</si>
  <si>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</si>
  <si>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</si>
  <si>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</si>
  <si>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</si>
  <si>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</si>
  <si>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</si>
  <si>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</si>
  <si>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</si>
  <si>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备注：昆明市东川区第一中学2026年度无政府采购预算支出情况，此表无数据。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</si>
  <si>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</si>
  <si>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</si>
  <si>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</si>
  <si>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</si>
  <si>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</si>
  <si>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</si>
  <si>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</si>
  <si>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备注：昆明市东川区第一中学2026年度无政府购买服务预算支出情况，此表无数据。</t>
  </si>
  <si>
    <t>预算09-1表</t>
  </si>
  <si>
    <t>单位名称（项目）</t>
  </si>
  <si>
    <t>地区</t>
  </si>
  <si>
    <t>备注：昆明市东川区第一中学2026年度无对下转移支付预算支出情况，此表无数据。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</si>
  <si>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</si>
  <si>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</si>
  <si>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</si>
  <si>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</si>
  <si>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</si>
  <si>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</si>
  <si>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</si>
  <si>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</si>
  <si>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</si>
  <si>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备注：昆明市东川区第一中学2026年度无新增资产配置支出情况，此表无数据。</t>
  </si>
  <si>
    <t>预算11表</t>
  </si>
  <si>
    <t>上级补助</t>
  </si>
  <si>
    <t>备注：昆明市东川区第一中学2026年度无上级补助项目支出情况，此表无数据。</t>
  </si>
  <si>
    <t>预算12表</t>
  </si>
  <si>
    <t>项目级次</t>
  </si>
  <si>
    <t>114 对个人和家庭的补助</t>
  </si>
  <si>
    <t>本级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</si>
  <si>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</si>
  <si>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</si>
  <si>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</si>
  <si>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</si>
  <si>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</si>
  <si>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</si>
  <si>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</si>
  <si>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</si>
  <si>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实施初中义务，高中学历教育，促进基础教育发展,根据实施中发现的问题结合现有制度，学校进一步加强制度建设，明确提出学年要进一步修订和完善的制度及办法。教育教学常规管理有序推进，编班、课程设置、人员定编等的完成。大力加强校园文化建设，坚持"四化齐放 书香为要"思想为指导，由副校长张宇主抓绿化、美化、净化。控辍保学一直是我校的重中之重，之前形势也不容乐观。为保证巩固率，我校长期直接与各个乡镇分管教育的领导联系，协同合作控</t>
  </si>
  <si>
    <t>根据三定方案归纳</t>
  </si>
  <si>
    <t>根据实施中发现的问题结合现有制度，学校进一步加强制度建设，明确提出学年要进一步修订和完善的制度及办法。</t>
  </si>
  <si>
    <t>根据部门职责，中长期规划，各级党委，各级政府要求归纳</t>
  </si>
  <si>
    <t>部门年度目标</t>
  </si>
  <si>
    <t>完成教育局下达的教学指标，合理安排预算资金.教育教学常规管理有序推进，编班、课程设置、人员定编等的完成。大力加强校园文化建设。控辍保学一直是我校的重中之重，为保证巩固率，我校长期直接与各个乡镇分管教育的领导联系，协同合作控制失学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</si>
  <si>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</si>
  <si>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</si>
  <si>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</si>
  <si>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</si>
  <si>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</si>
  <si>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</si>
  <si>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</si>
  <si>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</si>
  <si>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</si>
  <si>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</si>
  <si>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</si>
  <si>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</si>
  <si>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</si>
  <si>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</si>
  <si>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完成教育局下达招生任务，高中850人，初中400人</t>
  </si>
  <si>
    <t>反映教育政策宣传力度</t>
  </si>
  <si>
    <t>初中义务教育阶段的学生</t>
  </si>
  <si>
    <t>993人</t>
  </si>
  <si>
    <t>反映学校工作实施情况</t>
  </si>
  <si>
    <t>普通高中阶段学生</t>
  </si>
  <si>
    <t>2186人</t>
  </si>
  <si>
    <t>高中住校生</t>
  </si>
  <si>
    <t>1443人</t>
  </si>
  <si>
    <t>初中住校生</t>
  </si>
  <si>
    <t>399人</t>
  </si>
  <si>
    <t>初中义务阶段享受营养改善计划</t>
  </si>
  <si>
    <t>反映义教工作实施情况</t>
  </si>
  <si>
    <t>初中学生升学率</t>
  </si>
  <si>
    <t>100%</t>
  </si>
  <si>
    <t>反映初中工作预计完成情况</t>
  </si>
  <si>
    <t>高中完成教育局下达高考指标</t>
  </si>
  <si>
    <t>反映高中工作预计完成情况</t>
  </si>
  <si>
    <t>2025年8月完成招生任务</t>
  </si>
  <si>
    <t>反映教体局交办工作的完成情况</t>
  </si>
  <si>
    <t>成本指标</t>
  </si>
  <si>
    <t>初中义务教育贫困寄宿学生生活补助，1250元/每生.学年</t>
  </si>
  <si>
    <t>反映学校信息采集、执行、成效性</t>
  </si>
  <si>
    <t>初中义务教育营养改善计划，800元/每生.学年</t>
  </si>
  <si>
    <t>高中阶段建档立卡贫困学生两补300元/每生.学期</t>
  </si>
  <si>
    <t>高中阶段建档立卡贫困学生学费补助400元/每生.学期</t>
  </si>
  <si>
    <t>高中阶段建档立卡贫困学生生活补助1250元/每生.学期</t>
  </si>
  <si>
    <t>社会效益指标</t>
  </si>
  <si>
    <t>提高东川一中声誉，让社会认可</t>
  </si>
  <si>
    <t>反映信息对我校发展决策的积极影响</t>
  </si>
  <si>
    <t>可持续影响指标</t>
  </si>
  <si>
    <t>控辍保学一直是我校的重中之重，巩固率</t>
  </si>
  <si>
    <t>反映重大政策宣传影响力</t>
  </si>
  <si>
    <t>服务对象满意度指标</t>
  </si>
  <si>
    <t>学生及家长满意度</t>
  </si>
  <si>
    <t>服务对象满意情况，加强学校管理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</si>
</sst>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3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color indexed="8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2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25" applyNumberFormat="0" applyAlignment="0" applyProtection="0">
      <alignment vertical="center"/>
    </xf>
    <xf numFmtId="0" fontId="31" fillId="7" borderId="26" applyNumberFormat="0" applyAlignment="0" applyProtection="0">
      <alignment vertical="center"/>
    </xf>
    <xf numFmtId="0" fontId="32" fillId="7" borderId="25" applyNumberFormat="0" applyAlignment="0" applyProtection="0">
      <alignment vertical="center"/>
    </xf>
    <xf numFmtId="0" fontId="33" fillId="8" borderId="27" applyNumberFormat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176" fontId="41" fillId="0" borderId="1">
      <alignment horizontal="right" vertical="center"/>
    </xf>
    <xf numFmtId="49" fontId="41" fillId="0" borderId="1">
      <alignment horizontal="left" vertical="center" wrapText="1"/>
    </xf>
    <xf numFmtId="176" fontId="41" fillId="0" borderId="1">
      <alignment horizontal="right" vertical="center"/>
    </xf>
    <xf numFmtId="177" fontId="41" fillId="0" borderId="1">
      <alignment horizontal="right" vertical="center"/>
    </xf>
    <xf numFmtId="178" fontId="41" fillId="0" borderId="1">
      <alignment horizontal="right" vertical="center"/>
    </xf>
    <xf numFmtId="179" fontId="41" fillId="0" borderId="1">
      <alignment horizontal="right" vertical="center"/>
    </xf>
    <xf numFmtId="10" fontId="41" fillId="0" borderId="1">
      <alignment horizontal="right" vertical="center"/>
    </xf>
    <xf numFmtId="180" fontId="41" fillId="0" borderId="1">
      <alignment horizontal="right" vertical="center"/>
    </xf>
    <xf numFmtId="0" fontId="42" fillId="0" borderId="0"/>
  </cellStyleXfs>
  <cellXfs count="237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9" fillId="0" borderId="6" xfId="0" applyFont="1" applyFill="1" applyBorder="1" applyAlignment="1" applyProtection="1">
      <alignment horizontal="center" vertical="center" wrapText="1" readingOrder="1"/>
      <protection locked="0"/>
    </xf>
    <xf numFmtId="0" fontId="9" fillId="0" borderId="7" xfId="0" applyFont="1" applyFill="1" applyBorder="1" applyAlignment="1" applyProtection="1">
      <alignment vertical="center" wrapText="1" readingOrder="1"/>
      <protection locked="0"/>
    </xf>
    <xf numFmtId="9" fontId="9" fillId="0" borderId="7" xfId="0" applyNumberFormat="1" applyFont="1" applyFill="1" applyBorder="1" applyAlignment="1" applyProtection="1">
      <alignment vertical="center" wrapText="1" readingOrder="1"/>
      <protection locked="0"/>
    </xf>
    <xf numFmtId="0" fontId="9" fillId="0" borderId="5" xfId="0" applyFont="1" applyFill="1" applyBorder="1" applyAlignment="1" applyProtection="1">
      <alignment vertical="center" wrapText="1" readingOrder="1"/>
      <protection locked="0"/>
    </xf>
    <xf numFmtId="0" fontId="10" fillId="0" borderId="5" xfId="0" applyFont="1" applyFill="1" applyBorder="1" applyAlignment="1"/>
    <xf numFmtId="0" fontId="9" fillId="0" borderId="0" xfId="0" applyFont="1" applyFill="1" applyBorder="1" applyAlignment="1" applyProtection="1">
      <alignment horizontal="center" vertical="center" wrapText="1" readingOrder="1"/>
      <protection locked="0"/>
    </xf>
    <xf numFmtId="0" fontId="9" fillId="0" borderId="7" xfId="0" applyFont="1" applyFill="1" applyBorder="1" applyAlignment="1" applyProtection="1">
      <alignment horizontal="right" vertical="center" wrapText="1" readingOrder="1"/>
      <protection locked="0"/>
    </xf>
    <xf numFmtId="49" fontId="9" fillId="4" borderId="7" xfId="0" applyNumberFormat="1" applyFont="1" applyFill="1" applyBorder="1" applyAlignment="1" applyProtection="1">
      <alignment horizontal="right" vertical="center" wrapText="1"/>
    </xf>
    <xf numFmtId="0" fontId="9" fillId="0" borderId="8" xfId="0" applyFont="1" applyFill="1" applyBorder="1" applyAlignment="1" applyProtection="1">
      <alignment horizontal="center" vertical="center" wrapText="1" readingOrder="1"/>
      <protection locked="0"/>
    </xf>
    <xf numFmtId="0" fontId="9" fillId="0" borderId="9" xfId="0" applyFont="1" applyFill="1" applyBorder="1" applyAlignment="1" applyProtection="1">
      <alignment horizontal="center" vertical="center" wrapText="1" readingOrder="1"/>
      <protection locked="0"/>
    </xf>
    <xf numFmtId="0" fontId="9" fillId="0" borderId="10" xfId="0" applyFont="1" applyFill="1" applyBorder="1" applyAlignment="1" applyProtection="1">
      <alignment horizontal="center" vertical="center" wrapText="1" readingOrder="1"/>
      <protection locked="0"/>
    </xf>
    <xf numFmtId="0" fontId="9" fillId="0" borderId="11" xfId="0" applyFont="1" applyFill="1" applyBorder="1" applyAlignment="1" applyProtection="1">
      <alignment horizontal="center" vertical="center" wrapText="1" readingOrder="1"/>
      <protection locked="0"/>
    </xf>
    <xf numFmtId="0" fontId="9" fillId="0" borderId="12" xfId="0" applyFont="1" applyFill="1" applyBorder="1" applyAlignment="1" applyProtection="1">
      <alignment vertical="center" wrapText="1" readingOrder="1"/>
      <protection locked="0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12" fillId="0" borderId="1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12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3" fillId="0" borderId="0" xfId="0" applyFont="1" applyBorder="1" applyAlignment="1" applyProtection="1">
      <alignment vertical="top"/>
      <protection locked="0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Protection="1">
      <protection locked="0"/>
    </xf>
    <xf numFmtId="0" fontId="13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right" vertical="center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12" fillId="0" borderId="1" xfId="56" applyNumberFormat="1" applyFont="1" applyBorder="1" applyAlignment="1">
      <alignment horizontal="center" vertical="center"/>
    </xf>
    <xf numFmtId="180" fontId="12" fillId="0" borderId="1" xfId="0" applyNumberFormat="1" applyFont="1" applyBorder="1" applyAlignment="1">
      <alignment horizontal="center" vertical="center"/>
    </xf>
    <xf numFmtId="3" fontId="2" fillId="0" borderId="20" xfId="0" applyNumberFormat="1" applyFont="1" applyBorder="1" applyAlignment="1">
      <alignment horizontal="right" vertical="center"/>
    </xf>
    <xf numFmtId="0" fontId="2" fillId="2" borderId="2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12" fillId="0" borderId="0" xfId="0" applyNumberFormat="1" applyFont="1" applyBorder="1" applyAlignment="1">
      <alignment horizontal="left" vertical="center"/>
    </xf>
    <xf numFmtId="0" fontId="16" fillId="0" borderId="0" xfId="0" applyFont="1" applyBorder="1" applyAlignment="1" applyProtection="1">
      <alignment horizontal="right"/>
      <protection locked="0"/>
    </xf>
    <xf numFmtId="49" fontId="16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49" fontId="5" fillId="0" borderId="13" xfId="0" applyNumberFormat="1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49" fontId="5" fillId="0" borderId="14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176" fontId="21" fillId="0" borderId="1" xfId="0" applyNumberFormat="1" applyFont="1" applyBorder="1" applyAlignment="1">
      <alignment horizontal="right" vertical="center"/>
    </xf>
    <xf numFmtId="0" fontId="19" fillId="2" borderId="13" xfId="0" applyFont="1" applyFill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2" borderId="15" xfId="0" applyFont="1" applyFill="1" applyBorder="1" applyAlignment="1" applyProtection="1">
      <alignment horizontal="center" vertical="center" wrapText="1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>
      <alignment horizontal="left" vertical="center"/>
    </xf>
    <xf numFmtId="0" fontId="2" fillId="2" borderId="20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常规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4" workbookViewId="0">
      <selection activeCell="D36" sqref="D3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92"/>
      <c r="B1" s="92"/>
      <c r="C1" s="92"/>
      <c r="D1" s="93" t="s">
        <v>0</v>
      </c>
    </row>
    <row r="2" ht="41.25" customHeight="1" spans="1:4">
      <c r="A2" s="87" t="str">
        <f>"2026"&amp;"年部门财务收支预算总表"</f>
        <v>2026年部门财务收支预算总表</v>
      </c>
    </row>
    <row r="3" ht="17.25" customHeight="1" spans="1:4">
      <c r="A3" s="90" t="str">
        <f>"单位名称："&amp;"云南省昆明市东川区第一中学"</f>
        <v>单位名称：云南省昆明市东川区第一中学</v>
      </c>
      <c r="B3" s="202"/>
      <c r="D3" s="177" t="s">
        <v>1</v>
      </c>
    </row>
    <row r="4" ht="23.25" customHeight="1" spans="1:4">
      <c r="A4" s="203" t="s">
        <v>2</v>
      </c>
      <c r="B4" s="204"/>
      <c r="C4" s="203" t="s">
        <v>3</v>
      </c>
      <c r="D4" s="204"/>
    </row>
    <row r="5" ht="24" customHeight="1" spans="1:4">
      <c r="A5" s="203" t="s">
        <v>4</v>
      </c>
      <c r="B5" s="203" t="s">
        <v>5</v>
      </c>
      <c r="C5" s="203" t="s">
        <v>6</v>
      </c>
      <c r="D5" s="203" t="s">
        <v>5</v>
      </c>
    </row>
    <row r="6" ht="17.25" customHeight="1" spans="1:4">
      <c r="A6" s="205" t="s">
        <v>7</v>
      </c>
      <c r="B6" s="124">
        <v>55843905.6</v>
      </c>
      <c r="C6" s="205" t="s">
        <v>8</v>
      </c>
      <c r="D6" s="124"/>
    </row>
    <row r="7" ht="17.25" customHeight="1" spans="1:4">
      <c r="A7" s="205" t="s">
        <v>9</v>
      </c>
      <c r="B7" s="124"/>
      <c r="C7" s="205" t="s">
        <v>10</v>
      </c>
      <c r="D7" s="124"/>
    </row>
    <row r="8" ht="17.25" customHeight="1" spans="1:4">
      <c r="A8" s="205" t="s">
        <v>11</v>
      </c>
      <c r="B8" s="124"/>
      <c r="C8" s="236" t="s">
        <v>12</v>
      </c>
      <c r="D8" s="124"/>
    </row>
    <row r="9" ht="17.25" customHeight="1" spans="1:4">
      <c r="A9" s="205" t="s">
        <v>13</v>
      </c>
      <c r="B9" s="124">
        <v>2300000</v>
      </c>
      <c r="C9" s="236" t="s">
        <v>14</v>
      </c>
      <c r="D9" s="124"/>
    </row>
    <row r="10" ht="17.25" customHeight="1" spans="1:4">
      <c r="A10" s="205" t="s">
        <v>15</v>
      </c>
      <c r="B10" s="124"/>
      <c r="C10" s="236" t="s">
        <v>16</v>
      </c>
      <c r="D10" s="124">
        <v>39460619.6</v>
      </c>
    </row>
    <row r="11" ht="17.25" customHeight="1" spans="1:4">
      <c r="A11" s="205" t="s">
        <v>17</v>
      </c>
      <c r="B11" s="124"/>
      <c r="C11" s="236" t="s">
        <v>18</v>
      </c>
      <c r="D11" s="124"/>
    </row>
    <row r="12" ht="17.25" customHeight="1" spans="1:4">
      <c r="A12" s="205" t="s">
        <v>19</v>
      </c>
      <c r="B12" s="124"/>
      <c r="C12" s="80" t="s">
        <v>20</v>
      </c>
      <c r="D12" s="124"/>
    </row>
    <row r="13" ht="17.25" customHeight="1" spans="1:4">
      <c r="A13" s="205" t="s">
        <v>21</v>
      </c>
      <c r="B13" s="124"/>
      <c r="C13" s="80" t="s">
        <v>22</v>
      </c>
      <c r="D13" s="124">
        <v>9225489</v>
      </c>
    </row>
    <row r="14" ht="17.25" customHeight="1" spans="1:4">
      <c r="A14" s="205" t="s">
        <v>23</v>
      </c>
      <c r="B14" s="124"/>
      <c r="C14" s="80" t="s">
        <v>24</v>
      </c>
      <c r="D14" s="124">
        <v>5211525</v>
      </c>
    </row>
    <row r="15" ht="17.25" customHeight="1" spans="1:4">
      <c r="A15" s="205" t="s">
        <v>25</v>
      </c>
      <c r="B15" s="124"/>
      <c r="C15" s="80" t="s">
        <v>26</v>
      </c>
      <c r="D15" s="124"/>
    </row>
    <row r="16" ht="17.25" customHeight="1" spans="1:4">
      <c r="A16" s="26"/>
      <c r="B16" s="124"/>
      <c r="C16" s="80" t="s">
        <v>27</v>
      </c>
      <c r="D16" s="124"/>
    </row>
    <row r="17" ht="17.25" customHeight="1" spans="1:4">
      <c r="A17" s="206"/>
      <c r="B17" s="124"/>
      <c r="C17" s="80" t="s">
        <v>28</v>
      </c>
      <c r="D17" s="124"/>
    </row>
    <row r="18" ht="17.25" customHeight="1" spans="1:4">
      <c r="A18" s="206"/>
      <c r="B18" s="124"/>
      <c r="C18" s="80" t="s">
        <v>29</v>
      </c>
      <c r="D18" s="124"/>
    </row>
    <row r="19" ht="17.25" customHeight="1" spans="1:4">
      <c r="A19" s="206"/>
      <c r="B19" s="124"/>
      <c r="C19" s="80" t="s">
        <v>30</v>
      </c>
      <c r="D19" s="124"/>
    </row>
    <row r="20" ht="17.25" customHeight="1" spans="1:4">
      <c r="A20" s="206"/>
      <c r="B20" s="124"/>
      <c r="C20" s="80" t="s">
        <v>31</v>
      </c>
      <c r="D20" s="124"/>
    </row>
    <row r="21" ht="17.25" customHeight="1" spans="1:4">
      <c r="A21" s="206"/>
      <c r="B21" s="124"/>
      <c r="C21" s="80" t="s">
        <v>32</v>
      </c>
      <c r="D21" s="124"/>
    </row>
    <row r="22" ht="17.25" customHeight="1" spans="1:4">
      <c r="A22" s="206"/>
      <c r="B22" s="124"/>
      <c r="C22" s="80" t="s">
        <v>33</v>
      </c>
      <c r="D22" s="124"/>
    </row>
    <row r="23" ht="17.25" customHeight="1" spans="1:4">
      <c r="A23" s="206"/>
      <c r="B23" s="124"/>
      <c r="C23" s="80" t="s">
        <v>34</v>
      </c>
      <c r="D23" s="124"/>
    </row>
    <row r="24" ht="17.25" customHeight="1" spans="1:4">
      <c r="A24" s="206"/>
      <c r="B24" s="124"/>
      <c r="C24" s="80" t="s">
        <v>35</v>
      </c>
      <c r="D24" s="124">
        <v>4246272</v>
      </c>
    </row>
    <row r="25" ht="17.25" customHeight="1" spans="1:4">
      <c r="A25" s="206"/>
      <c r="B25" s="124"/>
      <c r="C25" s="80" t="s">
        <v>36</v>
      </c>
      <c r="D25" s="124"/>
    </row>
    <row r="26" ht="17.25" customHeight="1" spans="1:4">
      <c r="A26" s="206"/>
      <c r="B26" s="124"/>
      <c r="C26" s="26" t="s">
        <v>37</v>
      </c>
      <c r="D26" s="124"/>
    </row>
    <row r="27" ht="17.25" customHeight="1" spans="1:4">
      <c r="A27" s="206"/>
      <c r="B27" s="124"/>
      <c r="C27" s="80" t="s">
        <v>38</v>
      </c>
      <c r="D27" s="124"/>
    </row>
    <row r="28" ht="16.5" customHeight="1" spans="1:4">
      <c r="A28" s="206"/>
      <c r="B28" s="124"/>
      <c r="C28" s="80" t="s">
        <v>39</v>
      </c>
      <c r="D28" s="124"/>
    </row>
    <row r="29" ht="16.5" customHeight="1" spans="1:4">
      <c r="A29" s="206"/>
      <c r="B29" s="124"/>
      <c r="C29" s="26" t="s">
        <v>40</v>
      </c>
      <c r="D29" s="124"/>
    </row>
    <row r="30" ht="17.25" customHeight="1" spans="1:4">
      <c r="A30" s="206"/>
      <c r="B30" s="124"/>
      <c r="C30" s="26" t="s">
        <v>41</v>
      </c>
      <c r="D30" s="124"/>
    </row>
    <row r="31" ht="17.25" customHeight="1" spans="1:4">
      <c r="A31" s="206"/>
      <c r="B31" s="124"/>
      <c r="C31" s="80" t="s">
        <v>42</v>
      </c>
      <c r="D31" s="124"/>
    </row>
    <row r="32" ht="16.5" customHeight="1" spans="1:4">
      <c r="A32" s="206" t="s">
        <v>43</v>
      </c>
      <c r="B32" s="124">
        <v>58143905.6</v>
      </c>
      <c r="C32" s="206" t="s">
        <v>44</v>
      </c>
      <c r="D32" s="124">
        <v>58143905.6</v>
      </c>
    </row>
    <row r="33" ht="16.5" customHeight="1" spans="1:4">
      <c r="A33" s="26" t="s">
        <v>45</v>
      </c>
      <c r="B33" s="124"/>
      <c r="C33" s="26" t="s">
        <v>46</v>
      </c>
      <c r="D33" s="124"/>
    </row>
    <row r="34" ht="16.5" customHeight="1" spans="1:4">
      <c r="A34" s="80" t="s">
        <v>47</v>
      </c>
      <c r="B34" s="124"/>
      <c r="C34" s="80" t="s">
        <v>47</v>
      </c>
      <c r="D34" s="124"/>
    </row>
    <row r="35" ht="16.5" customHeight="1" spans="1:4">
      <c r="A35" s="80" t="s">
        <v>48</v>
      </c>
      <c r="B35" s="124"/>
      <c r="C35" s="80" t="s">
        <v>49</v>
      </c>
      <c r="D35" s="124"/>
    </row>
    <row r="36" ht="16.5" customHeight="1" spans="1:4">
      <c r="A36" s="207" t="s">
        <v>50</v>
      </c>
      <c r="B36" s="124">
        <v>58143905.6</v>
      </c>
      <c r="C36" s="207" t="s">
        <v>51</v>
      </c>
      <c r="D36" s="124">
        <v>58143905.6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7" sqref="B17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61">
        <v>1</v>
      </c>
      <c r="B1" s="162">
        <v>0</v>
      </c>
      <c r="C1" s="161">
        <v>1</v>
      </c>
      <c r="D1" s="163"/>
      <c r="E1" s="163"/>
      <c r="F1" s="154" t="s">
        <v>324</v>
      </c>
    </row>
    <row r="2" ht="42" customHeight="1" spans="1:6">
      <c r="A2" s="164" t="str">
        <f>"2026"&amp;"年部门政府性基金预算支出预算表"</f>
        <v>2026年部门政府性基金预算支出预算表</v>
      </c>
      <c r="B2" s="164" t="s">
        <v>325</v>
      </c>
      <c r="C2" s="165"/>
      <c r="D2" s="166"/>
      <c r="E2" s="166"/>
      <c r="F2" s="166"/>
    </row>
    <row r="3" ht="13.5" customHeight="1" spans="1:6">
      <c r="A3" s="54" t="str">
        <f>"单位名称："&amp;"云南省昆明市东川区第一中学"</f>
        <v>单位名称：云南省昆明市东川区第一中学</v>
      </c>
      <c r="B3" s="54" t="s">
        <v>326</v>
      </c>
      <c r="C3" s="161"/>
      <c r="D3" s="163"/>
      <c r="E3" s="163"/>
      <c r="F3" s="154" t="s">
        <v>1</v>
      </c>
    </row>
    <row r="4" ht="19.5" customHeight="1" spans="1:6">
      <c r="A4" s="167" t="s">
        <v>188</v>
      </c>
      <c r="B4" s="168" t="s">
        <v>72</v>
      </c>
      <c r="C4" s="167" t="s">
        <v>73</v>
      </c>
      <c r="D4" s="13" t="s">
        <v>327</v>
      </c>
      <c r="E4" s="14"/>
      <c r="F4" s="15"/>
    </row>
    <row r="5" ht="18.75" customHeight="1" spans="1:6">
      <c r="A5" s="169"/>
      <c r="B5" s="170"/>
      <c r="C5" s="169"/>
      <c r="D5" s="62" t="s">
        <v>55</v>
      </c>
      <c r="E5" s="13" t="s">
        <v>75</v>
      </c>
      <c r="F5" s="62" t="s">
        <v>76</v>
      </c>
    </row>
    <row r="6" ht="18.75" customHeight="1" spans="1:6">
      <c r="A6" s="111">
        <v>1</v>
      </c>
      <c r="B6" s="171" t="s">
        <v>83</v>
      </c>
      <c r="C6" s="111">
        <v>3</v>
      </c>
      <c r="D6" s="17">
        <v>4</v>
      </c>
      <c r="E6" s="17">
        <v>5</v>
      </c>
      <c r="F6" s="17">
        <v>6</v>
      </c>
    </row>
    <row r="7" ht="21" customHeight="1" spans="1:6">
      <c r="A7" s="67"/>
      <c r="B7" s="67"/>
      <c r="C7" s="67"/>
      <c r="D7" s="124"/>
      <c r="E7" s="124"/>
      <c r="F7" s="124"/>
    </row>
    <row r="8" ht="21" customHeight="1" spans="1:6">
      <c r="A8" s="67"/>
      <c r="B8" s="67"/>
      <c r="C8" s="67"/>
      <c r="D8" s="124"/>
      <c r="E8" s="124"/>
      <c r="F8" s="124"/>
    </row>
    <row r="9" ht="18.75" customHeight="1" spans="1:6">
      <c r="A9" s="172" t="s">
        <v>177</v>
      </c>
      <c r="B9" s="172" t="s">
        <v>177</v>
      </c>
      <c r="C9" s="173" t="s">
        <v>177</v>
      </c>
      <c r="D9" s="124"/>
      <c r="E9" s="124"/>
      <c r="F9" s="124"/>
    </row>
    <row r="10" customHeight="1" spans="1:6">
      <c r="A10" t="s">
        <v>328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0" sqref="A10:S10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25"/>
      <c r="C1" s="125"/>
      <c r="R1" s="52"/>
      <c r="S1" s="52" t="s">
        <v>329</v>
      </c>
    </row>
    <row r="2" ht="41.25" customHeight="1" spans="1:19">
      <c r="A2" s="115" t="str">
        <f>"2026"&amp;"年部门政府采购预算表"</f>
        <v>2026年部门政府采购预算表</v>
      </c>
      <c r="B2" s="110"/>
      <c r="C2" s="110"/>
      <c r="D2" s="53"/>
      <c r="E2" s="53"/>
      <c r="F2" s="53"/>
      <c r="G2" s="53"/>
      <c r="H2" s="53"/>
      <c r="I2" s="53"/>
      <c r="J2" s="53"/>
      <c r="K2" s="53"/>
      <c r="L2" s="53"/>
      <c r="M2" s="110"/>
      <c r="N2" s="53"/>
      <c r="O2" s="53"/>
      <c r="P2" s="110"/>
      <c r="Q2" s="53"/>
      <c r="R2" s="110"/>
      <c r="S2" s="110"/>
    </row>
    <row r="3" ht="18.75" customHeight="1" spans="1:19">
      <c r="A3" s="153" t="str">
        <f>"单位名称："&amp;"云南省昆明市东川区第一中学"</f>
        <v>单位名称：云南省昆明市东川区第一中学</v>
      </c>
      <c r="B3" s="130"/>
      <c r="C3" s="130"/>
      <c r="D3" s="56"/>
      <c r="E3" s="56"/>
      <c r="F3" s="56"/>
      <c r="G3" s="56"/>
      <c r="H3" s="56"/>
      <c r="I3" s="56"/>
      <c r="J3" s="56"/>
      <c r="K3" s="56"/>
      <c r="L3" s="56"/>
      <c r="R3" s="57"/>
      <c r="S3" s="154" t="s">
        <v>1</v>
      </c>
    </row>
    <row r="4" ht="15.75" customHeight="1" spans="1:19">
      <c r="A4" s="59" t="s">
        <v>187</v>
      </c>
      <c r="B4" s="132" t="s">
        <v>188</v>
      </c>
      <c r="C4" s="132" t="s">
        <v>330</v>
      </c>
      <c r="D4" s="133" t="s">
        <v>331</v>
      </c>
      <c r="E4" s="133" t="s">
        <v>332</v>
      </c>
      <c r="F4" s="133" t="s">
        <v>333</v>
      </c>
      <c r="G4" s="133" t="s">
        <v>334</v>
      </c>
      <c r="H4" s="133" t="s">
        <v>335</v>
      </c>
      <c r="I4" s="134" t="s">
        <v>195</v>
      </c>
      <c r="J4" s="134"/>
      <c r="K4" s="134"/>
      <c r="L4" s="134"/>
      <c r="M4" s="135"/>
      <c r="N4" s="134"/>
      <c r="O4" s="134"/>
      <c r="P4" s="136"/>
      <c r="Q4" s="134"/>
      <c r="R4" s="135"/>
      <c r="S4" s="120"/>
    </row>
    <row r="5" ht="17.25" customHeight="1" spans="1:19">
      <c r="A5" s="61"/>
      <c r="B5" s="137"/>
      <c r="C5" s="137"/>
      <c r="D5" s="138"/>
      <c r="E5" s="138"/>
      <c r="F5" s="138"/>
      <c r="G5" s="138"/>
      <c r="H5" s="138"/>
      <c r="I5" s="138" t="s">
        <v>55</v>
      </c>
      <c r="J5" s="138" t="s">
        <v>58</v>
      </c>
      <c r="K5" s="138" t="s">
        <v>336</v>
      </c>
      <c r="L5" s="138" t="s">
        <v>337</v>
      </c>
      <c r="M5" s="139" t="s">
        <v>338</v>
      </c>
      <c r="N5" s="140" t="s">
        <v>339</v>
      </c>
      <c r="O5" s="140"/>
      <c r="P5" s="141"/>
      <c r="Q5" s="140"/>
      <c r="R5" s="142"/>
      <c r="S5" s="143"/>
    </row>
    <row r="6" ht="54" customHeight="1" spans="1:19">
      <c r="A6" s="64"/>
      <c r="B6" s="143"/>
      <c r="C6" s="143"/>
      <c r="D6" s="144"/>
      <c r="E6" s="144"/>
      <c r="F6" s="144"/>
      <c r="G6" s="144"/>
      <c r="H6" s="144"/>
      <c r="I6" s="144"/>
      <c r="J6" s="144" t="s">
        <v>57</v>
      </c>
      <c r="K6" s="144"/>
      <c r="L6" s="144"/>
      <c r="M6" s="145"/>
      <c r="N6" s="144" t="s">
        <v>57</v>
      </c>
      <c r="O6" s="144" t="s">
        <v>64</v>
      </c>
      <c r="P6" s="143" t="s">
        <v>65</v>
      </c>
      <c r="Q6" s="144" t="s">
        <v>66</v>
      </c>
      <c r="R6" s="145" t="s">
        <v>67</v>
      </c>
      <c r="S6" s="143" t="s">
        <v>68</v>
      </c>
    </row>
    <row r="7" ht="18" customHeight="1" spans="1:19">
      <c r="A7" s="155">
        <v>1</v>
      </c>
      <c r="B7" s="155" t="s">
        <v>83</v>
      </c>
      <c r="C7" s="156">
        <v>3</v>
      </c>
      <c r="D7" s="156">
        <v>4</v>
      </c>
      <c r="E7" s="155">
        <v>5</v>
      </c>
      <c r="F7" s="155">
        <v>6</v>
      </c>
      <c r="G7" s="155">
        <v>7</v>
      </c>
      <c r="H7" s="155">
        <v>8</v>
      </c>
      <c r="I7" s="155">
        <v>9</v>
      </c>
      <c r="J7" s="155">
        <v>10</v>
      </c>
      <c r="K7" s="155">
        <v>11</v>
      </c>
      <c r="L7" s="155">
        <v>12</v>
      </c>
      <c r="M7" s="155">
        <v>13</v>
      </c>
      <c r="N7" s="155">
        <v>14</v>
      </c>
      <c r="O7" s="155">
        <v>15</v>
      </c>
      <c r="P7" s="155">
        <v>16</v>
      </c>
      <c r="Q7" s="155">
        <v>17</v>
      </c>
      <c r="R7" s="155">
        <v>18</v>
      </c>
      <c r="S7" s="155">
        <v>19</v>
      </c>
    </row>
    <row r="8" ht="21" customHeight="1" spans="1:19">
      <c r="A8" s="146"/>
      <c r="B8" s="147"/>
      <c r="C8" s="147"/>
      <c r="D8" s="148"/>
      <c r="E8" s="148"/>
      <c r="F8" s="148"/>
      <c r="G8" s="157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</row>
    <row r="9" ht="21" customHeight="1" spans="1:19">
      <c r="A9" s="149" t="s">
        <v>177</v>
      </c>
      <c r="B9" s="150"/>
      <c r="C9" s="150"/>
      <c r="D9" s="151"/>
      <c r="E9" s="151"/>
      <c r="F9" s="151"/>
      <c r="G9" s="158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</row>
    <row r="10" ht="21" customHeight="1" spans="1:19">
      <c r="A10" s="153" t="s">
        <v>340</v>
      </c>
      <c r="B10" s="54"/>
      <c r="C10" s="54"/>
      <c r="D10" s="153"/>
      <c r="E10" s="153"/>
      <c r="F10" s="153"/>
      <c r="G10" s="159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8" sqref="A18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9"/>
      <c r="B1" s="125"/>
      <c r="C1" s="125"/>
      <c r="D1" s="125"/>
      <c r="E1" s="125"/>
      <c r="F1" s="125"/>
      <c r="G1" s="125"/>
      <c r="H1" s="119"/>
      <c r="I1" s="119"/>
      <c r="J1" s="119"/>
      <c r="K1" s="119"/>
      <c r="L1" s="119"/>
      <c r="M1" s="119"/>
      <c r="N1" s="126"/>
      <c r="O1" s="119"/>
      <c r="P1" s="119"/>
      <c r="Q1" s="125"/>
      <c r="R1" s="119"/>
      <c r="S1" s="127"/>
      <c r="T1" s="127" t="s">
        <v>341</v>
      </c>
    </row>
    <row r="2" ht="41.25" customHeight="1" spans="1:20">
      <c r="A2" s="115" t="str">
        <f>"2026"&amp;"年部门政府购买服务预算表"</f>
        <v>2026年部门政府购买服务预算表</v>
      </c>
      <c r="B2" s="110"/>
      <c r="C2" s="110"/>
      <c r="D2" s="110"/>
      <c r="E2" s="110"/>
      <c r="F2" s="110"/>
      <c r="G2" s="110"/>
      <c r="H2" s="128"/>
      <c r="I2" s="128"/>
      <c r="J2" s="128"/>
      <c r="K2" s="128"/>
      <c r="L2" s="128"/>
      <c r="M2" s="128"/>
      <c r="N2" s="129"/>
      <c r="O2" s="128"/>
      <c r="P2" s="128"/>
      <c r="Q2" s="110"/>
      <c r="R2" s="128"/>
      <c r="S2" s="129"/>
      <c r="T2" s="110"/>
    </row>
    <row r="3" ht="22.5" customHeight="1" spans="1:20">
      <c r="A3" s="116" t="str">
        <f>"单位名称："&amp;"云南省昆明市东川区第一中学"</f>
        <v>单位名称：云南省昆明市东川区第一中学</v>
      </c>
      <c r="B3" s="130"/>
      <c r="C3" s="130"/>
      <c r="D3" s="130"/>
      <c r="E3" s="130"/>
      <c r="F3" s="130"/>
      <c r="G3" s="130"/>
      <c r="H3" s="117"/>
      <c r="I3" s="117"/>
      <c r="J3" s="117"/>
      <c r="K3" s="117"/>
      <c r="L3" s="117"/>
      <c r="M3" s="117"/>
      <c r="N3" s="126"/>
      <c r="O3" s="119"/>
      <c r="P3" s="119"/>
      <c r="Q3" s="125"/>
      <c r="R3" s="119"/>
      <c r="S3" s="131"/>
      <c r="T3" s="127" t="s">
        <v>1</v>
      </c>
    </row>
    <row r="4" ht="24" customHeight="1" spans="1:20">
      <c r="A4" s="59" t="s">
        <v>187</v>
      </c>
      <c r="B4" s="132" t="s">
        <v>188</v>
      </c>
      <c r="C4" s="132" t="s">
        <v>330</v>
      </c>
      <c r="D4" s="132" t="s">
        <v>342</v>
      </c>
      <c r="E4" s="132" t="s">
        <v>343</v>
      </c>
      <c r="F4" s="132" t="s">
        <v>344</v>
      </c>
      <c r="G4" s="132" t="s">
        <v>345</v>
      </c>
      <c r="H4" s="133" t="s">
        <v>346</v>
      </c>
      <c r="I4" s="133" t="s">
        <v>347</v>
      </c>
      <c r="J4" s="134" t="s">
        <v>195</v>
      </c>
      <c r="K4" s="134"/>
      <c r="L4" s="134"/>
      <c r="M4" s="134"/>
      <c r="N4" s="135"/>
      <c r="O4" s="134"/>
      <c r="P4" s="134"/>
      <c r="Q4" s="136"/>
      <c r="R4" s="134"/>
      <c r="S4" s="135"/>
      <c r="T4" s="120"/>
    </row>
    <row r="5" ht="24" customHeight="1" spans="1:20">
      <c r="A5" s="61"/>
      <c r="B5" s="137"/>
      <c r="C5" s="137"/>
      <c r="D5" s="137"/>
      <c r="E5" s="137"/>
      <c r="F5" s="137"/>
      <c r="G5" s="137"/>
      <c r="H5" s="138"/>
      <c r="I5" s="138"/>
      <c r="J5" s="138" t="s">
        <v>55</v>
      </c>
      <c r="K5" s="138" t="s">
        <v>58</v>
      </c>
      <c r="L5" s="138" t="s">
        <v>336</v>
      </c>
      <c r="M5" s="138" t="s">
        <v>337</v>
      </c>
      <c r="N5" s="139" t="s">
        <v>338</v>
      </c>
      <c r="O5" s="140" t="s">
        <v>339</v>
      </c>
      <c r="P5" s="140"/>
      <c r="Q5" s="141"/>
      <c r="R5" s="140"/>
      <c r="S5" s="142"/>
      <c r="T5" s="143"/>
    </row>
    <row r="6" ht="54" customHeight="1" spans="1:20">
      <c r="A6" s="64"/>
      <c r="B6" s="143"/>
      <c r="C6" s="143"/>
      <c r="D6" s="143"/>
      <c r="E6" s="143"/>
      <c r="F6" s="143"/>
      <c r="G6" s="143"/>
      <c r="H6" s="144"/>
      <c r="I6" s="144"/>
      <c r="J6" s="144"/>
      <c r="K6" s="144" t="s">
        <v>57</v>
      </c>
      <c r="L6" s="144"/>
      <c r="M6" s="144"/>
      <c r="N6" s="145"/>
      <c r="O6" s="144" t="s">
        <v>57</v>
      </c>
      <c r="P6" s="144" t="s">
        <v>64</v>
      </c>
      <c r="Q6" s="143" t="s">
        <v>65</v>
      </c>
      <c r="R6" s="144" t="s">
        <v>66</v>
      </c>
      <c r="S6" s="145" t="s">
        <v>67</v>
      </c>
      <c r="T6" s="143" t="s">
        <v>68</v>
      </c>
    </row>
    <row r="7" ht="17.25" customHeight="1" spans="1:20">
      <c r="A7" s="65">
        <v>1</v>
      </c>
      <c r="B7" s="143">
        <v>2</v>
      </c>
      <c r="C7" s="65">
        <v>3</v>
      </c>
      <c r="D7" s="65">
        <v>4</v>
      </c>
      <c r="E7" s="143">
        <v>5</v>
      </c>
      <c r="F7" s="65">
        <v>6</v>
      </c>
      <c r="G7" s="65">
        <v>7</v>
      </c>
      <c r="H7" s="143">
        <v>8</v>
      </c>
      <c r="I7" s="65">
        <v>9</v>
      </c>
      <c r="J7" s="65">
        <v>10</v>
      </c>
      <c r="K7" s="143">
        <v>11</v>
      </c>
      <c r="L7" s="65">
        <v>12</v>
      </c>
      <c r="M7" s="65">
        <v>13</v>
      </c>
      <c r="N7" s="143">
        <v>14</v>
      </c>
      <c r="O7" s="65">
        <v>15</v>
      </c>
      <c r="P7" s="65">
        <v>16</v>
      </c>
      <c r="Q7" s="143">
        <v>17</v>
      </c>
      <c r="R7" s="65">
        <v>18</v>
      </c>
      <c r="S7" s="65">
        <v>19</v>
      </c>
      <c r="T7" s="65">
        <v>20</v>
      </c>
    </row>
    <row r="8" ht="21" customHeight="1" spans="1:20">
      <c r="A8" s="146"/>
      <c r="B8" s="147"/>
      <c r="C8" s="147"/>
      <c r="D8" s="147"/>
      <c r="E8" s="147"/>
      <c r="F8" s="147"/>
      <c r="G8" s="147"/>
      <c r="H8" s="148"/>
      <c r="I8" s="148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</row>
    <row r="9" ht="21" customHeight="1" spans="1:20">
      <c r="A9" s="149" t="s">
        <v>177</v>
      </c>
      <c r="B9" s="150"/>
      <c r="C9" s="150"/>
      <c r="D9" s="150"/>
      <c r="E9" s="150"/>
      <c r="F9" s="150"/>
      <c r="G9" s="150"/>
      <c r="H9" s="151"/>
      <c r="I9" s="152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</row>
    <row r="10" customHeight="1" spans="1:20">
      <c r="A10" t="s">
        <v>348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B13" sqref="B13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1:13">
      <c r="D1" s="114"/>
      <c r="M1" s="52" t="s">
        <v>349</v>
      </c>
    </row>
    <row r="2" ht="41.25" customHeight="1" spans="1:13">
      <c r="A2" s="115" t="str">
        <f>"2026"&amp;"年对下转移支付预算表"</f>
        <v>2026年对下转移支付预算表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110"/>
    </row>
    <row r="3" ht="18" customHeight="1" spans="1:13">
      <c r="A3" s="116" t="str">
        <f>"单位名称："&amp;"云南省昆明市东川区第一中学"</f>
        <v>单位名称：云南省昆明市东川区第一中学</v>
      </c>
      <c r="B3" s="117"/>
      <c r="C3" s="117"/>
      <c r="D3" s="118"/>
      <c r="E3" s="119"/>
      <c r="F3" s="119"/>
      <c r="G3" s="119"/>
      <c r="H3" s="119"/>
      <c r="I3" s="119"/>
      <c r="M3" s="57" t="s">
        <v>1</v>
      </c>
    </row>
    <row r="4" ht="19.5" customHeight="1" spans="1:13">
      <c r="A4" s="74" t="s">
        <v>350</v>
      </c>
      <c r="B4" s="13" t="s">
        <v>195</v>
      </c>
      <c r="C4" s="14"/>
      <c r="D4" s="14"/>
      <c r="E4" s="13" t="s">
        <v>351</v>
      </c>
      <c r="F4" s="14"/>
      <c r="G4" s="14"/>
      <c r="H4" s="14"/>
      <c r="I4" s="14"/>
      <c r="J4" s="14"/>
      <c r="K4" s="14"/>
      <c r="L4" s="14"/>
      <c r="M4" s="120"/>
    </row>
    <row r="5" ht="40.5" customHeight="1" spans="1:13">
      <c r="A5" s="65"/>
      <c r="B5" s="75" t="s">
        <v>55</v>
      </c>
      <c r="C5" s="59" t="s">
        <v>58</v>
      </c>
      <c r="D5" s="121" t="s">
        <v>336</v>
      </c>
      <c r="E5" s="95"/>
      <c r="F5" s="95"/>
      <c r="G5" s="95"/>
      <c r="H5" s="95"/>
      <c r="I5" s="95"/>
      <c r="J5" s="95"/>
      <c r="K5" s="95"/>
      <c r="L5" s="95"/>
      <c r="M5" s="122"/>
    </row>
    <row r="6" ht="19.5" customHeight="1" spans="1:13">
      <c r="A6" s="66">
        <v>1</v>
      </c>
      <c r="B6" s="66">
        <v>2</v>
      </c>
      <c r="C6" s="66">
        <v>3</v>
      </c>
      <c r="D6" s="123">
        <v>4</v>
      </c>
      <c r="E6" s="76">
        <v>5</v>
      </c>
      <c r="F6" s="66">
        <v>6</v>
      </c>
      <c r="G6" s="66">
        <v>7</v>
      </c>
      <c r="H6" s="123">
        <v>8</v>
      </c>
      <c r="I6" s="66">
        <v>9</v>
      </c>
      <c r="J6" s="66">
        <v>10</v>
      </c>
      <c r="K6" s="66">
        <v>11</v>
      </c>
      <c r="L6" s="66">
        <v>13</v>
      </c>
      <c r="M6" s="76">
        <v>24</v>
      </c>
    </row>
    <row r="7" ht="19.5" customHeight="1" spans="1:13">
      <c r="A7" s="77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</row>
    <row r="8" ht="19.5" customHeight="1" spans="1:13">
      <c r="A8" s="112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</row>
    <row r="9" customHeight="1" spans="1:13">
      <c r="A9" t="s">
        <v>352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16" sqref="C16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52" t="s">
        <v>353</v>
      </c>
    </row>
    <row r="2" ht="41.25" customHeight="1" spans="1:10">
      <c r="A2" s="109" t="str">
        <f>"2026"&amp;"年对下转移支付绩效目标表"</f>
        <v>2026年对下转移支付绩效目标表</v>
      </c>
      <c r="B2" s="53"/>
      <c r="C2" s="53"/>
      <c r="D2" s="53"/>
      <c r="E2" s="53"/>
      <c r="F2" s="110"/>
      <c r="G2" s="53"/>
      <c r="H2" s="110"/>
      <c r="I2" s="110"/>
      <c r="J2" s="53"/>
    </row>
    <row r="3" ht="17.25" customHeight="1" spans="1:10">
      <c r="A3" s="54" t="str">
        <f>"单位名称："&amp;"云南省昆明市东川区第一中学"</f>
        <v>单位名称：云南省昆明市东川区第一中学</v>
      </c>
    </row>
    <row r="4" ht="44.25" customHeight="1" spans="1:10">
      <c r="A4" s="21" t="s">
        <v>350</v>
      </c>
      <c r="B4" s="21" t="s">
        <v>268</v>
      </c>
      <c r="C4" s="21" t="s">
        <v>269</v>
      </c>
      <c r="D4" s="21" t="s">
        <v>270</v>
      </c>
      <c r="E4" s="21" t="s">
        <v>271</v>
      </c>
      <c r="F4" s="111" t="s">
        <v>272</v>
      </c>
      <c r="G4" s="21" t="s">
        <v>273</v>
      </c>
      <c r="H4" s="111" t="s">
        <v>274</v>
      </c>
      <c r="I4" s="111" t="s">
        <v>275</v>
      </c>
      <c r="J4" s="21" t="s">
        <v>276</v>
      </c>
    </row>
    <row r="5" ht="14.25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111">
        <v>6</v>
      </c>
      <c r="G5" s="21">
        <v>7</v>
      </c>
      <c r="H5" s="111">
        <v>8</v>
      </c>
      <c r="I5" s="111">
        <v>9</v>
      </c>
      <c r="J5" s="21">
        <v>10</v>
      </c>
    </row>
    <row r="6" ht="42" customHeight="1" spans="1:10">
      <c r="A6" s="77"/>
      <c r="B6" s="112"/>
      <c r="C6" s="112"/>
      <c r="D6" s="112"/>
      <c r="E6" s="101"/>
      <c r="F6" s="113"/>
      <c r="G6" s="101"/>
      <c r="H6" s="113"/>
      <c r="I6" s="113"/>
      <c r="J6" s="101"/>
    </row>
    <row r="7" ht="42" customHeight="1" spans="1:10">
      <c r="A7" s="77"/>
      <c r="B7" s="67"/>
      <c r="C7" s="67"/>
      <c r="D7" s="67"/>
      <c r="E7" s="77"/>
      <c r="F7" s="67"/>
      <c r="G7" s="77"/>
      <c r="H7" s="67"/>
      <c r="I7" s="67"/>
      <c r="J7" s="77"/>
    </row>
    <row r="8" customHeight="1" spans="1:10">
      <c r="A8" t="s">
        <v>352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C18" sqref="C18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84" t="s">
        <v>354</v>
      </c>
      <c r="B1" s="85"/>
      <c r="C1" s="85"/>
      <c r="D1" s="86"/>
      <c r="E1" s="86"/>
      <c r="F1" s="86"/>
      <c r="G1" s="85"/>
      <c r="H1" s="85"/>
      <c r="I1" s="86"/>
    </row>
    <row r="2" ht="41.25" customHeight="1" spans="1:9">
      <c r="A2" s="87" t="str">
        <f>"2026"&amp;"年新增资产配置预算表"</f>
        <v>2026年新增资产配置预算表</v>
      </c>
      <c r="B2" s="88"/>
      <c r="C2" s="88"/>
      <c r="D2" s="89"/>
      <c r="E2" s="89"/>
      <c r="F2" s="89"/>
      <c r="G2" s="88"/>
      <c r="H2" s="88"/>
      <c r="I2" s="89"/>
    </row>
    <row r="3" customHeight="1" spans="1:9">
      <c r="A3" s="90" t="str">
        <f>"单位名称："&amp;"云南省昆明市东川区第一中学"</f>
        <v>单位名称：云南省昆明市东川区第一中学</v>
      </c>
      <c r="B3" s="91"/>
      <c r="C3" s="91"/>
      <c r="D3" s="92"/>
      <c r="F3" s="89"/>
      <c r="G3" s="88"/>
      <c r="H3" s="88"/>
      <c r="I3" s="93" t="s">
        <v>1</v>
      </c>
    </row>
    <row r="4" ht="28.5" customHeight="1" spans="1:9">
      <c r="A4" s="94" t="s">
        <v>187</v>
      </c>
      <c r="B4" s="95" t="s">
        <v>188</v>
      </c>
      <c r="C4" s="96" t="s">
        <v>355</v>
      </c>
      <c r="D4" s="94" t="s">
        <v>356</v>
      </c>
      <c r="E4" s="94" t="s">
        <v>357</v>
      </c>
      <c r="F4" s="94" t="s">
        <v>358</v>
      </c>
      <c r="G4" s="95" t="s">
        <v>359</v>
      </c>
      <c r="H4" s="76"/>
      <c r="I4" s="94"/>
    </row>
    <row r="5" ht="21" customHeight="1" spans="1:9">
      <c r="A5" s="96"/>
      <c r="B5" s="97"/>
      <c r="C5" s="97"/>
      <c r="D5" s="98"/>
      <c r="E5" s="97"/>
      <c r="F5" s="97"/>
      <c r="G5" s="95" t="s">
        <v>334</v>
      </c>
      <c r="H5" s="95" t="s">
        <v>360</v>
      </c>
      <c r="I5" s="95" t="s">
        <v>361</v>
      </c>
    </row>
    <row r="6" ht="17.25" customHeight="1" spans="1:9">
      <c r="A6" s="99" t="s">
        <v>82</v>
      </c>
      <c r="B6" s="100" t="s">
        <v>83</v>
      </c>
      <c r="C6" s="99" t="s">
        <v>84</v>
      </c>
      <c r="D6" s="101" t="s">
        <v>85</v>
      </c>
      <c r="E6" s="99" t="s">
        <v>86</v>
      </c>
      <c r="F6" s="100" t="s">
        <v>87</v>
      </c>
      <c r="G6" s="102" t="s">
        <v>88</v>
      </c>
      <c r="H6" s="101" t="s">
        <v>89</v>
      </c>
      <c r="I6" s="101">
        <v>9</v>
      </c>
    </row>
    <row r="7" ht="19.5" customHeight="1" spans="1:9">
      <c r="A7" s="103"/>
      <c r="B7" s="80"/>
      <c r="C7" s="80"/>
      <c r="D7" s="77"/>
      <c r="E7" s="67"/>
      <c r="F7" s="102"/>
      <c r="G7" s="104"/>
      <c r="H7" s="105"/>
      <c r="I7" s="105"/>
    </row>
    <row r="8" ht="19.5" customHeight="1" spans="1:9">
      <c r="A8" s="25" t="s">
        <v>55</v>
      </c>
      <c r="B8" s="106"/>
      <c r="C8" s="106"/>
      <c r="D8" s="107"/>
      <c r="E8" s="108"/>
      <c r="F8" s="108"/>
      <c r="G8" s="104"/>
      <c r="H8" s="105"/>
      <c r="I8" s="105"/>
    </row>
    <row r="9" customHeight="1" spans="1:9">
      <c r="A9" t="s">
        <v>362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D18" sqref="D18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51"/>
      <c r="E1" s="51"/>
      <c r="F1" s="51"/>
      <c r="G1" s="51"/>
      <c r="K1" s="52" t="s">
        <v>363</v>
      </c>
    </row>
    <row r="2" ht="41.25" customHeight="1" spans="1:11">
      <c r="A2" s="53" t="str">
        <f>"2026"&amp;"年上级补助项目支出预算表"</f>
        <v>2026年上级补助项目支出预算表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13.5" customHeight="1" spans="1:11">
      <c r="A3" s="54" t="str">
        <f>"单位名称："&amp;"云南省昆明市东川区第一中学"</f>
        <v>单位名称：云南省昆明市东川区第一中学</v>
      </c>
      <c r="B3" s="55"/>
      <c r="C3" s="55"/>
      <c r="D3" s="55"/>
      <c r="E3" s="55"/>
      <c r="F3" s="55"/>
      <c r="G3" s="55"/>
      <c r="H3" s="56"/>
      <c r="I3" s="56"/>
      <c r="J3" s="56"/>
      <c r="K3" s="57" t="s">
        <v>1</v>
      </c>
    </row>
    <row r="4" ht="21.75" customHeight="1" spans="1:11">
      <c r="A4" s="58" t="s">
        <v>249</v>
      </c>
      <c r="B4" s="58" t="s">
        <v>190</v>
      </c>
      <c r="C4" s="58" t="s">
        <v>250</v>
      </c>
      <c r="D4" s="59" t="s">
        <v>191</v>
      </c>
      <c r="E4" s="59" t="s">
        <v>192</v>
      </c>
      <c r="F4" s="59" t="s">
        <v>251</v>
      </c>
      <c r="G4" s="59" t="s">
        <v>252</v>
      </c>
      <c r="H4" s="74" t="s">
        <v>55</v>
      </c>
      <c r="I4" s="13" t="s">
        <v>364</v>
      </c>
      <c r="J4" s="14"/>
      <c r="K4" s="15"/>
    </row>
    <row r="5" ht="21.75" customHeight="1" spans="1:11">
      <c r="A5" s="60"/>
      <c r="B5" s="60"/>
      <c r="C5" s="60"/>
      <c r="D5" s="61"/>
      <c r="E5" s="61"/>
      <c r="F5" s="61"/>
      <c r="G5" s="61"/>
      <c r="H5" s="75"/>
      <c r="I5" s="59" t="s">
        <v>58</v>
      </c>
      <c r="J5" s="59" t="s">
        <v>59</v>
      </c>
      <c r="K5" s="59" t="s">
        <v>60</v>
      </c>
    </row>
    <row r="6" ht="40.5" customHeight="1" spans="1:11">
      <c r="A6" s="63"/>
      <c r="B6" s="63"/>
      <c r="C6" s="63"/>
      <c r="D6" s="64"/>
      <c r="E6" s="64"/>
      <c r="F6" s="64"/>
      <c r="G6" s="64"/>
      <c r="H6" s="65"/>
      <c r="I6" s="64" t="s">
        <v>57</v>
      </c>
      <c r="J6" s="64"/>
      <c r="K6" s="64"/>
    </row>
    <row r="7" ht="15" customHeight="1" spans="1:11">
      <c r="A7" s="66">
        <v>1</v>
      </c>
      <c r="B7" s="66">
        <v>2</v>
      </c>
      <c r="C7" s="66">
        <v>3</v>
      </c>
      <c r="D7" s="66">
        <v>4</v>
      </c>
      <c r="E7" s="66">
        <v>5</v>
      </c>
      <c r="F7" s="66">
        <v>6</v>
      </c>
      <c r="G7" s="66">
        <v>7</v>
      </c>
      <c r="H7" s="66">
        <v>8</v>
      </c>
      <c r="I7" s="66">
        <v>9</v>
      </c>
      <c r="J7" s="76">
        <v>10</v>
      </c>
      <c r="K7" s="76">
        <v>11</v>
      </c>
    </row>
    <row r="8" ht="18.75" customHeight="1" spans="1:11">
      <c r="A8" s="77"/>
      <c r="B8" s="67"/>
      <c r="C8" s="77"/>
      <c r="D8" s="77"/>
      <c r="E8" s="77"/>
      <c r="F8" s="77"/>
      <c r="G8" s="77"/>
      <c r="H8" s="78"/>
      <c r="I8" s="79"/>
      <c r="J8" s="79"/>
      <c r="K8" s="78"/>
    </row>
    <row r="9" ht="18.75" customHeight="1" spans="1:11">
      <c r="A9" s="80"/>
      <c r="B9" s="67"/>
      <c r="C9" s="67"/>
      <c r="D9" s="67"/>
      <c r="E9" s="67"/>
      <c r="F9" s="67"/>
      <c r="G9" s="67"/>
      <c r="H9" s="69"/>
      <c r="I9" s="69"/>
      <c r="J9" s="69"/>
      <c r="K9" s="78"/>
    </row>
    <row r="10" ht="18.75" customHeight="1" spans="1:11">
      <c r="A10" s="81" t="s">
        <v>177</v>
      </c>
      <c r="B10" s="82"/>
      <c r="C10" s="82"/>
      <c r="D10" s="82"/>
      <c r="E10" s="82"/>
      <c r="F10" s="82"/>
      <c r="G10" s="83"/>
      <c r="H10" s="69"/>
      <c r="I10" s="69"/>
      <c r="J10" s="69"/>
      <c r="K10" s="78"/>
    </row>
    <row r="11" customHeight="1" spans="1:11">
      <c r="A11" t="s">
        <v>365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51"/>
      <c r="G1" s="52" t="s">
        <v>366</v>
      </c>
    </row>
    <row r="2" ht="41.25" customHeight="1" spans="1:7">
      <c r="A2" s="53" t="str">
        <f>"2026"&amp;"年部门项目中期规划预算表"</f>
        <v>2026年部门项目中期规划预算表</v>
      </c>
      <c r="B2" s="53"/>
      <c r="C2" s="53"/>
      <c r="D2" s="53"/>
      <c r="E2" s="53"/>
      <c r="F2" s="53"/>
      <c r="G2" s="53"/>
    </row>
    <row r="3" ht="13.5" customHeight="1" spans="1:7">
      <c r="A3" s="54" t="str">
        <f>"单位名称："&amp;"云南省昆明市东川区第一中学"</f>
        <v>单位名称：云南省昆明市东川区第一中学</v>
      </c>
      <c r="B3" s="55"/>
      <c r="C3" s="55"/>
      <c r="D3" s="55"/>
      <c r="E3" s="56"/>
      <c r="F3" s="56"/>
      <c r="G3" s="57" t="s">
        <v>1</v>
      </c>
    </row>
    <row r="4" ht="21.75" customHeight="1" spans="1:7">
      <c r="A4" s="58" t="s">
        <v>250</v>
      </c>
      <c r="B4" s="58" t="s">
        <v>249</v>
      </c>
      <c r="C4" s="58" t="s">
        <v>190</v>
      </c>
      <c r="D4" s="59" t="s">
        <v>367</v>
      </c>
      <c r="E4" s="13" t="s">
        <v>58</v>
      </c>
      <c r="F4" s="14"/>
      <c r="G4" s="15"/>
    </row>
    <row r="5" ht="21.75" customHeight="1" spans="1:7">
      <c r="A5" s="60"/>
      <c r="B5" s="60"/>
      <c r="C5" s="60"/>
      <c r="D5" s="61"/>
      <c r="E5" s="62" t="str">
        <f>"2026"&amp;"年"</f>
        <v>2026年</v>
      </c>
      <c r="F5" s="59" t="str">
        <f>("2026"+1)&amp;"年"</f>
        <v>2027年</v>
      </c>
      <c r="G5" s="59" t="str">
        <f>("2026"+2)&amp;"年"</f>
        <v>2028年</v>
      </c>
    </row>
    <row r="6" ht="40.5" customHeight="1" spans="1:7">
      <c r="A6" s="63"/>
      <c r="B6" s="63"/>
      <c r="C6" s="63"/>
      <c r="D6" s="64"/>
      <c r="E6" s="65"/>
      <c r="F6" s="64" t="s">
        <v>57</v>
      </c>
      <c r="G6" s="64"/>
    </row>
    <row r="7" ht="15" customHeight="1" spans="1:7">
      <c r="A7" s="66">
        <v>1</v>
      </c>
      <c r="B7" s="66">
        <v>2</v>
      </c>
      <c r="C7" s="66">
        <v>3</v>
      </c>
      <c r="D7" s="66">
        <v>4</v>
      </c>
      <c r="E7" s="66">
        <v>5</v>
      </c>
      <c r="F7" s="66">
        <v>6</v>
      </c>
      <c r="G7" s="66">
        <v>7</v>
      </c>
    </row>
    <row r="8" ht="17.25" customHeight="1" spans="1:7">
      <c r="A8" s="67" t="s">
        <v>70</v>
      </c>
      <c r="B8" s="68"/>
      <c r="C8" s="68"/>
      <c r="D8" s="67"/>
      <c r="E8" s="69">
        <v>85716</v>
      </c>
      <c r="F8" s="69"/>
      <c r="G8" s="69"/>
    </row>
    <row r="9" ht="18.75" customHeight="1" spans="1:7">
      <c r="A9" s="67"/>
      <c r="B9" s="67" t="s">
        <v>368</v>
      </c>
      <c r="C9" s="67" t="s">
        <v>257</v>
      </c>
      <c r="D9" s="67" t="s">
        <v>369</v>
      </c>
      <c r="E9" s="69">
        <v>72996</v>
      </c>
      <c r="F9" s="69"/>
      <c r="G9" s="69"/>
    </row>
    <row r="10" ht="18.75" customHeight="1" spans="1:7">
      <c r="A10" s="70"/>
      <c r="B10" s="67" t="s">
        <v>368</v>
      </c>
      <c r="C10" s="67" t="s">
        <v>261</v>
      </c>
      <c r="D10" s="67" t="s">
        <v>369</v>
      </c>
      <c r="E10" s="69">
        <v>12720</v>
      </c>
      <c r="F10" s="69"/>
      <c r="G10" s="69"/>
    </row>
    <row r="11" ht="18.75" customHeight="1" spans="1:7">
      <c r="A11" s="71" t="s">
        <v>55</v>
      </c>
      <c r="B11" s="72" t="s">
        <v>370</v>
      </c>
      <c r="C11" s="72"/>
      <c r="D11" s="73"/>
      <c r="E11" s="69">
        <v>85716</v>
      </c>
      <c r="F11" s="69"/>
      <c r="G11" s="69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3"/>
  <sheetViews>
    <sheetView showZeros="0" tabSelected="1" topLeftCell="A2" workbookViewId="0">
      <selection activeCell="G26" sqref="G26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371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"单位名称："&amp;"云南省昆明市东川区第一中学"</f>
        <v>单位名称：云南省昆明市东川区第一中学</v>
      </c>
      <c r="B3" s="4"/>
      <c r="C3" s="5"/>
      <c r="D3" s="6"/>
      <c r="E3" s="6"/>
      <c r="F3" s="6"/>
      <c r="G3" s="6"/>
      <c r="H3" s="6"/>
      <c r="I3" s="6"/>
      <c r="J3" s="237" t="s">
        <v>1</v>
      </c>
    </row>
    <row r="4" ht="30" customHeight="1" spans="1:10">
      <c r="A4" s="7" t="s">
        <v>372</v>
      </c>
      <c r="B4" s="8"/>
      <c r="C4" s="9"/>
      <c r="D4" s="9"/>
      <c r="E4" s="10"/>
      <c r="F4" s="11" t="s">
        <v>373</v>
      </c>
      <c r="G4" s="10"/>
      <c r="H4" s="12" t="s">
        <v>70</v>
      </c>
      <c r="I4" s="9"/>
      <c r="J4" s="10"/>
    </row>
    <row r="5" ht="32.25" customHeight="1" spans="1:10">
      <c r="A5" s="13" t="s">
        <v>374</v>
      </c>
      <c r="B5" s="14"/>
      <c r="C5" s="14"/>
      <c r="D5" s="14"/>
      <c r="E5" s="14"/>
      <c r="F5" s="14"/>
      <c r="G5" s="14"/>
      <c r="H5" s="14"/>
      <c r="I5" s="15"/>
      <c r="J5" s="16" t="s">
        <v>375</v>
      </c>
    </row>
    <row r="6" ht="99.75" customHeight="1" spans="1:10">
      <c r="A6" s="17" t="s">
        <v>376</v>
      </c>
      <c r="B6" s="18" t="s">
        <v>377</v>
      </c>
      <c r="C6" s="19" t="s">
        <v>378</v>
      </c>
      <c r="D6" s="19"/>
      <c r="E6" s="19"/>
      <c r="F6" s="19"/>
      <c r="G6" s="19"/>
      <c r="H6" s="19"/>
      <c r="I6" s="19"/>
      <c r="J6" s="20" t="s">
        <v>379</v>
      </c>
    </row>
    <row r="7" ht="99.75" customHeight="1" spans="1:10">
      <c r="A7" s="17"/>
      <c r="B7" s="18" t="str">
        <f>"总体绩效目标（"&amp;"2026"&amp;"-"&amp;("2026"+2)&amp;"年期间）"</f>
        <v>总体绩效目标（2026-2028年期间）</v>
      </c>
      <c r="C7" s="19" t="s">
        <v>380</v>
      </c>
      <c r="D7" s="19"/>
      <c r="E7" s="19"/>
      <c r="F7" s="19"/>
      <c r="G7" s="19"/>
      <c r="H7" s="19"/>
      <c r="I7" s="19"/>
      <c r="J7" s="20" t="s">
        <v>381</v>
      </c>
    </row>
    <row r="8" ht="75" customHeight="1" spans="1:10">
      <c r="A8" s="18" t="s">
        <v>382</v>
      </c>
      <c r="B8" s="21" t="str">
        <f>"预算年度（"&amp;"2026"&amp;"年）绩效目标"</f>
        <v>预算年度（2026年）绩效目标</v>
      </c>
      <c r="C8" s="22" t="s">
        <v>383</v>
      </c>
      <c r="D8" s="22"/>
      <c r="E8" s="22"/>
      <c r="F8" s="22"/>
      <c r="G8" s="22"/>
      <c r="H8" s="22"/>
      <c r="I8" s="22"/>
      <c r="J8" s="23" t="s">
        <v>384</v>
      </c>
    </row>
    <row r="9" ht="32.25" customHeight="1" spans="1:10">
      <c r="A9" s="24" t="s">
        <v>385</v>
      </c>
      <c r="B9" s="24"/>
      <c r="C9" s="24"/>
      <c r="D9" s="24"/>
      <c r="E9" s="24"/>
      <c r="F9" s="24"/>
      <c r="G9" s="24"/>
      <c r="H9" s="24"/>
      <c r="I9" s="24"/>
      <c r="J9" s="24"/>
    </row>
    <row r="10" ht="32.25" customHeight="1" spans="1:10">
      <c r="A10" s="18" t="s">
        <v>386</v>
      </c>
      <c r="B10" s="18"/>
      <c r="C10" s="17" t="s">
        <v>387</v>
      </c>
      <c r="D10" s="17"/>
      <c r="E10" s="17"/>
      <c r="F10" s="17" t="s">
        <v>388</v>
      </c>
      <c r="G10" s="17"/>
      <c r="H10" s="17" t="s">
        <v>389</v>
      </c>
      <c r="I10" s="17"/>
      <c r="J10" s="17"/>
    </row>
    <row r="11" ht="32.25" customHeight="1" spans="1:10">
      <c r="A11" s="18"/>
      <c r="B11" s="18"/>
      <c r="C11" s="17"/>
      <c r="D11" s="17"/>
      <c r="E11" s="17"/>
      <c r="F11" s="17"/>
      <c r="G11" s="17"/>
      <c r="H11" s="18" t="s">
        <v>390</v>
      </c>
      <c r="I11" s="18" t="s">
        <v>391</v>
      </c>
      <c r="J11" s="18" t="s">
        <v>392</v>
      </c>
    </row>
    <row r="12" ht="24" customHeight="1" spans="1:10">
      <c r="A12" s="25" t="s">
        <v>55</v>
      </c>
      <c r="B12" s="26"/>
      <c r="C12" s="26"/>
      <c r="D12" s="26"/>
      <c r="E12" s="26"/>
      <c r="F12" s="26"/>
      <c r="G12" s="27"/>
      <c r="H12" s="28"/>
      <c r="I12" s="28"/>
      <c r="J12" s="28"/>
    </row>
    <row r="13" ht="34.5" customHeight="1" spans="1:10">
      <c r="A13" s="29"/>
      <c r="B13" s="30"/>
      <c r="C13" s="29"/>
      <c r="D13" s="30"/>
      <c r="E13" s="30"/>
      <c r="F13" s="30"/>
      <c r="G13" s="30"/>
      <c r="H13" s="31">
        <v>58143905.6</v>
      </c>
      <c r="I13" s="31"/>
      <c r="J13" s="31"/>
    </row>
    <row r="14" ht="32.25" customHeight="1" spans="1:10">
      <c r="A14" s="24" t="s">
        <v>393</v>
      </c>
      <c r="B14" s="24"/>
      <c r="C14" s="24"/>
      <c r="D14" s="24"/>
      <c r="E14" s="24"/>
      <c r="F14" s="24"/>
      <c r="G14" s="24"/>
      <c r="H14" s="24"/>
      <c r="I14" s="24"/>
      <c r="J14" s="24"/>
    </row>
    <row r="15" ht="32.25" customHeight="1" spans="1:10">
      <c r="A15" s="32" t="s">
        <v>394</v>
      </c>
      <c r="B15" s="32"/>
      <c r="C15" s="32"/>
      <c r="D15" s="32"/>
      <c r="E15" s="32"/>
      <c r="F15" s="32"/>
      <c r="G15" s="32"/>
      <c r="H15" s="33" t="s">
        <v>395</v>
      </c>
      <c r="I15" s="34" t="s">
        <v>276</v>
      </c>
      <c r="J15" s="33" t="s">
        <v>396</v>
      </c>
    </row>
    <row r="16" ht="36" customHeight="1" spans="1:10">
      <c r="A16" s="35" t="s">
        <v>269</v>
      </c>
      <c r="B16" s="35" t="s">
        <v>397</v>
      </c>
      <c r="C16" s="36" t="s">
        <v>271</v>
      </c>
      <c r="D16" s="36" t="s">
        <v>272</v>
      </c>
      <c r="E16" s="36" t="s">
        <v>273</v>
      </c>
      <c r="F16" s="36" t="s">
        <v>274</v>
      </c>
      <c r="G16" s="36" t="s">
        <v>275</v>
      </c>
      <c r="H16" s="37"/>
      <c r="I16" s="37"/>
      <c r="J16" s="37"/>
    </row>
    <row r="17" ht="32.25" customHeight="1" spans="1:10">
      <c r="A17" s="38" t="s">
        <v>278</v>
      </c>
      <c r="B17" s="39" t="s">
        <v>279</v>
      </c>
      <c r="C17" s="39" t="s">
        <v>398</v>
      </c>
      <c r="D17" s="40"/>
      <c r="E17" s="40">
        <v>1</v>
      </c>
      <c r="F17" s="41"/>
      <c r="G17" s="41"/>
      <c r="H17" s="42"/>
      <c r="I17" s="42"/>
      <c r="J17" s="41" t="s">
        <v>399</v>
      </c>
    </row>
    <row r="18" customHeight="1" spans="1:10">
      <c r="A18" s="43"/>
      <c r="B18" s="39" t="s">
        <v>286</v>
      </c>
      <c r="C18" s="39" t="s">
        <v>400</v>
      </c>
      <c r="D18" s="40"/>
      <c r="E18" s="44" t="s">
        <v>401</v>
      </c>
      <c r="F18" s="41"/>
      <c r="G18" s="41"/>
      <c r="H18" s="42"/>
      <c r="I18" s="42"/>
      <c r="J18" s="41" t="s">
        <v>402</v>
      </c>
    </row>
    <row r="19" customHeight="1" spans="1:10">
      <c r="A19" s="43"/>
      <c r="B19" s="39" t="s">
        <v>286</v>
      </c>
      <c r="C19" s="39" t="s">
        <v>403</v>
      </c>
      <c r="D19" s="40"/>
      <c r="E19" s="44" t="s">
        <v>404</v>
      </c>
      <c r="F19" s="41"/>
      <c r="G19" s="41"/>
      <c r="H19" s="42"/>
      <c r="I19" s="42"/>
      <c r="J19" s="41" t="s">
        <v>402</v>
      </c>
    </row>
    <row r="20" customHeight="1" spans="1:10">
      <c r="A20" s="43"/>
      <c r="B20" s="39" t="s">
        <v>286</v>
      </c>
      <c r="C20" s="39" t="s">
        <v>405</v>
      </c>
      <c r="D20" s="40"/>
      <c r="E20" s="44" t="s">
        <v>406</v>
      </c>
      <c r="F20" s="41"/>
      <c r="G20" s="41"/>
      <c r="H20" s="42"/>
      <c r="I20" s="42"/>
      <c r="J20" s="41" t="s">
        <v>402</v>
      </c>
    </row>
    <row r="21" customHeight="1" spans="1:10">
      <c r="A21" s="43"/>
      <c r="B21" s="39" t="s">
        <v>286</v>
      </c>
      <c r="C21" s="39" t="s">
        <v>407</v>
      </c>
      <c r="D21" s="40"/>
      <c r="E21" s="44" t="s">
        <v>408</v>
      </c>
      <c r="F21" s="41"/>
      <c r="G21" s="41"/>
      <c r="H21" s="42"/>
      <c r="I21" s="42"/>
      <c r="J21" s="41" t="s">
        <v>402</v>
      </c>
    </row>
    <row r="22" customHeight="1" spans="1:10">
      <c r="A22" s="43"/>
      <c r="B22" s="39" t="s">
        <v>286</v>
      </c>
      <c r="C22" s="39" t="s">
        <v>409</v>
      </c>
      <c r="D22" s="40"/>
      <c r="E22" s="44" t="s">
        <v>401</v>
      </c>
      <c r="F22" s="41"/>
      <c r="G22" s="41"/>
      <c r="H22" s="42"/>
      <c r="I22" s="42"/>
      <c r="J22" s="41" t="s">
        <v>410</v>
      </c>
    </row>
    <row r="23" customHeight="1" spans="1:10">
      <c r="A23" s="43"/>
      <c r="B23" s="39" t="s">
        <v>286</v>
      </c>
      <c r="C23" s="39" t="s">
        <v>411</v>
      </c>
      <c r="D23" s="40"/>
      <c r="E23" s="45" t="s">
        <v>412</v>
      </c>
      <c r="F23" s="41"/>
      <c r="G23" s="41"/>
      <c r="H23" s="42"/>
      <c r="I23" s="42"/>
      <c r="J23" s="41" t="s">
        <v>413</v>
      </c>
    </row>
    <row r="24" customHeight="1" spans="1:10">
      <c r="A24" s="43"/>
      <c r="B24" s="39" t="s">
        <v>286</v>
      </c>
      <c r="C24" s="39" t="s">
        <v>414</v>
      </c>
      <c r="D24" s="40"/>
      <c r="E24" s="40">
        <v>1</v>
      </c>
      <c r="F24" s="41"/>
      <c r="G24" s="41"/>
      <c r="H24" s="42"/>
      <c r="I24" s="42"/>
      <c r="J24" s="41" t="s">
        <v>415</v>
      </c>
    </row>
    <row r="25" customHeight="1" spans="1:10">
      <c r="A25" s="43"/>
      <c r="B25" s="39" t="s">
        <v>292</v>
      </c>
      <c r="C25" s="39" t="s">
        <v>416</v>
      </c>
      <c r="D25" s="40"/>
      <c r="E25" s="40">
        <v>1</v>
      </c>
      <c r="F25" s="41"/>
      <c r="G25" s="41"/>
      <c r="H25" s="42"/>
      <c r="I25" s="42"/>
      <c r="J25" s="41" t="s">
        <v>417</v>
      </c>
    </row>
    <row r="26" customHeight="1" spans="1:10">
      <c r="A26" s="43"/>
      <c r="B26" s="39" t="s">
        <v>418</v>
      </c>
      <c r="C26" s="39" t="s">
        <v>419</v>
      </c>
      <c r="D26" s="40"/>
      <c r="E26" s="40">
        <v>1</v>
      </c>
      <c r="F26" s="41"/>
      <c r="G26" s="41"/>
      <c r="H26" s="42"/>
      <c r="I26" s="42"/>
      <c r="J26" s="41" t="s">
        <v>420</v>
      </c>
    </row>
    <row r="27" customHeight="1" spans="1:10">
      <c r="A27" s="43"/>
      <c r="B27" s="39" t="s">
        <v>418</v>
      </c>
      <c r="C27" s="39" t="s">
        <v>421</v>
      </c>
      <c r="D27" s="40"/>
      <c r="E27" s="40">
        <v>1</v>
      </c>
      <c r="F27" s="41"/>
      <c r="G27" s="41"/>
      <c r="H27" s="42"/>
      <c r="I27" s="42"/>
      <c r="J27" s="41" t="s">
        <v>420</v>
      </c>
    </row>
    <row r="28" customHeight="1" spans="1:10">
      <c r="A28" s="43"/>
      <c r="B28" s="39" t="s">
        <v>418</v>
      </c>
      <c r="C28" s="39" t="s">
        <v>422</v>
      </c>
      <c r="D28" s="40"/>
      <c r="E28" s="40">
        <v>1</v>
      </c>
      <c r="F28" s="41"/>
      <c r="G28" s="41"/>
      <c r="H28" s="42"/>
      <c r="I28" s="42"/>
      <c r="J28" s="41" t="s">
        <v>420</v>
      </c>
    </row>
    <row r="29" customHeight="1" spans="1:10">
      <c r="A29" s="43"/>
      <c r="B29" s="39" t="s">
        <v>418</v>
      </c>
      <c r="C29" s="39" t="s">
        <v>423</v>
      </c>
      <c r="D29" s="40"/>
      <c r="E29" s="40">
        <v>1</v>
      </c>
      <c r="F29" s="41"/>
      <c r="G29" s="41"/>
      <c r="H29" s="42"/>
      <c r="I29" s="42"/>
      <c r="J29" s="41" t="s">
        <v>420</v>
      </c>
    </row>
    <row r="30" customHeight="1" spans="1:10">
      <c r="A30" s="46"/>
      <c r="B30" s="39" t="s">
        <v>418</v>
      </c>
      <c r="C30" s="39" t="s">
        <v>424</v>
      </c>
      <c r="D30" s="40"/>
      <c r="E30" s="40">
        <v>1</v>
      </c>
      <c r="F30" s="41"/>
      <c r="G30" s="41"/>
      <c r="H30" s="42"/>
      <c r="I30" s="42"/>
      <c r="J30" s="41" t="s">
        <v>420</v>
      </c>
    </row>
    <row r="31" customHeight="1" spans="1:10">
      <c r="A31" s="47" t="s">
        <v>295</v>
      </c>
      <c r="B31" s="39" t="s">
        <v>425</v>
      </c>
      <c r="C31" s="39" t="s">
        <v>426</v>
      </c>
      <c r="D31" s="40"/>
      <c r="E31" s="40">
        <v>1</v>
      </c>
      <c r="F31" s="41"/>
      <c r="G31" s="41"/>
      <c r="H31" s="42"/>
      <c r="I31" s="42"/>
      <c r="J31" s="41" t="s">
        <v>427</v>
      </c>
    </row>
    <row r="32" customHeight="1" spans="1:10">
      <c r="A32" s="48"/>
      <c r="B32" s="39" t="s">
        <v>428</v>
      </c>
      <c r="C32" s="39" t="s">
        <v>429</v>
      </c>
      <c r="D32" s="40"/>
      <c r="E32" s="40">
        <v>1</v>
      </c>
      <c r="F32" s="41"/>
      <c r="G32" s="41"/>
      <c r="H32" s="42"/>
      <c r="I32" s="42"/>
      <c r="J32" s="41" t="s">
        <v>430</v>
      </c>
    </row>
    <row r="33" customHeight="1" spans="1:10">
      <c r="A33" s="49" t="s">
        <v>300</v>
      </c>
      <c r="B33" s="50" t="s">
        <v>431</v>
      </c>
      <c r="C33" s="39" t="s">
        <v>432</v>
      </c>
      <c r="D33" s="40"/>
      <c r="E33" s="40">
        <v>0.95</v>
      </c>
      <c r="F33" s="41"/>
      <c r="G33" s="41"/>
      <c r="H33" s="42"/>
      <c r="I33" s="42"/>
      <c r="J33" s="41" t="s">
        <v>433</v>
      </c>
    </row>
  </sheetData>
  <mergeCells count="24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A17:A30"/>
    <mergeCell ref="A31:A32"/>
    <mergeCell ref="H15:H16"/>
    <mergeCell ref="I15:I16"/>
    <mergeCell ref="J15:J16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93" t="s">
        <v>52</v>
      </c>
    </row>
    <row r="2" ht="41.25" customHeight="1" spans="1:19">
      <c r="A2" s="87" t="str">
        <f>"2026"&amp;"年部门收入预算表"</f>
        <v>2026年部门收入预算表</v>
      </c>
    </row>
    <row r="3" ht="17.25" customHeight="1" spans="1:19">
      <c r="A3" s="90" t="str">
        <f>"单位名称："&amp;"云南省昆明市东川区第一中学"</f>
        <v>单位名称：云南省昆明市东川区第一中学</v>
      </c>
      <c r="S3" s="92" t="s">
        <v>1</v>
      </c>
    </row>
    <row r="4" ht="21.75" customHeight="1" spans="1:19">
      <c r="A4" s="223" t="s">
        <v>53</v>
      </c>
      <c r="B4" s="224" t="s">
        <v>54</v>
      </c>
      <c r="C4" s="224" t="s">
        <v>55</v>
      </c>
      <c r="D4" s="225" t="s">
        <v>56</v>
      </c>
      <c r="E4" s="225"/>
      <c r="F4" s="225"/>
      <c r="G4" s="225"/>
      <c r="H4" s="225"/>
      <c r="I4" s="172"/>
      <c r="J4" s="225"/>
      <c r="K4" s="225"/>
      <c r="L4" s="225"/>
      <c r="M4" s="225"/>
      <c r="N4" s="226"/>
      <c r="O4" s="225" t="s">
        <v>45</v>
      </c>
      <c r="P4" s="225"/>
      <c r="Q4" s="225"/>
      <c r="R4" s="225"/>
      <c r="S4" s="226"/>
    </row>
    <row r="5" ht="27" customHeight="1" spans="1:19">
      <c r="A5" s="227"/>
      <c r="B5" s="228"/>
      <c r="C5" s="228"/>
      <c r="D5" s="228" t="s">
        <v>57</v>
      </c>
      <c r="E5" s="228" t="s">
        <v>58</v>
      </c>
      <c r="F5" s="228" t="s">
        <v>59</v>
      </c>
      <c r="G5" s="228" t="s">
        <v>60</v>
      </c>
      <c r="H5" s="228" t="s">
        <v>61</v>
      </c>
      <c r="I5" s="229" t="s">
        <v>62</v>
      </c>
      <c r="J5" s="230"/>
      <c r="K5" s="230"/>
      <c r="L5" s="230"/>
      <c r="M5" s="230"/>
      <c r="N5" s="231"/>
      <c r="O5" s="228" t="s">
        <v>57</v>
      </c>
      <c r="P5" s="228" t="s">
        <v>58</v>
      </c>
      <c r="Q5" s="228" t="s">
        <v>59</v>
      </c>
      <c r="R5" s="228" t="s">
        <v>60</v>
      </c>
      <c r="S5" s="228" t="s">
        <v>63</v>
      </c>
    </row>
    <row r="6" ht="30" customHeight="1" spans="1:19">
      <c r="A6" s="232"/>
      <c r="B6" s="152"/>
      <c r="C6" s="158"/>
      <c r="D6" s="158"/>
      <c r="E6" s="158"/>
      <c r="F6" s="158"/>
      <c r="G6" s="158"/>
      <c r="H6" s="158"/>
      <c r="I6" s="113" t="s">
        <v>57</v>
      </c>
      <c r="J6" s="231" t="s">
        <v>64</v>
      </c>
      <c r="K6" s="231" t="s">
        <v>65</v>
      </c>
      <c r="L6" s="231" t="s">
        <v>66</v>
      </c>
      <c r="M6" s="231" t="s">
        <v>67</v>
      </c>
      <c r="N6" s="231" t="s">
        <v>68</v>
      </c>
      <c r="O6" s="233"/>
      <c r="P6" s="233"/>
      <c r="Q6" s="233"/>
      <c r="R6" s="233"/>
      <c r="S6" s="158"/>
    </row>
    <row r="7" ht="15" customHeight="1" spans="1:19">
      <c r="A7" s="234">
        <v>1</v>
      </c>
      <c r="B7" s="234">
        <v>2</v>
      </c>
      <c r="C7" s="234">
        <v>3</v>
      </c>
      <c r="D7" s="234">
        <v>4</v>
      </c>
      <c r="E7" s="234">
        <v>5</v>
      </c>
      <c r="F7" s="234">
        <v>6</v>
      </c>
      <c r="G7" s="234">
        <v>7</v>
      </c>
      <c r="H7" s="234">
        <v>8</v>
      </c>
      <c r="I7" s="113">
        <v>9</v>
      </c>
      <c r="J7" s="234">
        <v>10</v>
      </c>
      <c r="K7" s="234">
        <v>11</v>
      </c>
      <c r="L7" s="234">
        <v>12</v>
      </c>
      <c r="M7" s="234">
        <v>13</v>
      </c>
      <c r="N7" s="234">
        <v>14</v>
      </c>
      <c r="O7" s="234">
        <v>15</v>
      </c>
      <c r="P7" s="234">
        <v>16</v>
      </c>
      <c r="Q7" s="234">
        <v>17</v>
      </c>
      <c r="R7" s="234">
        <v>18</v>
      </c>
      <c r="S7" s="234">
        <v>19</v>
      </c>
    </row>
    <row r="8" ht="18" customHeight="1" spans="1:19">
      <c r="A8" s="67" t="s">
        <v>69</v>
      </c>
      <c r="B8" s="67" t="s">
        <v>70</v>
      </c>
      <c r="C8" s="124">
        <v>58143905.6</v>
      </c>
      <c r="D8" s="124">
        <v>58143905.6</v>
      </c>
      <c r="E8" s="124">
        <v>55843905.6</v>
      </c>
      <c r="F8" s="124"/>
      <c r="G8" s="124"/>
      <c r="H8" s="124">
        <v>2300000</v>
      </c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</row>
    <row r="9" ht="18" customHeight="1" spans="1:19">
      <c r="A9" s="96" t="s">
        <v>55</v>
      </c>
      <c r="B9" s="235"/>
      <c r="C9" s="124">
        <v>58143905.6</v>
      </c>
      <c r="D9" s="124">
        <v>58143905.6</v>
      </c>
      <c r="E9" s="124">
        <v>55843905.6</v>
      </c>
      <c r="F9" s="124"/>
      <c r="G9" s="124"/>
      <c r="H9" s="124">
        <v>2300000</v>
      </c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92" t="s">
        <v>71</v>
      </c>
    </row>
    <row r="2" ht="41.25" customHeight="1" spans="1:15">
      <c r="A2" s="87" t="str">
        <f>"2026"&amp;"年部门支出预算表"</f>
        <v>2026年部门支出预算表</v>
      </c>
    </row>
    <row r="3" ht="17.25" customHeight="1" spans="1:15">
      <c r="A3" s="90" t="str">
        <f>"单位名称："&amp;"云南省昆明市东川区第一中学"</f>
        <v>单位名称：云南省昆明市东川区第一中学</v>
      </c>
      <c r="O3" s="92" t="s">
        <v>1</v>
      </c>
    </row>
    <row r="4" ht="27" customHeight="1" spans="1:15">
      <c r="A4" s="209" t="s">
        <v>72</v>
      </c>
      <c r="B4" s="209" t="s">
        <v>73</v>
      </c>
      <c r="C4" s="209" t="s">
        <v>55</v>
      </c>
      <c r="D4" s="210" t="s">
        <v>58</v>
      </c>
      <c r="E4" s="211"/>
      <c r="F4" s="212"/>
      <c r="G4" s="213" t="s">
        <v>59</v>
      </c>
      <c r="H4" s="213" t="s">
        <v>60</v>
      </c>
      <c r="I4" s="213" t="s">
        <v>74</v>
      </c>
      <c r="J4" s="210" t="s">
        <v>62</v>
      </c>
      <c r="K4" s="211"/>
      <c r="L4" s="211"/>
      <c r="M4" s="211"/>
      <c r="N4" s="214"/>
      <c r="O4" s="215"/>
    </row>
    <row r="5" ht="42" customHeight="1" spans="1:15">
      <c r="A5" s="216"/>
      <c r="B5" s="216"/>
      <c r="C5" s="217"/>
      <c r="D5" s="218" t="s">
        <v>57</v>
      </c>
      <c r="E5" s="218" t="s">
        <v>75</v>
      </c>
      <c r="F5" s="218" t="s">
        <v>76</v>
      </c>
      <c r="G5" s="217"/>
      <c r="H5" s="217"/>
      <c r="I5" s="219"/>
      <c r="J5" s="218" t="s">
        <v>57</v>
      </c>
      <c r="K5" s="203" t="s">
        <v>77</v>
      </c>
      <c r="L5" s="203" t="s">
        <v>78</v>
      </c>
      <c r="M5" s="203" t="s">
        <v>79</v>
      </c>
      <c r="N5" s="203" t="s">
        <v>80</v>
      </c>
      <c r="O5" s="203" t="s">
        <v>81</v>
      </c>
    </row>
    <row r="6" ht="18" customHeight="1" spans="1:15">
      <c r="A6" s="99" t="s">
        <v>82</v>
      </c>
      <c r="B6" s="99" t="s">
        <v>83</v>
      </c>
      <c r="C6" s="99" t="s">
        <v>84</v>
      </c>
      <c r="D6" s="102" t="s">
        <v>85</v>
      </c>
      <c r="E6" s="102" t="s">
        <v>86</v>
      </c>
      <c r="F6" s="102" t="s">
        <v>87</v>
      </c>
      <c r="G6" s="102" t="s">
        <v>88</v>
      </c>
      <c r="H6" s="102" t="s">
        <v>89</v>
      </c>
      <c r="I6" s="102" t="s">
        <v>90</v>
      </c>
      <c r="J6" s="102" t="s">
        <v>91</v>
      </c>
      <c r="K6" s="102" t="s">
        <v>92</v>
      </c>
      <c r="L6" s="102" t="s">
        <v>93</v>
      </c>
      <c r="M6" s="102" t="s">
        <v>94</v>
      </c>
      <c r="N6" s="99" t="s">
        <v>95</v>
      </c>
      <c r="O6" s="102" t="s">
        <v>96</v>
      </c>
    </row>
    <row r="7" ht="21" customHeight="1" spans="1:15">
      <c r="A7" s="103" t="s">
        <v>97</v>
      </c>
      <c r="B7" s="103" t="s">
        <v>98</v>
      </c>
      <c r="C7" s="124">
        <v>39460619.6</v>
      </c>
      <c r="D7" s="124">
        <v>37160619.6</v>
      </c>
      <c r="E7" s="124">
        <v>37160619.6</v>
      </c>
      <c r="F7" s="124"/>
      <c r="G7" s="124"/>
      <c r="H7" s="124"/>
      <c r="I7" s="124">
        <v>2300000</v>
      </c>
      <c r="J7" s="124"/>
      <c r="K7" s="124"/>
      <c r="L7" s="124"/>
      <c r="M7" s="124"/>
      <c r="N7" s="124"/>
      <c r="O7" s="124"/>
    </row>
    <row r="8" ht="21" customHeight="1" spans="1:15">
      <c r="A8" s="220" t="s">
        <v>99</v>
      </c>
      <c r="B8" s="220" t="s">
        <v>100</v>
      </c>
      <c r="C8" s="124">
        <v>39460619.6</v>
      </c>
      <c r="D8" s="124">
        <v>37160619.6</v>
      </c>
      <c r="E8" s="124">
        <v>37160619.6</v>
      </c>
      <c r="F8" s="124"/>
      <c r="G8" s="124"/>
      <c r="H8" s="124"/>
      <c r="I8" s="124">
        <v>2300000</v>
      </c>
      <c r="J8" s="124"/>
      <c r="K8" s="124"/>
      <c r="L8" s="124"/>
      <c r="M8" s="124"/>
      <c r="N8" s="124"/>
      <c r="O8" s="124"/>
    </row>
    <row r="9" ht="21" customHeight="1" spans="1:15">
      <c r="A9" s="221" t="s">
        <v>101</v>
      </c>
      <c r="B9" s="221" t="s">
        <v>102</v>
      </c>
      <c r="C9" s="124">
        <v>16331508</v>
      </c>
      <c r="D9" s="124">
        <v>16331508</v>
      </c>
      <c r="E9" s="124">
        <v>16331508</v>
      </c>
      <c r="F9" s="124"/>
      <c r="G9" s="124"/>
      <c r="H9" s="124"/>
      <c r="I9" s="124"/>
      <c r="J9" s="124"/>
      <c r="K9" s="124"/>
      <c r="L9" s="124"/>
      <c r="M9" s="124"/>
      <c r="N9" s="124"/>
      <c r="O9" s="124"/>
    </row>
    <row r="10" ht="21" customHeight="1" spans="1:15">
      <c r="A10" s="221" t="s">
        <v>103</v>
      </c>
      <c r="B10" s="221" t="s">
        <v>104</v>
      </c>
      <c r="C10" s="124">
        <v>22399166</v>
      </c>
      <c r="D10" s="124">
        <v>20099166</v>
      </c>
      <c r="E10" s="124">
        <v>20099166</v>
      </c>
      <c r="F10" s="124"/>
      <c r="G10" s="124"/>
      <c r="H10" s="124"/>
      <c r="I10" s="124">
        <v>2300000</v>
      </c>
      <c r="J10" s="124"/>
      <c r="K10" s="124"/>
      <c r="L10" s="124"/>
      <c r="M10" s="124"/>
      <c r="N10" s="124"/>
      <c r="O10" s="124"/>
    </row>
    <row r="11" ht="21" customHeight="1" spans="1:15">
      <c r="A11" s="221" t="s">
        <v>105</v>
      </c>
      <c r="B11" s="221" t="s">
        <v>106</v>
      </c>
      <c r="C11" s="124">
        <v>729945.6</v>
      </c>
      <c r="D11" s="124">
        <v>729945.6</v>
      </c>
      <c r="E11" s="124">
        <v>729945.6</v>
      </c>
      <c r="F11" s="124"/>
      <c r="G11" s="124"/>
      <c r="H11" s="124"/>
      <c r="I11" s="124"/>
      <c r="J11" s="124"/>
      <c r="K11" s="124"/>
      <c r="L11" s="124"/>
      <c r="M11" s="124"/>
      <c r="N11" s="124"/>
      <c r="O11" s="124"/>
    </row>
    <row r="12" ht="21" customHeight="1" spans="1:15">
      <c r="A12" s="103" t="s">
        <v>107</v>
      </c>
      <c r="B12" s="103" t="s">
        <v>108</v>
      </c>
      <c r="C12" s="124">
        <v>9225489</v>
      </c>
      <c r="D12" s="124">
        <v>9225489</v>
      </c>
      <c r="E12" s="124">
        <v>9139773</v>
      </c>
      <c r="F12" s="124">
        <v>85716</v>
      </c>
      <c r="G12" s="124"/>
      <c r="H12" s="124"/>
      <c r="I12" s="124"/>
      <c r="J12" s="124"/>
      <c r="K12" s="124"/>
      <c r="L12" s="124"/>
      <c r="M12" s="124"/>
      <c r="N12" s="124"/>
      <c r="O12" s="124"/>
    </row>
    <row r="13" ht="21" customHeight="1" spans="1:15">
      <c r="A13" s="220" t="s">
        <v>109</v>
      </c>
      <c r="B13" s="220" t="s">
        <v>110</v>
      </c>
      <c r="C13" s="124">
        <v>9139773</v>
      </c>
      <c r="D13" s="124">
        <v>9139773</v>
      </c>
      <c r="E13" s="124">
        <v>9139773</v>
      </c>
      <c r="F13" s="124"/>
      <c r="G13" s="124"/>
      <c r="H13" s="124"/>
      <c r="I13" s="124"/>
      <c r="J13" s="124"/>
      <c r="K13" s="124"/>
      <c r="L13" s="124"/>
      <c r="M13" s="124"/>
      <c r="N13" s="124"/>
      <c r="O13" s="124"/>
    </row>
    <row r="14" ht="21" customHeight="1" spans="1:15">
      <c r="A14" s="221" t="s">
        <v>111</v>
      </c>
      <c r="B14" s="221" t="s">
        <v>112</v>
      </c>
      <c r="C14" s="124">
        <v>1896000</v>
      </c>
      <c r="D14" s="124">
        <v>1896000</v>
      </c>
      <c r="E14" s="124">
        <v>1896000</v>
      </c>
      <c r="F14" s="124"/>
      <c r="G14" s="124"/>
      <c r="H14" s="124"/>
      <c r="I14" s="124"/>
      <c r="J14" s="124"/>
      <c r="K14" s="124"/>
      <c r="L14" s="124"/>
      <c r="M14" s="124"/>
      <c r="N14" s="124"/>
      <c r="O14" s="124"/>
    </row>
    <row r="15" ht="21" customHeight="1" spans="1:15">
      <c r="A15" s="221" t="s">
        <v>113</v>
      </c>
      <c r="B15" s="221" t="s">
        <v>114</v>
      </c>
      <c r="C15" s="124">
        <v>5628522</v>
      </c>
      <c r="D15" s="124">
        <v>5628522</v>
      </c>
      <c r="E15" s="124">
        <v>5628522</v>
      </c>
      <c r="F15" s="124"/>
      <c r="G15" s="124"/>
      <c r="H15" s="124"/>
      <c r="I15" s="124"/>
      <c r="J15" s="124"/>
      <c r="K15" s="124"/>
      <c r="L15" s="124"/>
      <c r="M15" s="124"/>
      <c r="N15" s="124"/>
      <c r="O15" s="124"/>
    </row>
    <row r="16" ht="21" customHeight="1" spans="1:15">
      <c r="A16" s="221" t="s">
        <v>115</v>
      </c>
      <c r="B16" s="221" t="s">
        <v>116</v>
      </c>
      <c r="C16" s="124">
        <v>1615251</v>
      </c>
      <c r="D16" s="124">
        <v>1615251</v>
      </c>
      <c r="E16" s="124">
        <v>1615251</v>
      </c>
      <c r="F16" s="124"/>
      <c r="G16" s="124"/>
      <c r="H16" s="124"/>
      <c r="I16" s="124"/>
      <c r="J16" s="124"/>
      <c r="K16" s="124"/>
      <c r="L16" s="124"/>
      <c r="M16" s="124"/>
      <c r="N16" s="124"/>
      <c r="O16" s="124"/>
    </row>
    <row r="17" ht="21" customHeight="1" spans="1:15">
      <c r="A17" s="220" t="s">
        <v>117</v>
      </c>
      <c r="B17" s="220" t="s">
        <v>118</v>
      </c>
      <c r="C17" s="124">
        <v>85716</v>
      </c>
      <c r="D17" s="124">
        <v>85716</v>
      </c>
      <c r="E17" s="124"/>
      <c r="F17" s="124">
        <v>85716</v>
      </c>
      <c r="G17" s="124"/>
      <c r="H17" s="124"/>
      <c r="I17" s="124"/>
      <c r="J17" s="124"/>
      <c r="K17" s="124"/>
      <c r="L17" s="124"/>
      <c r="M17" s="124"/>
      <c r="N17" s="124"/>
      <c r="O17" s="124"/>
    </row>
    <row r="18" ht="21" customHeight="1" spans="1:15">
      <c r="A18" s="221" t="s">
        <v>119</v>
      </c>
      <c r="B18" s="221" t="s">
        <v>120</v>
      </c>
      <c r="C18" s="124">
        <v>12720</v>
      </c>
      <c r="D18" s="124">
        <v>12720</v>
      </c>
      <c r="E18" s="124"/>
      <c r="F18" s="124">
        <v>12720</v>
      </c>
      <c r="G18" s="124"/>
      <c r="H18" s="124"/>
      <c r="I18" s="124"/>
      <c r="J18" s="124"/>
      <c r="K18" s="124"/>
      <c r="L18" s="124"/>
      <c r="M18" s="124"/>
      <c r="N18" s="124"/>
      <c r="O18" s="124"/>
    </row>
    <row r="19" ht="21" customHeight="1" spans="1:15">
      <c r="A19" s="221" t="s">
        <v>121</v>
      </c>
      <c r="B19" s="221" t="s">
        <v>122</v>
      </c>
      <c r="C19" s="124">
        <v>72996</v>
      </c>
      <c r="D19" s="124">
        <v>72996</v>
      </c>
      <c r="E19" s="124"/>
      <c r="F19" s="124">
        <v>72996</v>
      </c>
      <c r="G19" s="124"/>
      <c r="H19" s="124"/>
      <c r="I19" s="124"/>
      <c r="J19" s="124"/>
      <c r="K19" s="124"/>
      <c r="L19" s="124"/>
      <c r="M19" s="124"/>
      <c r="N19" s="124"/>
      <c r="O19" s="124"/>
    </row>
    <row r="20" ht="21" customHeight="1" spans="1:15">
      <c r="A20" s="103" t="s">
        <v>123</v>
      </c>
      <c r="B20" s="103" t="s">
        <v>124</v>
      </c>
      <c r="C20" s="124">
        <v>5211525</v>
      </c>
      <c r="D20" s="124">
        <v>5211525</v>
      </c>
      <c r="E20" s="124">
        <v>5211525</v>
      </c>
      <c r="F20" s="124"/>
      <c r="G20" s="124"/>
      <c r="H20" s="124"/>
      <c r="I20" s="124"/>
      <c r="J20" s="124"/>
      <c r="K20" s="124"/>
      <c r="L20" s="124"/>
      <c r="M20" s="124"/>
      <c r="N20" s="124"/>
      <c r="O20" s="124"/>
    </row>
    <row r="21" ht="21" customHeight="1" spans="1:15">
      <c r="A21" s="220" t="s">
        <v>125</v>
      </c>
      <c r="B21" s="220" t="s">
        <v>126</v>
      </c>
      <c r="C21" s="124">
        <v>5211525</v>
      </c>
      <c r="D21" s="124">
        <v>5211525</v>
      </c>
      <c r="E21" s="124">
        <v>5211525</v>
      </c>
      <c r="F21" s="124"/>
      <c r="G21" s="124"/>
      <c r="H21" s="124"/>
      <c r="I21" s="124"/>
      <c r="J21" s="124"/>
      <c r="K21" s="124"/>
      <c r="L21" s="124"/>
      <c r="M21" s="124"/>
      <c r="N21" s="124"/>
      <c r="O21" s="124"/>
    </row>
    <row r="22" ht="21" customHeight="1" spans="1:15">
      <c r="A22" s="221" t="s">
        <v>127</v>
      </c>
      <c r="B22" s="221" t="s">
        <v>128</v>
      </c>
      <c r="C22" s="124">
        <v>2801070</v>
      </c>
      <c r="D22" s="124">
        <v>2801070</v>
      </c>
      <c r="E22" s="124">
        <v>2801070</v>
      </c>
      <c r="F22" s="124"/>
      <c r="G22" s="124"/>
      <c r="H22" s="124"/>
      <c r="I22" s="124"/>
      <c r="J22" s="124"/>
      <c r="K22" s="124"/>
      <c r="L22" s="124"/>
      <c r="M22" s="124"/>
      <c r="N22" s="124"/>
      <c r="O22" s="124"/>
    </row>
    <row r="23" ht="21" customHeight="1" spans="1:15">
      <c r="A23" s="221" t="s">
        <v>129</v>
      </c>
      <c r="B23" s="221" t="s">
        <v>130</v>
      </c>
      <c r="C23" s="124">
        <v>2253315</v>
      </c>
      <c r="D23" s="124">
        <v>2253315</v>
      </c>
      <c r="E23" s="124">
        <v>2253315</v>
      </c>
      <c r="F23" s="124"/>
      <c r="G23" s="124"/>
      <c r="H23" s="124"/>
      <c r="I23" s="124"/>
      <c r="J23" s="124"/>
      <c r="K23" s="124"/>
      <c r="L23" s="124"/>
      <c r="M23" s="124"/>
      <c r="N23" s="124"/>
      <c r="O23" s="124"/>
    </row>
    <row r="24" ht="21" customHeight="1" spans="1:15">
      <c r="A24" s="221" t="s">
        <v>131</v>
      </c>
      <c r="B24" s="221" t="s">
        <v>132</v>
      </c>
      <c r="C24" s="124">
        <v>157140</v>
      </c>
      <c r="D24" s="124">
        <v>157140</v>
      </c>
      <c r="E24" s="124">
        <v>157140</v>
      </c>
      <c r="F24" s="124"/>
      <c r="G24" s="124"/>
      <c r="H24" s="124"/>
      <c r="I24" s="124"/>
      <c r="J24" s="124"/>
      <c r="K24" s="124"/>
      <c r="L24" s="124"/>
      <c r="M24" s="124"/>
      <c r="N24" s="124"/>
      <c r="O24" s="124"/>
    </row>
    <row r="25" ht="21" customHeight="1" spans="1:15">
      <c r="A25" s="103" t="s">
        <v>133</v>
      </c>
      <c r="B25" s="103" t="s">
        <v>134</v>
      </c>
      <c r="C25" s="124">
        <v>4246272</v>
      </c>
      <c r="D25" s="124">
        <v>4246272</v>
      </c>
      <c r="E25" s="124">
        <v>4246272</v>
      </c>
      <c r="F25" s="124"/>
      <c r="G25" s="124"/>
      <c r="H25" s="124"/>
      <c r="I25" s="124"/>
      <c r="J25" s="124"/>
      <c r="K25" s="124"/>
      <c r="L25" s="124"/>
      <c r="M25" s="124"/>
      <c r="N25" s="124"/>
      <c r="O25" s="124"/>
    </row>
    <row r="26" ht="21" customHeight="1" spans="1:15">
      <c r="A26" s="220" t="s">
        <v>135</v>
      </c>
      <c r="B26" s="220" t="s">
        <v>136</v>
      </c>
      <c r="C26" s="124">
        <v>4246272</v>
      </c>
      <c r="D26" s="124">
        <v>4246272</v>
      </c>
      <c r="E26" s="124">
        <v>4246272</v>
      </c>
      <c r="F26" s="124"/>
      <c r="G26" s="124"/>
      <c r="H26" s="124"/>
      <c r="I26" s="124"/>
      <c r="J26" s="124"/>
      <c r="K26" s="124"/>
      <c r="L26" s="124"/>
      <c r="M26" s="124"/>
      <c r="N26" s="124"/>
      <c r="O26" s="124"/>
    </row>
    <row r="27" ht="21" customHeight="1" spans="1:15">
      <c r="A27" s="221" t="s">
        <v>137</v>
      </c>
      <c r="B27" s="221" t="s">
        <v>138</v>
      </c>
      <c r="C27" s="124">
        <v>4246272</v>
      </c>
      <c r="D27" s="124">
        <v>4246272</v>
      </c>
      <c r="E27" s="124">
        <v>4246272</v>
      </c>
      <c r="F27" s="124"/>
      <c r="G27" s="124"/>
      <c r="H27" s="124"/>
      <c r="I27" s="124"/>
      <c r="J27" s="124"/>
      <c r="K27" s="124"/>
      <c r="L27" s="124"/>
      <c r="M27" s="124"/>
      <c r="N27" s="124"/>
      <c r="O27" s="124"/>
    </row>
    <row r="28" ht="21" customHeight="1" spans="1:15">
      <c r="A28" s="222" t="s">
        <v>55</v>
      </c>
      <c r="B28" s="83"/>
      <c r="C28" s="124">
        <v>58143905.6</v>
      </c>
      <c r="D28" s="124">
        <v>55843905.6</v>
      </c>
      <c r="E28" s="124">
        <v>55758189.6</v>
      </c>
      <c r="F28" s="124">
        <v>85716</v>
      </c>
      <c r="G28" s="124"/>
      <c r="H28" s="124"/>
      <c r="I28" s="124">
        <v>2300000</v>
      </c>
      <c r="J28" s="124"/>
      <c r="K28" s="124"/>
      <c r="L28" s="124"/>
      <c r="M28" s="124"/>
      <c r="N28" s="124"/>
      <c r="O28" s="124"/>
    </row>
  </sheetData>
  <mergeCells count="12">
    <mergeCell ref="A1:O1"/>
    <mergeCell ref="A2:O2"/>
    <mergeCell ref="A3:B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4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88"/>
      <c r="B1" s="92"/>
      <c r="C1" s="92"/>
      <c r="D1" s="92" t="s">
        <v>139</v>
      </c>
    </row>
    <row r="2" ht="41.25" customHeight="1" spans="1:4">
      <c r="A2" s="87" t="str">
        <f>"2026"&amp;"年部门财政拨款收支预算总表"</f>
        <v>2026年部门财政拨款收支预算总表</v>
      </c>
    </row>
    <row r="3" ht="17.25" customHeight="1" spans="1:4">
      <c r="A3" s="90" t="str">
        <f>"单位名称："&amp;"云南省昆明市东川区第一中学"</f>
        <v>单位名称：云南省昆明市东川区第一中学</v>
      </c>
      <c r="B3" s="202"/>
      <c r="D3" s="92" t="s">
        <v>1</v>
      </c>
    </row>
    <row r="4" ht="17.25" customHeight="1" spans="1:4">
      <c r="A4" s="203" t="s">
        <v>2</v>
      </c>
      <c r="B4" s="204"/>
      <c r="C4" s="203" t="s">
        <v>3</v>
      </c>
      <c r="D4" s="204"/>
    </row>
    <row r="5" ht="18.75" customHeight="1" spans="1:4">
      <c r="A5" s="203" t="s">
        <v>4</v>
      </c>
      <c r="B5" s="203" t="s">
        <v>5</v>
      </c>
      <c r="C5" s="203" t="s">
        <v>6</v>
      </c>
      <c r="D5" s="203" t="s">
        <v>5</v>
      </c>
    </row>
    <row r="6" ht="16.5" customHeight="1" spans="1:4">
      <c r="A6" s="205" t="s">
        <v>140</v>
      </c>
      <c r="B6" s="124">
        <v>55843905.6</v>
      </c>
      <c r="C6" s="205" t="s">
        <v>141</v>
      </c>
      <c r="D6" s="124">
        <v>55843905.6</v>
      </c>
    </row>
    <row r="7" ht="16.5" customHeight="1" spans="1:4">
      <c r="A7" s="205" t="s">
        <v>142</v>
      </c>
      <c r="B7" s="124">
        <v>55843905.6</v>
      </c>
      <c r="C7" s="205" t="s">
        <v>143</v>
      </c>
      <c r="D7" s="124"/>
    </row>
    <row r="8" ht="16.5" customHeight="1" spans="1:4">
      <c r="A8" s="205" t="s">
        <v>144</v>
      </c>
      <c r="B8" s="124"/>
      <c r="C8" s="205" t="s">
        <v>145</v>
      </c>
      <c r="D8" s="124"/>
    </row>
    <row r="9" ht="16.5" customHeight="1" spans="1:4">
      <c r="A9" s="205" t="s">
        <v>146</v>
      </c>
      <c r="B9" s="124"/>
      <c r="C9" s="205" t="s">
        <v>147</v>
      </c>
      <c r="D9" s="124"/>
    </row>
    <row r="10" ht="16.5" customHeight="1" spans="1:4">
      <c r="A10" s="205" t="s">
        <v>148</v>
      </c>
      <c r="B10" s="124"/>
      <c r="C10" s="205" t="s">
        <v>149</v>
      </c>
      <c r="D10" s="124"/>
    </row>
    <row r="11" ht="16.5" customHeight="1" spans="1:4">
      <c r="A11" s="205" t="s">
        <v>142</v>
      </c>
      <c r="B11" s="124"/>
      <c r="C11" s="205" t="s">
        <v>150</v>
      </c>
      <c r="D11" s="124">
        <v>37160619.6</v>
      </c>
    </row>
    <row r="12" ht="16.5" customHeight="1" spans="1:4">
      <c r="A12" s="26" t="s">
        <v>144</v>
      </c>
      <c r="B12" s="124"/>
      <c r="C12" s="112" t="s">
        <v>151</v>
      </c>
      <c r="D12" s="124"/>
    </row>
    <row r="13" ht="16.5" customHeight="1" spans="1:4">
      <c r="A13" s="26" t="s">
        <v>146</v>
      </c>
      <c r="B13" s="124"/>
      <c r="C13" s="112" t="s">
        <v>152</v>
      </c>
      <c r="D13" s="124"/>
    </row>
    <row r="14" ht="16.5" customHeight="1" spans="1:4">
      <c r="A14" s="206"/>
      <c r="B14" s="124"/>
      <c r="C14" s="112" t="s">
        <v>153</v>
      </c>
      <c r="D14" s="124">
        <v>9225489</v>
      </c>
    </row>
    <row r="15" ht="16.5" customHeight="1" spans="1:4">
      <c r="A15" s="206"/>
      <c r="B15" s="124"/>
      <c r="C15" s="112" t="s">
        <v>154</v>
      </c>
      <c r="D15" s="124">
        <v>5211525</v>
      </c>
    </row>
    <row r="16" ht="16.5" customHeight="1" spans="1:4">
      <c r="A16" s="206"/>
      <c r="B16" s="124"/>
      <c r="C16" s="112" t="s">
        <v>155</v>
      </c>
      <c r="D16" s="124"/>
    </row>
    <row r="17" ht="16.5" customHeight="1" spans="1:4">
      <c r="A17" s="206"/>
      <c r="B17" s="124"/>
      <c r="C17" s="112" t="s">
        <v>156</v>
      </c>
      <c r="D17" s="124"/>
    </row>
    <row r="18" ht="16.5" customHeight="1" spans="1:4">
      <c r="A18" s="206"/>
      <c r="B18" s="124"/>
      <c r="C18" s="112" t="s">
        <v>157</v>
      </c>
      <c r="D18" s="124"/>
    </row>
    <row r="19" ht="16.5" customHeight="1" spans="1:4">
      <c r="A19" s="206"/>
      <c r="B19" s="124"/>
      <c r="C19" s="112" t="s">
        <v>158</v>
      </c>
      <c r="D19" s="124"/>
    </row>
    <row r="20" ht="16.5" customHeight="1" spans="1:4">
      <c r="A20" s="206"/>
      <c r="B20" s="124"/>
      <c r="C20" s="112" t="s">
        <v>159</v>
      </c>
      <c r="D20" s="124"/>
    </row>
    <row r="21" ht="16.5" customHeight="1" spans="1:4">
      <c r="A21" s="206"/>
      <c r="B21" s="124"/>
      <c r="C21" s="112" t="s">
        <v>160</v>
      </c>
      <c r="D21" s="124"/>
    </row>
    <row r="22" ht="16.5" customHeight="1" spans="1:4">
      <c r="A22" s="206"/>
      <c r="B22" s="124"/>
      <c r="C22" s="112" t="s">
        <v>161</v>
      </c>
      <c r="D22" s="124"/>
    </row>
    <row r="23" ht="16.5" customHeight="1" spans="1:4">
      <c r="A23" s="206"/>
      <c r="B23" s="124"/>
      <c r="C23" s="112" t="s">
        <v>162</v>
      </c>
      <c r="D23" s="124"/>
    </row>
    <row r="24" ht="16.5" customHeight="1" spans="1:4">
      <c r="A24" s="206"/>
      <c r="B24" s="124"/>
      <c r="C24" s="112" t="s">
        <v>163</v>
      </c>
      <c r="D24" s="124"/>
    </row>
    <row r="25" ht="16.5" customHeight="1" spans="1:4">
      <c r="A25" s="206"/>
      <c r="B25" s="124"/>
      <c r="C25" s="112" t="s">
        <v>164</v>
      </c>
      <c r="D25" s="124">
        <v>4246272</v>
      </c>
    </row>
    <row r="26" ht="16.5" customHeight="1" spans="1:4">
      <c r="A26" s="206"/>
      <c r="B26" s="124"/>
      <c r="C26" s="112" t="s">
        <v>165</v>
      </c>
      <c r="D26" s="124"/>
    </row>
    <row r="27" ht="16.5" customHeight="1" spans="1:4">
      <c r="A27" s="206"/>
      <c r="B27" s="124"/>
      <c r="C27" s="112" t="s">
        <v>166</v>
      </c>
      <c r="D27" s="124"/>
    </row>
    <row r="28" ht="16.5" customHeight="1" spans="1:4">
      <c r="A28" s="206"/>
      <c r="B28" s="124"/>
      <c r="C28" s="112" t="s">
        <v>167</v>
      </c>
      <c r="D28" s="124"/>
    </row>
    <row r="29" ht="16.5" customHeight="1" spans="1:4">
      <c r="A29" s="206"/>
      <c r="B29" s="124"/>
      <c r="C29" s="112" t="s">
        <v>168</v>
      </c>
      <c r="D29" s="124"/>
    </row>
    <row r="30" ht="16.5" customHeight="1" spans="1:4">
      <c r="A30" s="206"/>
      <c r="B30" s="124"/>
      <c r="C30" s="112" t="s">
        <v>169</v>
      </c>
      <c r="D30" s="124"/>
    </row>
    <row r="31" ht="16.5" customHeight="1" spans="1:4">
      <c r="A31" s="206"/>
      <c r="B31" s="124"/>
      <c r="C31" s="26" t="s">
        <v>170</v>
      </c>
      <c r="D31" s="124"/>
    </row>
    <row r="32" ht="16.5" customHeight="1" spans="1:4">
      <c r="A32" s="206"/>
      <c r="B32" s="124"/>
      <c r="C32" s="26" t="s">
        <v>171</v>
      </c>
      <c r="D32" s="124"/>
    </row>
    <row r="33" ht="16.5" customHeight="1" spans="1:4">
      <c r="A33" s="206"/>
      <c r="B33" s="124"/>
      <c r="C33" s="77" t="s">
        <v>172</v>
      </c>
      <c r="D33" s="124"/>
    </row>
    <row r="34" ht="15" customHeight="1" spans="1:4">
      <c r="A34" s="207" t="s">
        <v>50</v>
      </c>
      <c r="B34" s="208">
        <v>55843905.6</v>
      </c>
      <c r="C34" s="207" t="s">
        <v>51</v>
      </c>
      <c r="D34" s="208">
        <v>55843905.6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8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76"/>
      <c r="F1" s="114"/>
      <c r="G1" s="177" t="s">
        <v>173</v>
      </c>
    </row>
    <row r="2" ht="41.25" customHeight="1" spans="1:7">
      <c r="A2" s="166" t="str">
        <f>"2026"&amp;"年一般公共预算支出预算表（按功能科目分类）"</f>
        <v>2026年一般公共预算支出预算表（按功能科目分类）</v>
      </c>
      <c r="B2" s="166"/>
      <c r="C2" s="166"/>
      <c r="D2" s="166"/>
      <c r="E2" s="166"/>
      <c r="F2" s="166"/>
      <c r="G2" s="166"/>
    </row>
    <row r="3" ht="18" customHeight="1" spans="1:7">
      <c r="A3" s="54" t="str">
        <f>"单位名称："&amp;"云南省昆明市东川区第一中学"</f>
        <v>单位名称：云南省昆明市东川区第一中学</v>
      </c>
      <c r="F3" s="163"/>
      <c r="G3" s="177" t="s">
        <v>1</v>
      </c>
    </row>
    <row r="4" ht="20.25" customHeight="1" spans="1:7">
      <c r="A4" s="197" t="s">
        <v>174</v>
      </c>
      <c r="B4" s="198"/>
      <c r="C4" s="167" t="s">
        <v>55</v>
      </c>
      <c r="D4" s="185" t="s">
        <v>75</v>
      </c>
      <c r="E4" s="14"/>
      <c r="F4" s="15"/>
      <c r="G4" s="179" t="s">
        <v>76</v>
      </c>
    </row>
    <row r="5" ht="20.25" customHeight="1" spans="1:7">
      <c r="A5" s="199" t="s">
        <v>72</v>
      </c>
      <c r="B5" s="199" t="s">
        <v>73</v>
      </c>
      <c r="C5" s="65"/>
      <c r="D5" s="17" t="s">
        <v>57</v>
      </c>
      <c r="E5" s="17" t="s">
        <v>175</v>
      </c>
      <c r="F5" s="17" t="s">
        <v>176</v>
      </c>
      <c r="G5" s="181"/>
    </row>
    <row r="6" ht="15" customHeight="1" spans="1:7">
      <c r="A6" s="25" t="s">
        <v>82</v>
      </c>
      <c r="B6" s="25" t="s">
        <v>83</v>
      </c>
      <c r="C6" s="25" t="s">
        <v>84</v>
      </c>
      <c r="D6" s="25" t="s">
        <v>85</v>
      </c>
      <c r="E6" s="25" t="s">
        <v>86</v>
      </c>
      <c r="F6" s="25" t="s">
        <v>87</v>
      </c>
      <c r="G6" s="25" t="s">
        <v>88</v>
      </c>
    </row>
    <row r="7" ht="18" customHeight="1" spans="1:7">
      <c r="A7" s="77" t="s">
        <v>97</v>
      </c>
      <c r="B7" s="77" t="s">
        <v>98</v>
      </c>
      <c r="C7" s="124">
        <v>37160619.6</v>
      </c>
      <c r="D7" s="124">
        <v>37160619.6</v>
      </c>
      <c r="E7" s="124">
        <v>36462219.6</v>
      </c>
      <c r="F7" s="124">
        <v>698400</v>
      </c>
      <c r="G7" s="124"/>
    </row>
    <row r="8" ht="18" customHeight="1" spans="1:7">
      <c r="A8" s="175" t="s">
        <v>99</v>
      </c>
      <c r="B8" s="175" t="s">
        <v>100</v>
      </c>
      <c r="C8" s="124">
        <v>37160619.6</v>
      </c>
      <c r="D8" s="124">
        <v>37160619.6</v>
      </c>
      <c r="E8" s="124">
        <v>36462219.6</v>
      </c>
      <c r="F8" s="124">
        <v>698400</v>
      </c>
      <c r="G8" s="124"/>
    </row>
    <row r="9" ht="18" customHeight="1" spans="1:7">
      <c r="A9" s="200" t="s">
        <v>101</v>
      </c>
      <c r="B9" s="200" t="s">
        <v>102</v>
      </c>
      <c r="C9" s="124">
        <v>16331508</v>
      </c>
      <c r="D9" s="124">
        <v>16331508</v>
      </c>
      <c r="E9" s="124">
        <v>16036308</v>
      </c>
      <c r="F9" s="124">
        <v>295200</v>
      </c>
      <c r="G9" s="124"/>
    </row>
    <row r="10" ht="18" customHeight="1" spans="1:7">
      <c r="A10" s="200" t="s">
        <v>103</v>
      </c>
      <c r="B10" s="200" t="s">
        <v>104</v>
      </c>
      <c r="C10" s="124">
        <v>20099166</v>
      </c>
      <c r="D10" s="124">
        <v>20099166</v>
      </c>
      <c r="E10" s="124">
        <v>19695966</v>
      </c>
      <c r="F10" s="124">
        <v>403200</v>
      </c>
      <c r="G10" s="124"/>
    </row>
    <row r="11" ht="18" customHeight="1" spans="1:7">
      <c r="A11" s="200" t="s">
        <v>105</v>
      </c>
      <c r="B11" s="200" t="s">
        <v>106</v>
      </c>
      <c r="C11" s="124">
        <v>729945.6</v>
      </c>
      <c r="D11" s="124">
        <v>729945.6</v>
      </c>
      <c r="E11" s="124">
        <v>729945.6</v>
      </c>
      <c r="F11" s="124"/>
      <c r="G11" s="124"/>
    </row>
    <row r="12" ht="18" customHeight="1" spans="1:7">
      <c r="A12" s="77" t="s">
        <v>107</v>
      </c>
      <c r="B12" s="77" t="s">
        <v>108</v>
      </c>
      <c r="C12" s="124">
        <v>9225489</v>
      </c>
      <c r="D12" s="124">
        <v>9139773</v>
      </c>
      <c r="E12" s="124">
        <v>9067773</v>
      </c>
      <c r="F12" s="124">
        <v>72000</v>
      </c>
      <c r="G12" s="124">
        <v>85716</v>
      </c>
    </row>
    <row r="13" ht="18" customHeight="1" spans="1:7">
      <c r="A13" s="175" t="s">
        <v>109</v>
      </c>
      <c r="B13" s="175" t="s">
        <v>110</v>
      </c>
      <c r="C13" s="124">
        <v>9139773</v>
      </c>
      <c r="D13" s="124">
        <v>9139773</v>
      </c>
      <c r="E13" s="124">
        <v>9067773</v>
      </c>
      <c r="F13" s="124">
        <v>72000</v>
      </c>
      <c r="G13" s="124"/>
    </row>
    <row r="14" ht="18" customHeight="1" spans="1:7">
      <c r="A14" s="200" t="s">
        <v>111</v>
      </c>
      <c r="B14" s="200" t="s">
        <v>112</v>
      </c>
      <c r="C14" s="124">
        <v>1896000</v>
      </c>
      <c r="D14" s="124">
        <v>1896000</v>
      </c>
      <c r="E14" s="124">
        <v>1824000</v>
      </c>
      <c r="F14" s="124">
        <v>72000</v>
      </c>
      <c r="G14" s="124"/>
    </row>
    <row r="15" ht="18" customHeight="1" spans="1:7">
      <c r="A15" s="200" t="s">
        <v>113</v>
      </c>
      <c r="B15" s="200" t="s">
        <v>114</v>
      </c>
      <c r="C15" s="124">
        <v>5628522</v>
      </c>
      <c r="D15" s="124">
        <v>5628522</v>
      </c>
      <c r="E15" s="124">
        <v>5628522</v>
      </c>
      <c r="F15" s="124"/>
      <c r="G15" s="124"/>
    </row>
    <row r="16" ht="18" customHeight="1" spans="1:7">
      <c r="A16" s="200" t="s">
        <v>115</v>
      </c>
      <c r="B16" s="200" t="s">
        <v>116</v>
      </c>
      <c r="C16" s="124">
        <v>1615251</v>
      </c>
      <c r="D16" s="124">
        <v>1615251</v>
      </c>
      <c r="E16" s="124">
        <v>1615251</v>
      </c>
      <c r="F16" s="124"/>
      <c r="G16" s="124"/>
    </row>
    <row r="17" ht="18" customHeight="1" spans="1:7">
      <c r="A17" s="175" t="s">
        <v>117</v>
      </c>
      <c r="B17" s="175" t="s">
        <v>118</v>
      </c>
      <c r="C17" s="124">
        <v>85716</v>
      </c>
      <c r="D17" s="124"/>
      <c r="E17" s="124"/>
      <c r="F17" s="124"/>
      <c r="G17" s="124">
        <v>85716</v>
      </c>
    </row>
    <row r="18" ht="18" customHeight="1" spans="1:7">
      <c r="A18" s="200" t="s">
        <v>119</v>
      </c>
      <c r="B18" s="200" t="s">
        <v>120</v>
      </c>
      <c r="C18" s="124">
        <v>12720</v>
      </c>
      <c r="D18" s="124"/>
      <c r="E18" s="124"/>
      <c r="F18" s="124"/>
      <c r="G18" s="124">
        <v>12720</v>
      </c>
    </row>
    <row r="19" ht="18" customHeight="1" spans="1:7">
      <c r="A19" s="200" t="s">
        <v>121</v>
      </c>
      <c r="B19" s="200" t="s">
        <v>122</v>
      </c>
      <c r="C19" s="124">
        <v>72996</v>
      </c>
      <c r="D19" s="124"/>
      <c r="E19" s="124"/>
      <c r="F19" s="124"/>
      <c r="G19" s="124">
        <v>72996</v>
      </c>
    </row>
    <row r="20" ht="18" customHeight="1" spans="1:7">
      <c r="A20" s="77" t="s">
        <v>123</v>
      </c>
      <c r="B20" s="77" t="s">
        <v>124</v>
      </c>
      <c r="C20" s="124">
        <v>5211525</v>
      </c>
      <c r="D20" s="124">
        <v>5211525</v>
      </c>
      <c r="E20" s="124">
        <v>5211525</v>
      </c>
      <c r="F20" s="124"/>
      <c r="G20" s="124"/>
    </row>
    <row r="21" ht="18" customHeight="1" spans="1:7">
      <c r="A21" s="175" t="s">
        <v>125</v>
      </c>
      <c r="B21" s="175" t="s">
        <v>126</v>
      </c>
      <c r="C21" s="124">
        <v>5211525</v>
      </c>
      <c r="D21" s="124">
        <v>5211525</v>
      </c>
      <c r="E21" s="124">
        <v>5211525</v>
      </c>
      <c r="F21" s="124"/>
      <c r="G21" s="124"/>
    </row>
    <row r="22" ht="18" customHeight="1" spans="1:7">
      <c r="A22" s="200" t="s">
        <v>127</v>
      </c>
      <c r="B22" s="200" t="s">
        <v>128</v>
      </c>
      <c r="C22" s="124">
        <v>2801070</v>
      </c>
      <c r="D22" s="124">
        <v>2801070</v>
      </c>
      <c r="E22" s="124">
        <v>2801070</v>
      </c>
      <c r="F22" s="124"/>
      <c r="G22" s="124"/>
    </row>
    <row r="23" ht="18" customHeight="1" spans="1:7">
      <c r="A23" s="200" t="s">
        <v>129</v>
      </c>
      <c r="B23" s="200" t="s">
        <v>130</v>
      </c>
      <c r="C23" s="124">
        <v>2253315</v>
      </c>
      <c r="D23" s="124">
        <v>2253315</v>
      </c>
      <c r="E23" s="124">
        <v>2253315</v>
      </c>
      <c r="F23" s="124"/>
      <c r="G23" s="124"/>
    </row>
    <row r="24" ht="18" customHeight="1" spans="1:7">
      <c r="A24" s="200" t="s">
        <v>131</v>
      </c>
      <c r="B24" s="200" t="s">
        <v>132</v>
      </c>
      <c r="C24" s="124">
        <v>157140</v>
      </c>
      <c r="D24" s="124">
        <v>157140</v>
      </c>
      <c r="E24" s="124">
        <v>157140</v>
      </c>
      <c r="F24" s="124"/>
      <c r="G24" s="124"/>
    </row>
    <row r="25" ht="18" customHeight="1" spans="1:7">
      <c r="A25" s="77" t="s">
        <v>133</v>
      </c>
      <c r="B25" s="77" t="s">
        <v>134</v>
      </c>
      <c r="C25" s="124">
        <v>4246272</v>
      </c>
      <c r="D25" s="124">
        <v>4246272</v>
      </c>
      <c r="E25" s="124">
        <v>4246272</v>
      </c>
      <c r="F25" s="124"/>
      <c r="G25" s="124"/>
    </row>
    <row r="26" ht="18" customHeight="1" spans="1:7">
      <c r="A26" s="175" t="s">
        <v>135</v>
      </c>
      <c r="B26" s="175" t="s">
        <v>136</v>
      </c>
      <c r="C26" s="124">
        <v>4246272</v>
      </c>
      <c r="D26" s="124">
        <v>4246272</v>
      </c>
      <c r="E26" s="124">
        <v>4246272</v>
      </c>
      <c r="F26" s="124"/>
      <c r="G26" s="124"/>
    </row>
    <row r="27" ht="18" customHeight="1" spans="1:7">
      <c r="A27" s="200" t="s">
        <v>137</v>
      </c>
      <c r="B27" s="200" t="s">
        <v>138</v>
      </c>
      <c r="C27" s="124">
        <v>4246272</v>
      </c>
      <c r="D27" s="124">
        <v>4246272</v>
      </c>
      <c r="E27" s="124">
        <v>4246272</v>
      </c>
      <c r="F27" s="124"/>
      <c r="G27" s="124"/>
    </row>
    <row r="28" ht="18" customHeight="1" spans="1:7">
      <c r="A28" s="123" t="s">
        <v>177</v>
      </c>
      <c r="B28" s="201" t="s">
        <v>177</v>
      </c>
      <c r="C28" s="124">
        <v>55843905.6</v>
      </c>
      <c r="D28" s="124">
        <v>55758189.6</v>
      </c>
      <c r="E28" s="124">
        <v>54987789.6</v>
      </c>
      <c r="F28" s="124">
        <v>770400</v>
      </c>
      <c r="G28" s="124">
        <v>85716</v>
      </c>
    </row>
  </sheetData>
  <mergeCells count="6">
    <mergeCell ref="A2:G2"/>
    <mergeCell ref="A4:B4"/>
    <mergeCell ref="D4:F4"/>
    <mergeCell ref="A28:B28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C17" sqref="C17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89"/>
      <c r="B1" s="89"/>
      <c r="C1" s="89"/>
      <c r="D1" s="89"/>
      <c r="E1" s="88"/>
      <c r="F1" s="193" t="s">
        <v>178</v>
      </c>
    </row>
    <row r="2" ht="41.25" customHeight="1" spans="1:6">
      <c r="A2" s="194" t="str">
        <f>"2026"&amp;"年一般公共预算“三公”经费支出预算表"</f>
        <v>2026年一般公共预算“三公”经费支出预算表</v>
      </c>
      <c r="B2" s="89"/>
      <c r="C2" s="89"/>
      <c r="D2" s="89"/>
      <c r="E2" s="88"/>
      <c r="F2" s="89"/>
    </row>
    <row r="3" customHeight="1" spans="1:6">
      <c r="A3" s="153" t="str">
        <f>"单位名称："&amp;"云南省昆明市东川区第一中学"</f>
        <v>单位名称：云南省昆明市东川区第一中学</v>
      </c>
      <c r="B3" s="195"/>
      <c r="D3" s="89"/>
      <c r="E3" s="88"/>
      <c r="F3" s="93" t="s">
        <v>1</v>
      </c>
    </row>
    <row r="4" ht="27" customHeight="1" spans="1:6">
      <c r="A4" s="94" t="s">
        <v>179</v>
      </c>
      <c r="B4" s="94" t="s">
        <v>180</v>
      </c>
      <c r="C4" s="96" t="s">
        <v>181</v>
      </c>
      <c r="D4" s="94"/>
      <c r="E4" s="95"/>
      <c r="F4" s="94" t="s">
        <v>182</v>
      </c>
    </row>
    <row r="5" ht="28.5" customHeight="1" spans="1:6">
      <c r="A5" s="196"/>
      <c r="B5" s="98"/>
      <c r="C5" s="95" t="s">
        <v>57</v>
      </c>
      <c r="D5" s="95" t="s">
        <v>183</v>
      </c>
      <c r="E5" s="95" t="s">
        <v>184</v>
      </c>
      <c r="F5" s="97"/>
    </row>
    <row r="6" ht="17.25" customHeight="1" spans="1:6">
      <c r="A6" s="102" t="s">
        <v>82</v>
      </c>
      <c r="B6" s="102" t="s">
        <v>83</v>
      </c>
      <c r="C6" s="102" t="s">
        <v>84</v>
      </c>
      <c r="D6" s="102" t="s">
        <v>85</v>
      </c>
      <c r="E6" s="102" t="s">
        <v>86</v>
      </c>
      <c r="F6" s="102" t="s">
        <v>87</v>
      </c>
    </row>
    <row r="7" ht="17.25" customHeight="1" spans="1:6">
      <c r="A7" s="124"/>
      <c r="B7" s="124"/>
      <c r="C7" s="124"/>
      <c r="D7" s="124"/>
      <c r="E7" s="124"/>
      <c r="F7" s="124"/>
    </row>
    <row r="8" customHeight="1" spans="1:6">
      <c r="A8" t="s">
        <v>185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45"/>
  <sheetViews>
    <sheetView showZeros="0" topLeftCell="D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1:25">
      <c r="B1" s="176"/>
      <c r="C1" s="182"/>
      <c r="E1" s="183"/>
      <c r="F1" s="183"/>
      <c r="G1" s="183"/>
      <c r="H1" s="183"/>
      <c r="I1" s="125"/>
      <c r="J1" s="125"/>
      <c r="K1" s="125"/>
      <c r="L1" s="125"/>
      <c r="M1" s="125"/>
      <c r="N1" s="125"/>
      <c r="O1" s="125"/>
      <c r="S1" s="125"/>
      <c r="W1" s="182"/>
      <c r="Y1" s="52" t="s">
        <v>186</v>
      </c>
    </row>
    <row r="2" ht="45.75" customHeight="1" spans="1:25">
      <c r="A2" s="110" t="str">
        <f>"2026"&amp;"年部门基本支出预算表"</f>
        <v>2026年部门基本支出预算表</v>
      </c>
      <c r="B2" s="53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53"/>
      <c r="Q2" s="53"/>
      <c r="R2" s="53"/>
      <c r="S2" s="110"/>
      <c r="T2" s="110"/>
      <c r="U2" s="110"/>
      <c r="V2" s="110"/>
      <c r="W2" s="110"/>
      <c r="X2" s="110"/>
      <c r="Y2" s="110"/>
    </row>
    <row r="3" ht="18.75" customHeight="1" spans="1:25">
      <c r="A3" s="54" t="str">
        <f>"单位名称："&amp;"云南省昆明市东川区第一中学"</f>
        <v>单位名称：云南省昆明市东川区第一中学</v>
      </c>
      <c r="B3" s="55"/>
      <c r="C3" s="184"/>
      <c r="D3" s="184"/>
      <c r="E3" s="184"/>
      <c r="F3" s="184"/>
      <c r="G3" s="184"/>
      <c r="H3" s="184"/>
      <c r="I3" s="130"/>
      <c r="J3" s="130"/>
      <c r="K3" s="130"/>
      <c r="L3" s="130"/>
      <c r="M3" s="130"/>
      <c r="N3" s="130"/>
      <c r="O3" s="130"/>
      <c r="P3" s="56"/>
      <c r="Q3" s="56"/>
      <c r="R3" s="56"/>
      <c r="S3" s="130"/>
      <c r="W3" s="182"/>
      <c r="Y3" s="52" t="s">
        <v>1</v>
      </c>
    </row>
    <row r="4" ht="18" customHeight="1" spans="1:25">
      <c r="A4" s="58" t="s">
        <v>187</v>
      </c>
      <c r="B4" s="58" t="s">
        <v>188</v>
      </c>
      <c r="C4" s="58" t="s">
        <v>189</v>
      </c>
      <c r="D4" s="58" t="s">
        <v>190</v>
      </c>
      <c r="E4" s="58" t="s">
        <v>191</v>
      </c>
      <c r="F4" s="58" t="s">
        <v>192</v>
      </c>
      <c r="G4" s="58" t="s">
        <v>193</v>
      </c>
      <c r="H4" s="58" t="s">
        <v>194</v>
      </c>
      <c r="I4" s="185" t="s">
        <v>195</v>
      </c>
      <c r="J4" s="136" t="s">
        <v>195</v>
      </c>
      <c r="K4" s="136"/>
      <c r="L4" s="136"/>
      <c r="M4" s="136"/>
      <c r="N4" s="136"/>
      <c r="O4" s="136"/>
      <c r="P4" s="14"/>
      <c r="Q4" s="14"/>
      <c r="R4" s="14"/>
      <c r="S4" s="135" t="s">
        <v>61</v>
      </c>
      <c r="T4" s="136" t="s">
        <v>62</v>
      </c>
      <c r="U4" s="136"/>
      <c r="V4" s="136"/>
      <c r="W4" s="136"/>
      <c r="X4" s="136"/>
      <c r="Y4" s="120"/>
    </row>
    <row r="5" ht="18" customHeight="1" spans="1:25">
      <c r="A5" s="60"/>
      <c r="B5" s="75"/>
      <c r="C5" s="169"/>
      <c r="D5" s="60"/>
      <c r="E5" s="60"/>
      <c r="F5" s="60"/>
      <c r="G5" s="60"/>
      <c r="H5" s="60"/>
      <c r="I5" s="167" t="s">
        <v>196</v>
      </c>
      <c r="J5" s="185" t="s">
        <v>58</v>
      </c>
      <c r="K5" s="136"/>
      <c r="L5" s="136"/>
      <c r="M5" s="136"/>
      <c r="N5" s="136"/>
      <c r="O5" s="120"/>
      <c r="P5" s="13" t="s">
        <v>197</v>
      </c>
      <c r="Q5" s="14"/>
      <c r="R5" s="15"/>
      <c r="S5" s="58" t="s">
        <v>61</v>
      </c>
      <c r="T5" s="185" t="s">
        <v>62</v>
      </c>
      <c r="U5" s="135" t="s">
        <v>64</v>
      </c>
      <c r="V5" s="136" t="s">
        <v>62</v>
      </c>
      <c r="W5" s="135" t="s">
        <v>66</v>
      </c>
      <c r="X5" s="135" t="s">
        <v>67</v>
      </c>
      <c r="Y5" s="186" t="s">
        <v>68</v>
      </c>
    </row>
    <row r="6" ht="19.5" customHeight="1" spans="1:25">
      <c r="A6" s="75"/>
      <c r="B6" s="75"/>
      <c r="C6" s="75"/>
      <c r="D6" s="75"/>
      <c r="E6" s="75"/>
      <c r="F6" s="75"/>
      <c r="G6" s="75"/>
      <c r="H6" s="75"/>
      <c r="I6" s="75"/>
      <c r="J6" s="187" t="s">
        <v>198</v>
      </c>
      <c r="K6" s="58"/>
      <c r="L6" s="58" t="s">
        <v>199</v>
      </c>
      <c r="M6" s="58" t="s">
        <v>200</v>
      </c>
      <c r="N6" s="58" t="s">
        <v>201</v>
      </c>
      <c r="O6" s="58" t="s">
        <v>202</v>
      </c>
      <c r="P6" s="58" t="s">
        <v>58</v>
      </c>
      <c r="Q6" s="58" t="s">
        <v>59</v>
      </c>
      <c r="R6" s="58" t="s">
        <v>60</v>
      </c>
      <c r="S6" s="75"/>
      <c r="T6" s="58" t="s">
        <v>57</v>
      </c>
      <c r="U6" s="58" t="s">
        <v>64</v>
      </c>
      <c r="V6" s="58" t="s">
        <v>203</v>
      </c>
      <c r="W6" s="58" t="s">
        <v>66</v>
      </c>
      <c r="X6" s="58" t="s">
        <v>67</v>
      </c>
      <c r="Y6" s="58" t="s">
        <v>68</v>
      </c>
    </row>
    <row r="7" ht="37.5" customHeight="1" spans="1:25">
      <c r="A7" s="188"/>
      <c r="B7" s="65"/>
      <c r="C7" s="188"/>
      <c r="D7" s="188"/>
      <c r="E7" s="188"/>
      <c r="F7" s="188"/>
      <c r="G7" s="188"/>
      <c r="H7" s="188"/>
      <c r="I7" s="188"/>
      <c r="J7" s="189" t="s">
        <v>57</v>
      </c>
      <c r="K7" s="190" t="s">
        <v>204</v>
      </c>
      <c r="L7" s="63" t="s">
        <v>205</v>
      </c>
      <c r="M7" s="63" t="s">
        <v>200</v>
      </c>
      <c r="N7" s="63" t="s">
        <v>201</v>
      </c>
      <c r="O7" s="63" t="s">
        <v>202</v>
      </c>
      <c r="P7" s="63" t="s">
        <v>200</v>
      </c>
      <c r="Q7" s="63" t="s">
        <v>201</v>
      </c>
      <c r="R7" s="63" t="s">
        <v>202</v>
      </c>
      <c r="S7" s="63" t="s">
        <v>61</v>
      </c>
      <c r="T7" s="63" t="s">
        <v>57</v>
      </c>
      <c r="U7" s="63" t="s">
        <v>64</v>
      </c>
      <c r="V7" s="63" t="s">
        <v>203</v>
      </c>
      <c r="W7" s="63" t="s">
        <v>66</v>
      </c>
      <c r="X7" s="63" t="s">
        <v>67</v>
      </c>
      <c r="Y7" s="63" t="s">
        <v>68</v>
      </c>
    </row>
    <row r="8" customHeight="1" spans="1:25">
      <c r="A8" s="76">
        <v>1</v>
      </c>
      <c r="B8" s="76">
        <v>2</v>
      </c>
      <c r="C8" s="76">
        <v>3</v>
      </c>
      <c r="D8" s="76">
        <v>4</v>
      </c>
      <c r="E8" s="76">
        <v>5</v>
      </c>
      <c r="F8" s="76">
        <v>6</v>
      </c>
      <c r="G8" s="76">
        <v>7</v>
      </c>
      <c r="H8" s="76">
        <v>8</v>
      </c>
      <c r="I8" s="76">
        <v>9</v>
      </c>
      <c r="J8" s="76">
        <v>10</v>
      </c>
      <c r="K8" s="76">
        <v>11</v>
      </c>
      <c r="L8" s="76">
        <v>12</v>
      </c>
      <c r="M8" s="76">
        <v>13</v>
      </c>
      <c r="N8" s="76">
        <v>14</v>
      </c>
      <c r="O8" s="76">
        <v>15</v>
      </c>
      <c r="P8" s="76">
        <v>16</v>
      </c>
      <c r="Q8" s="76">
        <v>17</v>
      </c>
      <c r="R8" s="76">
        <v>18</v>
      </c>
      <c r="S8" s="76">
        <v>19</v>
      </c>
      <c r="T8" s="76">
        <v>20</v>
      </c>
      <c r="U8" s="76">
        <v>21</v>
      </c>
      <c r="V8" s="76">
        <v>22</v>
      </c>
      <c r="W8" s="76">
        <v>23</v>
      </c>
      <c r="X8" s="76">
        <v>24</v>
      </c>
      <c r="Y8" s="76">
        <v>25</v>
      </c>
    </row>
    <row r="9" ht="20.25" customHeight="1" spans="1:25">
      <c r="A9" s="26" t="s">
        <v>206</v>
      </c>
      <c r="B9" s="26" t="s">
        <v>70</v>
      </c>
      <c r="C9" s="26" t="s">
        <v>207</v>
      </c>
      <c r="D9" s="26" t="s">
        <v>208</v>
      </c>
      <c r="E9" s="26" t="s">
        <v>101</v>
      </c>
      <c r="F9" s="26" t="s">
        <v>102</v>
      </c>
      <c r="G9" s="26" t="s">
        <v>209</v>
      </c>
      <c r="H9" s="26" t="s">
        <v>210</v>
      </c>
      <c r="I9" s="124">
        <v>7593300</v>
      </c>
      <c r="J9" s="124">
        <v>7593300</v>
      </c>
      <c r="K9" s="124"/>
      <c r="L9" s="124"/>
      <c r="M9" s="124"/>
      <c r="N9" s="124">
        <v>7593300</v>
      </c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</row>
    <row r="10" ht="20.25" customHeight="1" spans="1:25">
      <c r="A10" s="26" t="s">
        <v>206</v>
      </c>
      <c r="B10" s="26" t="s">
        <v>70</v>
      </c>
      <c r="C10" s="26" t="s">
        <v>207</v>
      </c>
      <c r="D10" s="26" t="s">
        <v>208</v>
      </c>
      <c r="E10" s="26" t="s">
        <v>103</v>
      </c>
      <c r="F10" s="26" t="s">
        <v>104</v>
      </c>
      <c r="G10" s="26" t="s">
        <v>209</v>
      </c>
      <c r="H10" s="26" t="s">
        <v>210</v>
      </c>
      <c r="I10" s="124">
        <v>8648724</v>
      </c>
      <c r="J10" s="124">
        <v>8648724</v>
      </c>
      <c r="K10" s="70"/>
      <c r="L10" s="70"/>
      <c r="M10" s="70"/>
      <c r="N10" s="124">
        <v>8648724</v>
      </c>
      <c r="O10" s="70"/>
      <c r="P10" s="124"/>
      <c r="Q10" s="124"/>
      <c r="R10" s="124"/>
      <c r="S10" s="124"/>
      <c r="T10" s="124"/>
      <c r="U10" s="124"/>
      <c r="V10" s="124"/>
      <c r="W10" s="124"/>
      <c r="X10" s="124"/>
      <c r="Y10" s="124"/>
    </row>
    <row r="11" ht="20.25" customHeight="1" spans="1:25">
      <c r="A11" s="26" t="s">
        <v>206</v>
      </c>
      <c r="B11" s="26" t="s">
        <v>70</v>
      </c>
      <c r="C11" s="26" t="s">
        <v>207</v>
      </c>
      <c r="D11" s="26" t="s">
        <v>208</v>
      </c>
      <c r="E11" s="26" t="s">
        <v>101</v>
      </c>
      <c r="F11" s="26" t="s">
        <v>102</v>
      </c>
      <c r="G11" s="26" t="s">
        <v>211</v>
      </c>
      <c r="H11" s="26" t="s">
        <v>212</v>
      </c>
      <c r="I11" s="124">
        <v>427020</v>
      </c>
      <c r="J11" s="124">
        <v>427020</v>
      </c>
      <c r="K11" s="70"/>
      <c r="L11" s="70"/>
      <c r="M11" s="70"/>
      <c r="N11" s="124">
        <v>427020</v>
      </c>
      <c r="O11" s="70"/>
      <c r="P11" s="124"/>
      <c r="Q11" s="124"/>
      <c r="R11" s="124"/>
      <c r="S11" s="124"/>
      <c r="T11" s="124"/>
      <c r="U11" s="124"/>
      <c r="V11" s="124"/>
      <c r="W11" s="124"/>
      <c r="X11" s="124"/>
      <c r="Y11" s="124"/>
    </row>
    <row r="12" ht="20.25" customHeight="1" spans="1:25">
      <c r="A12" s="26" t="s">
        <v>206</v>
      </c>
      <c r="B12" s="26" t="s">
        <v>70</v>
      </c>
      <c r="C12" s="26" t="s">
        <v>207</v>
      </c>
      <c r="D12" s="26" t="s">
        <v>208</v>
      </c>
      <c r="E12" s="26" t="s">
        <v>103</v>
      </c>
      <c r="F12" s="26" t="s">
        <v>104</v>
      </c>
      <c r="G12" s="26" t="s">
        <v>211</v>
      </c>
      <c r="H12" s="26" t="s">
        <v>212</v>
      </c>
      <c r="I12" s="124">
        <v>533148</v>
      </c>
      <c r="J12" s="124">
        <v>533148</v>
      </c>
      <c r="K12" s="70"/>
      <c r="L12" s="70"/>
      <c r="M12" s="70"/>
      <c r="N12" s="124">
        <v>533148</v>
      </c>
      <c r="O12" s="70"/>
      <c r="P12" s="124"/>
      <c r="Q12" s="124"/>
      <c r="R12" s="124"/>
      <c r="S12" s="124"/>
      <c r="T12" s="124"/>
      <c r="U12" s="124"/>
      <c r="V12" s="124"/>
      <c r="W12" s="124"/>
      <c r="X12" s="124"/>
      <c r="Y12" s="124"/>
    </row>
    <row r="13" ht="20.25" customHeight="1" spans="1:25">
      <c r="A13" s="26" t="s">
        <v>206</v>
      </c>
      <c r="B13" s="26" t="s">
        <v>70</v>
      </c>
      <c r="C13" s="26" t="s">
        <v>207</v>
      </c>
      <c r="D13" s="26" t="s">
        <v>208</v>
      </c>
      <c r="E13" s="26" t="s">
        <v>101</v>
      </c>
      <c r="F13" s="26" t="s">
        <v>102</v>
      </c>
      <c r="G13" s="26" t="s">
        <v>213</v>
      </c>
      <c r="H13" s="26" t="s">
        <v>214</v>
      </c>
      <c r="I13" s="124">
        <v>632775</v>
      </c>
      <c r="J13" s="124">
        <v>632775</v>
      </c>
      <c r="K13" s="70"/>
      <c r="L13" s="70"/>
      <c r="M13" s="70"/>
      <c r="N13" s="124">
        <v>632775</v>
      </c>
      <c r="O13" s="70"/>
      <c r="P13" s="124"/>
      <c r="Q13" s="124"/>
      <c r="R13" s="124"/>
      <c r="S13" s="124"/>
      <c r="T13" s="124"/>
      <c r="U13" s="124"/>
      <c r="V13" s="124"/>
      <c r="W13" s="124"/>
      <c r="X13" s="124"/>
      <c r="Y13" s="124"/>
    </row>
    <row r="14" ht="20.25" customHeight="1" spans="1:25">
      <c r="A14" s="26" t="s">
        <v>206</v>
      </c>
      <c r="B14" s="26" t="s">
        <v>70</v>
      </c>
      <c r="C14" s="26" t="s">
        <v>207</v>
      </c>
      <c r="D14" s="26" t="s">
        <v>208</v>
      </c>
      <c r="E14" s="26" t="s">
        <v>103</v>
      </c>
      <c r="F14" s="26" t="s">
        <v>104</v>
      </c>
      <c r="G14" s="26" t="s">
        <v>213</v>
      </c>
      <c r="H14" s="26" t="s">
        <v>214</v>
      </c>
      <c r="I14" s="124">
        <v>42395</v>
      </c>
      <c r="J14" s="124">
        <v>42395</v>
      </c>
      <c r="K14" s="70"/>
      <c r="L14" s="70"/>
      <c r="M14" s="70"/>
      <c r="N14" s="124">
        <v>42395</v>
      </c>
      <c r="O14" s="70"/>
      <c r="P14" s="124"/>
      <c r="Q14" s="124"/>
      <c r="R14" s="124"/>
      <c r="S14" s="124"/>
      <c r="T14" s="124"/>
      <c r="U14" s="124"/>
      <c r="V14" s="124"/>
      <c r="W14" s="124"/>
      <c r="X14" s="124"/>
      <c r="Y14" s="124"/>
    </row>
    <row r="15" ht="20.25" customHeight="1" spans="1:25">
      <c r="A15" s="26" t="s">
        <v>206</v>
      </c>
      <c r="B15" s="26" t="s">
        <v>70</v>
      </c>
      <c r="C15" s="26" t="s">
        <v>207</v>
      </c>
      <c r="D15" s="26" t="s">
        <v>208</v>
      </c>
      <c r="E15" s="26" t="s">
        <v>103</v>
      </c>
      <c r="F15" s="26" t="s">
        <v>104</v>
      </c>
      <c r="G15" s="26" t="s">
        <v>213</v>
      </c>
      <c r="H15" s="26" t="s">
        <v>214</v>
      </c>
      <c r="I15" s="124">
        <v>720727</v>
      </c>
      <c r="J15" s="124">
        <v>720727</v>
      </c>
      <c r="K15" s="70"/>
      <c r="L15" s="70"/>
      <c r="M15" s="70"/>
      <c r="N15" s="124">
        <v>720727</v>
      </c>
      <c r="O15" s="70"/>
      <c r="P15" s="124"/>
      <c r="Q15" s="124"/>
      <c r="R15" s="124"/>
      <c r="S15" s="124"/>
      <c r="T15" s="124"/>
      <c r="U15" s="124"/>
      <c r="V15" s="124"/>
      <c r="W15" s="124"/>
      <c r="X15" s="124"/>
      <c r="Y15" s="124"/>
    </row>
    <row r="16" ht="20.25" customHeight="1" spans="1:25">
      <c r="A16" s="26" t="s">
        <v>206</v>
      </c>
      <c r="B16" s="26" t="s">
        <v>70</v>
      </c>
      <c r="C16" s="26" t="s">
        <v>207</v>
      </c>
      <c r="D16" s="26" t="s">
        <v>208</v>
      </c>
      <c r="E16" s="26" t="s">
        <v>101</v>
      </c>
      <c r="F16" s="26" t="s">
        <v>102</v>
      </c>
      <c r="G16" s="26" t="s">
        <v>215</v>
      </c>
      <c r="H16" s="26" t="s">
        <v>216</v>
      </c>
      <c r="I16" s="124">
        <v>16509</v>
      </c>
      <c r="J16" s="124">
        <v>16509</v>
      </c>
      <c r="K16" s="70"/>
      <c r="L16" s="70"/>
      <c r="M16" s="70"/>
      <c r="N16" s="124">
        <v>16509</v>
      </c>
      <c r="O16" s="70"/>
      <c r="P16" s="124"/>
      <c r="Q16" s="124"/>
      <c r="R16" s="124"/>
      <c r="S16" s="124"/>
      <c r="T16" s="124"/>
      <c r="U16" s="124"/>
      <c r="V16" s="124"/>
      <c r="W16" s="124"/>
      <c r="X16" s="124"/>
      <c r="Y16" s="124"/>
    </row>
    <row r="17" ht="20.25" customHeight="1" spans="1:25">
      <c r="A17" s="26" t="s">
        <v>206</v>
      </c>
      <c r="B17" s="26" t="s">
        <v>70</v>
      </c>
      <c r="C17" s="26" t="s">
        <v>207</v>
      </c>
      <c r="D17" s="26" t="s">
        <v>208</v>
      </c>
      <c r="E17" s="26" t="s">
        <v>101</v>
      </c>
      <c r="F17" s="26" t="s">
        <v>102</v>
      </c>
      <c r="G17" s="26" t="s">
        <v>215</v>
      </c>
      <c r="H17" s="26" t="s">
        <v>216</v>
      </c>
      <c r="I17" s="124">
        <v>2373000</v>
      </c>
      <c r="J17" s="124">
        <v>2373000</v>
      </c>
      <c r="K17" s="70"/>
      <c r="L17" s="70"/>
      <c r="M17" s="70"/>
      <c r="N17" s="124">
        <v>2373000</v>
      </c>
      <c r="O17" s="70"/>
      <c r="P17" s="124"/>
      <c r="Q17" s="124"/>
      <c r="R17" s="124"/>
      <c r="S17" s="124"/>
      <c r="T17" s="124"/>
      <c r="U17" s="124"/>
      <c r="V17" s="124"/>
      <c r="W17" s="124"/>
      <c r="X17" s="124"/>
      <c r="Y17" s="124"/>
    </row>
    <row r="18" ht="20.25" customHeight="1" spans="1:25">
      <c r="A18" s="26" t="s">
        <v>206</v>
      </c>
      <c r="B18" s="26" t="s">
        <v>70</v>
      </c>
      <c r="C18" s="26" t="s">
        <v>207</v>
      </c>
      <c r="D18" s="26" t="s">
        <v>208</v>
      </c>
      <c r="E18" s="26" t="s">
        <v>101</v>
      </c>
      <c r="F18" s="26" t="s">
        <v>102</v>
      </c>
      <c r="G18" s="26" t="s">
        <v>215</v>
      </c>
      <c r="H18" s="26" t="s">
        <v>216</v>
      </c>
      <c r="I18" s="124">
        <v>1306680</v>
      </c>
      <c r="J18" s="124">
        <v>1306680</v>
      </c>
      <c r="K18" s="70"/>
      <c r="L18" s="70"/>
      <c r="M18" s="70"/>
      <c r="N18" s="124">
        <v>1306680</v>
      </c>
      <c r="O18" s="70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ht="20.25" customHeight="1" spans="1:25">
      <c r="A19" s="26" t="s">
        <v>206</v>
      </c>
      <c r="B19" s="26" t="s">
        <v>70</v>
      </c>
      <c r="C19" s="26" t="s">
        <v>207</v>
      </c>
      <c r="D19" s="26" t="s">
        <v>208</v>
      </c>
      <c r="E19" s="26" t="s">
        <v>101</v>
      </c>
      <c r="F19" s="26" t="s">
        <v>102</v>
      </c>
      <c r="G19" s="26" t="s">
        <v>215</v>
      </c>
      <c r="H19" s="26" t="s">
        <v>216</v>
      </c>
      <c r="I19" s="124">
        <v>2556900</v>
      </c>
      <c r="J19" s="124">
        <v>2556900</v>
      </c>
      <c r="K19" s="70"/>
      <c r="L19" s="70"/>
      <c r="M19" s="70"/>
      <c r="N19" s="124">
        <v>2556900</v>
      </c>
      <c r="O19" s="70"/>
      <c r="P19" s="124"/>
      <c r="Q19" s="124"/>
      <c r="R19" s="124"/>
      <c r="S19" s="124"/>
      <c r="T19" s="124"/>
      <c r="U19" s="124"/>
      <c r="V19" s="124"/>
      <c r="W19" s="124"/>
      <c r="X19" s="124"/>
      <c r="Y19" s="124"/>
    </row>
    <row r="20" ht="20.25" customHeight="1" spans="1:25">
      <c r="A20" s="26" t="s">
        <v>206</v>
      </c>
      <c r="B20" s="26" t="s">
        <v>70</v>
      </c>
      <c r="C20" s="26" t="s">
        <v>207</v>
      </c>
      <c r="D20" s="26" t="s">
        <v>208</v>
      </c>
      <c r="E20" s="26" t="s">
        <v>103</v>
      </c>
      <c r="F20" s="26" t="s">
        <v>104</v>
      </c>
      <c r="G20" s="26" t="s">
        <v>215</v>
      </c>
      <c r="H20" s="26" t="s">
        <v>216</v>
      </c>
      <c r="I20" s="124">
        <v>3147540</v>
      </c>
      <c r="J20" s="124">
        <v>3147540</v>
      </c>
      <c r="K20" s="70"/>
      <c r="L20" s="70"/>
      <c r="M20" s="70"/>
      <c r="N20" s="124">
        <v>3147540</v>
      </c>
      <c r="O20" s="70"/>
      <c r="P20" s="124"/>
      <c r="Q20" s="124"/>
      <c r="R20" s="124"/>
      <c r="S20" s="124"/>
      <c r="T20" s="124"/>
      <c r="U20" s="124"/>
      <c r="V20" s="124"/>
      <c r="W20" s="124"/>
      <c r="X20" s="124"/>
      <c r="Y20" s="124"/>
    </row>
    <row r="21" ht="20.25" customHeight="1" spans="1:25">
      <c r="A21" s="26" t="s">
        <v>206</v>
      </c>
      <c r="B21" s="26" t="s">
        <v>70</v>
      </c>
      <c r="C21" s="26" t="s">
        <v>207</v>
      </c>
      <c r="D21" s="26" t="s">
        <v>208</v>
      </c>
      <c r="E21" s="26" t="s">
        <v>103</v>
      </c>
      <c r="F21" s="26" t="s">
        <v>104</v>
      </c>
      <c r="G21" s="26" t="s">
        <v>215</v>
      </c>
      <c r="H21" s="26" t="s">
        <v>216</v>
      </c>
      <c r="I21" s="124">
        <v>3372420</v>
      </c>
      <c r="J21" s="124">
        <v>3372420</v>
      </c>
      <c r="K21" s="70"/>
      <c r="L21" s="70"/>
      <c r="M21" s="70"/>
      <c r="N21" s="124">
        <v>3372420</v>
      </c>
      <c r="O21" s="70"/>
      <c r="P21" s="124"/>
      <c r="Q21" s="124"/>
      <c r="R21" s="124"/>
      <c r="S21" s="124"/>
      <c r="T21" s="124"/>
      <c r="U21" s="124"/>
      <c r="V21" s="124"/>
      <c r="W21" s="124"/>
      <c r="X21" s="124"/>
      <c r="Y21" s="124"/>
    </row>
    <row r="22" ht="20.25" customHeight="1" spans="1:25">
      <c r="A22" s="26" t="s">
        <v>206</v>
      </c>
      <c r="B22" s="26" t="s">
        <v>70</v>
      </c>
      <c r="C22" s="26" t="s">
        <v>207</v>
      </c>
      <c r="D22" s="26" t="s">
        <v>208</v>
      </c>
      <c r="E22" s="26" t="s">
        <v>103</v>
      </c>
      <c r="F22" s="26" t="s">
        <v>104</v>
      </c>
      <c r="G22" s="26" t="s">
        <v>215</v>
      </c>
      <c r="H22" s="26" t="s">
        <v>216</v>
      </c>
      <c r="I22" s="124">
        <v>1687428</v>
      </c>
      <c r="J22" s="124">
        <v>1687428</v>
      </c>
      <c r="K22" s="70"/>
      <c r="L22" s="70"/>
      <c r="M22" s="70"/>
      <c r="N22" s="124">
        <v>1687428</v>
      </c>
      <c r="O22" s="70"/>
      <c r="P22" s="124"/>
      <c r="Q22" s="124"/>
      <c r="R22" s="124"/>
      <c r="S22" s="124"/>
      <c r="T22" s="124"/>
      <c r="U22" s="124"/>
      <c r="V22" s="124"/>
      <c r="W22" s="124"/>
      <c r="X22" s="124"/>
      <c r="Y22" s="124"/>
    </row>
    <row r="23" ht="20.25" customHeight="1" spans="1:25">
      <c r="A23" s="26" t="s">
        <v>206</v>
      </c>
      <c r="B23" s="26" t="s">
        <v>70</v>
      </c>
      <c r="C23" s="26" t="s">
        <v>217</v>
      </c>
      <c r="D23" s="26" t="s">
        <v>218</v>
      </c>
      <c r="E23" s="26" t="s">
        <v>113</v>
      </c>
      <c r="F23" s="26" t="s">
        <v>114</v>
      </c>
      <c r="G23" s="26" t="s">
        <v>219</v>
      </c>
      <c r="H23" s="26" t="s">
        <v>220</v>
      </c>
      <c r="I23" s="124">
        <v>5628522</v>
      </c>
      <c r="J23" s="124">
        <v>5628522</v>
      </c>
      <c r="K23" s="70"/>
      <c r="L23" s="70"/>
      <c r="M23" s="70"/>
      <c r="N23" s="124">
        <v>5628522</v>
      </c>
      <c r="O23" s="70"/>
      <c r="P23" s="124"/>
      <c r="Q23" s="124"/>
      <c r="R23" s="124"/>
      <c r="S23" s="124"/>
      <c r="T23" s="124"/>
      <c r="U23" s="124"/>
      <c r="V23" s="124"/>
      <c r="W23" s="124"/>
      <c r="X23" s="124"/>
      <c r="Y23" s="124"/>
    </row>
    <row r="24" ht="20.25" customHeight="1" spans="1:25">
      <c r="A24" s="26" t="s">
        <v>206</v>
      </c>
      <c r="B24" s="26" t="s">
        <v>70</v>
      </c>
      <c r="C24" s="26" t="s">
        <v>217</v>
      </c>
      <c r="D24" s="26" t="s">
        <v>218</v>
      </c>
      <c r="E24" s="26" t="s">
        <v>115</v>
      </c>
      <c r="F24" s="26" t="s">
        <v>116</v>
      </c>
      <c r="G24" s="26" t="s">
        <v>221</v>
      </c>
      <c r="H24" s="26" t="s">
        <v>222</v>
      </c>
      <c r="I24" s="124">
        <v>1615251</v>
      </c>
      <c r="J24" s="124">
        <v>1615251</v>
      </c>
      <c r="K24" s="70"/>
      <c r="L24" s="70"/>
      <c r="M24" s="70"/>
      <c r="N24" s="124">
        <v>1615251</v>
      </c>
      <c r="O24" s="70"/>
      <c r="P24" s="124"/>
      <c r="Q24" s="124"/>
      <c r="R24" s="124"/>
      <c r="S24" s="124"/>
      <c r="T24" s="124"/>
      <c r="U24" s="124"/>
      <c r="V24" s="124"/>
      <c r="W24" s="124"/>
      <c r="X24" s="124"/>
      <c r="Y24" s="124"/>
    </row>
    <row r="25" ht="20.25" customHeight="1" spans="1:25">
      <c r="A25" s="26" t="s">
        <v>206</v>
      </c>
      <c r="B25" s="26" t="s">
        <v>70</v>
      </c>
      <c r="C25" s="26" t="s">
        <v>217</v>
      </c>
      <c r="D25" s="26" t="s">
        <v>218</v>
      </c>
      <c r="E25" s="26" t="s">
        <v>127</v>
      </c>
      <c r="F25" s="26" t="s">
        <v>128</v>
      </c>
      <c r="G25" s="26" t="s">
        <v>223</v>
      </c>
      <c r="H25" s="26" t="s">
        <v>224</v>
      </c>
      <c r="I25" s="124">
        <v>2738310</v>
      </c>
      <c r="J25" s="124">
        <v>2738310</v>
      </c>
      <c r="K25" s="70"/>
      <c r="L25" s="70"/>
      <c r="M25" s="70"/>
      <c r="N25" s="124">
        <v>2738310</v>
      </c>
      <c r="O25" s="70"/>
      <c r="P25" s="124"/>
      <c r="Q25" s="124"/>
      <c r="R25" s="124"/>
      <c r="S25" s="124"/>
      <c r="T25" s="124"/>
      <c r="U25" s="124"/>
      <c r="V25" s="124"/>
      <c r="W25" s="124"/>
      <c r="X25" s="124"/>
      <c r="Y25" s="124"/>
    </row>
    <row r="26" ht="20.25" customHeight="1" spans="1:25">
      <c r="A26" s="26" t="s">
        <v>206</v>
      </c>
      <c r="B26" s="26" t="s">
        <v>70</v>
      </c>
      <c r="C26" s="26" t="s">
        <v>217</v>
      </c>
      <c r="D26" s="26" t="s">
        <v>218</v>
      </c>
      <c r="E26" s="26" t="s">
        <v>127</v>
      </c>
      <c r="F26" s="26" t="s">
        <v>128</v>
      </c>
      <c r="G26" s="26" t="s">
        <v>223</v>
      </c>
      <c r="H26" s="26" t="s">
        <v>224</v>
      </c>
      <c r="I26" s="124">
        <v>62760</v>
      </c>
      <c r="J26" s="124">
        <v>62760</v>
      </c>
      <c r="K26" s="70"/>
      <c r="L26" s="70"/>
      <c r="M26" s="70"/>
      <c r="N26" s="124">
        <v>62760</v>
      </c>
      <c r="O26" s="70"/>
      <c r="P26" s="124"/>
      <c r="Q26" s="124"/>
      <c r="R26" s="124"/>
      <c r="S26" s="124"/>
      <c r="T26" s="124"/>
      <c r="U26" s="124"/>
      <c r="V26" s="124"/>
      <c r="W26" s="124"/>
      <c r="X26" s="124"/>
      <c r="Y26" s="124"/>
    </row>
    <row r="27" ht="20.25" customHeight="1" spans="1:25">
      <c r="A27" s="26" t="s">
        <v>206</v>
      </c>
      <c r="B27" s="26" t="s">
        <v>70</v>
      </c>
      <c r="C27" s="26" t="s">
        <v>217</v>
      </c>
      <c r="D27" s="26" t="s">
        <v>218</v>
      </c>
      <c r="E27" s="26" t="s">
        <v>129</v>
      </c>
      <c r="F27" s="26" t="s">
        <v>130</v>
      </c>
      <c r="G27" s="26" t="s">
        <v>225</v>
      </c>
      <c r="H27" s="26" t="s">
        <v>226</v>
      </c>
      <c r="I27" s="124">
        <v>1636875</v>
      </c>
      <c r="J27" s="124">
        <v>1636875</v>
      </c>
      <c r="K27" s="70"/>
      <c r="L27" s="70"/>
      <c r="M27" s="70"/>
      <c r="N27" s="124">
        <v>1636875</v>
      </c>
      <c r="O27" s="70"/>
      <c r="P27" s="124"/>
      <c r="Q27" s="124"/>
      <c r="R27" s="124"/>
      <c r="S27" s="124"/>
      <c r="T27" s="124"/>
      <c r="U27" s="124"/>
      <c r="V27" s="124"/>
      <c r="W27" s="124"/>
      <c r="X27" s="124"/>
      <c r="Y27" s="124"/>
    </row>
    <row r="28" ht="20.25" customHeight="1" spans="1:25">
      <c r="A28" s="26" t="s">
        <v>206</v>
      </c>
      <c r="B28" s="26" t="s">
        <v>70</v>
      </c>
      <c r="C28" s="26" t="s">
        <v>217</v>
      </c>
      <c r="D28" s="26" t="s">
        <v>218</v>
      </c>
      <c r="E28" s="26" t="s">
        <v>129</v>
      </c>
      <c r="F28" s="26" t="s">
        <v>130</v>
      </c>
      <c r="G28" s="26" t="s">
        <v>225</v>
      </c>
      <c r="H28" s="26" t="s">
        <v>226</v>
      </c>
      <c r="I28" s="124">
        <v>616440</v>
      </c>
      <c r="J28" s="124">
        <v>616440</v>
      </c>
      <c r="K28" s="70"/>
      <c r="L28" s="70"/>
      <c r="M28" s="70"/>
      <c r="N28" s="124">
        <v>616440</v>
      </c>
      <c r="O28" s="70"/>
      <c r="P28" s="124"/>
      <c r="Q28" s="124"/>
      <c r="R28" s="124"/>
      <c r="S28" s="124"/>
      <c r="T28" s="124"/>
      <c r="U28" s="124"/>
      <c r="V28" s="124"/>
      <c r="W28" s="124"/>
      <c r="X28" s="124"/>
      <c r="Y28" s="124"/>
    </row>
    <row r="29" ht="20.25" customHeight="1" spans="1:25">
      <c r="A29" s="26" t="s">
        <v>206</v>
      </c>
      <c r="B29" s="26" t="s">
        <v>70</v>
      </c>
      <c r="C29" s="26" t="s">
        <v>217</v>
      </c>
      <c r="D29" s="26" t="s">
        <v>218</v>
      </c>
      <c r="E29" s="26" t="s">
        <v>101</v>
      </c>
      <c r="F29" s="26" t="s">
        <v>102</v>
      </c>
      <c r="G29" s="26" t="s">
        <v>227</v>
      </c>
      <c r="H29" s="26" t="s">
        <v>228</v>
      </c>
      <c r="I29" s="124">
        <v>96924</v>
      </c>
      <c r="J29" s="124">
        <v>96924</v>
      </c>
      <c r="K29" s="70"/>
      <c r="L29" s="70"/>
      <c r="M29" s="70"/>
      <c r="N29" s="124">
        <v>96924</v>
      </c>
      <c r="O29" s="70"/>
      <c r="P29" s="124"/>
      <c r="Q29" s="124"/>
      <c r="R29" s="124"/>
      <c r="S29" s="124"/>
      <c r="T29" s="124"/>
      <c r="U29" s="124"/>
      <c r="V29" s="124"/>
      <c r="W29" s="124"/>
      <c r="X29" s="124"/>
      <c r="Y29" s="124"/>
    </row>
    <row r="30" ht="20.25" customHeight="1" spans="1:25">
      <c r="A30" s="26" t="s">
        <v>206</v>
      </c>
      <c r="B30" s="26" t="s">
        <v>70</v>
      </c>
      <c r="C30" s="26" t="s">
        <v>217</v>
      </c>
      <c r="D30" s="26" t="s">
        <v>218</v>
      </c>
      <c r="E30" s="26" t="s">
        <v>103</v>
      </c>
      <c r="F30" s="26" t="s">
        <v>104</v>
      </c>
      <c r="G30" s="26" t="s">
        <v>227</v>
      </c>
      <c r="H30" s="26" t="s">
        <v>228</v>
      </c>
      <c r="I30" s="124">
        <v>132384</v>
      </c>
      <c r="J30" s="124">
        <v>132384</v>
      </c>
      <c r="K30" s="70"/>
      <c r="L30" s="70"/>
      <c r="M30" s="70"/>
      <c r="N30" s="124">
        <v>132384</v>
      </c>
      <c r="O30" s="70"/>
      <c r="P30" s="124"/>
      <c r="Q30" s="124"/>
      <c r="R30" s="124"/>
      <c r="S30" s="124"/>
      <c r="T30" s="124"/>
      <c r="U30" s="124"/>
      <c r="V30" s="124"/>
      <c r="W30" s="124"/>
      <c r="X30" s="124"/>
      <c r="Y30" s="124"/>
    </row>
    <row r="31" ht="20.25" customHeight="1" spans="1:25">
      <c r="A31" s="26" t="s">
        <v>206</v>
      </c>
      <c r="B31" s="26" t="s">
        <v>70</v>
      </c>
      <c r="C31" s="26" t="s">
        <v>217</v>
      </c>
      <c r="D31" s="26" t="s">
        <v>218</v>
      </c>
      <c r="E31" s="26" t="s">
        <v>131</v>
      </c>
      <c r="F31" s="26" t="s">
        <v>132</v>
      </c>
      <c r="G31" s="26" t="s">
        <v>227</v>
      </c>
      <c r="H31" s="26" t="s">
        <v>228</v>
      </c>
      <c r="I31" s="124">
        <v>157140</v>
      </c>
      <c r="J31" s="124">
        <v>157140</v>
      </c>
      <c r="K31" s="70"/>
      <c r="L31" s="70"/>
      <c r="M31" s="70"/>
      <c r="N31" s="124">
        <v>157140</v>
      </c>
      <c r="O31" s="70"/>
      <c r="P31" s="124"/>
      <c r="Q31" s="124"/>
      <c r="R31" s="124"/>
      <c r="S31" s="124"/>
      <c r="T31" s="124"/>
      <c r="U31" s="124"/>
      <c r="V31" s="124"/>
      <c r="W31" s="124"/>
      <c r="X31" s="124"/>
      <c r="Y31" s="124"/>
    </row>
    <row r="32" ht="20.25" customHeight="1" spans="1:25">
      <c r="A32" s="26" t="s">
        <v>206</v>
      </c>
      <c r="B32" s="26" t="s">
        <v>70</v>
      </c>
      <c r="C32" s="26" t="s">
        <v>229</v>
      </c>
      <c r="D32" s="26" t="s">
        <v>138</v>
      </c>
      <c r="E32" s="26" t="s">
        <v>137</v>
      </c>
      <c r="F32" s="26" t="s">
        <v>138</v>
      </c>
      <c r="G32" s="26" t="s">
        <v>230</v>
      </c>
      <c r="H32" s="26" t="s">
        <v>138</v>
      </c>
      <c r="I32" s="124">
        <v>4246272</v>
      </c>
      <c r="J32" s="124">
        <v>4246272</v>
      </c>
      <c r="K32" s="70"/>
      <c r="L32" s="70"/>
      <c r="M32" s="70"/>
      <c r="N32" s="124">
        <v>4246272</v>
      </c>
      <c r="O32" s="70"/>
      <c r="P32" s="124"/>
      <c r="Q32" s="124"/>
      <c r="R32" s="124"/>
      <c r="S32" s="124"/>
      <c r="T32" s="124"/>
      <c r="U32" s="124"/>
      <c r="V32" s="124"/>
      <c r="W32" s="124"/>
      <c r="X32" s="124"/>
      <c r="Y32" s="124"/>
    </row>
    <row r="33" ht="20.25" customHeight="1" spans="1:25">
      <c r="A33" s="26" t="s">
        <v>206</v>
      </c>
      <c r="B33" s="26" t="s">
        <v>70</v>
      </c>
      <c r="C33" s="26" t="s">
        <v>231</v>
      </c>
      <c r="D33" s="26" t="s">
        <v>232</v>
      </c>
      <c r="E33" s="26" t="s">
        <v>111</v>
      </c>
      <c r="F33" s="26" t="s">
        <v>112</v>
      </c>
      <c r="G33" s="26" t="s">
        <v>233</v>
      </c>
      <c r="H33" s="26" t="s">
        <v>234</v>
      </c>
      <c r="I33" s="124">
        <v>72000</v>
      </c>
      <c r="J33" s="124">
        <v>72000</v>
      </c>
      <c r="K33" s="70"/>
      <c r="L33" s="70"/>
      <c r="M33" s="70"/>
      <c r="N33" s="124">
        <v>72000</v>
      </c>
      <c r="O33" s="70"/>
      <c r="P33" s="124"/>
      <c r="Q33" s="124"/>
      <c r="R33" s="124"/>
      <c r="S33" s="124"/>
      <c r="T33" s="124"/>
      <c r="U33" s="124"/>
      <c r="V33" s="124"/>
      <c r="W33" s="124"/>
      <c r="X33" s="124"/>
      <c r="Y33" s="124"/>
    </row>
    <row r="34" ht="20.25" customHeight="1" spans="1:25">
      <c r="A34" s="26" t="s">
        <v>206</v>
      </c>
      <c r="B34" s="26" t="s">
        <v>70</v>
      </c>
      <c r="C34" s="26" t="s">
        <v>235</v>
      </c>
      <c r="D34" s="26" t="s">
        <v>236</v>
      </c>
      <c r="E34" s="26" t="s">
        <v>101</v>
      </c>
      <c r="F34" s="26" t="s">
        <v>102</v>
      </c>
      <c r="G34" s="26" t="s">
        <v>237</v>
      </c>
      <c r="H34" s="26" t="s">
        <v>236</v>
      </c>
      <c r="I34" s="124">
        <v>295200</v>
      </c>
      <c r="J34" s="124">
        <v>295200</v>
      </c>
      <c r="K34" s="70"/>
      <c r="L34" s="70"/>
      <c r="M34" s="70"/>
      <c r="N34" s="124">
        <v>295200</v>
      </c>
      <c r="O34" s="70"/>
      <c r="P34" s="124"/>
      <c r="Q34" s="124"/>
      <c r="R34" s="124"/>
      <c r="S34" s="124"/>
      <c r="T34" s="124"/>
      <c r="U34" s="124"/>
      <c r="V34" s="124"/>
      <c r="W34" s="124"/>
      <c r="X34" s="124"/>
      <c r="Y34" s="124"/>
    </row>
    <row r="35" ht="20.25" customHeight="1" spans="1:25">
      <c r="A35" s="26" t="s">
        <v>206</v>
      </c>
      <c r="B35" s="26" t="s">
        <v>70</v>
      </c>
      <c r="C35" s="26" t="s">
        <v>235</v>
      </c>
      <c r="D35" s="26" t="s">
        <v>236</v>
      </c>
      <c r="E35" s="26" t="s">
        <v>103</v>
      </c>
      <c r="F35" s="26" t="s">
        <v>104</v>
      </c>
      <c r="G35" s="26" t="s">
        <v>237</v>
      </c>
      <c r="H35" s="26" t="s">
        <v>236</v>
      </c>
      <c r="I35" s="124">
        <v>403200</v>
      </c>
      <c r="J35" s="124">
        <v>403200</v>
      </c>
      <c r="K35" s="70"/>
      <c r="L35" s="70"/>
      <c r="M35" s="70"/>
      <c r="N35" s="124">
        <v>403200</v>
      </c>
      <c r="O35" s="70"/>
      <c r="P35" s="124"/>
      <c r="Q35" s="124"/>
      <c r="R35" s="124"/>
      <c r="S35" s="124"/>
      <c r="T35" s="124"/>
      <c r="U35" s="124"/>
      <c r="V35" s="124"/>
      <c r="W35" s="124"/>
      <c r="X35" s="124"/>
      <c r="Y35" s="124"/>
    </row>
    <row r="36" ht="20.25" customHeight="1" spans="1:25">
      <c r="A36" s="26" t="s">
        <v>206</v>
      </c>
      <c r="B36" s="26" t="s">
        <v>70</v>
      </c>
      <c r="C36" s="26" t="s">
        <v>238</v>
      </c>
      <c r="D36" s="26" t="s">
        <v>239</v>
      </c>
      <c r="E36" s="26" t="s">
        <v>111</v>
      </c>
      <c r="F36" s="26" t="s">
        <v>112</v>
      </c>
      <c r="G36" s="26" t="s">
        <v>240</v>
      </c>
      <c r="H36" s="26" t="s">
        <v>241</v>
      </c>
      <c r="I36" s="124">
        <v>1824000</v>
      </c>
      <c r="J36" s="124">
        <v>1824000</v>
      </c>
      <c r="K36" s="70"/>
      <c r="L36" s="70"/>
      <c r="M36" s="70"/>
      <c r="N36" s="124">
        <v>1824000</v>
      </c>
      <c r="O36" s="70"/>
      <c r="P36" s="124"/>
      <c r="Q36" s="124"/>
      <c r="R36" s="124"/>
      <c r="S36" s="124"/>
      <c r="T36" s="124"/>
      <c r="U36" s="124"/>
      <c r="V36" s="124"/>
      <c r="W36" s="124"/>
      <c r="X36" s="124"/>
      <c r="Y36" s="124"/>
    </row>
    <row r="37" ht="20.25" customHeight="1" spans="1:25">
      <c r="A37" s="26" t="s">
        <v>206</v>
      </c>
      <c r="B37" s="26" t="s">
        <v>70</v>
      </c>
      <c r="C37" s="26" t="s">
        <v>242</v>
      </c>
      <c r="D37" s="26" t="s">
        <v>243</v>
      </c>
      <c r="E37" s="26" t="s">
        <v>105</v>
      </c>
      <c r="F37" s="26" t="s">
        <v>106</v>
      </c>
      <c r="G37" s="26" t="s">
        <v>244</v>
      </c>
      <c r="H37" s="26" t="s">
        <v>245</v>
      </c>
      <c r="I37" s="124">
        <v>135744</v>
      </c>
      <c r="J37" s="124">
        <v>135744</v>
      </c>
      <c r="K37" s="70"/>
      <c r="L37" s="70"/>
      <c r="M37" s="70"/>
      <c r="N37" s="124">
        <v>135744</v>
      </c>
      <c r="O37" s="70"/>
      <c r="P37" s="124"/>
      <c r="Q37" s="124"/>
      <c r="R37" s="124"/>
      <c r="S37" s="124"/>
      <c r="T37" s="124"/>
      <c r="U37" s="124"/>
      <c r="V37" s="124"/>
      <c r="W37" s="124"/>
      <c r="X37" s="124"/>
      <c r="Y37" s="124"/>
    </row>
    <row r="38" ht="20.25" customHeight="1" spans="1:25">
      <c r="A38" s="26" t="s">
        <v>206</v>
      </c>
      <c r="B38" s="26" t="s">
        <v>70</v>
      </c>
      <c r="C38" s="26" t="s">
        <v>242</v>
      </c>
      <c r="D38" s="26" t="s">
        <v>243</v>
      </c>
      <c r="E38" s="26" t="s">
        <v>105</v>
      </c>
      <c r="F38" s="26" t="s">
        <v>106</v>
      </c>
      <c r="G38" s="26" t="s">
        <v>244</v>
      </c>
      <c r="H38" s="26" t="s">
        <v>245</v>
      </c>
      <c r="I38" s="124">
        <v>193996.8</v>
      </c>
      <c r="J38" s="124">
        <v>193996.8</v>
      </c>
      <c r="K38" s="70"/>
      <c r="L38" s="70"/>
      <c r="M38" s="70"/>
      <c r="N38" s="124">
        <v>193996.8</v>
      </c>
      <c r="O38" s="70"/>
      <c r="P38" s="124"/>
      <c r="Q38" s="124"/>
      <c r="R38" s="124"/>
      <c r="S38" s="124"/>
      <c r="T38" s="124"/>
      <c r="U38" s="124"/>
      <c r="V38" s="124"/>
      <c r="W38" s="124"/>
      <c r="X38" s="124"/>
      <c r="Y38" s="124"/>
    </row>
    <row r="39" ht="20.25" customHeight="1" spans="1:25">
      <c r="A39" s="26" t="s">
        <v>206</v>
      </c>
      <c r="B39" s="26" t="s">
        <v>70</v>
      </c>
      <c r="C39" s="26" t="s">
        <v>242</v>
      </c>
      <c r="D39" s="26" t="s">
        <v>243</v>
      </c>
      <c r="E39" s="26" t="s">
        <v>105</v>
      </c>
      <c r="F39" s="26" t="s">
        <v>106</v>
      </c>
      <c r="G39" s="26" t="s">
        <v>244</v>
      </c>
      <c r="H39" s="26" t="s">
        <v>245</v>
      </c>
      <c r="I39" s="124">
        <v>132480</v>
      </c>
      <c r="J39" s="124">
        <v>132480</v>
      </c>
      <c r="K39" s="70"/>
      <c r="L39" s="70"/>
      <c r="M39" s="70"/>
      <c r="N39" s="124">
        <v>132480</v>
      </c>
      <c r="O39" s="70"/>
      <c r="P39" s="124"/>
      <c r="Q39" s="124"/>
      <c r="R39" s="124"/>
      <c r="S39" s="124"/>
      <c r="T39" s="124"/>
      <c r="U39" s="124"/>
      <c r="V39" s="124"/>
      <c r="W39" s="124"/>
      <c r="X39" s="124"/>
      <c r="Y39" s="124"/>
    </row>
    <row r="40" ht="20.25" customHeight="1" spans="1:25">
      <c r="A40" s="26" t="s">
        <v>206</v>
      </c>
      <c r="B40" s="26" t="s">
        <v>70</v>
      </c>
      <c r="C40" s="26" t="s">
        <v>242</v>
      </c>
      <c r="D40" s="26" t="s">
        <v>243</v>
      </c>
      <c r="E40" s="26" t="s">
        <v>105</v>
      </c>
      <c r="F40" s="26" t="s">
        <v>106</v>
      </c>
      <c r="G40" s="26" t="s">
        <v>244</v>
      </c>
      <c r="H40" s="26" t="s">
        <v>245</v>
      </c>
      <c r="I40" s="124">
        <v>113164.8</v>
      </c>
      <c r="J40" s="124">
        <v>113164.8</v>
      </c>
      <c r="K40" s="70"/>
      <c r="L40" s="70"/>
      <c r="M40" s="70"/>
      <c r="N40" s="124">
        <v>113164.8</v>
      </c>
      <c r="O40" s="70"/>
      <c r="P40" s="124"/>
      <c r="Q40" s="124"/>
      <c r="R40" s="124"/>
      <c r="S40" s="124"/>
      <c r="T40" s="124"/>
      <c r="U40" s="124"/>
      <c r="V40" s="124"/>
      <c r="W40" s="124"/>
      <c r="X40" s="124"/>
      <c r="Y40" s="124"/>
    </row>
    <row r="41" ht="20.25" customHeight="1" spans="1:25">
      <c r="A41" s="26" t="s">
        <v>206</v>
      </c>
      <c r="B41" s="26" t="s">
        <v>70</v>
      </c>
      <c r="C41" s="26" t="s">
        <v>242</v>
      </c>
      <c r="D41" s="26" t="s">
        <v>243</v>
      </c>
      <c r="E41" s="26" t="s">
        <v>105</v>
      </c>
      <c r="F41" s="26" t="s">
        <v>106</v>
      </c>
      <c r="G41" s="26" t="s">
        <v>244</v>
      </c>
      <c r="H41" s="26" t="s">
        <v>245</v>
      </c>
      <c r="I41" s="124">
        <v>77280</v>
      </c>
      <c r="J41" s="124">
        <v>77280</v>
      </c>
      <c r="K41" s="70"/>
      <c r="L41" s="70"/>
      <c r="M41" s="70"/>
      <c r="N41" s="124">
        <v>77280</v>
      </c>
      <c r="O41" s="70"/>
      <c r="P41" s="124"/>
      <c r="Q41" s="124"/>
      <c r="R41" s="124"/>
      <c r="S41" s="124"/>
      <c r="T41" s="124"/>
      <c r="U41" s="124"/>
      <c r="V41" s="124"/>
      <c r="W41" s="124"/>
      <c r="X41" s="124"/>
      <c r="Y41" s="124"/>
    </row>
    <row r="42" ht="20.25" customHeight="1" spans="1:25">
      <c r="A42" s="26" t="s">
        <v>206</v>
      </c>
      <c r="B42" s="26" t="s">
        <v>70</v>
      </c>
      <c r="C42" s="26" t="s">
        <v>242</v>
      </c>
      <c r="D42" s="26" t="s">
        <v>243</v>
      </c>
      <c r="E42" s="26" t="s">
        <v>105</v>
      </c>
      <c r="F42" s="26" t="s">
        <v>106</v>
      </c>
      <c r="G42" s="26" t="s">
        <v>244</v>
      </c>
      <c r="H42" s="26" t="s">
        <v>245</v>
      </c>
      <c r="I42" s="124">
        <v>77280</v>
      </c>
      <c r="J42" s="124">
        <v>77280</v>
      </c>
      <c r="K42" s="70"/>
      <c r="L42" s="70"/>
      <c r="M42" s="70"/>
      <c r="N42" s="124">
        <v>77280</v>
      </c>
      <c r="O42" s="70"/>
      <c r="P42" s="124"/>
      <c r="Q42" s="124"/>
      <c r="R42" s="124"/>
      <c r="S42" s="124"/>
      <c r="T42" s="124"/>
      <c r="U42" s="124"/>
      <c r="V42" s="124"/>
      <c r="W42" s="124"/>
      <c r="X42" s="124"/>
      <c r="Y42" s="124"/>
    </row>
    <row r="43" ht="20.25" customHeight="1" spans="1:25">
      <c r="A43" s="26" t="s">
        <v>206</v>
      </c>
      <c r="B43" s="26" t="s">
        <v>70</v>
      </c>
      <c r="C43" s="26" t="s">
        <v>246</v>
      </c>
      <c r="D43" s="26" t="s">
        <v>247</v>
      </c>
      <c r="E43" s="26" t="s">
        <v>101</v>
      </c>
      <c r="F43" s="26" t="s">
        <v>102</v>
      </c>
      <c r="G43" s="26" t="s">
        <v>215</v>
      </c>
      <c r="H43" s="26" t="s">
        <v>216</v>
      </c>
      <c r="I43" s="124">
        <v>1033200</v>
      </c>
      <c r="J43" s="124">
        <v>1033200</v>
      </c>
      <c r="K43" s="70"/>
      <c r="L43" s="70"/>
      <c r="M43" s="70"/>
      <c r="N43" s="124">
        <v>1033200</v>
      </c>
      <c r="O43" s="70"/>
      <c r="P43" s="124"/>
      <c r="Q43" s="124"/>
      <c r="R43" s="124"/>
      <c r="S43" s="124"/>
      <c r="T43" s="124"/>
      <c r="U43" s="124"/>
      <c r="V43" s="124"/>
      <c r="W43" s="124"/>
      <c r="X43" s="124"/>
      <c r="Y43" s="124"/>
    </row>
    <row r="44" ht="20.25" customHeight="1" spans="1:25">
      <c r="A44" s="26" t="s">
        <v>206</v>
      </c>
      <c r="B44" s="26" t="s">
        <v>70</v>
      </c>
      <c r="C44" s="26" t="s">
        <v>246</v>
      </c>
      <c r="D44" s="26" t="s">
        <v>247</v>
      </c>
      <c r="E44" s="26" t="s">
        <v>103</v>
      </c>
      <c r="F44" s="26" t="s">
        <v>104</v>
      </c>
      <c r="G44" s="26" t="s">
        <v>215</v>
      </c>
      <c r="H44" s="26" t="s">
        <v>216</v>
      </c>
      <c r="I44" s="124">
        <v>1411200</v>
      </c>
      <c r="J44" s="124">
        <v>1411200</v>
      </c>
      <c r="K44" s="70"/>
      <c r="L44" s="70"/>
      <c r="M44" s="70"/>
      <c r="N44" s="124">
        <v>1411200</v>
      </c>
      <c r="O44" s="70"/>
      <c r="P44" s="124"/>
      <c r="Q44" s="124"/>
      <c r="R44" s="124"/>
      <c r="S44" s="124"/>
      <c r="T44" s="124"/>
      <c r="U44" s="124"/>
      <c r="V44" s="124"/>
      <c r="W44" s="124"/>
      <c r="X44" s="124"/>
      <c r="Y44" s="124"/>
    </row>
    <row r="45" ht="17.25" customHeight="1" spans="1:25">
      <c r="A45" s="81" t="s">
        <v>177</v>
      </c>
      <c r="B45" s="82"/>
      <c r="C45" s="191"/>
      <c r="D45" s="191"/>
      <c r="E45" s="191"/>
      <c r="F45" s="191"/>
      <c r="G45" s="191"/>
      <c r="H45" s="192"/>
      <c r="I45" s="124">
        <v>55758189.6</v>
      </c>
      <c r="J45" s="124">
        <v>55758189.6</v>
      </c>
      <c r="K45" s="124"/>
      <c r="L45" s="124"/>
      <c r="M45" s="124"/>
      <c r="N45" s="124">
        <v>55758189.6</v>
      </c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45:H4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76"/>
      <c r="E1" s="51"/>
      <c r="F1" s="51"/>
      <c r="G1" s="51"/>
      <c r="H1" s="51"/>
      <c r="U1" s="176"/>
      <c r="W1" s="177" t="s">
        <v>248</v>
      </c>
    </row>
    <row r="2" ht="46.5" customHeight="1" spans="1:23">
      <c r="A2" s="53" t="str">
        <f>"2026"&amp;"年部门项目支出预算表"</f>
        <v>2026年部门项目支出预算表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ht="13.5" customHeight="1" spans="1:23">
      <c r="A3" s="54" t="str">
        <f>"单位名称："&amp;"云南省昆明市东川区第一中学"</f>
        <v>单位名称：云南省昆明市东川区第一中学</v>
      </c>
      <c r="B3" s="55"/>
      <c r="C3" s="55"/>
      <c r="D3" s="55"/>
      <c r="E3" s="55"/>
      <c r="F3" s="55"/>
      <c r="G3" s="55"/>
      <c r="H3" s="55"/>
      <c r="I3" s="56"/>
      <c r="J3" s="56"/>
      <c r="K3" s="56"/>
      <c r="L3" s="56"/>
      <c r="M3" s="56"/>
      <c r="N3" s="56"/>
      <c r="O3" s="56"/>
      <c r="P3" s="56"/>
      <c r="Q3" s="56"/>
      <c r="U3" s="176"/>
      <c r="W3" s="154" t="s">
        <v>1</v>
      </c>
    </row>
    <row r="4" ht="21.75" customHeight="1" spans="1:23">
      <c r="A4" s="58" t="s">
        <v>249</v>
      </c>
      <c r="B4" s="59" t="s">
        <v>189</v>
      </c>
      <c r="C4" s="58" t="s">
        <v>190</v>
      </c>
      <c r="D4" s="58" t="s">
        <v>250</v>
      </c>
      <c r="E4" s="59" t="s">
        <v>191</v>
      </c>
      <c r="F4" s="59" t="s">
        <v>192</v>
      </c>
      <c r="G4" s="59" t="s">
        <v>251</v>
      </c>
      <c r="H4" s="59" t="s">
        <v>252</v>
      </c>
      <c r="I4" s="74" t="s">
        <v>55</v>
      </c>
      <c r="J4" s="13" t="s">
        <v>253</v>
      </c>
      <c r="K4" s="14"/>
      <c r="L4" s="14"/>
      <c r="M4" s="15"/>
      <c r="N4" s="13" t="s">
        <v>197</v>
      </c>
      <c r="O4" s="14"/>
      <c r="P4" s="15"/>
      <c r="Q4" s="59" t="s">
        <v>61</v>
      </c>
      <c r="R4" s="13" t="s">
        <v>62</v>
      </c>
      <c r="S4" s="14"/>
      <c r="T4" s="14"/>
      <c r="U4" s="14"/>
      <c r="V4" s="14"/>
      <c r="W4" s="15"/>
    </row>
    <row r="5" ht="21.75" customHeight="1" spans="1:23">
      <c r="A5" s="60"/>
      <c r="B5" s="75"/>
      <c r="C5" s="60"/>
      <c r="D5" s="60"/>
      <c r="E5" s="61"/>
      <c r="F5" s="61"/>
      <c r="G5" s="61"/>
      <c r="H5" s="61"/>
      <c r="I5" s="75"/>
      <c r="J5" s="178" t="s">
        <v>58</v>
      </c>
      <c r="K5" s="179"/>
      <c r="L5" s="59" t="s">
        <v>59</v>
      </c>
      <c r="M5" s="59" t="s">
        <v>60</v>
      </c>
      <c r="N5" s="59" t="s">
        <v>58</v>
      </c>
      <c r="O5" s="59" t="s">
        <v>59</v>
      </c>
      <c r="P5" s="59" t="s">
        <v>60</v>
      </c>
      <c r="Q5" s="61"/>
      <c r="R5" s="59" t="s">
        <v>57</v>
      </c>
      <c r="S5" s="59" t="s">
        <v>64</v>
      </c>
      <c r="T5" s="59" t="s">
        <v>203</v>
      </c>
      <c r="U5" s="59" t="s">
        <v>66</v>
      </c>
      <c r="V5" s="59" t="s">
        <v>67</v>
      </c>
      <c r="W5" s="59" t="s">
        <v>68</v>
      </c>
    </row>
    <row r="6" ht="21" customHeight="1" spans="1:23">
      <c r="A6" s="75"/>
      <c r="B6" s="75"/>
      <c r="C6" s="75"/>
      <c r="D6" s="75"/>
      <c r="E6" s="75"/>
      <c r="F6" s="75"/>
      <c r="G6" s="75"/>
      <c r="H6" s="75"/>
      <c r="I6" s="75"/>
      <c r="J6" s="180" t="s">
        <v>57</v>
      </c>
      <c r="K6" s="181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</row>
    <row r="7" ht="39.75" customHeight="1" spans="1:23">
      <c r="A7" s="63"/>
      <c r="B7" s="65"/>
      <c r="C7" s="63"/>
      <c r="D7" s="63"/>
      <c r="E7" s="64"/>
      <c r="F7" s="64"/>
      <c r="G7" s="64"/>
      <c r="H7" s="64"/>
      <c r="I7" s="65"/>
      <c r="J7" s="21" t="s">
        <v>57</v>
      </c>
      <c r="K7" s="21" t="s">
        <v>254</v>
      </c>
      <c r="L7" s="64"/>
      <c r="M7" s="64"/>
      <c r="N7" s="64"/>
      <c r="O7" s="64"/>
      <c r="P7" s="64"/>
      <c r="Q7" s="64"/>
      <c r="R7" s="64"/>
      <c r="S7" s="64"/>
      <c r="T7" s="64"/>
      <c r="U7" s="65"/>
      <c r="V7" s="64"/>
      <c r="W7" s="64"/>
    </row>
    <row r="8" ht="15" customHeight="1" spans="1:23">
      <c r="A8" s="66">
        <v>1</v>
      </c>
      <c r="B8" s="66">
        <v>2</v>
      </c>
      <c r="C8" s="66">
        <v>3</v>
      </c>
      <c r="D8" s="66">
        <v>4</v>
      </c>
      <c r="E8" s="66">
        <v>5</v>
      </c>
      <c r="F8" s="66">
        <v>6</v>
      </c>
      <c r="G8" s="66">
        <v>7</v>
      </c>
      <c r="H8" s="66">
        <v>8</v>
      </c>
      <c r="I8" s="66">
        <v>9</v>
      </c>
      <c r="J8" s="66">
        <v>10</v>
      </c>
      <c r="K8" s="66">
        <v>11</v>
      </c>
      <c r="L8" s="76">
        <v>12</v>
      </c>
      <c r="M8" s="76">
        <v>13</v>
      </c>
      <c r="N8" s="76">
        <v>14</v>
      </c>
      <c r="O8" s="76">
        <v>15</v>
      </c>
      <c r="P8" s="76">
        <v>16</v>
      </c>
      <c r="Q8" s="76">
        <v>17</v>
      </c>
      <c r="R8" s="76">
        <v>18</v>
      </c>
      <c r="S8" s="76">
        <v>19</v>
      </c>
      <c r="T8" s="76">
        <v>20</v>
      </c>
      <c r="U8" s="66">
        <v>21</v>
      </c>
      <c r="V8" s="76">
        <v>22</v>
      </c>
      <c r="W8" s="66">
        <v>23</v>
      </c>
    </row>
    <row r="9" ht="21.75" customHeight="1" spans="1:23">
      <c r="A9" s="112" t="s">
        <v>255</v>
      </c>
      <c r="B9" s="112" t="s">
        <v>256</v>
      </c>
      <c r="C9" s="112" t="s">
        <v>257</v>
      </c>
      <c r="D9" s="112" t="s">
        <v>70</v>
      </c>
      <c r="E9" s="112" t="s">
        <v>121</v>
      </c>
      <c r="F9" s="112" t="s">
        <v>122</v>
      </c>
      <c r="G9" s="112" t="s">
        <v>258</v>
      </c>
      <c r="H9" s="112" t="s">
        <v>259</v>
      </c>
      <c r="I9" s="124">
        <v>72996</v>
      </c>
      <c r="J9" s="124">
        <v>72996</v>
      </c>
      <c r="K9" s="124">
        <v>72996</v>
      </c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</row>
    <row r="10" ht="21.75" customHeight="1" spans="1:23">
      <c r="A10" s="112" t="s">
        <v>255</v>
      </c>
      <c r="B10" s="112" t="s">
        <v>260</v>
      </c>
      <c r="C10" s="112" t="s">
        <v>261</v>
      </c>
      <c r="D10" s="112" t="s">
        <v>70</v>
      </c>
      <c r="E10" s="112" t="s">
        <v>119</v>
      </c>
      <c r="F10" s="112" t="s">
        <v>120</v>
      </c>
      <c r="G10" s="112" t="s">
        <v>240</v>
      </c>
      <c r="H10" s="112" t="s">
        <v>241</v>
      </c>
      <c r="I10" s="124">
        <v>12720</v>
      </c>
      <c r="J10" s="124">
        <v>12720</v>
      </c>
      <c r="K10" s="124">
        <v>12720</v>
      </c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</row>
    <row r="11" ht="21.75" customHeight="1" spans="1:23">
      <c r="A11" s="112" t="s">
        <v>262</v>
      </c>
      <c r="B11" s="112" t="s">
        <v>263</v>
      </c>
      <c r="C11" s="112" t="s">
        <v>264</v>
      </c>
      <c r="D11" s="112" t="s">
        <v>70</v>
      </c>
      <c r="E11" s="112" t="s">
        <v>103</v>
      </c>
      <c r="F11" s="112" t="s">
        <v>104</v>
      </c>
      <c r="G11" s="112" t="s">
        <v>265</v>
      </c>
      <c r="H11" s="112" t="s">
        <v>266</v>
      </c>
      <c r="I11" s="124">
        <v>2300000</v>
      </c>
      <c r="J11" s="124"/>
      <c r="K11" s="124"/>
      <c r="L11" s="124"/>
      <c r="M11" s="124"/>
      <c r="N11" s="124"/>
      <c r="O11" s="124"/>
      <c r="P11" s="124"/>
      <c r="Q11" s="124">
        <v>2300000</v>
      </c>
      <c r="R11" s="124"/>
      <c r="S11" s="124"/>
      <c r="T11" s="124"/>
      <c r="U11" s="124"/>
      <c r="V11" s="124"/>
      <c r="W11" s="124"/>
    </row>
    <row r="12" ht="18.75" customHeight="1" spans="1:23">
      <c r="A12" s="81" t="s">
        <v>177</v>
      </c>
      <c r="B12" s="82"/>
      <c r="C12" s="82"/>
      <c r="D12" s="82"/>
      <c r="E12" s="82"/>
      <c r="F12" s="82"/>
      <c r="G12" s="82"/>
      <c r="H12" s="83"/>
      <c r="I12" s="124">
        <v>2385716</v>
      </c>
      <c r="J12" s="124">
        <v>85716</v>
      </c>
      <c r="K12" s="124">
        <v>85716</v>
      </c>
      <c r="L12" s="124"/>
      <c r="M12" s="124"/>
      <c r="N12" s="124"/>
      <c r="O12" s="124"/>
      <c r="P12" s="124"/>
      <c r="Q12" s="124">
        <v>2300000</v>
      </c>
      <c r="R12" s="124"/>
      <c r="S12" s="124"/>
      <c r="T12" s="124"/>
      <c r="U12" s="124"/>
      <c r="V12" s="124"/>
      <c r="W12" s="124"/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7"/>
  <sheetViews>
    <sheetView showZeros="0" topLeftCell="A7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52" t="s">
        <v>267</v>
      </c>
    </row>
    <row r="2" ht="39.75" customHeight="1" spans="1:10">
      <c r="A2" s="109" t="str">
        <f>"2026"&amp;"年部门项目支出绩效目标表"</f>
        <v>2026年部门项目支出绩效目标表</v>
      </c>
      <c r="B2" s="53"/>
      <c r="C2" s="53"/>
      <c r="D2" s="53"/>
      <c r="E2" s="53"/>
      <c r="F2" s="110"/>
      <c r="G2" s="53"/>
      <c r="H2" s="110"/>
      <c r="I2" s="110"/>
      <c r="J2" s="53"/>
    </row>
    <row r="3" ht="17.25" customHeight="1" spans="1:10">
      <c r="A3" s="54" t="str">
        <f>"单位名称："&amp;"云南省昆明市东川区第一中学"</f>
        <v>单位名称：云南省昆明市东川区第一中学</v>
      </c>
    </row>
    <row r="4" ht="44.25" customHeight="1" spans="1:10">
      <c r="A4" s="21" t="s">
        <v>190</v>
      </c>
      <c r="B4" s="21" t="s">
        <v>268</v>
      </c>
      <c r="C4" s="21" t="s">
        <v>269</v>
      </c>
      <c r="D4" s="21" t="s">
        <v>270</v>
      </c>
      <c r="E4" s="21" t="s">
        <v>271</v>
      </c>
      <c r="F4" s="111" t="s">
        <v>272</v>
      </c>
      <c r="G4" s="21" t="s">
        <v>273</v>
      </c>
      <c r="H4" s="111" t="s">
        <v>274</v>
      </c>
      <c r="I4" s="111" t="s">
        <v>275</v>
      </c>
      <c r="J4" s="21" t="s">
        <v>276</v>
      </c>
    </row>
    <row r="5" ht="18.75" customHeight="1" spans="1:10">
      <c r="A5" s="174">
        <v>1</v>
      </c>
      <c r="B5" s="174">
        <v>2</v>
      </c>
      <c r="C5" s="174">
        <v>3</v>
      </c>
      <c r="D5" s="174">
        <v>4</v>
      </c>
      <c r="E5" s="174">
        <v>5</v>
      </c>
      <c r="F5" s="76">
        <v>6</v>
      </c>
      <c r="G5" s="174">
        <v>7</v>
      </c>
      <c r="H5" s="76">
        <v>8</v>
      </c>
      <c r="I5" s="76">
        <v>9</v>
      </c>
      <c r="J5" s="174">
        <v>10</v>
      </c>
    </row>
    <row r="6" ht="42" customHeight="1" spans="1:10">
      <c r="A6" s="77" t="s">
        <v>70</v>
      </c>
      <c r="B6" s="112"/>
      <c r="C6" s="112"/>
      <c r="D6" s="112"/>
      <c r="E6" s="101"/>
      <c r="F6" s="113"/>
      <c r="G6" s="101"/>
      <c r="H6" s="113"/>
      <c r="I6" s="113"/>
      <c r="J6" s="101"/>
    </row>
    <row r="7" ht="42" customHeight="1" spans="1:10">
      <c r="A7" s="175" t="s">
        <v>257</v>
      </c>
      <c r="B7" s="67" t="s">
        <v>277</v>
      </c>
      <c r="C7" s="67" t="s">
        <v>278</v>
      </c>
      <c r="D7" s="67" t="s">
        <v>279</v>
      </c>
      <c r="E7" s="77" t="s">
        <v>280</v>
      </c>
      <c r="F7" s="67" t="s">
        <v>281</v>
      </c>
      <c r="G7" s="77" t="s">
        <v>282</v>
      </c>
      <c r="H7" s="67" t="s">
        <v>283</v>
      </c>
      <c r="I7" s="67" t="s">
        <v>284</v>
      </c>
      <c r="J7" s="77" t="s">
        <v>285</v>
      </c>
    </row>
    <row r="8" ht="42" customHeight="1" spans="1:10">
      <c r="A8" s="175" t="s">
        <v>257</v>
      </c>
      <c r="B8" s="67" t="s">
        <v>277</v>
      </c>
      <c r="C8" s="67" t="s">
        <v>278</v>
      </c>
      <c r="D8" s="67" t="s">
        <v>286</v>
      </c>
      <c r="E8" s="77" t="s">
        <v>287</v>
      </c>
      <c r="F8" s="67" t="s">
        <v>281</v>
      </c>
      <c r="G8" s="77" t="s">
        <v>288</v>
      </c>
      <c r="H8" s="67" t="s">
        <v>289</v>
      </c>
      <c r="I8" s="67" t="s">
        <v>290</v>
      </c>
      <c r="J8" s="77" t="s">
        <v>291</v>
      </c>
    </row>
    <row r="9" ht="42" customHeight="1" spans="1:10">
      <c r="A9" s="175" t="s">
        <v>257</v>
      </c>
      <c r="B9" s="67" t="s">
        <v>277</v>
      </c>
      <c r="C9" s="67" t="s">
        <v>278</v>
      </c>
      <c r="D9" s="67" t="s">
        <v>292</v>
      </c>
      <c r="E9" s="77" t="s">
        <v>293</v>
      </c>
      <c r="F9" s="67" t="s">
        <v>281</v>
      </c>
      <c r="G9" s="77" t="s">
        <v>294</v>
      </c>
      <c r="H9" s="67" t="s">
        <v>289</v>
      </c>
      <c r="I9" s="67" t="s">
        <v>290</v>
      </c>
      <c r="J9" s="77" t="s">
        <v>293</v>
      </c>
    </row>
    <row r="10" ht="42" customHeight="1" spans="1:10">
      <c r="A10" s="175" t="s">
        <v>257</v>
      </c>
      <c r="B10" s="67" t="s">
        <v>277</v>
      </c>
      <c r="C10" s="67" t="s">
        <v>295</v>
      </c>
      <c r="D10" s="67" t="s">
        <v>296</v>
      </c>
      <c r="E10" s="77" t="s">
        <v>297</v>
      </c>
      <c r="F10" s="67" t="s">
        <v>281</v>
      </c>
      <c r="G10" s="77" t="s">
        <v>298</v>
      </c>
      <c r="H10" s="67" t="s">
        <v>289</v>
      </c>
      <c r="I10" s="67" t="s">
        <v>290</v>
      </c>
      <c r="J10" s="77" t="s">
        <v>299</v>
      </c>
    </row>
    <row r="11" ht="42" customHeight="1" spans="1:10">
      <c r="A11" s="175" t="s">
        <v>257</v>
      </c>
      <c r="B11" s="67" t="s">
        <v>277</v>
      </c>
      <c r="C11" s="67" t="s">
        <v>300</v>
      </c>
      <c r="D11" s="67" t="s">
        <v>301</v>
      </c>
      <c r="E11" s="77" t="s">
        <v>302</v>
      </c>
      <c r="F11" s="67" t="s">
        <v>303</v>
      </c>
      <c r="G11" s="77" t="s">
        <v>304</v>
      </c>
      <c r="H11" s="67" t="s">
        <v>289</v>
      </c>
      <c r="I11" s="67" t="s">
        <v>284</v>
      </c>
      <c r="J11" s="77" t="s">
        <v>305</v>
      </c>
    </row>
    <row r="12" ht="42" customHeight="1" spans="1:10">
      <c r="A12" s="175" t="s">
        <v>264</v>
      </c>
      <c r="B12" s="67" t="s">
        <v>306</v>
      </c>
      <c r="C12" s="67" t="s">
        <v>278</v>
      </c>
      <c r="D12" s="67" t="s">
        <v>292</v>
      </c>
      <c r="E12" s="77" t="s">
        <v>307</v>
      </c>
      <c r="F12" s="67" t="s">
        <v>281</v>
      </c>
      <c r="G12" s="77" t="s">
        <v>308</v>
      </c>
      <c r="H12" s="67" t="s">
        <v>309</v>
      </c>
      <c r="I12" s="67" t="s">
        <v>284</v>
      </c>
      <c r="J12" s="77" t="s">
        <v>310</v>
      </c>
    </row>
    <row r="13" ht="42" customHeight="1" spans="1:10">
      <c r="A13" s="175" t="s">
        <v>264</v>
      </c>
      <c r="B13" s="67" t="s">
        <v>306</v>
      </c>
      <c r="C13" s="67" t="s">
        <v>295</v>
      </c>
      <c r="D13" s="67" t="s">
        <v>296</v>
      </c>
      <c r="E13" s="77" t="s">
        <v>311</v>
      </c>
      <c r="F13" s="67" t="s">
        <v>281</v>
      </c>
      <c r="G13" s="77" t="s">
        <v>288</v>
      </c>
      <c r="H13" s="67" t="s">
        <v>289</v>
      </c>
      <c r="I13" s="67" t="s">
        <v>290</v>
      </c>
      <c r="J13" s="77" t="s">
        <v>310</v>
      </c>
    </row>
    <row r="14" ht="42" customHeight="1" spans="1:10">
      <c r="A14" s="175" t="s">
        <v>264</v>
      </c>
      <c r="B14" s="67" t="s">
        <v>306</v>
      </c>
      <c r="C14" s="67" t="s">
        <v>300</v>
      </c>
      <c r="D14" s="67" t="s">
        <v>301</v>
      </c>
      <c r="E14" s="77" t="s">
        <v>312</v>
      </c>
      <c r="F14" s="67" t="s">
        <v>303</v>
      </c>
      <c r="G14" s="77" t="s">
        <v>313</v>
      </c>
      <c r="H14" s="67" t="s">
        <v>289</v>
      </c>
      <c r="I14" s="67" t="s">
        <v>284</v>
      </c>
      <c r="J14" s="77" t="s">
        <v>310</v>
      </c>
    </row>
    <row r="15" ht="42" customHeight="1" spans="1:10">
      <c r="A15" s="175" t="s">
        <v>261</v>
      </c>
      <c r="B15" s="67" t="s">
        <v>314</v>
      </c>
      <c r="C15" s="67" t="s">
        <v>278</v>
      </c>
      <c r="D15" s="67" t="s">
        <v>279</v>
      </c>
      <c r="E15" s="77" t="s">
        <v>315</v>
      </c>
      <c r="F15" s="67" t="s">
        <v>281</v>
      </c>
      <c r="G15" s="77" t="s">
        <v>316</v>
      </c>
      <c r="H15" s="67" t="s">
        <v>283</v>
      </c>
      <c r="I15" s="67" t="s">
        <v>284</v>
      </c>
      <c r="J15" s="77" t="s">
        <v>317</v>
      </c>
    </row>
    <row r="16" ht="42" customHeight="1" spans="1:10">
      <c r="A16" s="175" t="s">
        <v>261</v>
      </c>
      <c r="B16" s="67" t="s">
        <v>314</v>
      </c>
      <c r="C16" s="67" t="s">
        <v>295</v>
      </c>
      <c r="D16" s="67" t="s">
        <v>296</v>
      </c>
      <c r="E16" s="77" t="s">
        <v>318</v>
      </c>
      <c r="F16" s="67" t="s">
        <v>281</v>
      </c>
      <c r="G16" s="77" t="s">
        <v>319</v>
      </c>
      <c r="H16" s="67"/>
      <c r="I16" s="67" t="s">
        <v>290</v>
      </c>
      <c r="J16" s="77" t="s">
        <v>320</v>
      </c>
    </row>
    <row r="17" ht="42" customHeight="1" spans="1:10">
      <c r="A17" s="175" t="s">
        <v>261</v>
      </c>
      <c r="B17" s="67" t="s">
        <v>314</v>
      </c>
      <c r="C17" s="67" t="s">
        <v>300</v>
      </c>
      <c r="D17" s="67" t="s">
        <v>301</v>
      </c>
      <c r="E17" s="77" t="s">
        <v>321</v>
      </c>
      <c r="F17" s="67" t="s">
        <v>303</v>
      </c>
      <c r="G17" s="77" t="s">
        <v>322</v>
      </c>
      <c r="H17" s="67" t="s">
        <v>289</v>
      </c>
      <c r="I17" s="67" t="s">
        <v>284</v>
      </c>
      <c r="J17" s="77" t="s">
        <v>323</v>
      </c>
    </row>
  </sheetData>
  <mergeCells count="8">
    <mergeCell ref="A2:J2"/>
    <mergeCell ref="A3:H3"/>
    <mergeCell ref="A7:A11"/>
    <mergeCell ref="A12:A14"/>
    <mergeCell ref="A15:A17"/>
    <mergeCell ref="B7:B11"/>
    <mergeCell ref="B12:B14"/>
    <mergeCell ref="B15:B1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忘凉</cp:lastModifiedBy>
  <dcterms:created xsi:type="dcterms:W3CDTF">2026-03-09T08:48:00Z</dcterms:created>
  <dcterms:modified xsi:type="dcterms:W3CDTF">2026-03-11T02:27:58Z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BA00A4F7B66D4EEA9B6E2C3899F1AAEB_12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