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_FilterDatabase" localSheetId="6" hidden="1">部门基本支出预算表04!$A$7:$Y$37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<sst xmlns="http://schemas.openxmlformats.org/spreadsheetml/2006/main" count="834" uniqueCount="381">
  <si>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</si>
  <si>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</si>
  <si>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</si>
  <si>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</si>
  <si>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</si>
  <si>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</si>
  <si>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</si>
  <si>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</si>
  <si>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</si>
  <si>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</si>
  <si>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</si>
  <si>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</si>
  <si>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</si>
  <si>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</si>
  <si>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</si>
  <si>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</si>
  <si>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</si>
  <si>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</si>
  <si>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</si>
  <si>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</si>
  <si>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</si>
  <si>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</si>
  <si>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</si>
  <si>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</si>
  <si>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</si>
  <si>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</si>
  <si>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</si>
  <si>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</si>
  <si>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</si>
  <si>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</si>
  <si>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</si>
  <si>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</si>
  <si>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</si>
  <si>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</si>
  <si>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</si>
  <si>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</si>
  <si>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</si>
  <si>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</si>
  <si>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</si>
  <si>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</si>
  <si>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</si>
  <si>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</si>
  <si>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</si>
  <si>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</si>
  <si>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</si>
  <si>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</si>
  <si>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</si>
  <si>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</si>
  <si>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</si>
  <si>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</si>
  <si>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</si>
  <si>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</si>
  <si>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</si>
  <si>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</si>
  <si>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</si>
  <si>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</si>
  <si>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</si>
  <si>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</si>
  <si>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</si>
  <si>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</si>
  <si>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</si>
  <si>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</si>
  <si>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</si>
  <si>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</si>
  <si>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</si>
  <si>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</si>
  <si>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</si>
  <si>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</si>
  <si>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</si>
  <si>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126010</t>
  </si>
  <si>
    <t>昆明市东川区水库管理所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</si>
  <si>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</si>
  <si>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</si>
  <si>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</si>
  <si>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</si>
  <si>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</si>
  <si>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</si>
  <si>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</si>
  <si>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</si>
  <si>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</si>
  <si>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</si>
  <si>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</si>
  <si>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</si>
  <si>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</si>
  <si>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</si>
  <si>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</si>
  <si>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</si>
  <si>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</si>
  <si>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</si>
  <si>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</si>
  <si>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</si>
  <si>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</si>
  <si>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</si>
  <si>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</si>
  <si>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</si>
  <si>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</si>
  <si>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</si>
  <si>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</si>
  <si>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</si>
  <si>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</si>
  <si>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</si>
  <si>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</si>
  <si>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</si>
  <si>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</si>
  <si>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</si>
  <si>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</si>
  <si>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</si>
  <si>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</si>
  <si>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</si>
  <si>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</si>
  <si>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</si>
  <si>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</si>
  <si>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</si>
  <si>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</si>
  <si>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</si>
  <si>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</si>
  <si>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</si>
  <si>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</si>
  <si>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</si>
  <si>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2130304</t>
  </si>
  <si>
    <t>水利行业业务管理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</si>
  <si>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</si>
  <si>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</si>
  <si>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</si>
  <si>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</si>
  <si>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</si>
  <si>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</si>
  <si>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</si>
  <si>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</si>
  <si>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</si>
  <si>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</si>
  <si>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</si>
  <si>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</si>
  <si>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</si>
  <si>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</si>
  <si>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</si>
  <si>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</si>
  <si>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</si>
  <si>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</si>
  <si>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</si>
  <si>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</si>
  <si>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</si>
  <si>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</si>
  <si>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</si>
  <si>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</si>
  <si>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</si>
  <si>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</si>
  <si>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</si>
  <si>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</si>
  <si>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</si>
  <si>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</si>
  <si>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</si>
  <si>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</si>
  <si>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</si>
  <si>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</si>
  <si>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</si>
  <si>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</si>
  <si>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</si>
  <si>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</si>
  <si>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</si>
  <si>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</si>
  <si>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</si>
  <si>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</si>
  <si>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</si>
  <si>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</si>
  <si>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</si>
  <si>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</si>
  <si>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</si>
  <si>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</si>
  <si>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</si>
  <si>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</si>
  <si>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</si>
  <si>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</si>
  <si>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</si>
  <si>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</si>
  <si>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</si>
  <si>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</si>
  <si>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</si>
  <si>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</si>
  <si>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</si>
  <si>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</si>
  <si>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</si>
  <si>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</si>
  <si>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</si>
  <si>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</si>
  <si>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</si>
  <si>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</si>
  <si>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</si>
  <si>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</si>
  <si>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</si>
  <si>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</si>
  <si>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</si>
  <si>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</si>
  <si>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昆明市东川区水务局</t>
  </si>
  <si>
    <t>530113210000000001499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</si>
  <si>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</si>
  <si>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</si>
  <si>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</si>
  <si>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</si>
  <si>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</si>
  <si>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</si>
  <si>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</si>
  <si>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</si>
  <si>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</si>
  <si>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530113210000000001500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</si>
  <si>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</si>
  <si>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</si>
  <si>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</si>
  <si>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</si>
  <si>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</si>
  <si>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</si>
  <si>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</si>
  <si>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</si>
  <si>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</si>
  <si>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530113210000000001501</t>
  </si>
  <si>
    <t>30113</t>
  </si>
  <si>
    <t>530113210000000001504</t>
  </si>
  <si>
    <t>30217</t>
  </si>
  <si>
    <t>530113210000000001506</t>
  </si>
  <si>
    <t>工会经费</t>
  </si>
  <si>
    <t>30228</t>
  </si>
  <si>
    <t>530113210000000001509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</si>
  <si>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</si>
  <si>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</si>
  <si>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</si>
  <si>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</si>
  <si>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</si>
  <si>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</si>
  <si>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</si>
  <si>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</si>
  <si>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</si>
  <si>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</si>
  <si>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</si>
  <si>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</si>
  <si>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</si>
  <si>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</si>
  <si>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</si>
  <si>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</si>
  <si>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</si>
  <si>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530113210000000005656</t>
  </si>
  <si>
    <t>公车购置及运维费</t>
  </si>
  <si>
    <t>30231</t>
  </si>
  <si>
    <t>公务用车运行维护费</t>
  </si>
  <si>
    <t>530113221100000327038</t>
  </si>
  <si>
    <t>离退休生活补助</t>
  </si>
  <si>
    <t>30305</t>
  </si>
  <si>
    <t>生活补助</t>
  </si>
  <si>
    <t>530113221100000327090</t>
  </si>
  <si>
    <t>离退休公用经费</t>
  </si>
  <si>
    <t>30299</t>
  </si>
  <si>
    <t>其他商品和服务支出</t>
  </si>
  <si>
    <t>530113231100001515116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</si>
  <si>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</si>
  <si>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</si>
  <si>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</si>
  <si>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</si>
  <si>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</si>
  <si>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</si>
  <si>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</si>
  <si>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</si>
  <si>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备注：昆明市东川区水库管理所2026年度无“2026年部门项目支出预算表”支出情况，此表无数据。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</si>
  <si>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</si>
  <si>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</si>
  <si>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</si>
  <si>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</si>
  <si>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</si>
  <si>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</si>
  <si>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</si>
  <si>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</si>
  <si>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</si>
  <si>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</si>
  <si>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备注：昆明市东川区水库管理所2025年度无“2025年部门项目支出绩效目标表”支出情况，此表无数据。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</si>
  <si>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</si>
  <si>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</si>
  <si>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</si>
  <si>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</si>
  <si>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备注：昆明市东川区水库管理所2026年度无“2026年政府性基金预算支出预算表”支出情况，此表无数据。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</si>
  <si>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</si>
  <si>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</si>
  <si>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</si>
  <si>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</si>
  <si>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</si>
  <si>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</si>
  <si>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</si>
  <si>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</si>
  <si>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</si>
  <si>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</si>
  <si>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</si>
  <si>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A4纸</t>
  </si>
  <si>
    <t>复印纸</t>
  </si>
  <si>
    <t>元</t>
  </si>
  <si>
    <t>油费</t>
  </si>
  <si>
    <t>车辆加油、添加燃料服务</t>
  </si>
  <si>
    <t>维修费</t>
  </si>
  <si>
    <t>车辆维修和保养服务</t>
  </si>
  <si>
    <t>保险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</si>
  <si>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</si>
  <si>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</si>
  <si>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</si>
  <si>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</si>
  <si>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</si>
  <si>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</si>
  <si>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</si>
  <si>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</si>
  <si>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</si>
  <si>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备注：昆明市东川区水库管理所2026年度无“2026年政府购买服务预算表”支出情况，此表无数据。</t>
  </si>
  <si>
    <t>预算09-1表</t>
  </si>
  <si>
    <t>单位名称（项目）</t>
  </si>
  <si>
    <t>地区</t>
  </si>
  <si>
    <t>备注：昆明市东川区水库管理所2026年度无“2026年对下转移支付预算表”支出情况，此表无数据。</t>
  </si>
  <si>
    <t>预算09-2表</t>
  </si>
  <si>
    <t>备注：昆明市东川区水库管理所2026年度无“2026年对下转移支付绩效目标表”支出情况，此表无数据。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</si>
  <si>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</si>
  <si>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</si>
  <si>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</si>
  <si>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</si>
  <si>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</si>
  <si>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</si>
  <si>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</si>
  <si>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</si>
  <si>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备注：昆明市东川区水库管理所2026年度无“2026年新增资产配置表”支出情况，此表无数据。</t>
  </si>
  <si>
    <t>预算11表</t>
  </si>
  <si>
    <t>上级补助</t>
  </si>
  <si>
    <t>备注：昆明市东川区水库管理所2026年度无“2026年上级补助项目支出预算表”支出情况，此表无数据。</t>
  </si>
  <si>
    <t>预算12表</t>
  </si>
  <si>
    <t>项目级次</t>
  </si>
  <si>
    <t/>
  </si>
  <si>
    <t>备注：昆明市东川区水库管理所2026年度无“2026年部门项目中期规划预算表”支出情况，此表无数据。</t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</si>
  <si>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</si>
  <si>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</si>
  <si>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</si>
  <si>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</si>
  <si>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</si>
  <si>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</si>
  <si>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</si>
  <si>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全面负责水库运行管理工作。</t>
  </si>
  <si>
    <t>根据三定方案归纳</t>
  </si>
  <si>
    <t>做好本部门人员、公用经费保障，按规定落实干部职工各项待遇，支持部门正常履职。</t>
  </si>
  <si>
    <t>根据部门职责，中长期规划，各级党委，各级政府要求归纳</t>
  </si>
  <si>
    <t>部门年度目标</t>
  </si>
  <si>
    <t>（一）加快推进坝塘水库出险加固工程报批工作，争取项目早日组织实施；
（二）加快完成坝塘水库供水保障工程竣工验收工作，争取2026年衔接资金；
（三）完成轿子山水库大坝安全鉴定报告报批等工作；
（四）进一步完善2026年水库维修养护工作；
（五）进一步细化优化各岗位安全生产责任清单，加强履职考核与问责。每季度至少召开1次安全生产形势分析会，动态研判风险，确保各项防范措施落实到位；
（六）聚焦隐患治理，强化源头管控。加大隐患排查的深度和广度，特别是对老旧设施设备进行重点监测与评估。推动实施一批设施设备更新改造项目，从根本上消除安全隐患。力争2026年隐患按期整改率持续保持100%；
（七）提升应急能力，确保有效响应。基于风险评估，进一步修订完善应急预案，增强其针对性和可操作性。计划在2026年主汛期前，至少组织开展1次多部门参与的综合性实战应急演练，检验协调联动机制，提升复杂情况下的应急处置水平；
（八）加强水库运行管理，巡视检查、安全检查及隐患排查等；
（九）根据运行管理标准化制定水库管理办法、操作规程，定期组织水利工程检查、观测，掌握水利工程运行动态；做好水库水文观测记录、分析，保障水库工程安全调度运用；
（十）完成水库蓄水任务目标，根据各水库枯季供水情况，算清水帐，为2026年枯季保供水做好准备。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</si>
  <si>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</si>
  <si>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</si>
  <si>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</si>
  <si>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</si>
  <si>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</si>
  <si>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</si>
  <si>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</si>
  <si>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</si>
  <si>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</si>
  <si>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</si>
  <si>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</si>
  <si>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</si>
  <si>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</si>
  <si>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</si>
  <si>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</si>
  <si>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</si>
  <si>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工资福利发放事业人数</t>
  </si>
  <si>
    <t>=</t>
  </si>
  <si>
    <t>人</t>
  </si>
  <si>
    <t>定量指标</t>
  </si>
  <si>
    <t>完成率</t>
  </si>
  <si>
    <t>反映部门（单位）实际发放事业编制人员数量。工资福利包括：事业人员工资、社会保险、住房公积金、职业年金等。</t>
  </si>
  <si>
    <t>参照财政部部门整体支出绩效评价共性指标体系框架</t>
  </si>
  <si>
    <t>供养离（退）休人员数</t>
  </si>
  <si>
    <t>反映财政供养部门（单位）离（退）休人员数量。</t>
  </si>
  <si>
    <t>效益指标</t>
  </si>
  <si>
    <t>社会效益指标</t>
  </si>
  <si>
    <t>部门运转</t>
  </si>
  <si>
    <t>正常运转</t>
  </si>
  <si>
    <t>定性指标</t>
  </si>
  <si>
    <t>反映部门（单位）运转情况。</t>
  </si>
  <si>
    <t>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</si>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</sst>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4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6"/>
      <color theme="1"/>
      <name val="仿宋_GB2312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8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176" fontId="42" fillId="0" borderId="1">
      <alignment horizontal="right" vertical="center"/>
    </xf>
    <xf numFmtId="49" fontId="42" fillId="0" borderId="1">
      <alignment horizontal="left" vertical="center" wrapText="1"/>
    </xf>
    <xf numFmtId="176" fontId="42" fillId="0" borderId="1">
      <alignment horizontal="right" vertical="center"/>
    </xf>
    <xf numFmtId="177" fontId="42" fillId="0" borderId="1">
      <alignment horizontal="right" vertical="center"/>
    </xf>
    <xf numFmtId="178" fontId="42" fillId="0" borderId="1">
      <alignment horizontal="right" vertical="center"/>
    </xf>
    <xf numFmtId="179" fontId="42" fillId="0" borderId="1">
      <alignment horizontal="right" vertical="center"/>
    </xf>
    <xf numFmtId="10" fontId="42" fillId="0" borderId="1">
      <alignment horizontal="right" vertical="center"/>
    </xf>
    <xf numFmtId="180" fontId="42" fillId="0" borderId="1">
      <alignment horizontal="right" vertical="center"/>
    </xf>
    <xf numFmtId="0" fontId="43" fillId="0" borderId="0"/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6" fontId="7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8" fillId="0" borderId="5" xfId="0" applyNumberFormat="1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/>
    </xf>
    <xf numFmtId="49" fontId="10" fillId="0" borderId="7" xfId="57" applyNumberFormat="1" applyFont="1" applyFill="1" applyBorder="1" applyAlignment="1">
      <alignment horizontal="center" vertical="center" wrapText="1"/>
    </xf>
    <xf numFmtId="49" fontId="10" fillId="0" borderId="7" xfId="57" applyNumberFormat="1" applyFont="1" applyFill="1" applyBorder="1" applyAlignment="1">
      <alignment horizontal="center" vertical="center"/>
    </xf>
    <xf numFmtId="49" fontId="10" fillId="0" borderId="7" xfId="57" applyNumberFormat="1" applyFont="1" applyFill="1" applyBorder="1" applyAlignment="1">
      <alignment vertical="center" wrapText="1"/>
    </xf>
    <xf numFmtId="49" fontId="11" fillId="0" borderId="7" xfId="57" applyNumberFormat="1" applyFont="1" applyFill="1" applyBorder="1" applyAlignment="1">
      <alignment horizontal="left" vertical="center" wrapText="1"/>
    </xf>
    <xf numFmtId="49" fontId="10" fillId="0" borderId="7" xfId="57" applyNumberFormat="1" applyFont="1" applyFill="1" applyBorder="1" applyAlignment="1">
      <alignment horizontal="left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7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7" fillId="0" borderId="1" xfId="56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/>
    </xf>
    <xf numFmtId="0" fontId="18" fillId="0" borderId="0" xfId="0" applyFont="1"/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76" fontId="22" fillId="0" borderId="1" xfId="0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10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176" fontId="7" fillId="4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  <xf numFmtId="49" fontId="10" fillId="0" borderId="7" xfId="57" applyNumberFormat="1" applyFont="1" applyFill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D36" sqref="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79"/>
      <c r="B1" s="79"/>
      <c r="C1" s="79"/>
      <c r="D1" s="80" t="s">
        <v>0</v>
      </c>
    </row>
    <row r="2" ht="41.25" customHeight="1" spans="1:4">
      <c r="A2" s="74" t="str">
        <f>"2026"&amp;"年部门财务收支预算总表"</f>
        <v>2026年部门财务收支预算总表</v>
      </c>
    </row>
    <row r="3" ht="17.25" customHeight="1" spans="1:4">
      <c r="A3" s="77" t="str">
        <f>"单位名称："&amp;"昆明市东川区水库管理所"</f>
        <v>单位名称：昆明市东川区水库管理所</v>
      </c>
      <c r="B3" s="190"/>
      <c r="D3" s="162" t="s">
        <v>1</v>
      </c>
    </row>
    <row r="4" ht="23.25" customHeight="1" spans="1:4">
      <c r="A4" s="191" t="s">
        <v>2</v>
      </c>
      <c r="B4" s="192"/>
      <c r="C4" s="191" t="s">
        <v>3</v>
      </c>
      <c r="D4" s="192"/>
    </row>
    <row r="5" ht="24" customHeight="1" spans="1:4">
      <c r="A5" s="191" t="s">
        <v>4</v>
      </c>
      <c r="B5" s="191" t="s">
        <v>5</v>
      </c>
      <c r="C5" s="191" t="s">
        <v>6</v>
      </c>
      <c r="D5" s="191" t="s">
        <v>5</v>
      </c>
    </row>
    <row r="6" ht="17.25" customHeight="1" spans="1:4">
      <c r="A6" s="193" t="s">
        <v>7</v>
      </c>
      <c r="B6" s="28">
        <v>1038840.74</v>
      </c>
      <c r="C6" s="193" t="s">
        <v>8</v>
      </c>
      <c r="D6" s="28"/>
    </row>
    <row r="7" ht="17.25" customHeight="1" spans="1:4">
      <c r="A7" s="193" t="s">
        <v>9</v>
      </c>
      <c r="B7" s="28"/>
      <c r="C7" s="193" t="s">
        <v>10</v>
      </c>
      <c r="D7" s="28"/>
    </row>
    <row r="8" ht="17.25" customHeight="1" spans="1:4">
      <c r="A8" s="193" t="s">
        <v>11</v>
      </c>
      <c r="B8" s="28"/>
      <c r="C8" s="225" t="s">
        <v>12</v>
      </c>
      <c r="D8" s="28"/>
    </row>
    <row r="9" ht="17.25" customHeight="1" spans="1:4">
      <c r="A9" s="193" t="s">
        <v>13</v>
      </c>
      <c r="B9" s="28"/>
      <c r="C9" s="225" t="s">
        <v>14</v>
      </c>
      <c r="D9" s="28"/>
    </row>
    <row r="10" ht="17.25" customHeight="1" spans="1:4">
      <c r="A10" s="193" t="s">
        <v>15</v>
      </c>
      <c r="B10" s="28"/>
      <c r="C10" s="225" t="s">
        <v>16</v>
      </c>
      <c r="D10" s="28"/>
    </row>
    <row r="11" ht="17.25" customHeight="1" spans="1:4">
      <c r="A11" s="193" t="s">
        <v>17</v>
      </c>
      <c r="B11" s="28"/>
      <c r="C11" s="225" t="s">
        <v>18</v>
      </c>
      <c r="D11" s="28"/>
    </row>
    <row r="12" ht="17.25" customHeight="1" spans="1:4">
      <c r="A12" s="193" t="s">
        <v>19</v>
      </c>
      <c r="B12" s="28"/>
      <c r="C12" s="67" t="s">
        <v>20</v>
      </c>
      <c r="D12" s="28"/>
    </row>
    <row r="13" ht="17.25" customHeight="1" spans="1:4">
      <c r="A13" s="193" t="s">
        <v>21</v>
      </c>
      <c r="B13" s="28"/>
      <c r="C13" s="67" t="s">
        <v>22</v>
      </c>
      <c r="D13" s="28">
        <v>250025</v>
      </c>
    </row>
    <row r="14" ht="17.25" customHeight="1" spans="1:4">
      <c r="A14" s="193" t="s">
        <v>23</v>
      </c>
      <c r="B14" s="28"/>
      <c r="C14" s="67" t="s">
        <v>24</v>
      </c>
      <c r="D14" s="28">
        <v>106080.74</v>
      </c>
    </row>
    <row r="15" ht="17.25" customHeight="1" spans="1:4">
      <c r="A15" s="193" t="s">
        <v>25</v>
      </c>
      <c r="B15" s="28"/>
      <c r="C15" s="67" t="s">
        <v>26</v>
      </c>
      <c r="D15" s="28"/>
    </row>
    <row r="16" ht="17.25" customHeight="1" spans="1:4">
      <c r="A16" s="26"/>
      <c r="B16" s="28"/>
      <c r="C16" s="67" t="s">
        <v>27</v>
      </c>
      <c r="D16" s="28"/>
    </row>
    <row r="17" ht="17.25" customHeight="1" spans="1:4">
      <c r="A17" s="194"/>
      <c r="B17" s="28"/>
      <c r="C17" s="67" t="s">
        <v>28</v>
      </c>
      <c r="D17" s="28">
        <v>616219</v>
      </c>
    </row>
    <row r="18" ht="17.25" customHeight="1" spans="1:4">
      <c r="A18" s="194"/>
      <c r="B18" s="28"/>
      <c r="C18" s="67" t="s">
        <v>29</v>
      </c>
      <c r="D18" s="28"/>
    </row>
    <row r="19" ht="17.25" customHeight="1" spans="1:4">
      <c r="A19" s="194"/>
      <c r="B19" s="28"/>
      <c r="C19" s="67" t="s">
        <v>30</v>
      </c>
      <c r="D19" s="28"/>
    </row>
    <row r="20" ht="17.25" customHeight="1" spans="1:4">
      <c r="A20" s="194"/>
      <c r="B20" s="28"/>
      <c r="C20" s="67" t="s">
        <v>31</v>
      </c>
      <c r="D20" s="28"/>
    </row>
    <row r="21" ht="17.25" customHeight="1" spans="1:4">
      <c r="A21" s="194"/>
      <c r="B21" s="28"/>
      <c r="C21" s="67" t="s">
        <v>32</v>
      </c>
      <c r="D21" s="28"/>
    </row>
    <row r="22" ht="17.25" customHeight="1" spans="1:4">
      <c r="A22" s="194"/>
      <c r="B22" s="28"/>
      <c r="C22" s="67" t="s">
        <v>33</v>
      </c>
      <c r="D22" s="28"/>
    </row>
    <row r="23" ht="17.25" customHeight="1" spans="1:4">
      <c r="A23" s="194"/>
      <c r="B23" s="28"/>
      <c r="C23" s="67" t="s">
        <v>34</v>
      </c>
      <c r="D23" s="28"/>
    </row>
    <row r="24" ht="17.25" customHeight="1" spans="1:4">
      <c r="A24" s="194"/>
      <c r="B24" s="28"/>
      <c r="C24" s="67" t="s">
        <v>35</v>
      </c>
      <c r="D24" s="28">
        <v>66516</v>
      </c>
    </row>
    <row r="25" ht="17.25" customHeight="1" spans="1:4">
      <c r="A25" s="194"/>
      <c r="B25" s="28"/>
      <c r="C25" s="67" t="s">
        <v>36</v>
      </c>
      <c r="D25" s="28"/>
    </row>
    <row r="26" ht="17.25" customHeight="1" spans="1:4">
      <c r="A26" s="194"/>
      <c r="B26" s="28"/>
      <c r="C26" s="26" t="s">
        <v>37</v>
      </c>
      <c r="D26" s="28"/>
    </row>
    <row r="27" ht="17.25" customHeight="1" spans="1:4">
      <c r="A27" s="194"/>
      <c r="B27" s="28"/>
      <c r="C27" s="67" t="s">
        <v>38</v>
      </c>
      <c r="D27" s="28"/>
    </row>
    <row r="28" ht="16.5" customHeight="1" spans="1:4">
      <c r="A28" s="194"/>
      <c r="B28" s="28"/>
      <c r="C28" s="67" t="s">
        <v>39</v>
      </c>
      <c r="D28" s="28"/>
    </row>
    <row r="29" ht="16.5" customHeight="1" spans="1:4">
      <c r="A29" s="194"/>
      <c r="B29" s="28"/>
      <c r="C29" s="26" t="s">
        <v>40</v>
      </c>
      <c r="D29" s="28"/>
    </row>
    <row r="30" ht="17.25" customHeight="1" spans="1:4">
      <c r="A30" s="194"/>
      <c r="B30" s="28"/>
      <c r="C30" s="26" t="s">
        <v>41</v>
      </c>
      <c r="D30" s="28"/>
    </row>
    <row r="31" ht="17.25" customHeight="1" spans="1:4">
      <c r="A31" s="194"/>
      <c r="B31" s="28"/>
      <c r="C31" s="67" t="s">
        <v>42</v>
      </c>
      <c r="D31" s="28"/>
    </row>
    <row r="32" ht="16.5" customHeight="1" spans="1:4">
      <c r="A32" s="194" t="s">
        <v>43</v>
      </c>
      <c r="B32" s="28">
        <v>1038840.74</v>
      </c>
      <c r="C32" s="194" t="s">
        <v>44</v>
      </c>
      <c r="D32" s="28">
        <v>1038840.74</v>
      </c>
    </row>
    <row r="33" ht="16.5" customHeight="1" spans="1:4">
      <c r="A33" s="26" t="s">
        <v>45</v>
      </c>
      <c r="B33" s="28"/>
      <c r="C33" s="26" t="s">
        <v>46</v>
      </c>
      <c r="D33" s="28"/>
    </row>
    <row r="34" ht="16.5" customHeight="1" spans="1:4">
      <c r="A34" s="67" t="s">
        <v>47</v>
      </c>
      <c r="B34" s="28"/>
      <c r="C34" s="67" t="s">
        <v>47</v>
      </c>
      <c r="D34" s="28"/>
    </row>
    <row r="35" ht="16.5" customHeight="1" spans="1:4">
      <c r="A35" s="67" t="s">
        <v>48</v>
      </c>
      <c r="B35" s="28"/>
      <c r="C35" s="67" t="s">
        <v>49</v>
      </c>
      <c r="D35" s="28"/>
    </row>
    <row r="36" ht="16.5" customHeight="1" spans="1:4">
      <c r="A36" s="195" t="s">
        <v>50</v>
      </c>
      <c r="B36" s="28">
        <v>1038840.74</v>
      </c>
      <c r="C36" s="195" t="s">
        <v>51</v>
      </c>
      <c r="D36" s="28">
        <v>1038840.74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33" sqref="E3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7">
        <v>1</v>
      </c>
      <c r="B1" s="148">
        <v>0</v>
      </c>
      <c r="C1" s="147">
        <v>1</v>
      </c>
      <c r="D1" s="149"/>
      <c r="E1" s="149"/>
      <c r="F1" s="140" t="s">
        <v>272</v>
      </c>
    </row>
    <row r="2" ht="42" customHeight="1" spans="1:6">
      <c r="A2" s="150" t="str">
        <f>"2026"&amp;"年部门政府性基金预算支出预算表"</f>
        <v>2026年部门政府性基金预算支出预算表</v>
      </c>
      <c r="B2" s="150" t="s">
        <v>273</v>
      </c>
      <c r="C2" s="151"/>
      <c r="D2" s="152"/>
      <c r="E2" s="152"/>
      <c r="F2" s="152"/>
    </row>
    <row r="3" ht="13.5" customHeight="1" spans="1:6">
      <c r="A3" s="43" t="str">
        <f>"单位名称："&amp;"昆明市东川区水库管理所"</f>
        <v>单位名称：昆明市东川区水库管理所</v>
      </c>
      <c r="B3" s="43" t="s">
        <v>274</v>
      </c>
      <c r="C3" s="147"/>
      <c r="D3" s="149"/>
      <c r="E3" s="149"/>
      <c r="F3" s="140" t="s">
        <v>1</v>
      </c>
    </row>
    <row r="4" ht="19.5" customHeight="1" spans="1:6">
      <c r="A4" s="153" t="s">
        <v>175</v>
      </c>
      <c r="B4" s="154" t="s">
        <v>72</v>
      </c>
      <c r="C4" s="153" t="s">
        <v>73</v>
      </c>
      <c r="D4" s="13" t="s">
        <v>275</v>
      </c>
      <c r="E4" s="14"/>
      <c r="F4" s="15"/>
    </row>
    <row r="5" ht="18.75" customHeight="1" spans="1:6">
      <c r="A5" s="155"/>
      <c r="B5" s="156"/>
      <c r="C5" s="155"/>
      <c r="D5" s="51" t="s">
        <v>55</v>
      </c>
      <c r="E5" s="13" t="s">
        <v>75</v>
      </c>
      <c r="F5" s="51" t="s">
        <v>76</v>
      </c>
    </row>
    <row r="6" ht="18.75" customHeight="1" spans="1:6">
      <c r="A6" s="98">
        <v>1</v>
      </c>
      <c r="B6" s="157" t="s">
        <v>83</v>
      </c>
      <c r="C6" s="98">
        <v>3</v>
      </c>
      <c r="D6" s="17">
        <v>4</v>
      </c>
      <c r="E6" s="17">
        <v>5</v>
      </c>
      <c r="F6" s="17">
        <v>6</v>
      </c>
    </row>
    <row r="7" ht="21" customHeight="1" spans="1:6">
      <c r="A7" s="56"/>
      <c r="B7" s="56"/>
      <c r="C7" s="56"/>
      <c r="D7" s="28"/>
      <c r="E7" s="28"/>
      <c r="F7" s="28"/>
    </row>
    <row r="8" ht="21" customHeight="1" spans="1:6">
      <c r="A8" s="56"/>
      <c r="B8" s="56"/>
      <c r="C8" s="56"/>
      <c r="D8" s="28"/>
      <c r="E8" s="28"/>
      <c r="F8" s="28"/>
    </row>
    <row r="9" ht="18.75" customHeight="1" spans="1:6">
      <c r="A9" s="158" t="s">
        <v>165</v>
      </c>
      <c r="B9" s="158" t="s">
        <v>165</v>
      </c>
      <c r="C9" s="159" t="s">
        <v>165</v>
      </c>
      <c r="D9" s="28"/>
      <c r="E9" s="28"/>
      <c r="F9" s="28"/>
    </row>
    <row r="10" customHeight="1" spans="1:6">
      <c r="A10" t="s">
        <v>276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topLeftCell="B1" workbookViewId="0">
      <selection activeCell="H10" sqref="H10:H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1"/>
      <c r="C1" s="111"/>
      <c r="R1" s="41"/>
      <c r="S1" s="41" t="s">
        <v>277</v>
      </c>
    </row>
    <row r="2" ht="41.25" customHeight="1" spans="1:19">
      <c r="A2" s="102" t="str">
        <f>"2026"&amp;"年部门政府采购预算表"</f>
        <v>2026年部门政府采购预算表</v>
      </c>
      <c r="B2" s="97"/>
      <c r="C2" s="97"/>
      <c r="D2" s="42"/>
      <c r="E2" s="42"/>
      <c r="F2" s="42"/>
      <c r="G2" s="42"/>
      <c r="H2" s="42"/>
      <c r="I2" s="42"/>
      <c r="J2" s="42"/>
      <c r="K2" s="42"/>
      <c r="L2" s="42"/>
      <c r="M2" s="97"/>
      <c r="N2" s="42"/>
      <c r="O2" s="42"/>
      <c r="P2" s="97"/>
      <c r="Q2" s="42"/>
      <c r="R2" s="97"/>
      <c r="S2" s="97"/>
    </row>
    <row r="3" ht="18.75" customHeight="1" spans="1:19">
      <c r="A3" s="139" t="str">
        <f>"单位名称："&amp;"昆明市东川区水库管理所"</f>
        <v>单位名称：昆明市东川区水库管理所</v>
      </c>
      <c r="B3" s="116"/>
      <c r="C3" s="116"/>
      <c r="D3" s="45"/>
      <c r="E3" s="45"/>
      <c r="F3" s="45"/>
      <c r="G3" s="45"/>
      <c r="H3" s="45"/>
      <c r="I3" s="45"/>
      <c r="J3" s="45"/>
      <c r="K3" s="45"/>
      <c r="L3" s="45"/>
      <c r="R3" s="46"/>
      <c r="S3" s="140" t="s">
        <v>1</v>
      </c>
    </row>
    <row r="4" ht="15.75" customHeight="1" spans="1:19">
      <c r="A4" s="48" t="s">
        <v>174</v>
      </c>
      <c r="B4" s="118" t="s">
        <v>175</v>
      </c>
      <c r="C4" s="118" t="s">
        <v>278</v>
      </c>
      <c r="D4" s="119" t="s">
        <v>279</v>
      </c>
      <c r="E4" s="119" t="s">
        <v>280</v>
      </c>
      <c r="F4" s="119" t="s">
        <v>281</v>
      </c>
      <c r="G4" s="119" t="s">
        <v>282</v>
      </c>
      <c r="H4" s="119" t="s">
        <v>283</v>
      </c>
      <c r="I4" s="120" t="s">
        <v>182</v>
      </c>
      <c r="J4" s="120"/>
      <c r="K4" s="120"/>
      <c r="L4" s="120"/>
      <c r="M4" s="121"/>
      <c r="N4" s="120"/>
      <c r="O4" s="120"/>
      <c r="P4" s="122"/>
      <c r="Q4" s="120"/>
      <c r="R4" s="121"/>
      <c r="S4" s="107"/>
    </row>
    <row r="5" ht="17.25" customHeight="1" spans="1:19">
      <c r="A5" s="50"/>
      <c r="B5" s="123"/>
      <c r="C5" s="123"/>
      <c r="D5" s="124"/>
      <c r="E5" s="124"/>
      <c r="F5" s="124"/>
      <c r="G5" s="124"/>
      <c r="H5" s="124"/>
      <c r="I5" s="124" t="s">
        <v>55</v>
      </c>
      <c r="J5" s="124" t="s">
        <v>58</v>
      </c>
      <c r="K5" s="124" t="s">
        <v>284</v>
      </c>
      <c r="L5" s="124" t="s">
        <v>285</v>
      </c>
      <c r="M5" s="125" t="s">
        <v>286</v>
      </c>
      <c r="N5" s="126" t="s">
        <v>287</v>
      </c>
      <c r="O5" s="126"/>
      <c r="P5" s="127"/>
      <c r="Q5" s="126"/>
      <c r="R5" s="128"/>
      <c r="S5" s="129"/>
    </row>
    <row r="6" ht="54" customHeight="1" spans="1:19">
      <c r="A6" s="53"/>
      <c r="B6" s="129"/>
      <c r="C6" s="129"/>
      <c r="D6" s="130"/>
      <c r="E6" s="130"/>
      <c r="F6" s="130"/>
      <c r="G6" s="130"/>
      <c r="H6" s="130"/>
      <c r="I6" s="130"/>
      <c r="J6" s="130" t="s">
        <v>57</v>
      </c>
      <c r="K6" s="130"/>
      <c r="L6" s="130"/>
      <c r="M6" s="131"/>
      <c r="N6" s="130" t="s">
        <v>57</v>
      </c>
      <c r="O6" s="130" t="s">
        <v>64</v>
      </c>
      <c r="P6" s="129" t="s">
        <v>65</v>
      </c>
      <c r="Q6" s="130" t="s">
        <v>66</v>
      </c>
      <c r="R6" s="131" t="s">
        <v>67</v>
      </c>
      <c r="S6" s="129" t="s">
        <v>68</v>
      </c>
    </row>
    <row r="7" ht="18" customHeight="1" spans="1:19">
      <c r="A7" s="141">
        <v>1</v>
      </c>
      <c r="B7" s="141" t="s">
        <v>83</v>
      </c>
      <c r="C7" s="142">
        <v>3</v>
      </c>
      <c r="D7" s="142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  <c r="S7" s="141">
        <v>19</v>
      </c>
    </row>
    <row r="8" ht="21" customHeight="1" spans="1:19">
      <c r="A8" s="132" t="s">
        <v>193</v>
      </c>
      <c r="B8" s="133" t="s">
        <v>70</v>
      </c>
      <c r="C8" s="133" t="s">
        <v>222</v>
      </c>
      <c r="D8" s="134" t="s">
        <v>288</v>
      </c>
      <c r="E8" s="134" t="s">
        <v>289</v>
      </c>
      <c r="F8" s="134" t="s">
        <v>290</v>
      </c>
      <c r="G8" s="143">
        <v>10</v>
      </c>
      <c r="H8" s="28">
        <v>1680</v>
      </c>
      <c r="I8" s="28">
        <v>1680</v>
      </c>
      <c r="J8" s="28">
        <v>1680</v>
      </c>
      <c r="K8" s="28"/>
      <c r="L8" s="28"/>
      <c r="M8" s="28"/>
      <c r="N8" s="28"/>
      <c r="O8" s="28"/>
      <c r="P8" s="28"/>
      <c r="Q8" s="28"/>
      <c r="R8" s="28"/>
      <c r="S8" s="28"/>
    </row>
    <row r="9" ht="21" customHeight="1" spans="1:19">
      <c r="A9" s="132" t="s">
        <v>193</v>
      </c>
      <c r="B9" s="133" t="s">
        <v>70</v>
      </c>
      <c r="C9" s="133" t="s">
        <v>240</v>
      </c>
      <c r="D9" s="134" t="s">
        <v>291</v>
      </c>
      <c r="E9" s="134" t="s">
        <v>292</v>
      </c>
      <c r="F9" s="134" t="s">
        <v>290</v>
      </c>
      <c r="G9" s="143">
        <v>1</v>
      </c>
      <c r="H9" s="28">
        <v>20000</v>
      </c>
      <c r="I9" s="28">
        <v>20000</v>
      </c>
      <c r="J9" s="28">
        <v>20000</v>
      </c>
      <c r="K9" s="28"/>
      <c r="L9" s="28"/>
      <c r="M9" s="28"/>
      <c r="N9" s="28"/>
      <c r="O9" s="28"/>
      <c r="P9" s="28"/>
      <c r="Q9" s="28"/>
      <c r="R9" s="28"/>
      <c r="S9" s="28"/>
    </row>
    <row r="10" ht="21" customHeight="1" spans="1:19">
      <c r="A10" s="132" t="s">
        <v>193</v>
      </c>
      <c r="B10" s="133" t="s">
        <v>70</v>
      </c>
      <c r="C10" s="133" t="s">
        <v>240</v>
      </c>
      <c r="D10" s="134" t="s">
        <v>293</v>
      </c>
      <c r="E10" s="134" t="s">
        <v>294</v>
      </c>
      <c r="F10" s="134" t="s">
        <v>290</v>
      </c>
      <c r="G10" s="143">
        <v>1</v>
      </c>
      <c r="H10" s="28">
        <v>7000</v>
      </c>
      <c r="I10" s="28">
        <v>7000</v>
      </c>
      <c r="J10" s="28">
        <v>7000</v>
      </c>
      <c r="K10" s="28"/>
      <c r="L10" s="28"/>
      <c r="M10" s="28"/>
      <c r="N10" s="28"/>
      <c r="O10" s="28"/>
      <c r="P10" s="28"/>
      <c r="Q10" s="28"/>
      <c r="R10" s="28"/>
      <c r="S10" s="28"/>
    </row>
    <row r="11" ht="21" customHeight="1" spans="1:19">
      <c r="A11" s="132" t="s">
        <v>193</v>
      </c>
      <c r="B11" s="133" t="s">
        <v>70</v>
      </c>
      <c r="C11" s="133" t="s">
        <v>240</v>
      </c>
      <c r="D11" s="134" t="s">
        <v>295</v>
      </c>
      <c r="E11" s="134" t="s">
        <v>296</v>
      </c>
      <c r="F11" s="134" t="s">
        <v>290</v>
      </c>
      <c r="G11" s="143">
        <v>1</v>
      </c>
      <c r="H11" s="28">
        <v>9000</v>
      </c>
      <c r="I11" s="28">
        <v>9000</v>
      </c>
      <c r="J11" s="28">
        <v>9000</v>
      </c>
      <c r="K11" s="28"/>
      <c r="L11" s="28"/>
      <c r="M11" s="28"/>
      <c r="N11" s="28"/>
      <c r="O11" s="28"/>
      <c r="P11" s="28"/>
      <c r="Q11" s="28"/>
      <c r="R11" s="28"/>
      <c r="S11" s="28"/>
    </row>
    <row r="12" ht="21" customHeight="1" spans="1:19">
      <c r="A12" s="135" t="s">
        <v>165</v>
      </c>
      <c r="B12" s="136"/>
      <c r="C12" s="136"/>
      <c r="D12" s="137"/>
      <c r="E12" s="137"/>
      <c r="F12" s="137"/>
      <c r="G12" s="144"/>
      <c r="H12" s="28">
        <v>37680</v>
      </c>
      <c r="I12" s="28">
        <v>37680</v>
      </c>
      <c r="J12" s="28">
        <v>37680</v>
      </c>
      <c r="K12" s="28"/>
      <c r="L12" s="28"/>
      <c r="M12" s="28"/>
      <c r="N12" s="28"/>
      <c r="O12" s="28"/>
      <c r="P12" s="28"/>
      <c r="Q12" s="28"/>
      <c r="R12" s="28"/>
      <c r="S12" s="28"/>
    </row>
    <row r="13" ht="21" customHeight="1" spans="1:19">
      <c r="A13" s="139" t="s">
        <v>297</v>
      </c>
      <c r="B13" s="43"/>
      <c r="C13" s="43"/>
      <c r="D13" s="139"/>
      <c r="E13" s="139"/>
      <c r="F13" s="139"/>
      <c r="G13" s="145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D20" sqref="D2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6"/>
      <c r="B1" s="111"/>
      <c r="C1" s="111"/>
      <c r="D1" s="111"/>
      <c r="E1" s="111"/>
      <c r="F1" s="111"/>
      <c r="G1" s="111"/>
      <c r="H1" s="106"/>
      <c r="I1" s="106"/>
      <c r="J1" s="106"/>
      <c r="K1" s="106"/>
      <c r="L1" s="106"/>
      <c r="M1" s="106"/>
      <c r="N1" s="112"/>
      <c r="O1" s="106"/>
      <c r="P1" s="106"/>
      <c r="Q1" s="111"/>
      <c r="R1" s="106"/>
      <c r="S1" s="113"/>
      <c r="T1" s="113" t="s">
        <v>298</v>
      </c>
    </row>
    <row r="2" ht="41.25" customHeight="1" spans="1:20">
      <c r="A2" s="102" t="str">
        <f>"2026"&amp;"年部门政府购买服务预算表"</f>
        <v>2026年部门政府购买服务预算表</v>
      </c>
      <c r="B2" s="97"/>
      <c r="C2" s="97"/>
      <c r="D2" s="97"/>
      <c r="E2" s="97"/>
      <c r="F2" s="97"/>
      <c r="G2" s="97"/>
      <c r="H2" s="114"/>
      <c r="I2" s="114"/>
      <c r="J2" s="114"/>
      <c r="K2" s="114"/>
      <c r="L2" s="114"/>
      <c r="M2" s="114"/>
      <c r="N2" s="115"/>
      <c r="O2" s="114"/>
      <c r="P2" s="114"/>
      <c r="Q2" s="97"/>
      <c r="R2" s="114"/>
      <c r="S2" s="115"/>
      <c r="T2" s="97"/>
    </row>
    <row r="3" ht="22.5" customHeight="1" spans="1:20">
      <c r="A3" s="103" t="str">
        <f>"单位名称："&amp;"昆明市东川区水库管理所"</f>
        <v>单位名称：昆明市东川区水库管理所</v>
      </c>
      <c r="B3" s="116"/>
      <c r="C3" s="116"/>
      <c r="D3" s="116"/>
      <c r="E3" s="116"/>
      <c r="F3" s="116"/>
      <c r="G3" s="116"/>
      <c r="H3" s="104"/>
      <c r="I3" s="104"/>
      <c r="J3" s="104"/>
      <c r="K3" s="104"/>
      <c r="L3" s="104"/>
      <c r="M3" s="104"/>
      <c r="N3" s="112"/>
      <c r="O3" s="106"/>
      <c r="P3" s="106"/>
      <c r="Q3" s="111"/>
      <c r="R3" s="106"/>
      <c r="S3" s="117"/>
      <c r="T3" s="113" t="s">
        <v>1</v>
      </c>
    </row>
    <row r="4" ht="24" customHeight="1" spans="1:20">
      <c r="A4" s="48" t="s">
        <v>174</v>
      </c>
      <c r="B4" s="118" t="s">
        <v>175</v>
      </c>
      <c r="C4" s="118" t="s">
        <v>278</v>
      </c>
      <c r="D4" s="118" t="s">
        <v>299</v>
      </c>
      <c r="E4" s="118" t="s">
        <v>300</v>
      </c>
      <c r="F4" s="118" t="s">
        <v>301</v>
      </c>
      <c r="G4" s="118" t="s">
        <v>302</v>
      </c>
      <c r="H4" s="119" t="s">
        <v>303</v>
      </c>
      <c r="I4" s="119" t="s">
        <v>304</v>
      </c>
      <c r="J4" s="120" t="s">
        <v>182</v>
      </c>
      <c r="K4" s="120"/>
      <c r="L4" s="120"/>
      <c r="M4" s="120"/>
      <c r="N4" s="121"/>
      <c r="O4" s="120"/>
      <c r="P4" s="120"/>
      <c r="Q4" s="122"/>
      <c r="R4" s="120"/>
      <c r="S4" s="121"/>
      <c r="T4" s="107"/>
    </row>
    <row r="5" ht="24" customHeight="1" spans="1:20">
      <c r="A5" s="50"/>
      <c r="B5" s="123"/>
      <c r="C5" s="123"/>
      <c r="D5" s="123"/>
      <c r="E5" s="123"/>
      <c r="F5" s="123"/>
      <c r="G5" s="123"/>
      <c r="H5" s="124"/>
      <c r="I5" s="124"/>
      <c r="J5" s="124" t="s">
        <v>55</v>
      </c>
      <c r="K5" s="124" t="s">
        <v>58</v>
      </c>
      <c r="L5" s="124" t="s">
        <v>284</v>
      </c>
      <c r="M5" s="124" t="s">
        <v>285</v>
      </c>
      <c r="N5" s="125" t="s">
        <v>286</v>
      </c>
      <c r="O5" s="126" t="s">
        <v>287</v>
      </c>
      <c r="P5" s="126"/>
      <c r="Q5" s="127"/>
      <c r="R5" s="126"/>
      <c r="S5" s="128"/>
      <c r="T5" s="129"/>
    </row>
    <row r="6" ht="54" customHeight="1" spans="1:20">
      <c r="A6" s="53"/>
      <c r="B6" s="129"/>
      <c r="C6" s="129"/>
      <c r="D6" s="129"/>
      <c r="E6" s="129"/>
      <c r="F6" s="129"/>
      <c r="G6" s="129"/>
      <c r="H6" s="130"/>
      <c r="I6" s="130"/>
      <c r="J6" s="130"/>
      <c r="K6" s="130" t="s">
        <v>57</v>
      </c>
      <c r="L6" s="130"/>
      <c r="M6" s="130"/>
      <c r="N6" s="131"/>
      <c r="O6" s="130" t="s">
        <v>57</v>
      </c>
      <c r="P6" s="130" t="s">
        <v>64</v>
      </c>
      <c r="Q6" s="129" t="s">
        <v>65</v>
      </c>
      <c r="R6" s="130" t="s">
        <v>66</v>
      </c>
      <c r="S6" s="131" t="s">
        <v>67</v>
      </c>
      <c r="T6" s="129" t="s">
        <v>68</v>
      </c>
    </row>
    <row r="7" ht="17.25" customHeight="1" spans="1:20">
      <c r="A7" s="54">
        <v>1</v>
      </c>
      <c r="B7" s="129">
        <v>2</v>
      </c>
      <c r="C7" s="54">
        <v>3</v>
      </c>
      <c r="D7" s="54">
        <v>4</v>
      </c>
      <c r="E7" s="129">
        <v>5</v>
      </c>
      <c r="F7" s="54">
        <v>6</v>
      </c>
      <c r="G7" s="54">
        <v>7</v>
      </c>
      <c r="H7" s="129">
        <v>8</v>
      </c>
      <c r="I7" s="54">
        <v>9</v>
      </c>
      <c r="J7" s="54">
        <v>10</v>
      </c>
      <c r="K7" s="129">
        <v>11</v>
      </c>
      <c r="L7" s="54">
        <v>12</v>
      </c>
      <c r="M7" s="54">
        <v>13</v>
      </c>
      <c r="N7" s="129">
        <v>14</v>
      </c>
      <c r="O7" s="54">
        <v>15</v>
      </c>
      <c r="P7" s="54">
        <v>16</v>
      </c>
      <c r="Q7" s="129">
        <v>17</v>
      </c>
      <c r="R7" s="54">
        <v>18</v>
      </c>
      <c r="S7" s="54">
        <v>19</v>
      </c>
      <c r="T7" s="54">
        <v>20</v>
      </c>
    </row>
    <row r="8" ht="21" customHeight="1" spans="1:20">
      <c r="A8" s="132"/>
      <c r="B8" s="133"/>
      <c r="C8" s="133"/>
      <c r="D8" s="133"/>
      <c r="E8" s="133"/>
      <c r="F8" s="133"/>
      <c r="G8" s="133"/>
      <c r="H8" s="134"/>
      <c r="I8" s="134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1" customHeight="1" spans="1:20">
      <c r="A9" s="135" t="s">
        <v>165</v>
      </c>
      <c r="B9" s="136"/>
      <c r="C9" s="136"/>
      <c r="D9" s="136"/>
      <c r="E9" s="136"/>
      <c r="F9" s="136"/>
      <c r="G9" s="136"/>
      <c r="H9" s="137"/>
      <c r="I9" s="13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customHeight="1" spans="1:20">
      <c r="A10" t="s">
        <v>305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E22" sqref="E22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01"/>
      <c r="M1" s="41" t="s">
        <v>306</v>
      </c>
    </row>
    <row r="2" ht="41.25" customHeight="1" spans="1:13">
      <c r="A2" s="102" t="str">
        <f>"2026"&amp;"年对下转移支付预算表"</f>
        <v>2026年对下转移支付预算表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97"/>
    </row>
    <row r="3" ht="18" customHeight="1" spans="1:13">
      <c r="A3" s="103" t="str">
        <f>"单位名称："&amp;"昆明市东川区水库管理所"</f>
        <v>单位名称：昆明市东川区水库管理所</v>
      </c>
      <c r="B3" s="104"/>
      <c r="C3" s="104"/>
      <c r="D3" s="105"/>
      <c r="E3" s="106"/>
      <c r="F3" s="106"/>
      <c r="G3" s="106"/>
      <c r="H3" s="106"/>
      <c r="I3" s="106"/>
      <c r="M3" s="46" t="s">
        <v>1</v>
      </c>
    </row>
    <row r="4" ht="19.5" customHeight="1" spans="1:13">
      <c r="A4" s="62" t="s">
        <v>307</v>
      </c>
      <c r="B4" s="13" t="s">
        <v>182</v>
      </c>
      <c r="C4" s="14"/>
      <c r="D4" s="14"/>
      <c r="E4" s="13" t="s">
        <v>308</v>
      </c>
      <c r="F4" s="14"/>
      <c r="G4" s="14"/>
      <c r="H4" s="14"/>
      <c r="I4" s="14"/>
      <c r="J4" s="14"/>
      <c r="K4" s="14"/>
      <c r="L4" s="14"/>
      <c r="M4" s="107"/>
    </row>
    <row r="5" ht="40.5" customHeight="1" spans="1:13">
      <c r="A5" s="54"/>
      <c r="B5" s="63" t="s">
        <v>55</v>
      </c>
      <c r="C5" s="48" t="s">
        <v>58</v>
      </c>
      <c r="D5" s="108" t="s">
        <v>284</v>
      </c>
      <c r="E5" s="82"/>
      <c r="F5" s="82"/>
      <c r="G5" s="82"/>
      <c r="H5" s="82"/>
      <c r="I5" s="82"/>
      <c r="J5" s="82"/>
      <c r="K5" s="82"/>
      <c r="L5" s="82"/>
      <c r="M5" s="109"/>
    </row>
    <row r="6" ht="19.5" customHeight="1" spans="1:13">
      <c r="A6" s="55">
        <v>1</v>
      </c>
      <c r="B6" s="55">
        <v>2</v>
      </c>
      <c r="C6" s="55">
        <v>3</v>
      </c>
      <c r="D6" s="110">
        <v>4</v>
      </c>
      <c r="E6" s="64">
        <v>5</v>
      </c>
      <c r="F6" s="55">
        <v>6</v>
      </c>
      <c r="G6" s="55">
        <v>7</v>
      </c>
      <c r="H6" s="110">
        <v>8</v>
      </c>
      <c r="I6" s="55">
        <v>9</v>
      </c>
      <c r="J6" s="55">
        <v>10</v>
      </c>
      <c r="K6" s="55">
        <v>11</v>
      </c>
      <c r="L6" s="55">
        <v>13</v>
      </c>
      <c r="M6" s="64">
        <v>24</v>
      </c>
    </row>
    <row r="7" ht="19.5" customHeight="1" spans="1:13">
      <c r="A7" s="22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ht="19.5" customHeight="1" spans="1:13">
      <c r="A8" s="99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customHeight="1" spans="1:13">
      <c r="A9" t="s">
        <v>309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5" sqref="B15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1" t="s">
        <v>310</v>
      </c>
    </row>
    <row r="2" ht="41.25" customHeight="1" spans="1:10">
      <c r="A2" s="96" t="str">
        <f>"2026"&amp;"年对下转移支付绩效目标表"</f>
        <v>2026年对下转移支付绩效目标表</v>
      </c>
      <c r="B2" s="42"/>
      <c r="C2" s="42"/>
      <c r="D2" s="42"/>
      <c r="E2" s="42"/>
      <c r="F2" s="97"/>
      <c r="G2" s="42"/>
      <c r="H2" s="97"/>
      <c r="I2" s="97"/>
      <c r="J2" s="42"/>
    </row>
    <row r="3" ht="17.25" customHeight="1" spans="1:10">
      <c r="A3" s="43" t="str">
        <f>"单位名称："&amp;"昆明市东川区水库管理所"</f>
        <v>单位名称：昆明市东川区水库管理所</v>
      </c>
    </row>
    <row r="4" ht="44.25" customHeight="1" spans="1:10">
      <c r="A4" s="21" t="s">
        <v>307</v>
      </c>
      <c r="B4" s="21" t="s">
        <v>262</v>
      </c>
      <c r="C4" s="21" t="s">
        <v>263</v>
      </c>
      <c r="D4" s="21" t="s">
        <v>264</v>
      </c>
      <c r="E4" s="21" t="s">
        <v>265</v>
      </c>
      <c r="F4" s="98" t="s">
        <v>266</v>
      </c>
      <c r="G4" s="21" t="s">
        <v>267</v>
      </c>
      <c r="H4" s="98" t="s">
        <v>268</v>
      </c>
      <c r="I4" s="98" t="s">
        <v>269</v>
      </c>
      <c r="J4" s="21" t="s">
        <v>270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98">
        <v>6</v>
      </c>
      <c r="G5" s="21">
        <v>7</v>
      </c>
      <c r="H5" s="98">
        <v>8</v>
      </c>
      <c r="I5" s="98">
        <v>9</v>
      </c>
      <c r="J5" s="21">
        <v>10</v>
      </c>
    </row>
    <row r="6" ht="42" customHeight="1" spans="1:10">
      <c r="A6" s="22"/>
      <c r="B6" s="99"/>
      <c r="C6" s="99"/>
      <c r="D6" s="99"/>
      <c r="E6" s="88"/>
      <c r="F6" s="100"/>
      <c r="G6" s="88"/>
      <c r="H6" s="100"/>
      <c r="I6" s="100"/>
      <c r="J6" s="88"/>
    </row>
    <row r="7" ht="42" customHeight="1" spans="1:10">
      <c r="A7" s="22"/>
      <c r="B7" s="56"/>
      <c r="C7" s="56"/>
      <c r="D7" s="56"/>
      <c r="E7" s="22"/>
      <c r="F7" s="56"/>
      <c r="G7" s="22"/>
      <c r="H7" s="56"/>
      <c r="I7" s="56"/>
      <c r="J7" s="22"/>
    </row>
    <row r="8" customHeight="1" spans="1:10">
      <c r="A8" t="s">
        <v>311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1" t="s">
        <v>312</v>
      </c>
      <c r="B1" s="72"/>
      <c r="C1" s="72"/>
      <c r="D1" s="73"/>
      <c r="E1" s="73"/>
      <c r="F1" s="73"/>
      <c r="G1" s="72"/>
      <c r="H1" s="72"/>
      <c r="I1" s="73"/>
    </row>
    <row r="2" ht="41.25" customHeight="1" spans="1:9">
      <c r="A2" s="74" t="str">
        <f>"2026"&amp;"年新增资产配置预算表"</f>
        <v>2026年新增资产配置预算表</v>
      </c>
      <c r="B2" s="75"/>
      <c r="C2" s="75"/>
      <c r="D2" s="76"/>
      <c r="E2" s="76"/>
      <c r="F2" s="76"/>
      <c r="G2" s="75"/>
      <c r="H2" s="75"/>
      <c r="I2" s="76"/>
    </row>
    <row r="3" customHeight="1" spans="1:9">
      <c r="A3" s="77" t="str">
        <f>"单位名称："&amp;"昆明市东川区水库管理所"</f>
        <v>单位名称：昆明市东川区水库管理所</v>
      </c>
      <c r="B3" s="78"/>
      <c r="C3" s="78"/>
      <c r="D3" s="79"/>
      <c r="F3" s="76"/>
      <c r="G3" s="75"/>
      <c r="H3" s="75"/>
      <c r="I3" s="80" t="s">
        <v>1</v>
      </c>
    </row>
    <row r="4" ht="28.5" customHeight="1" spans="1:9">
      <c r="A4" s="81" t="s">
        <v>174</v>
      </c>
      <c r="B4" s="82" t="s">
        <v>175</v>
      </c>
      <c r="C4" s="83" t="s">
        <v>313</v>
      </c>
      <c r="D4" s="81" t="s">
        <v>314</v>
      </c>
      <c r="E4" s="81" t="s">
        <v>315</v>
      </c>
      <c r="F4" s="81" t="s">
        <v>316</v>
      </c>
      <c r="G4" s="82" t="s">
        <v>317</v>
      </c>
      <c r="H4" s="64"/>
      <c r="I4" s="81"/>
    </row>
    <row r="5" ht="21" customHeight="1" spans="1:9">
      <c r="A5" s="83"/>
      <c r="B5" s="84"/>
      <c r="C5" s="84"/>
      <c r="D5" s="85"/>
      <c r="E5" s="84"/>
      <c r="F5" s="84"/>
      <c r="G5" s="82" t="s">
        <v>282</v>
      </c>
      <c r="H5" s="82" t="s">
        <v>318</v>
      </c>
      <c r="I5" s="82" t="s">
        <v>319</v>
      </c>
    </row>
    <row r="6" ht="17.25" customHeight="1" spans="1:9">
      <c r="A6" s="86" t="s">
        <v>82</v>
      </c>
      <c r="B6" s="87" t="s">
        <v>83</v>
      </c>
      <c r="C6" s="86" t="s">
        <v>84</v>
      </c>
      <c r="D6" s="88" t="s">
        <v>85</v>
      </c>
      <c r="E6" s="86" t="s">
        <v>86</v>
      </c>
      <c r="F6" s="87" t="s">
        <v>87</v>
      </c>
      <c r="G6" s="89" t="s">
        <v>88</v>
      </c>
      <c r="H6" s="88" t="s">
        <v>89</v>
      </c>
      <c r="I6" s="88">
        <v>9</v>
      </c>
    </row>
    <row r="7" ht="19.5" customHeight="1" spans="1:9">
      <c r="A7" s="90"/>
      <c r="B7" s="67"/>
      <c r="C7" s="67"/>
      <c r="D7" s="22"/>
      <c r="E7" s="56"/>
      <c r="F7" s="89"/>
      <c r="G7" s="91"/>
      <c r="H7" s="92"/>
      <c r="I7" s="92"/>
    </row>
    <row r="8" ht="19.5" customHeight="1" spans="1:9">
      <c r="A8" s="25" t="s">
        <v>55</v>
      </c>
      <c r="B8" s="93"/>
      <c r="C8" s="93"/>
      <c r="D8" s="94"/>
      <c r="E8" s="95"/>
      <c r="F8" s="95"/>
      <c r="G8" s="91"/>
      <c r="H8" s="92"/>
      <c r="I8" s="92"/>
    </row>
    <row r="9" customHeight="1" spans="1:9">
      <c r="A9" t="s">
        <v>320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F17" sqref="F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0"/>
      <c r="E1" s="40"/>
      <c r="F1" s="40"/>
      <c r="G1" s="40"/>
      <c r="K1" s="41" t="s">
        <v>321</v>
      </c>
    </row>
    <row r="2" ht="41.25" customHeight="1" spans="1:11">
      <c r="A2" s="42" t="str">
        <f>"2026"&amp;"年上级补助项目支出预算表"</f>
        <v>2026年上级补助项目支出预算表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"单位名称："&amp;"昆明市东川区水库管理所"</f>
        <v>单位名称：昆明市东川区水库管理所</v>
      </c>
      <c r="B3" s="44"/>
      <c r="C3" s="44"/>
      <c r="D3" s="44"/>
      <c r="E3" s="44"/>
      <c r="F3" s="44"/>
      <c r="G3" s="44"/>
      <c r="H3" s="45"/>
      <c r="I3" s="45"/>
      <c r="J3" s="45"/>
      <c r="K3" s="46" t="s">
        <v>1</v>
      </c>
    </row>
    <row r="4" ht="21.75" customHeight="1" spans="1:11">
      <c r="A4" s="47" t="s">
        <v>254</v>
      </c>
      <c r="B4" s="47" t="s">
        <v>177</v>
      </c>
      <c r="C4" s="47" t="s">
        <v>255</v>
      </c>
      <c r="D4" s="48" t="s">
        <v>178</v>
      </c>
      <c r="E4" s="48" t="s">
        <v>179</v>
      </c>
      <c r="F4" s="48" t="s">
        <v>256</v>
      </c>
      <c r="G4" s="48" t="s">
        <v>257</v>
      </c>
      <c r="H4" s="62" t="s">
        <v>55</v>
      </c>
      <c r="I4" s="13" t="s">
        <v>322</v>
      </c>
      <c r="J4" s="14"/>
      <c r="K4" s="15"/>
    </row>
    <row r="5" ht="21.75" customHeight="1" spans="1:11">
      <c r="A5" s="49"/>
      <c r="B5" s="49"/>
      <c r="C5" s="49"/>
      <c r="D5" s="50"/>
      <c r="E5" s="50"/>
      <c r="F5" s="50"/>
      <c r="G5" s="50"/>
      <c r="H5" s="63"/>
      <c r="I5" s="48" t="s">
        <v>58</v>
      </c>
      <c r="J5" s="48" t="s">
        <v>59</v>
      </c>
      <c r="K5" s="48" t="s">
        <v>60</v>
      </c>
    </row>
    <row r="6" ht="40.5" customHeight="1" spans="1:11">
      <c r="A6" s="52"/>
      <c r="B6" s="52"/>
      <c r="C6" s="52"/>
      <c r="D6" s="53"/>
      <c r="E6" s="53"/>
      <c r="F6" s="53"/>
      <c r="G6" s="53"/>
      <c r="H6" s="54"/>
      <c r="I6" s="53" t="s">
        <v>57</v>
      </c>
      <c r="J6" s="53"/>
      <c r="K6" s="53"/>
    </row>
    <row r="7" ht="15" customHeight="1" spans="1:1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64">
        <v>10</v>
      </c>
      <c r="K7" s="64">
        <v>11</v>
      </c>
    </row>
    <row r="8" ht="18.75" customHeight="1" spans="1:11">
      <c r="A8" s="22"/>
      <c r="B8" s="56"/>
      <c r="C8" s="22"/>
      <c r="D8" s="22"/>
      <c r="E8" s="22"/>
      <c r="F8" s="22"/>
      <c r="G8" s="22"/>
      <c r="H8" s="65"/>
      <c r="I8" s="66"/>
      <c r="J8" s="66"/>
      <c r="K8" s="65"/>
    </row>
    <row r="9" ht="18.75" customHeight="1" spans="1:11">
      <c r="A9" s="67"/>
      <c r="B9" s="56"/>
      <c r="C9" s="56"/>
      <c r="D9" s="56"/>
      <c r="E9" s="56"/>
      <c r="F9" s="56"/>
      <c r="G9" s="56"/>
      <c r="H9" s="58"/>
      <c r="I9" s="58"/>
      <c r="J9" s="58"/>
      <c r="K9" s="65"/>
    </row>
    <row r="10" ht="18.75" customHeight="1" spans="1:11">
      <c r="A10" s="68" t="s">
        <v>165</v>
      </c>
      <c r="B10" s="69"/>
      <c r="C10" s="69"/>
      <c r="D10" s="69"/>
      <c r="E10" s="69"/>
      <c r="F10" s="69"/>
      <c r="G10" s="70"/>
      <c r="H10" s="58"/>
      <c r="I10" s="58"/>
      <c r="J10" s="58"/>
      <c r="K10" s="65"/>
    </row>
    <row r="11" customHeight="1" spans="1:11">
      <c r="A11" t="s">
        <v>323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D22" sqref="D2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0"/>
      <c r="G1" s="41" t="s">
        <v>324</v>
      </c>
    </row>
    <row r="2" ht="41.25" customHeight="1" spans="1:7">
      <c r="A2" s="42" t="str">
        <f>"2026"&amp;"年部门项目中期规划预算表"</f>
        <v>2026年部门项目中期规划预算表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"单位名称："&amp;"昆明市东川区水库管理所"</f>
        <v>单位名称：昆明市东川区水库管理所</v>
      </c>
      <c r="B3" s="44"/>
      <c r="C3" s="44"/>
      <c r="D3" s="44"/>
      <c r="E3" s="45"/>
      <c r="F3" s="45"/>
      <c r="G3" s="46" t="s">
        <v>1</v>
      </c>
    </row>
    <row r="4" ht="21.75" customHeight="1" spans="1:7">
      <c r="A4" s="47" t="s">
        <v>255</v>
      </c>
      <c r="B4" s="47" t="s">
        <v>254</v>
      </c>
      <c r="C4" s="47" t="s">
        <v>177</v>
      </c>
      <c r="D4" s="48" t="s">
        <v>325</v>
      </c>
      <c r="E4" s="13" t="s">
        <v>58</v>
      </c>
      <c r="F4" s="14"/>
      <c r="G4" s="15"/>
    </row>
    <row r="5" ht="21.75" customHeight="1" spans="1:7">
      <c r="A5" s="49"/>
      <c r="B5" s="49"/>
      <c r="C5" s="49"/>
      <c r="D5" s="50"/>
      <c r="E5" s="51" t="str">
        <f>"2026"&amp;"年"</f>
        <v>2026年</v>
      </c>
      <c r="F5" s="48" t="str">
        <f>("2026"+1)&amp;"年"</f>
        <v>2027年</v>
      </c>
      <c r="G5" s="48" t="str">
        <f>("2026"+2)&amp;"年"</f>
        <v>2028年</v>
      </c>
    </row>
    <row r="6" ht="40.5" customHeight="1" spans="1:7">
      <c r="A6" s="52"/>
      <c r="B6" s="52"/>
      <c r="C6" s="52"/>
      <c r="D6" s="53"/>
      <c r="E6" s="54"/>
      <c r="F6" s="53" t="s">
        <v>57</v>
      </c>
      <c r="G6" s="53"/>
    </row>
    <row r="7" ht="15" customHeight="1" spans="1:7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ht="17.25" customHeight="1" spans="1:7">
      <c r="A8" s="56"/>
      <c r="B8" s="57"/>
      <c r="C8" s="57"/>
      <c r="D8" s="56"/>
      <c r="E8" s="58"/>
      <c r="F8" s="58"/>
      <c r="G8" s="58"/>
    </row>
    <row r="9" ht="18.75" customHeight="1" spans="1:7">
      <c r="A9" s="56"/>
      <c r="B9" s="56"/>
      <c r="C9" s="56"/>
      <c r="D9" s="56"/>
      <c r="E9" s="58"/>
      <c r="F9" s="58"/>
      <c r="G9" s="58"/>
    </row>
    <row r="10" ht="18.75" customHeight="1" spans="1:7">
      <c r="A10" s="59" t="s">
        <v>55</v>
      </c>
      <c r="B10" s="60" t="s">
        <v>326</v>
      </c>
      <c r="C10" s="60"/>
      <c r="D10" s="61"/>
      <c r="E10" s="58"/>
      <c r="F10" s="58"/>
      <c r="G10" s="58"/>
    </row>
    <row r="11" customHeight="1" spans="1:7">
      <c r="A11" t="s">
        <v>327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tabSelected="1" topLeftCell="A7" workbookViewId="0">
      <selection activeCell="C7" sqref="C7:I7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328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"单位名称："&amp;"昆明市东川区水库管理所"</f>
        <v>单位名称：昆明市东川区水库管理所</v>
      </c>
      <c r="B3" s="4"/>
      <c r="C3" s="5"/>
      <c r="D3" s="6"/>
      <c r="E3" s="6"/>
      <c r="F3" s="6"/>
      <c r="G3" s="6"/>
      <c r="H3" s="6"/>
      <c r="I3" s="6"/>
      <c r="J3" s="226" t="s">
        <v>1</v>
      </c>
    </row>
    <row r="4" ht="30" customHeight="1" spans="1:10">
      <c r="A4" s="7" t="s">
        <v>329</v>
      </c>
      <c r="B4" s="8"/>
      <c r="C4" s="9"/>
      <c r="D4" s="9"/>
      <c r="E4" s="10"/>
      <c r="F4" s="11" t="s">
        <v>330</v>
      </c>
      <c r="G4" s="10"/>
      <c r="H4" s="12" t="s">
        <v>70</v>
      </c>
      <c r="I4" s="9"/>
      <c r="J4" s="10"/>
    </row>
    <row r="5" ht="32.25" customHeight="1" spans="1:10">
      <c r="A5" s="13" t="s">
        <v>331</v>
      </c>
      <c r="B5" s="14"/>
      <c r="C5" s="14"/>
      <c r="D5" s="14"/>
      <c r="E5" s="14"/>
      <c r="F5" s="14"/>
      <c r="G5" s="14"/>
      <c r="H5" s="14"/>
      <c r="I5" s="15"/>
      <c r="J5" s="16" t="s">
        <v>332</v>
      </c>
    </row>
    <row r="6" ht="99.75" customHeight="1" spans="1:10">
      <c r="A6" s="17" t="s">
        <v>333</v>
      </c>
      <c r="B6" s="18" t="s">
        <v>334</v>
      </c>
      <c r="C6" s="19" t="s">
        <v>335</v>
      </c>
      <c r="D6" s="19"/>
      <c r="E6" s="19"/>
      <c r="F6" s="19"/>
      <c r="G6" s="19"/>
      <c r="H6" s="19"/>
      <c r="I6" s="19"/>
      <c r="J6" s="20" t="s">
        <v>336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337</v>
      </c>
      <c r="D7" s="19"/>
      <c r="E7" s="19"/>
      <c r="F7" s="19"/>
      <c r="G7" s="19"/>
      <c r="H7" s="19"/>
      <c r="I7" s="19"/>
      <c r="J7" s="20" t="s">
        <v>338</v>
      </c>
    </row>
    <row r="8" ht="139" customHeight="1" spans="1:10">
      <c r="A8" s="18" t="s">
        <v>339</v>
      </c>
      <c r="B8" s="21" t="str">
        <f>"预算年度（"&amp;"2026"&amp;"年）绩效目标"</f>
        <v>预算年度（2026年）绩效目标</v>
      </c>
      <c r="C8" s="22" t="s">
        <v>340</v>
      </c>
      <c r="D8" s="22"/>
      <c r="E8" s="22"/>
      <c r="F8" s="22"/>
      <c r="G8" s="22"/>
      <c r="H8" s="22"/>
      <c r="I8" s="22"/>
      <c r="J8" s="23" t="s">
        <v>341</v>
      </c>
    </row>
    <row r="9" ht="76" customHeight="1" spans="1:10">
      <c r="A9" s="24" t="s">
        <v>342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343</v>
      </c>
      <c r="B10" s="18"/>
      <c r="C10" s="17" t="s">
        <v>344</v>
      </c>
      <c r="D10" s="17"/>
      <c r="E10" s="17"/>
      <c r="F10" s="17" t="s">
        <v>345</v>
      </c>
      <c r="G10" s="17"/>
      <c r="H10" s="17" t="s">
        <v>346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347</v>
      </c>
      <c r="I11" s="18" t="s">
        <v>348</v>
      </c>
      <c r="J11" s="18" t="s">
        <v>349</v>
      </c>
    </row>
    <row r="12" ht="38" customHeight="1" spans="1:10">
      <c r="A12" s="25" t="s">
        <v>55</v>
      </c>
      <c r="B12" s="26"/>
      <c r="C12" s="26"/>
      <c r="D12" s="26"/>
      <c r="E12" s="26"/>
      <c r="F12" s="26"/>
      <c r="G12" s="27"/>
      <c r="H12" s="28">
        <v>1038840.74</v>
      </c>
      <c r="I12" s="28">
        <v>1038840.74</v>
      </c>
      <c r="J12" s="29">
        <v>0</v>
      </c>
    </row>
    <row r="13" ht="34.5" customHeight="1" spans="1:10">
      <c r="A13" s="30" t="s">
        <v>75</v>
      </c>
      <c r="B13" s="31"/>
      <c r="C13" s="19" t="s">
        <v>337</v>
      </c>
      <c r="D13" s="32"/>
      <c r="E13" s="32"/>
      <c r="F13" s="32"/>
      <c r="G13" s="32"/>
      <c r="H13" s="28">
        <v>1038840.74</v>
      </c>
      <c r="I13" s="28">
        <v>1038840.74</v>
      </c>
      <c r="J13" s="33">
        <v>0</v>
      </c>
    </row>
    <row r="14" ht="32.25" customHeight="1" spans="1:10">
      <c r="A14" s="24" t="s">
        <v>350</v>
      </c>
      <c r="B14" s="24"/>
      <c r="C14" s="24"/>
      <c r="D14" s="24"/>
      <c r="E14" s="24"/>
      <c r="F14" s="24"/>
      <c r="G14" s="24"/>
      <c r="H14" s="24"/>
      <c r="I14" s="24"/>
      <c r="J14" s="24"/>
    </row>
    <row r="15" ht="32.25" customHeight="1" spans="1:10">
      <c r="A15" s="34" t="s">
        <v>351</v>
      </c>
      <c r="B15" s="34"/>
      <c r="C15" s="34"/>
      <c r="D15" s="34"/>
      <c r="E15" s="34"/>
      <c r="F15" s="34"/>
      <c r="G15" s="34"/>
      <c r="H15" s="35" t="s">
        <v>352</v>
      </c>
      <c r="I15" s="36" t="s">
        <v>270</v>
      </c>
      <c r="J15" s="35" t="s">
        <v>353</v>
      </c>
    </row>
    <row r="16" ht="36" customHeight="1" spans="1:10">
      <c r="A16" s="36" t="s">
        <v>263</v>
      </c>
      <c r="B16" s="36" t="s">
        <v>354</v>
      </c>
      <c r="C16" s="35" t="s">
        <v>265</v>
      </c>
      <c r="D16" s="35" t="s">
        <v>266</v>
      </c>
      <c r="E16" s="35" t="s">
        <v>267</v>
      </c>
      <c r="F16" s="37" t="s">
        <v>268</v>
      </c>
      <c r="G16" s="37" t="s">
        <v>269</v>
      </c>
      <c r="H16" s="35"/>
      <c r="I16" s="36"/>
      <c r="J16" s="35"/>
    </row>
    <row r="17" ht="60" customHeight="1" spans="1:10">
      <c r="A17" s="38" t="s">
        <v>355</v>
      </c>
      <c r="B17" s="38" t="s">
        <v>356</v>
      </c>
      <c r="C17" s="38" t="s">
        <v>357</v>
      </c>
      <c r="D17" s="39" t="s">
        <v>358</v>
      </c>
      <c r="E17" s="227" t="s">
        <v>85</v>
      </c>
      <c r="F17" s="39" t="s">
        <v>359</v>
      </c>
      <c r="G17" s="39" t="s">
        <v>360</v>
      </c>
      <c r="H17" s="39" t="s">
        <v>361</v>
      </c>
      <c r="I17" s="39" t="s">
        <v>362</v>
      </c>
      <c r="J17" s="39" t="s">
        <v>363</v>
      </c>
    </row>
    <row r="18" ht="45" customHeight="1" spans="1:10">
      <c r="A18" s="38" t="s">
        <v>355</v>
      </c>
      <c r="B18" s="38" t="s">
        <v>356</v>
      </c>
      <c r="C18" s="38" t="s">
        <v>364</v>
      </c>
      <c r="D18" s="39" t="s">
        <v>358</v>
      </c>
      <c r="E18" s="39" t="s">
        <v>87</v>
      </c>
      <c r="F18" s="39" t="s">
        <v>359</v>
      </c>
      <c r="G18" s="39" t="s">
        <v>360</v>
      </c>
      <c r="H18" s="39" t="s">
        <v>361</v>
      </c>
      <c r="I18" s="39" t="s">
        <v>365</v>
      </c>
      <c r="J18" s="39" t="s">
        <v>363</v>
      </c>
    </row>
    <row r="19" ht="45" customHeight="1" spans="1:10">
      <c r="A19" s="38" t="s">
        <v>366</v>
      </c>
      <c r="B19" s="38" t="s">
        <v>367</v>
      </c>
      <c r="C19" s="38" t="s">
        <v>368</v>
      </c>
      <c r="D19" s="39" t="s">
        <v>358</v>
      </c>
      <c r="E19" s="227" t="s">
        <v>369</v>
      </c>
      <c r="F19" s="39" t="s">
        <v>326</v>
      </c>
      <c r="G19" s="39" t="s">
        <v>370</v>
      </c>
      <c r="H19" s="39" t="s">
        <v>361</v>
      </c>
      <c r="I19" s="39" t="s">
        <v>371</v>
      </c>
      <c r="J19" s="39" t="s">
        <v>363</v>
      </c>
    </row>
    <row r="20" ht="45" customHeight="1" spans="1:10">
      <c r="A20" s="38" t="s">
        <v>372</v>
      </c>
      <c r="B20" s="38" t="s">
        <v>373</v>
      </c>
      <c r="C20" s="38" t="s">
        <v>374</v>
      </c>
      <c r="D20" s="39" t="s">
        <v>375</v>
      </c>
      <c r="E20" s="227" t="s">
        <v>376</v>
      </c>
      <c r="F20" s="39" t="s">
        <v>377</v>
      </c>
      <c r="G20" s="39" t="s">
        <v>360</v>
      </c>
      <c r="H20" s="39" t="s">
        <v>361</v>
      </c>
      <c r="I20" s="39" t="s">
        <v>378</v>
      </c>
      <c r="J20" s="39" t="s">
        <v>363</v>
      </c>
    </row>
    <row r="21" ht="45" customHeight="1" spans="1:10">
      <c r="A21" s="38" t="s">
        <v>372</v>
      </c>
      <c r="B21" s="38" t="s">
        <v>373</v>
      </c>
      <c r="C21" s="38" t="s">
        <v>379</v>
      </c>
      <c r="D21" s="39" t="s">
        <v>375</v>
      </c>
      <c r="E21" s="227" t="s">
        <v>376</v>
      </c>
      <c r="F21" s="39" t="s">
        <v>377</v>
      </c>
      <c r="G21" s="39" t="s">
        <v>360</v>
      </c>
      <c r="H21" s="39" t="s">
        <v>361</v>
      </c>
      <c r="I21" s="39" t="s">
        <v>380</v>
      </c>
      <c r="J21" s="39" t="s">
        <v>363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0" t="s">
        <v>52</v>
      </c>
    </row>
    <row r="2" ht="41.25" customHeight="1" spans="1:19">
      <c r="A2" s="74" t="str">
        <f>"2026"&amp;"年部门收入预算表"</f>
        <v>2026年部门收入预算表</v>
      </c>
    </row>
    <row r="3" ht="17.25" customHeight="1" spans="1:19">
      <c r="A3" s="77" t="str">
        <f>"单位名称："&amp;"昆明市东川区水库管理所"</f>
        <v>单位名称：昆明市东川区水库管理所</v>
      </c>
      <c r="S3" s="79" t="s">
        <v>1</v>
      </c>
    </row>
    <row r="4" ht="21.75" customHeight="1" spans="1:19">
      <c r="A4" s="212" t="s">
        <v>53</v>
      </c>
      <c r="B4" s="213" t="s">
        <v>54</v>
      </c>
      <c r="C4" s="213" t="s">
        <v>55</v>
      </c>
      <c r="D4" s="214" t="s">
        <v>56</v>
      </c>
      <c r="E4" s="214"/>
      <c r="F4" s="214"/>
      <c r="G4" s="214"/>
      <c r="H4" s="214"/>
      <c r="I4" s="158"/>
      <c r="J4" s="214"/>
      <c r="K4" s="214"/>
      <c r="L4" s="214"/>
      <c r="M4" s="214"/>
      <c r="N4" s="215"/>
      <c r="O4" s="214" t="s">
        <v>45</v>
      </c>
      <c r="P4" s="214"/>
      <c r="Q4" s="214"/>
      <c r="R4" s="214"/>
      <c r="S4" s="215"/>
    </row>
    <row r="5" ht="27" customHeight="1" spans="1:19">
      <c r="A5" s="216"/>
      <c r="B5" s="217"/>
      <c r="C5" s="217"/>
      <c r="D5" s="217" t="s">
        <v>57</v>
      </c>
      <c r="E5" s="217" t="s">
        <v>58</v>
      </c>
      <c r="F5" s="217" t="s">
        <v>59</v>
      </c>
      <c r="G5" s="217" t="s">
        <v>60</v>
      </c>
      <c r="H5" s="217" t="s">
        <v>61</v>
      </c>
      <c r="I5" s="218" t="s">
        <v>62</v>
      </c>
      <c r="J5" s="219"/>
      <c r="K5" s="219"/>
      <c r="L5" s="219"/>
      <c r="M5" s="219"/>
      <c r="N5" s="220"/>
      <c r="O5" s="217" t="s">
        <v>57</v>
      </c>
      <c r="P5" s="217" t="s">
        <v>58</v>
      </c>
      <c r="Q5" s="217" t="s">
        <v>59</v>
      </c>
      <c r="R5" s="217" t="s">
        <v>60</v>
      </c>
      <c r="S5" s="217" t="s">
        <v>63</v>
      </c>
    </row>
    <row r="6" ht="30" customHeight="1" spans="1:19">
      <c r="A6" s="221"/>
      <c r="B6" s="138"/>
      <c r="C6" s="144"/>
      <c r="D6" s="144"/>
      <c r="E6" s="144"/>
      <c r="F6" s="144"/>
      <c r="G6" s="144"/>
      <c r="H6" s="144"/>
      <c r="I6" s="100" t="s">
        <v>57</v>
      </c>
      <c r="J6" s="220" t="s">
        <v>64</v>
      </c>
      <c r="K6" s="220" t="s">
        <v>65</v>
      </c>
      <c r="L6" s="220" t="s">
        <v>66</v>
      </c>
      <c r="M6" s="220" t="s">
        <v>67</v>
      </c>
      <c r="N6" s="220" t="s">
        <v>68</v>
      </c>
      <c r="O6" s="222"/>
      <c r="P6" s="222"/>
      <c r="Q6" s="222"/>
      <c r="R6" s="222"/>
      <c r="S6" s="144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100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56" t="s">
        <v>69</v>
      </c>
      <c r="B8" s="56" t="s">
        <v>70</v>
      </c>
      <c r="C8" s="28">
        <v>1038840.74</v>
      </c>
      <c r="D8" s="28">
        <v>1038840.74</v>
      </c>
      <c r="E8" s="28">
        <v>1038840.74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ht="18" customHeight="1" spans="1:19">
      <c r="A9" s="83" t="s">
        <v>55</v>
      </c>
      <c r="B9" s="224"/>
      <c r="C9" s="28">
        <v>1038840.74</v>
      </c>
      <c r="D9" s="28">
        <v>1038840.74</v>
      </c>
      <c r="E9" s="28">
        <v>1038840.74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A2" workbookViewId="0">
      <selection activeCell="D26" sqref="D2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79" t="s">
        <v>71</v>
      </c>
    </row>
    <row r="2" ht="41.25" customHeight="1" spans="1:15">
      <c r="A2" s="74" t="str">
        <f>"2026"&amp;"年部门支出预算表"</f>
        <v>2026年部门支出预算表</v>
      </c>
    </row>
    <row r="3" ht="17.25" customHeight="1" spans="1:15">
      <c r="A3" s="77" t="str">
        <f>"单位名称："&amp;"昆明市东川区水库管理所"</f>
        <v>单位名称：昆明市东川区水库管理所</v>
      </c>
      <c r="O3" s="79" t="s">
        <v>1</v>
      </c>
    </row>
    <row r="4" ht="27" customHeight="1" spans="1:15">
      <c r="A4" s="197" t="s">
        <v>72</v>
      </c>
      <c r="B4" s="197" t="s">
        <v>73</v>
      </c>
      <c r="C4" s="197" t="s">
        <v>55</v>
      </c>
      <c r="D4" s="198" t="s">
        <v>58</v>
      </c>
      <c r="E4" s="199"/>
      <c r="F4" s="200"/>
      <c r="G4" s="201" t="s">
        <v>59</v>
      </c>
      <c r="H4" s="201" t="s">
        <v>60</v>
      </c>
      <c r="I4" s="201" t="s">
        <v>74</v>
      </c>
      <c r="J4" s="198" t="s">
        <v>62</v>
      </c>
      <c r="K4" s="199"/>
      <c r="L4" s="199"/>
      <c r="M4" s="199"/>
      <c r="N4" s="202"/>
      <c r="O4" s="203"/>
    </row>
    <row r="5" ht="42" customHeight="1" spans="1:15">
      <c r="A5" s="204"/>
      <c r="B5" s="204"/>
      <c r="C5" s="205"/>
      <c r="D5" s="206" t="s">
        <v>57</v>
      </c>
      <c r="E5" s="206" t="s">
        <v>75</v>
      </c>
      <c r="F5" s="206" t="s">
        <v>76</v>
      </c>
      <c r="G5" s="205"/>
      <c r="H5" s="205"/>
      <c r="I5" s="207"/>
      <c r="J5" s="206" t="s">
        <v>57</v>
      </c>
      <c r="K5" s="191" t="s">
        <v>77</v>
      </c>
      <c r="L5" s="191" t="s">
        <v>78</v>
      </c>
      <c r="M5" s="191" t="s">
        <v>79</v>
      </c>
      <c r="N5" s="191" t="s">
        <v>80</v>
      </c>
      <c r="O5" s="191" t="s">
        <v>81</v>
      </c>
    </row>
    <row r="6" ht="18" customHeight="1" spans="1:15">
      <c r="A6" s="86" t="s">
        <v>82</v>
      </c>
      <c r="B6" s="86" t="s">
        <v>83</v>
      </c>
      <c r="C6" s="86" t="s">
        <v>84</v>
      </c>
      <c r="D6" s="89" t="s">
        <v>85</v>
      </c>
      <c r="E6" s="89" t="s">
        <v>86</v>
      </c>
      <c r="F6" s="89" t="s">
        <v>87</v>
      </c>
      <c r="G6" s="89" t="s">
        <v>88</v>
      </c>
      <c r="H6" s="89" t="s">
        <v>89</v>
      </c>
      <c r="I6" s="89" t="s">
        <v>90</v>
      </c>
      <c r="J6" s="89" t="s">
        <v>91</v>
      </c>
      <c r="K6" s="89" t="s">
        <v>92</v>
      </c>
      <c r="L6" s="89" t="s">
        <v>93</v>
      </c>
      <c r="M6" s="89" t="s">
        <v>94</v>
      </c>
      <c r="N6" s="86" t="s">
        <v>95</v>
      </c>
      <c r="O6" s="89" t="s">
        <v>96</v>
      </c>
    </row>
    <row r="7" ht="21" customHeight="1" spans="1:15">
      <c r="A7" s="90" t="s">
        <v>97</v>
      </c>
      <c r="B7" s="90" t="s">
        <v>98</v>
      </c>
      <c r="C7" s="28">
        <v>250025</v>
      </c>
      <c r="D7" s="28">
        <v>250025</v>
      </c>
      <c r="E7" s="28">
        <v>250025</v>
      </c>
      <c r="F7" s="28"/>
      <c r="G7" s="28"/>
      <c r="H7" s="28"/>
      <c r="I7" s="28"/>
      <c r="J7" s="28"/>
      <c r="K7" s="28"/>
      <c r="L7" s="28"/>
      <c r="M7" s="28"/>
      <c r="N7" s="28"/>
      <c r="O7" s="28"/>
    </row>
    <row r="8" ht="21" customHeight="1" spans="1:15">
      <c r="A8" s="208" t="s">
        <v>99</v>
      </c>
      <c r="B8" s="208" t="s">
        <v>100</v>
      </c>
      <c r="C8" s="28">
        <v>250025</v>
      </c>
      <c r="D8" s="28">
        <v>250025</v>
      </c>
      <c r="E8" s="28">
        <v>250025</v>
      </c>
      <c r="F8" s="28"/>
      <c r="G8" s="28"/>
      <c r="H8" s="28"/>
      <c r="I8" s="28"/>
      <c r="J8" s="28"/>
      <c r="K8" s="28"/>
      <c r="L8" s="28"/>
      <c r="M8" s="28"/>
      <c r="N8" s="28"/>
      <c r="O8" s="28"/>
    </row>
    <row r="9" ht="21" customHeight="1" spans="1:15">
      <c r="A9" s="209" t="s">
        <v>101</v>
      </c>
      <c r="B9" s="209" t="s">
        <v>102</v>
      </c>
      <c r="C9" s="210">
        <v>162000</v>
      </c>
      <c r="D9" s="28">
        <v>162000</v>
      </c>
      <c r="E9" s="28">
        <v>162000</v>
      </c>
      <c r="F9" s="28"/>
      <c r="G9" s="28"/>
      <c r="H9" s="28"/>
      <c r="I9" s="28"/>
      <c r="J9" s="28"/>
      <c r="K9" s="28"/>
      <c r="L9" s="28"/>
      <c r="M9" s="28"/>
      <c r="N9" s="28"/>
      <c r="O9" s="28"/>
    </row>
    <row r="10" ht="21" customHeight="1" spans="1:15">
      <c r="A10" s="209" t="s">
        <v>103</v>
      </c>
      <c r="B10" s="209" t="s">
        <v>104</v>
      </c>
      <c r="C10" s="210">
        <v>88025</v>
      </c>
      <c r="D10" s="28">
        <v>88025</v>
      </c>
      <c r="E10" s="28">
        <v>88025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ht="21" customHeight="1" spans="1:15">
      <c r="A11" s="90" t="s">
        <v>105</v>
      </c>
      <c r="B11" s="90" t="s">
        <v>106</v>
      </c>
      <c r="C11" s="28">
        <v>106080.74</v>
      </c>
      <c r="D11" s="28">
        <v>106080.74</v>
      </c>
      <c r="E11" s="28">
        <v>106080.74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ht="21" customHeight="1" spans="1:15">
      <c r="A12" s="208" t="s">
        <v>107</v>
      </c>
      <c r="B12" s="208" t="s">
        <v>108</v>
      </c>
      <c r="C12" s="28">
        <v>106080.74</v>
      </c>
      <c r="D12" s="28">
        <v>106080.74</v>
      </c>
      <c r="E12" s="28">
        <v>106080.74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ht="21" customHeight="1" spans="1:15">
      <c r="A13" s="209" t="s">
        <v>109</v>
      </c>
      <c r="B13" s="209" t="s">
        <v>110</v>
      </c>
      <c r="C13" s="210">
        <v>46561</v>
      </c>
      <c r="D13" s="28">
        <v>46561</v>
      </c>
      <c r="E13" s="28">
        <v>46561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ht="21" customHeight="1" spans="1:15">
      <c r="A14" s="209" t="s">
        <v>111</v>
      </c>
      <c r="B14" s="209" t="s">
        <v>112</v>
      </c>
      <c r="C14" s="210">
        <v>56627.02</v>
      </c>
      <c r="D14" s="28">
        <v>56627.02</v>
      </c>
      <c r="E14" s="28">
        <v>56627.02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ht="21" customHeight="1" spans="1:15">
      <c r="A15" s="209" t="s">
        <v>113</v>
      </c>
      <c r="B15" s="209" t="s">
        <v>114</v>
      </c>
      <c r="C15" s="210">
        <v>2892.72</v>
      </c>
      <c r="D15" s="28">
        <v>2892.72</v>
      </c>
      <c r="E15" s="28">
        <v>2892.72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ht="21" customHeight="1" spans="1:15">
      <c r="A16" s="90" t="s">
        <v>115</v>
      </c>
      <c r="B16" s="90" t="s">
        <v>116</v>
      </c>
      <c r="C16" s="28">
        <v>616219</v>
      </c>
      <c r="D16" s="28">
        <v>616219</v>
      </c>
      <c r="E16" s="28">
        <v>616219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ht="21" customHeight="1" spans="1:15">
      <c r="A17" s="208" t="s">
        <v>117</v>
      </c>
      <c r="B17" s="208" t="s">
        <v>118</v>
      </c>
      <c r="C17" s="28">
        <v>616219</v>
      </c>
      <c r="D17" s="28">
        <v>616219</v>
      </c>
      <c r="E17" s="28">
        <v>616219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ht="21" customHeight="1" spans="1:15">
      <c r="A18" s="209" t="s">
        <v>119</v>
      </c>
      <c r="B18" s="209" t="s">
        <v>120</v>
      </c>
      <c r="C18" s="210">
        <v>616219</v>
      </c>
      <c r="D18" s="28">
        <v>616219</v>
      </c>
      <c r="E18" s="28">
        <v>616219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ht="21" customHeight="1" spans="1:15">
      <c r="A19" s="90" t="s">
        <v>121</v>
      </c>
      <c r="B19" s="90" t="s">
        <v>122</v>
      </c>
      <c r="C19" s="28">
        <v>66516</v>
      </c>
      <c r="D19" s="28">
        <v>66516</v>
      </c>
      <c r="E19" s="28">
        <v>66516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ht="21" customHeight="1" spans="1:15">
      <c r="A20" s="208" t="s">
        <v>123</v>
      </c>
      <c r="B20" s="208" t="s">
        <v>124</v>
      </c>
      <c r="C20" s="28">
        <v>66516</v>
      </c>
      <c r="D20" s="28">
        <v>66516</v>
      </c>
      <c r="E20" s="28">
        <v>66516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ht="21" customHeight="1" spans="1:15">
      <c r="A21" s="209" t="s">
        <v>125</v>
      </c>
      <c r="B21" s="209" t="s">
        <v>126</v>
      </c>
      <c r="C21" s="210">
        <v>66516</v>
      </c>
      <c r="D21" s="28">
        <v>66516</v>
      </c>
      <c r="E21" s="28">
        <v>66516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ht="21" customHeight="1" spans="1:15">
      <c r="A22" s="211" t="s">
        <v>55</v>
      </c>
      <c r="B22" s="70"/>
      <c r="C22" s="28">
        <v>1038840.74</v>
      </c>
      <c r="D22" s="28">
        <v>1038840.74</v>
      </c>
      <c r="E22" s="28">
        <v>1038840.74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5"/>
      <c r="B1" s="79"/>
      <c r="C1" s="79"/>
      <c r="D1" s="79" t="s">
        <v>127</v>
      </c>
    </row>
    <row r="2" ht="41.25" customHeight="1" spans="1:4">
      <c r="A2" s="74" t="str">
        <f>"2026"&amp;"年部门财政拨款收支预算总表"</f>
        <v>2026年部门财政拨款收支预算总表</v>
      </c>
    </row>
    <row r="3" ht="17.25" customHeight="1" spans="1:4">
      <c r="A3" s="77" t="str">
        <f>"单位名称："&amp;"昆明市东川区水库管理所"</f>
        <v>单位名称：昆明市东川区水库管理所</v>
      </c>
      <c r="B3" s="190"/>
      <c r="D3" s="79" t="s">
        <v>1</v>
      </c>
    </row>
    <row r="4" ht="17.25" customHeight="1" spans="1:4">
      <c r="A4" s="191" t="s">
        <v>2</v>
      </c>
      <c r="B4" s="192"/>
      <c r="C4" s="191" t="s">
        <v>3</v>
      </c>
      <c r="D4" s="192"/>
    </row>
    <row r="5" ht="18.75" customHeight="1" spans="1:4">
      <c r="A5" s="191" t="s">
        <v>4</v>
      </c>
      <c r="B5" s="191" t="s">
        <v>5</v>
      </c>
      <c r="C5" s="191" t="s">
        <v>6</v>
      </c>
      <c r="D5" s="191" t="s">
        <v>5</v>
      </c>
    </row>
    <row r="6" ht="16.5" customHeight="1" spans="1:4">
      <c r="A6" s="193" t="s">
        <v>128</v>
      </c>
      <c r="B6" s="28">
        <v>1038840.74</v>
      </c>
      <c r="C6" s="193" t="s">
        <v>129</v>
      </c>
      <c r="D6" s="28">
        <v>1038840.74</v>
      </c>
    </row>
    <row r="7" ht="16.5" customHeight="1" spans="1:4">
      <c r="A7" s="193" t="s">
        <v>130</v>
      </c>
      <c r="B7" s="28">
        <v>1038840.74</v>
      </c>
      <c r="C7" s="193" t="s">
        <v>131</v>
      </c>
      <c r="D7" s="28"/>
    </row>
    <row r="8" ht="16.5" customHeight="1" spans="1:4">
      <c r="A8" s="193" t="s">
        <v>132</v>
      </c>
      <c r="B8" s="28"/>
      <c r="C8" s="193" t="s">
        <v>133</v>
      </c>
      <c r="D8" s="28"/>
    </row>
    <row r="9" ht="16.5" customHeight="1" spans="1:4">
      <c r="A9" s="193" t="s">
        <v>134</v>
      </c>
      <c r="B9" s="28"/>
      <c r="C9" s="193" t="s">
        <v>135</v>
      </c>
      <c r="D9" s="28"/>
    </row>
    <row r="10" ht="16.5" customHeight="1" spans="1:4">
      <c r="A10" s="193" t="s">
        <v>136</v>
      </c>
      <c r="B10" s="28"/>
      <c r="C10" s="193" t="s">
        <v>137</v>
      </c>
      <c r="D10" s="28"/>
    </row>
    <row r="11" ht="16.5" customHeight="1" spans="1:4">
      <c r="A11" s="193" t="s">
        <v>130</v>
      </c>
      <c r="B11" s="28"/>
      <c r="C11" s="193" t="s">
        <v>138</v>
      </c>
      <c r="D11" s="28"/>
    </row>
    <row r="12" ht="16.5" customHeight="1" spans="1:4">
      <c r="A12" s="26" t="s">
        <v>132</v>
      </c>
      <c r="B12" s="28"/>
      <c r="C12" s="99" t="s">
        <v>139</v>
      </c>
      <c r="D12" s="28"/>
    </row>
    <row r="13" ht="16.5" customHeight="1" spans="1:4">
      <c r="A13" s="26" t="s">
        <v>134</v>
      </c>
      <c r="B13" s="28"/>
      <c r="C13" s="99" t="s">
        <v>140</v>
      </c>
      <c r="D13" s="28"/>
    </row>
    <row r="14" ht="16.5" customHeight="1" spans="1:4">
      <c r="A14" s="194"/>
      <c r="B14" s="28"/>
      <c r="C14" s="99" t="s">
        <v>141</v>
      </c>
      <c r="D14" s="28">
        <v>250025</v>
      </c>
    </row>
    <row r="15" ht="16.5" customHeight="1" spans="1:4">
      <c r="A15" s="194"/>
      <c r="B15" s="28"/>
      <c r="C15" s="99" t="s">
        <v>142</v>
      </c>
      <c r="D15" s="28">
        <v>106080.74</v>
      </c>
    </row>
    <row r="16" ht="16.5" customHeight="1" spans="1:4">
      <c r="A16" s="194"/>
      <c r="B16" s="28"/>
      <c r="C16" s="99" t="s">
        <v>143</v>
      </c>
      <c r="D16" s="28"/>
    </row>
    <row r="17" ht="16.5" customHeight="1" spans="1:4">
      <c r="A17" s="194"/>
      <c r="B17" s="28"/>
      <c r="C17" s="99" t="s">
        <v>144</v>
      </c>
      <c r="D17" s="28"/>
    </row>
    <row r="18" ht="16.5" customHeight="1" spans="1:4">
      <c r="A18" s="194"/>
      <c r="B18" s="28"/>
      <c r="C18" s="99" t="s">
        <v>145</v>
      </c>
      <c r="D18" s="28">
        <v>616219</v>
      </c>
    </row>
    <row r="19" ht="16.5" customHeight="1" spans="1:4">
      <c r="A19" s="194"/>
      <c r="B19" s="28"/>
      <c r="C19" s="99" t="s">
        <v>146</v>
      </c>
      <c r="D19" s="28"/>
    </row>
    <row r="20" ht="16.5" customHeight="1" spans="1:4">
      <c r="A20" s="194"/>
      <c r="B20" s="28"/>
      <c r="C20" s="99" t="s">
        <v>147</v>
      </c>
      <c r="D20" s="28"/>
    </row>
    <row r="21" ht="16.5" customHeight="1" spans="1:4">
      <c r="A21" s="194"/>
      <c r="B21" s="28"/>
      <c r="C21" s="99" t="s">
        <v>148</v>
      </c>
      <c r="D21" s="28"/>
    </row>
    <row r="22" ht="16.5" customHeight="1" spans="1:4">
      <c r="A22" s="194"/>
      <c r="B22" s="28"/>
      <c r="C22" s="99" t="s">
        <v>149</v>
      </c>
      <c r="D22" s="28"/>
    </row>
    <row r="23" ht="16.5" customHeight="1" spans="1:4">
      <c r="A23" s="194"/>
      <c r="B23" s="28"/>
      <c r="C23" s="99" t="s">
        <v>150</v>
      </c>
      <c r="D23" s="28"/>
    </row>
    <row r="24" ht="16.5" customHeight="1" spans="1:4">
      <c r="A24" s="194"/>
      <c r="B24" s="28"/>
      <c r="C24" s="99" t="s">
        <v>151</v>
      </c>
      <c r="D24" s="28"/>
    </row>
    <row r="25" ht="16.5" customHeight="1" spans="1:4">
      <c r="A25" s="194"/>
      <c r="B25" s="28"/>
      <c r="C25" s="99" t="s">
        <v>152</v>
      </c>
      <c r="D25" s="28">
        <v>66516</v>
      </c>
    </row>
    <row r="26" ht="16.5" customHeight="1" spans="1:4">
      <c r="A26" s="194"/>
      <c r="B26" s="28"/>
      <c r="C26" s="99" t="s">
        <v>153</v>
      </c>
      <c r="D26" s="28"/>
    </row>
    <row r="27" ht="16.5" customHeight="1" spans="1:4">
      <c r="A27" s="194"/>
      <c r="B27" s="28"/>
      <c r="C27" s="99" t="s">
        <v>154</v>
      </c>
      <c r="D27" s="28"/>
    </row>
    <row r="28" ht="16.5" customHeight="1" spans="1:4">
      <c r="A28" s="194"/>
      <c r="B28" s="28"/>
      <c r="C28" s="99" t="s">
        <v>155</v>
      </c>
      <c r="D28" s="28"/>
    </row>
    <row r="29" ht="16.5" customHeight="1" spans="1:4">
      <c r="A29" s="194"/>
      <c r="B29" s="28"/>
      <c r="C29" s="99" t="s">
        <v>156</v>
      </c>
      <c r="D29" s="28"/>
    </row>
    <row r="30" ht="16.5" customHeight="1" spans="1:4">
      <c r="A30" s="194"/>
      <c r="B30" s="28"/>
      <c r="C30" s="99" t="s">
        <v>157</v>
      </c>
      <c r="D30" s="28"/>
    </row>
    <row r="31" ht="16.5" customHeight="1" spans="1:4">
      <c r="A31" s="194"/>
      <c r="B31" s="28"/>
      <c r="C31" s="26" t="s">
        <v>158</v>
      </c>
      <c r="D31" s="28"/>
    </row>
    <row r="32" ht="16.5" customHeight="1" spans="1:4">
      <c r="A32" s="194"/>
      <c r="B32" s="28"/>
      <c r="C32" s="26" t="s">
        <v>159</v>
      </c>
      <c r="D32" s="28"/>
    </row>
    <row r="33" ht="16.5" customHeight="1" spans="1:4">
      <c r="A33" s="194"/>
      <c r="B33" s="28"/>
      <c r="C33" s="22" t="s">
        <v>160</v>
      </c>
      <c r="D33" s="28"/>
    </row>
    <row r="34" ht="15" customHeight="1" spans="1:4">
      <c r="A34" s="195" t="s">
        <v>50</v>
      </c>
      <c r="B34" s="196">
        <v>1038840.74</v>
      </c>
      <c r="C34" s="195" t="s">
        <v>51</v>
      </c>
      <c r="D34" s="196">
        <v>1038840.74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D18" sqref="D1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1"/>
      <c r="F1" s="101"/>
      <c r="G1" s="162" t="s">
        <v>161</v>
      </c>
    </row>
    <row r="2" ht="41.25" customHeight="1" spans="1:7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ht="18" customHeight="1" spans="1:7">
      <c r="A3" s="43" t="str">
        <f>"单位名称："&amp;"昆明市东川区水库管理所"</f>
        <v>单位名称：昆明市东川区水库管理所</v>
      </c>
      <c r="F3" s="149"/>
      <c r="G3" s="162" t="s">
        <v>1</v>
      </c>
    </row>
    <row r="4" ht="20.25" customHeight="1" spans="1:7">
      <c r="A4" s="184" t="s">
        <v>162</v>
      </c>
      <c r="B4" s="185"/>
      <c r="C4" s="153" t="s">
        <v>55</v>
      </c>
      <c r="D4" s="171" t="s">
        <v>75</v>
      </c>
      <c r="E4" s="14"/>
      <c r="F4" s="15"/>
      <c r="G4" s="164" t="s">
        <v>76</v>
      </c>
    </row>
    <row r="5" ht="20.25" customHeight="1" spans="1:7">
      <c r="A5" s="186" t="s">
        <v>72</v>
      </c>
      <c r="B5" s="186" t="s">
        <v>73</v>
      </c>
      <c r="C5" s="54"/>
      <c r="D5" s="17" t="s">
        <v>57</v>
      </c>
      <c r="E5" s="17" t="s">
        <v>163</v>
      </c>
      <c r="F5" s="17" t="s">
        <v>164</v>
      </c>
      <c r="G5" s="166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22" t="s">
        <v>97</v>
      </c>
      <c r="B7" s="22" t="s">
        <v>98</v>
      </c>
      <c r="C7" s="28">
        <v>250025</v>
      </c>
      <c r="D7" s="28">
        <v>250025</v>
      </c>
      <c r="E7" s="28">
        <v>246425</v>
      </c>
      <c r="F7" s="28">
        <v>3600</v>
      </c>
      <c r="G7" s="28"/>
    </row>
    <row r="8" ht="18" customHeight="1" spans="1:7">
      <c r="A8" s="187" t="s">
        <v>99</v>
      </c>
      <c r="B8" s="187" t="s">
        <v>100</v>
      </c>
      <c r="C8" s="28">
        <v>250025</v>
      </c>
      <c r="D8" s="28">
        <v>250025</v>
      </c>
      <c r="E8" s="28">
        <v>246425</v>
      </c>
      <c r="F8" s="28">
        <v>3600</v>
      </c>
      <c r="G8" s="28"/>
    </row>
    <row r="9" ht="18" customHeight="1" spans="1:7">
      <c r="A9" s="188" t="s">
        <v>101</v>
      </c>
      <c r="B9" s="188" t="s">
        <v>102</v>
      </c>
      <c r="C9" s="28">
        <v>162000</v>
      </c>
      <c r="D9" s="28">
        <v>162000</v>
      </c>
      <c r="E9" s="28">
        <v>158400</v>
      </c>
      <c r="F9" s="28">
        <v>3600</v>
      </c>
      <c r="G9" s="28"/>
    </row>
    <row r="10" ht="18" customHeight="1" spans="1:7">
      <c r="A10" s="188" t="s">
        <v>103</v>
      </c>
      <c r="B10" s="188" t="s">
        <v>104</v>
      </c>
      <c r="C10" s="28">
        <v>88025</v>
      </c>
      <c r="D10" s="28">
        <v>88025</v>
      </c>
      <c r="E10" s="28">
        <v>88025</v>
      </c>
      <c r="F10" s="28"/>
      <c r="G10" s="28"/>
    </row>
    <row r="11" ht="18" customHeight="1" spans="1:7">
      <c r="A11" s="22" t="s">
        <v>105</v>
      </c>
      <c r="B11" s="22" t="s">
        <v>106</v>
      </c>
      <c r="C11" s="28">
        <v>106080.74</v>
      </c>
      <c r="D11" s="28">
        <v>106080.74</v>
      </c>
      <c r="E11" s="28">
        <v>106080.74</v>
      </c>
      <c r="F11" s="28"/>
      <c r="G11" s="28"/>
    </row>
    <row r="12" ht="18" customHeight="1" spans="1:7">
      <c r="A12" s="187" t="s">
        <v>107</v>
      </c>
      <c r="B12" s="187" t="s">
        <v>108</v>
      </c>
      <c r="C12" s="28">
        <v>106080.74</v>
      </c>
      <c r="D12" s="28">
        <v>106080.74</v>
      </c>
      <c r="E12" s="28">
        <v>106080.74</v>
      </c>
      <c r="F12" s="28"/>
      <c r="G12" s="28"/>
    </row>
    <row r="13" ht="18" customHeight="1" spans="1:7">
      <c r="A13" s="188" t="s">
        <v>109</v>
      </c>
      <c r="B13" s="188" t="s">
        <v>110</v>
      </c>
      <c r="C13" s="28">
        <v>46561</v>
      </c>
      <c r="D13" s="28">
        <v>46561</v>
      </c>
      <c r="E13" s="28">
        <v>46561</v>
      </c>
      <c r="F13" s="28"/>
      <c r="G13" s="28"/>
    </row>
    <row r="14" ht="18" customHeight="1" spans="1:7">
      <c r="A14" s="188" t="s">
        <v>111</v>
      </c>
      <c r="B14" s="188" t="s">
        <v>112</v>
      </c>
      <c r="C14" s="28">
        <v>56627.02</v>
      </c>
      <c r="D14" s="28">
        <v>56627.02</v>
      </c>
      <c r="E14" s="28">
        <v>56627.02</v>
      </c>
      <c r="F14" s="28"/>
      <c r="G14" s="28"/>
    </row>
    <row r="15" ht="18" customHeight="1" spans="1:7">
      <c r="A15" s="188" t="s">
        <v>113</v>
      </c>
      <c r="B15" s="188" t="s">
        <v>114</v>
      </c>
      <c r="C15" s="28">
        <v>2892.72</v>
      </c>
      <c r="D15" s="28">
        <v>2892.72</v>
      </c>
      <c r="E15" s="28">
        <v>2892.72</v>
      </c>
      <c r="F15" s="28"/>
      <c r="G15" s="28"/>
    </row>
    <row r="16" ht="18" customHeight="1" spans="1:7">
      <c r="A16" s="22" t="s">
        <v>115</v>
      </c>
      <c r="B16" s="22" t="s">
        <v>116</v>
      </c>
      <c r="C16" s="28">
        <v>616219</v>
      </c>
      <c r="D16" s="28">
        <v>616219</v>
      </c>
      <c r="E16" s="28">
        <v>554499</v>
      </c>
      <c r="F16" s="28">
        <v>61720</v>
      </c>
      <c r="G16" s="28"/>
    </row>
    <row r="17" ht="18" customHeight="1" spans="1:7">
      <c r="A17" s="187" t="s">
        <v>117</v>
      </c>
      <c r="B17" s="187" t="s">
        <v>118</v>
      </c>
      <c r="C17" s="28">
        <v>616219</v>
      </c>
      <c r="D17" s="28">
        <v>616219</v>
      </c>
      <c r="E17" s="28">
        <v>554499</v>
      </c>
      <c r="F17" s="28">
        <v>61720</v>
      </c>
      <c r="G17" s="28"/>
    </row>
    <row r="18" ht="18" customHeight="1" spans="1:7">
      <c r="A18" s="188" t="s">
        <v>119</v>
      </c>
      <c r="B18" s="188" t="s">
        <v>120</v>
      </c>
      <c r="C18" s="28">
        <v>616219</v>
      </c>
      <c r="D18" s="28">
        <v>616219</v>
      </c>
      <c r="E18" s="28">
        <v>554499</v>
      </c>
      <c r="F18" s="28">
        <v>61720</v>
      </c>
      <c r="G18" s="28"/>
    </row>
    <row r="19" ht="18" customHeight="1" spans="1:7">
      <c r="A19" s="22" t="s">
        <v>121</v>
      </c>
      <c r="B19" s="22" t="s">
        <v>122</v>
      </c>
      <c r="C19" s="28">
        <v>66516</v>
      </c>
      <c r="D19" s="28">
        <v>66516</v>
      </c>
      <c r="E19" s="28">
        <v>66516</v>
      </c>
      <c r="F19" s="28"/>
      <c r="G19" s="28"/>
    </row>
    <row r="20" ht="18" customHeight="1" spans="1:7">
      <c r="A20" s="187" t="s">
        <v>123</v>
      </c>
      <c r="B20" s="187" t="s">
        <v>124</v>
      </c>
      <c r="C20" s="28">
        <v>66516</v>
      </c>
      <c r="D20" s="28">
        <v>66516</v>
      </c>
      <c r="E20" s="28">
        <v>66516</v>
      </c>
      <c r="F20" s="28"/>
      <c r="G20" s="28"/>
    </row>
    <row r="21" ht="18" customHeight="1" spans="1:7">
      <c r="A21" s="188" t="s">
        <v>125</v>
      </c>
      <c r="B21" s="188" t="s">
        <v>126</v>
      </c>
      <c r="C21" s="28">
        <v>66516</v>
      </c>
      <c r="D21" s="28">
        <v>66516</v>
      </c>
      <c r="E21" s="28">
        <v>66516</v>
      </c>
      <c r="F21" s="28"/>
      <c r="G21" s="28"/>
    </row>
    <row r="22" ht="18" customHeight="1" spans="1:7">
      <c r="A22" s="110" t="s">
        <v>165</v>
      </c>
      <c r="B22" s="189" t="s">
        <v>165</v>
      </c>
      <c r="C22" s="28">
        <v>1038840.74</v>
      </c>
      <c r="D22" s="28">
        <v>1038840.74</v>
      </c>
      <c r="E22" s="28">
        <v>973520.74</v>
      </c>
      <c r="F22" s="28">
        <v>65320</v>
      </c>
      <c r="G22" s="28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A2" workbookViewId="0">
      <selection activeCell="D33" sqref="D3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6"/>
      <c r="B1" s="76"/>
      <c r="C1" s="76"/>
      <c r="D1" s="76"/>
      <c r="E1" s="75"/>
      <c r="F1" s="180" t="s">
        <v>166</v>
      </c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76"/>
      <c r="C2" s="76"/>
      <c r="D2" s="76"/>
      <c r="E2" s="75"/>
      <c r="F2" s="76"/>
    </row>
    <row r="3" customHeight="1" spans="1:6">
      <c r="A3" s="139" t="str">
        <f>"单位名称："&amp;"昆明市东川区水库管理所"</f>
        <v>单位名称：昆明市东川区水库管理所</v>
      </c>
      <c r="B3" s="182"/>
      <c r="D3" s="76"/>
      <c r="E3" s="75"/>
      <c r="F3" s="80" t="s">
        <v>1</v>
      </c>
    </row>
    <row r="4" ht="27" customHeight="1" spans="1:6">
      <c r="A4" s="81" t="s">
        <v>167</v>
      </c>
      <c r="B4" s="81" t="s">
        <v>168</v>
      </c>
      <c r="C4" s="83" t="s">
        <v>169</v>
      </c>
      <c r="D4" s="81"/>
      <c r="E4" s="82"/>
      <c r="F4" s="81" t="s">
        <v>170</v>
      </c>
    </row>
    <row r="5" ht="28.5" customHeight="1" spans="1:6">
      <c r="A5" s="183"/>
      <c r="B5" s="85"/>
      <c r="C5" s="82" t="s">
        <v>57</v>
      </c>
      <c r="D5" s="82" t="s">
        <v>171</v>
      </c>
      <c r="E5" s="82" t="s">
        <v>172</v>
      </c>
      <c r="F5" s="84"/>
    </row>
    <row r="6" ht="17.25" customHeight="1" spans="1:6">
      <c r="A6" s="89" t="s">
        <v>82</v>
      </c>
      <c r="B6" s="89" t="s">
        <v>83</v>
      </c>
      <c r="C6" s="89" t="s">
        <v>84</v>
      </c>
      <c r="D6" s="89" t="s">
        <v>85</v>
      </c>
      <c r="E6" s="89" t="s">
        <v>86</v>
      </c>
      <c r="F6" s="89" t="s">
        <v>87</v>
      </c>
    </row>
    <row r="7" ht="17.25" customHeight="1" spans="1:6">
      <c r="A7" s="28">
        <v>36800</v>
      </c>
      <c r="B7" s="28"/>
      <c r="C7" s="28">
        <v>36000</v>
      </c>
      <c r="D7" s="28"/>
      <c r="E7" s="28">
        <v>36000</v>
      </c>
      <c r="F7" s="28">
        <v>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Right="0"/>
    <pageSetUpPr fitToPage="1"/>
  </sheetPr>
  <dimension ref="A1:Y37"/>
  <sheetViews>
    <sheetView showZeros="0" topLeftCell="D1" workbookViewId="0">
      <selection activeCell="J15" sqref="J15:J2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61"/>
      <c r="C1" s="168"/>
      <c r="E1" s="169"/>
      <c r="F1" s="169"/>
      <c r="G1" s="169"/>
      <c r="H1" s="169"/>
      <c r="I1" s="111"/>
      <c r="J1" s="111"/>
      <c r="K1" s="111"/>
      <c r="L1" s="111"/>
      <c r="M1" s="111"/>
      <c r="N1" s="111"/>
      <c r="O1" s="111"/>
      <c r="S1" s="111"/>
      <c r="W1" s="168"/>
      <c r="Y1" s="41" t="s">
        <v>173</v>
      </c>
    </row>
    <row r="2" ht="45.75" customHeight="1" spans="1:25">
      <c r="A2" s="97" t="str">
        <f>"2026"&amp;"年部门基本支出预算表"</f>
        <v>2026年部门基本支出预算表</v>
      </c>
      <c r="B2" s="42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42"/>
      <c r="Q2" s="42"/>
      <c r="R2" s="42"/>
      <c r="S2" s="97"/>
      <c r="T2" s="97"/>
      <c r="U2" s="97"/>
      <c r="V2" s="97"/>
      <c r="W2" s="97"/>
      <c r="X2" s="97"/>
      <c r="Y2" s="97"/>
    </row>
    <row r="3" ht="18.75" customHeight="1" spans="1:25">
      <c r="A3" s="43" t="str">
        <f>"单位名称："&amp;"昆明市东川区水库管理所"</f>
        <v>单位名称：昆明市东川区水库管理所</v>
      </c>
      <c r="B3" s="44"/>
      <c r="C3" s="170"/>
      <c r="D3" s="170"/>
      <c r="E3" s="170"/>
      <c r="F3" s="170"/>
      <c r="G3" s="170"/>
      <c r="H3" s="170"/>
      <c r="I3" s="116"/>
      <c r="J3" s="116"/>
      <c r="K3" s="116"/>
      <c r="L3" s="116"/>
      <c r="M3" s="116"/>
      <c r="N3" s="116"/>
      <c r="O3" s="116"/>
      <c r="P3" s="45"/>
      <c r="Q3" s="45"/>
      <c r="R3" s="45"/>
      <c r="S3" s="116"/>
      <c r="W3" s="168"/>
      <c r="Y3" s="41" t="s">
        <v>1</v>
      </c>
    </row>
    <row r="4" ht="18" customHeight="1" spans="1:25">
      <c r="A4" s="47" t="s">
        <v>174</v>
      </c>
      <c r="B4" s="47" t="s">
        <v>175</v>
      </c>
      <c r="C4" s="47" t="s">
        <v>176</v>
      </c>
      <c r="D4" s="47" t="s">
        <v>177</v>
      </c>
      <c r="E4" s="47" t="s">
        <v>178</v>
      </c>
      <c r="F4" s="47" t="s">
        <v>179</v>
      </c>
      <c r="G4" s="47" t="s">
        <v>180</v>
      </c>
      <c r="H4" s="47" t="s">
        <v>181</v>
      </c>
      <c r="I4" s="171" t="s">
        <v>182</v>
      </c>
      <c r="J4" s="122" t="s">
        <v>182</v>
      </c>
      <c r="K4" s="122"/>
      <c r="L4" s="122"/>
      <c r="M4" s="122"/>
      <c r="N4" s="122"/>
      <c r="O4" s="122"/>
      <c r="P4" s="14"/>
      <c r="Q4" s="14"/>
      <c r="R4" s="14"/>
      <c r="S4" s="121" t="s">
        <v>61</v>
      </c>
      <c r="T4" s="122" t="s">
        <v>62</v>
      </c>
      <c r="U4" s="122"/>
      <c r="V4" s="122"/>
      <c r="W4" s="122"/>
      <c r="X4" s="122"/>
      <c r="Y4" s="107"/>
    </row>
    <row r="5" ht="18" customHeight="1" spans="1:25">
      <c r="A5" s="49"/>
      <c r="B5" s="63"/>
      <c r="C5" s="155"/>
      <c r="D5" s="49"/>
      <c r="E5" s="49"/>
      <c r="F5" s="49"/>
      <c r="G5" s="49"/>
      <c r="H5" s="49"/>
      <c r="I5" s="153" t="s">
        <v>183</v>
      </c>
      <c r="J5" s="171" t="s">
        <v>58</v>
      </c>
      <c r="K5" s="122"/>
      <c r="L5" s="122"/>
      <c r="M5" s="122"/>
      <c r="N5" s="122"/>
      <c r="O5" s="107"/>
      <c r="P5" s="13" t="s">
        <v>184</v>
      </c>
      <c r="Q5" s="14"/>
      <c r="R5" s="15"/>
      <c r="S5" s="47" t="s">
        <v>61</v>
      </c>
      <c r="T5" s="171" t="s">
        <v>62</v>
      </c>
      <c r="U5" s="121" t="s">
        <v>64</v>
      </c>
      <c r="V5" s="122" t="s">
        <v>62</v>
      </c>
      <c r="W5" s="121" t="s">
        <v>66</v>
      </c>
      <c r="X5" s="121" t="s">
        <v>67</v>
      </c>
      <c r="Y5" s="172" t="s">
        <v>68</v>
      </c>
    </row>
    <row r="6" ht="19.5" customHeight="1" spans="1:25">
      <c r="A6" s="63"/>
      <c r="B6" s="63"/>
      <c r="C6" s="63"/>
      <c r="D6" s="63"/>
      <c r="E6" s="63"/>
      <c r="F6" s="63"/>
      <c r="G6" s="63"/>
      <c r="H6" s="63"/>
      <c r="I6" s="63"/>
      <c r="J6" s="173" t="s">
        <v>185</v>
      </c>
      <c r="K6" s="47"/>
      <c r="L6" s="47" t="s">
        <v>186</v>
      </c>
      <c r="M6" s="47" t="s">
        <v>187</v>
      </c>
      <c r="N6" s="47" t="s">
        <v>188</v>
      </c>
      <c r="O6" s="47" t="s">
        <v>189</v>
      </c>
      <c r="P6" s="47" t="s">
        <v>58</v>
      </c>
      <c r="Q6" s="47" t="s">
        <v>59</v>
      </c>
      <c r="R6" s="47" t="s">
        <v>60</v>
      </c>
      <c r="S6" s="63"/>
      <c r="T6" s="47" t="s">
        <v>57</v>
      </c>
      <c r="U6" s="47" t="s">
        <v>64</v>
      </c>
      <c r="V6" s="47" t="s">
        <v>190</v>
      </c>
      <c r="W6" s="47" t="s">
        <v>66</v>
      </c>
      <c r="X6" s="47" t="s">
        <v>67</v>
      </c>
      <c r="Y6" s="47" t="s">
        <v>68</v>
      </c>
    </row>
    <row r="7" ht="37.5" customHeight="1" spans="1:25">
      <c r="A7" s="174"/>
      <c r="B7" s="54"/>
      <c r="C7" s="174"/>
      <c r="D7" s="174"/>
      <c r="E7" s="174"/>
      <c r="F7" s="174"/>
      <c r="G7" s="174"/>
      <c r="H7" s="174"/>
      <c r="I7" s="174"/>
      <c r="J7" s="175" t="s">
        <v>57</v>
      </c>
      <c r="K7" s="176" t="s">
        <v>191</v>
      </c>
      <c r="L7" s="52" t="s">
        <v>192</v>
      </c>
      <c r="M7" s="52" t="s">
        <v>187</v>
      </c>
      <c r="N7" s="52" t="s">
        <v>188</v>
      </c>
      <c r="O7" s="52" t="s">
        <v>189</v>
      </c>
      <c r="P7" s="52" t="s">
        <v>187</v>
      </c>
      <c r="Q7" s="52" t="s">
        <v>188</v>
      </c>
      <c r="R7" s="52" t="s">
        <v>189</v>
      </c>
      <c r="S7" s="52" t="s">
        <v>61</v>
      </c>
      <c r="T7" s="52" t="s">
        <v>57</v>
      </c>
      <c r="U7" s="52" t="s">
        <v>64</v>
      </c>
      <c r="V7" s="52" t="s">
        <v>190</v>
      </c>
      <c r="W7" s="52" t="s">
        <v>66</v>
      </c>
      <c r="X7" s="52" t="s">
        <v>67</v>
      </c>
      <c r="Y7" s="52" t="s">
        <v>68</v>
      </c>
    </row>
    <row r="8" hidden="1" customHeight="1" spans="1:25">
      <c r="A8" s="64">
        <v>1</v>
      </c>
      <c r="B8" s="64">
        <v>2</v>
      </c>
      <c r="C8" s="64">
        <v>3</v>
      </c>
      <c r="D8" s="64">
        <v>4</v>
      </c>
      <c r="E8" s="64">
        <v>5</v>
      </c>
      <c r="F8" s="64">
        <v>6</v>
      </c>
      <c r="G8" s="64">
        <v>7</v>
      </c>
      <c r="H8" s="64">
        <v>8</v>
      </c>
      <c r="I8" s="64">
        <v>9</v>
      </c>
      <c r="J8" s="64">
        <v>10</v>
      </c>
      <c r="K8" s="64">
        <v>11</v>
      </c>
      <c r="L8" s="64">
        <v>12</v>
      </c>
      <c r="M8" s="64">
        <v>13</v>
      </c>
      <c r="N8" s="64">
        <v>14</v>
      </c>
      <c r="O8" s="64">
        <v>15</v>
      </c>
      <c r="P8" s="64">
        <v>16</v>
      </c>
      <c r="Q8" s="64">
        <v>17</v>
      </c>
      <c r="R8" s="64">
        <v>18</v>
      </c>
      <c r="S8" s="64">
        <v>19</v>
      </c>
      <c r="T8" s="64">
        <v>20</v>
      </c>
      <c r="U8" s="64">
        <v>21</v>
      </c>
      <c r="V8" s="64">
        <v>22</v>
      </c>
      <c r="W8" s="64">
        <v>23</v>
      </c>
      <c r="X8" s="64">
        <v>24</v>
      </c>
      <c r="Y8" s="64">
        <v>25</v>
      </c>
    </row>
    <row r="9" ht="20.25" hidden="1" customHeight="1" spans="1:25">
      <c r="A9" s="26" t="s">
        <v>193</v>
      </c>
      <c r="B9" s="26" t="s">
        <v>70</v>
      </c>
      <c r="C9" s="26" t="s">
        <v>194</v>
      </c>
      <c r="D9" s="26" t="s">
        <v>195</v>
      </c>
      <c r="E9" s="26" t="s">
        <v>119</v>
      </c>
      <c r="F9" s="26" t="s">
        <v>120</v>
      </c>
      <c r="G9" s="26" t="s">
        <v>196</v>
      </c>
      <c r="H9" s="26" t="s">
        <v>197</v>
      </c>
      <c r="I9" s="28">
        <v>271428</v>
      </c>
      <c r="J9" s="28">
        <v>271428</v>
      </c>
      <c r="K9" s="28"/>
      <c r="L9" s="28"/>
      <c r="M9" s="28"/>
      <c r="N9" s="28">
        <v>271428</v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20.25" hidden="1" customHeight="1" spans="1:25">
      <c r="A10" s="26" t="s">
        <v>193</v>
      </c>
      <c r="B10" s="26" t="s">
        <v>70</v>
      </c>
      <c r="C10" s="26" t="s">
        <v>194</v>
      </c>
      <c r="D10" s="26" t="s">
        <v>195</v>
      </c>
      <c r="E10" s="26" t="s">
        <v>119</v>
      </c>
      <c r="F10" s="26" t="s">
        <v>120</v>
      </c>
      <c r="G10" s="26" t="s">
        <v>198</v>
      </c>
      <c r="H10" s="26" t="s">
        <v>199</v>
      </c>
      <c r="I10" s="28">
        <v>14400</v>
      </c>
      <c r="J10" s="28">
        <v>14400</v>
      </c>
      <c r="K10" s="177"/>
      <c r="L10" s="177"/>
      <c r="M10" s="177"/>
      <c r="N10" s="28">
        <v>14400</v>
      </c>
      <c r="O10" s="177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ht="20.25" hidden="1" customHeight="1" spans="1:25">
      <c r="A11" s="26" t="s">
        <v>193</v>
      </c>
      <c r="B11" s="26" t="s">
        <v>70</v>
      </c>
      <c r="C11" s="26" t="s">
        <v>194</v>
      </c>
      <c r="D11" s="26" t="s">
        <v>195</v>
      </c>
      <c r="E11" s="26" t="s">
        <v>119</v>
      </c>
      <c r="F11" s="26" t="s">
        <v>120</v>
      </c>
      <c r="G11" s="26" t="s">
        <v>200</v>
      </c>
      <c r="H11" s="26" t="s">
        <v>201</v>
      </c>
      <c r="I11" s="28">
        <v>22619</v>
      </c>
      <c r="J11" s="28">
        <v>22619</v>
      </c>
      <c r="K11" s="177"/>
      <c r="L11" s="177"/>
      <c r="M11" s="177"/>
      <c r="N11" s="28">
        <v>22619</v>
      </c>
      <c r="O11" s="177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ht="20.25" hidden="1" customHeight="1" spans="1:25">
      <c r="A12" s="26" t="s">
        <v>193</v>
      </c>
      <c r="B12" s="26" t="s">
        <v>70</v>
      </c>
      <c r="C12" s="26" t="s">
        <v>194</v>
      </c>
      <c r="D12" s="26" t="s">
        <v>195</v>
      </c>
      <c r="E12" s="26" t="s">
        <v>119</v>
      </c>
      <c r="F12" s="26" t="s">
        <v>120</v>
      </c>
      <c r="G12" s="26" t="s">
        <v>202</v>
      </c>
      <c r="H12" s="26" t="s">
        <v>203</v>
      </c>
      <c r="I12" s="28">
        <v>86040</v>
      </c>
      <c r="J12" s="28">
        <v>86040</v>
      </c>
      <c r="K12" s="177"/>
      <c r="L12" s="177"/>
      <c r="M12" s="177"/>
      <c r="N12" s="28">
        <v>86040</v>
      </c>
      <c r="O12" s="177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ht="20.25" hidden="1" customHeight="1" spans="1:25">
      <c r="A13" s="26" t="s">
        <v>193</v>
      </c>
      <c r="B13" s="26" t="s">
        <v>70</v>
      </c>
      <c r="C13" s="26" t="s">
        <v>194</v>
      </c>
      <c r="D13" s="26" t="s">
        <v>195</v>
      </c>
      <c r="E13" s="26" t="s">
        <v>119</v>
      </c>
      <c r="F13" s="26" t="s">
        <v>120</v>
      </c>
      <c r="G13" s="26" t="s">
        <v>202</v>
      </c>
      <c r="H13" s="26" t="s">
        <v>203</v>
      </c>
      <c r="I13" s="28">
        <v>79620</v>
      </c>
      <c r="J13" s="28">
        <v>79620</v>
      </c>
      <c r="K13" s="177"/>
      <c r="L13" s="177"/>
      <c r="M13" s="177"/>
      <c r="N13" s="28">
        <v>79620</v>
      </c>
      <c r="O13" s="177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ht="20.25" hidden="1" customHeight="1" spans="1:25">
      <c r="A14" s="26" t="s">
        <v>193</v>
      </c>
      <c r="B14" s="26" t="s">
        <v>70</v>
      </c>
      <c r="C14" s="26" t="s">
        <v>194</v>
      </c>
      <c r="D14" s="26" t="s">
        <v>195</v>
      </c>
      <c r="E14" s="26" t="s">
        <v>119</v>
      </c>
      <c r="F14" s="26" t="s">
        <v>120</v>
      </c>
      <c r="G14" s="26" t="s">
        <v>202</v>
      </c>
      <c r="H14" s="26" t="s">
        <v>203</v>
      </c>
      <c r="I14" s="28">
        <v>43176</v>
      </c>
      <c r="J14" s="28">
        <v>43176</v>
      </c>
      <c r="K14" s="177"/>
      <c r="L14" s="177"/>
      <c r="M14" s="177"/>
      <c r="N14" s="28">
        <v>43176</v>
      </c>
      <c r="O14" s="177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ht="20.25" customHeight="1" spans="1:25">
      <c r="A15" s="26" t="s">
        <v>193</v>
      </c>
      <c r="B15" s="26" t="s">
        <v>70</v>
      </c>
      <c r="C15" s="26" t="s">
        <v>204</v>
      </c>
      <c r="D15" s="26" t="s">
        <v>205</v>
      </c>
      <c r="E15" s="26" t="s">
        <v>103</v>
      </c>
      <c r="F15" s="26" t="s">
        <v>104</v>
      </c>
      <c r="G15" s="26" t="s">
        <v>206</v>
      </c>
      <c r="H15" s="26" t="s">
        <v>207</v>
      </c>
      <c r="I15" s="28">
        <v>88025</v>
      </c>
      <c r="J15" s="28">
        <v>88025</v>
      </c>
      <c r="K15" s="177"/>
      <c r="L15" s="177"/>
      <c r="M15" s="177"/>
      <c r="N15" s="28">
        <v>88025</v>
      </c>
      <c r="O15" s="177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ht="20.25" customHeight="1" spans="1:25">
      <c r="A16" s="26" t="s">
        <v>193</v>
      </c>
      <c r="B16" s="26" t="s">
        <v>70</v>
      </c>
      <c r="C16" s="26" t="s">
        <v>204</v>
      </c>
      <c r="D16" s="26" t="s">
        <v>205</v>
      </c>
      <c r="E16" s="26" t="s">
        <v>109</v>
      </c>
      <c r="F16" s="26" t="s">
        <v>110</v>
      </c>
      <c r="G16" s="26" t="s">
        <v>208</v>
      </c>
      <c r="H16" s="26" t="s">
        <v>209</v>
      </c>
      <c r="I16" s="28">
        <v>42900</v>
      </c>
      <c r="J16" s="28">
        <v>42900</v>
      </c>
      <c r="K16" s="177"/>
      <c r="L16" s="177"/>
      <c r="M16" s="177"/>
      <c r="N16" s="28">
        <v>42900</v>
      </c>
      <c r="O16" s="177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ht="20.25" customHeight="1" spans="1:25">
      <c r="A17" s="26" t="s">
        <v>193</v>
      </c>
      <c r="B17" s="26" t="s">
        <v>70</v>
      </c>
      <c r="C17" s="26" t="s">
        <v>204</v>
      </c>
      <c r="D17" s="26" t="s">
        <v>205</v>
      </c>
      <c r="E17" s="26" t="s">
        <v>109</v>
      </c>
      <c r="F17" s="26" t="s">
        <v>110</v>
      </c>
      <c r="G17" s="26" t="s">
        <v>208</v>
      </c>
      <c r="H17" s="26" t="s">
        <v>209</v>
      </c>
      <c r="I17" s="28">
        <v>3661</v>
      </c>
      <c r="J17" s="28">
        <v>3661</v>
      </c>
      <c r="K17" s="177"/>
      <c r="L17" s="177"/>
      <c r="M17" s="177"/>
      <c r="N17" s="28">
        <v>3661</v>
      </c>
      <c r="O17" s="177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ht="20.25" customHeight="1" spans="1:25">
      <c r="A18" s="26" t="s">
        <v>193</v>
      </c>
      <c r="B18" s="26" t="s">
        <v>70</v>
      </c>
      <c r="C18" s="26" t="s">
        <v>204</v>
      </c>
      <c r="D18" s="26" t="s">
        <v>205</v>
      </c>
      <c r="E18" s="26" t="s">
        <v>111</v>
      </c>
      <c r="F18" s="26" t="s">
        <v>112</v>
      </c>
      <c r="G18" s="26" t="s">
        <v>210</v>
      </c>
      <c r="H18" s="26" t="s">
        <v>211</v>
      </c>
      <c r="I18" s="28">
        <v>25828</v>
      </c>
      <c r="J18" s="28">
        <v>25828</v>
      </c>
      <c r="K18" s="177"/>
      <c r="L18" s="177"/>
      <c r="M18" s="177"/>
      <c r="N18" s="28">
        <v>25828</v>
      </c>
      <c r="O18" s="177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ht="20.25" customHeight="1" spans="1:25">
      <c r="A19" s="26" t="s">
        <v>193</v>
      </c>
      <c r="B19" s="26" t="s">
        <v>70</v>
      </c>
      <c r="C19" s="26" t="s">
        <v>204</v>
      </c>
      <c r="D19" s="26" t="s">
        <v>205</v>
      </c>
      <c r="E19" s="26" t="s">
        <v>111</v>
      </c>
      <c r="F19" s="26" t="s">
        <v>112</v>
      </c>
      <c r="G19" s="26" t="s">
        <v>210</v>
      </c>
      <c r="H19" s="26" t="s">
        <v>211</v>
      </c>
      <c r="I19" s="28">
        <v>30799.02</v>
      </c>
      <c r="J19" s="28">
        <v>30799.02</v>
      </c>
      <c r="K19" s="177"/>
      <c r="L19" s="177"/>
      <c r="M19" s="177"/>
      <c r="N19" s="28">
        <v>30799.02</v>
      </c>
      <c r="O19" s="177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ht="20.25" customHeight="1" spans="1:25">
      <c r="A20" s="26" t="s">
        <v>193</v>
      </c>
      <c r="B20" s="26" t="s">
        <v>70</v>
      </c>
      <c r="C20" s="26" t="s">
        <v>204</v>
      </c>
      <c r="D20" s="26" t="s">
        <v>205</v>
      </c>
      <c r="E20" s="26" t="s">
        <v>113</v>
      </c>
      <c r="F20" s="26" t="s">
        <v>114</v>
      </c>
      <c r="G20" s="26" t="s">
        <v>212</v>
      </c>
      <c r="H20" s="26" t="s">
        <v>213</v>
      </c>
      <c r="I20" s="28">
        <v>2892.72</v>
      </c>
      <c r="J20" s="28">
        <v>2892.72</v>
      </c>
      <c r="K20" s="177"/>
      <c r="L20" s="177"/>
      <c r="M20" s="177"/>
      <c r="N20" s="28">
        <v>2892.72</v>
      </c>
      <c r="O20" s="177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ht="20.25" customHeight="1" spans="1:25">
      <c r="A21" s="26" t="s">
        <v>193</v>
      </c>
      <c r="B21" s="26" t="s">
        <v>70</v>
      </c>
      <c r="C21" s="26" t="s">
        <v>204</v>
      </c>
      <c r="D21" s="26" t="s">
        <v>205</v>
      </c>
      <c r="E21" s="26" t="s">
        <v>119</v>
      </c>
      <c r="F21" s="26" t="s">
        <v>120</v>
      </c>
      <c r="G21" s="26" t="s">
        <v>212</v>
      </c>
      <c r="H21" s="26" t="s">
        <v>213</v>
      </c>
      <c r="I21" s="28">
        <v>3616</v>
      </c>
      <c r="J21" s="28">
        <v>3616</v>
      </c>
      <c r="K21" s="177"/>
      <c r="L21" s="177"/>
      <c r="M21" s="177"/>
      <c r="N21" s="28">
        <v>3616</v>
      </c>
      <c r="O21" s="177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ht="20.25" hidden="1" customHeight="1" spans="1:25">
      <c r="A22" s="26" t="s">
        <v>193</v>
      </c>
      <c r="B22" s="26" t="s">
        <v>70</v>
      </c>
      <c r="C22" s="26" t="s">
        <v>214</v>
      </c>
      <c r="D22" s="26" t="s">
        <v>126</v>
      </c>
      <c r="E22" s="26" t="s">
        <v>125</v>
      </c>
      <c r="F22" s="26" t="s">
        <v>126</v>
      </c>
      <c r="G22" s="26" t="s">
        <v>215</v>
      </c>
      <c r="H22" s="26" t="s">
        <v>126</v>
      </c>
      <c r="I22" s="28">
        <v>66516</v>
      </c>
      <c r="J22" s="28">
        <v>66516</v>
      </c>
      <c r="K22" s="177"/>
      <c r="L22" s="177"/>
      <c r="M22" s="177"/>
      <c r="N22" s="28">
        <v>66516</v>
      </c>
      <c r="O22" s="177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ht="20.25" hidden="1" customHeight="1" spans="1:25">
      <c r="A23" s="26" t="s">
        <v>193</v>
      </c>
      <c r="B23" s="26" t="s">
        <v>70</v>
      </c>
      <c r="C23" s="26" t="s">
        <v>216</v>
      </c>
      <c r="D23" s="26" t="s">
        <v>170</v>
      </c>
      <c r="E23" s="26" t="s">
        <v>119</v>
      </c>
      <c r="F23" s="26" t="s">
        <v>120</v>
      </c>
      <c r="G23" s="26" t="s">
        <v>217</v>
      </c>
      <c r="H23" s="26" t="s">
        <v>170</v>
      </c>
      <c r="I23" s="28">
        <v>800</v>
      </c>
      <c r="J23" s="28">
        <v>800</v>
      </c>
      <c r="K23" s="177"/>
      <c r="L23" s="177"/>
      <c r="M23" s="177"/>
      <c r="N23" s="28">
        <v>800</v>
      </c>
      <c r="O23" s="177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ht="20.25" hidden="1" customHeight="1" spans="1:25">
      <c r="A24" s="26" t="s">
        <v>193</v>
      </c>
      <c r="B24" s="26" t="s">
        <v>70</v>
      </c>
      <c r="C24" s="26" t="s">
        <v>218</v>
      </c>
      <c r="D24" s="26" t="s">
        <v>219</v>
      </c>
      <c r="E24" s="26" t="s">
        <v>119</v>
      </c>
      <c r="F24" s="26" t="s">
        <v>120</v>
      </c>
      <c r="G24" s="26" t="s">
        <v>220</v>
      </c>
      <c r="H24" s="26" t="s">
        <v>219</v>
      </c>
      <c r="I24" s="28">
        <v>10800</v>
      </c>
      <c r="J24" s="28">
        <v>10800</v>
      </c>
      <c r="K24" s="177"/>
      <c r="L24" s="177"/>
      <c r="M24" s="177"/>
      <c r="N24" s="28">
        <v>10800</v>
      </c>
      <c r="O24" s="177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ht="20.25" hidden="1" customHeight="1" spans="1:25">
      <c r="A25" s="26" t="s">
        <v>193</v>
      </c>
      <c r="B25" s="26" t="s">
        <v>70</v>
      </c>
      <c r="C25" s="26" t="s">
        <v>221</v>
      </c>
      <c r="D25" s="26" t="s">
        <v>222</v>
      </c>
      <c r="E25" s="26" t="s">
        <v>119</v>
      </c>
      <c r="F25" s="26" t="s">
        <v>120</v>
      </c>
      <c r="G25" s="26" t="s">
        <v>223</v>
      </c>
      <c r="H25" s="26" t="s">
        <v>224</v>
      </c>
      <c r="I25" s="28">
        <v>3600</v>
      </c>
      <c r="J25" s="28">
        <v>3600</v>
      </c>
      <c r="K25" s="177"/>
      <c r="L25" s="177"/>
      <c r="M25" s="177"/>
      <c r="N25" s="28">
        <v>3600</v>
      </c>
      <c r="O25" s="177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ht="20.25" hidden="1" customHeight="1" spans="1:25">
      <c r="A26" s="26" t="s">
        <v>193</v>
      </c>
      <c r="B26" s="26" t="s">
        <v>70</v>
      </c>
      <c r="C26" s="26" t="s">
        <v>221</v>
      </c>
      <c r="D26" s="26" t="s">
        <v>222</v>
      </c>
      <c r="E26" s="26" t="s">
        <v>119</v>
      </c>
      <c r="F26" s="26" t="s">
        <v>120</v>
      </c>
      <c r="G26" s="26" t="s">
        <v>225</v>
      </c>
      <c r="H26" s="26" t="s">
        <v>226</v>
      </c>
      <c r="I26" s="28">
        <v>800</v>
      </c>
      <c r="J26" s="28">
        <v>800</v>
      </c>
      <c r="K26" s="177"/>
      <c r="L26" s="177"/>
      <c r="M26" s="177"/>
      <c r="N26" s="28">
        <v>800</v>
      </c>
      <c r="O26" s="177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ht="20.25" hidden="1" customHeight="1" spans="1:25">
      <c r="A27" s="26" t="s">
        <v>193</v>
      </c>
      <c r="B27" s="26" t="s">
        <v>70</v>
      </c>
      <c r="C27" s="26" t="s">
        <v>221</v>
      </c>
      <c r="D27" s="26" t="s">
        <v>222</v>
      </c>
      <c r="E27" s="26" t="s">
        <v>119</v>
      </c>
      <c r="F27" s="26" t="s">
        <v>120</v>
      </c>
      <c r="G27" s="26" t="s">
        <v>227</v>
      </c>
      <c r="H27" s="26" t="s">
        <v>228</v>
      </c>
      <c r="I27" s="28">
        <v>800</v>
      </c>
      <c r="J27" s="28">
        <v>800</v>
      </c>
      <c r="K27" s="177"/>
      <c r="L27" s="177"/>
      <c r="M27" s="177"/>
      <c r="N27" s="28">
        <v>800</v>
      </c>
      <c r="O27" s="177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ht="20.25" hidden="1" customHeight="1" spans="1:25">
      <c r="A28" s="26" t="s">
        <v>193</v>
      </c>
      <c r="B28" s="26" t="s">
        <v>70</v>
      </c>
      <c r="C28" s="26" t="s">
        <v>221</v>
      </c>
      <c r="D28" s="26" t="s">
        <v>222</v>
      </c>
      <c r="E28" s="26" t="s">
        <v>119</v>
      </c>
      <c r="F28" s="26" t="s">
        <v>120</v>
      </c>
      <c r="G28" s="26" t="s">
        <v>229</v>
      </c>
      <c r="H28" s="26" t="s">
        <v>230</v>
      </c>
      <c r="I28" s="28">
        <v>2800</v>
      </c>
      <c r="J28" s="28">
        <v>2800</v>
      </c>
      <c r="K28" s="177"/>
      <c r="L28" s="177"/>
      <c r="M28" s="177"/>
      <c r="N28" s="28">
        <v>2800</v>
      </c>
      <c r="O28" s="177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ht="20.25" hidden="1" customHeight="1" spans="1:25">
      <c r="A29" s="26" t="s">
        <v>193</v>
      </c>
      <c r="B29" s="26" t="s">
        <v>70</v>
      </c>
      <c r="C29" s="26" t="s">
        <v>221</v>
      </c>
      <c r="D29" s="26" t="s">
        <v>222</v>
      </c>
      <c r="E29" s="26" t="s">
        <v>119</v>
      </c>
      <c r="F29" s="26" t="s">
        <v>120</v>
      </c>
      <c r="G29" s="26" t="s">
        <v>231</v>
      </c>
      <c r="H29" s="26" t="s">
        <v>232</v>
      </c>
      <c r="I29" s="28">
        <v>5120</v>
      </c>
      <c r="J29" s="28">
        <v>5120</v>
      </c>
      <c r="K29" s="177"/>
      <c r="L29" s="177"/>
      <c r="M29" s="177"/>
      <c r="N29" s="28">
        <v>5120</v>
      </c>
      <c r="O29" s="177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ht="20.25" hidden="1" customHeight="1" spans="1:25">
      <c r="A30" s="26" t="s">
        <v>193</v>
      </c>
      <c r="B30" s="26" t="s">
        <v>70</v>
      </c>
      <c r="C30" s="26" t="s">
        <v>221</v>
      </c>
      <c r="D30" s="26" t="s">
        <v>222</v>
      </c>
      <c r="E30" s="26" t="s">
        <v>119</v>
      </c>
      <c r="F30" s="26" t="s">
        <v>120</v>
      </c>
      <c r="G30" s="26" t="s">
        <v>233</v>
      </c>
      <c r="H30" s="26" t="s">
        <v>234</v>
      </c>
      <c r="I30" s="28">
        <v>600</v>
      </c>
      <c r="J30" s="28">
        <v>600</v>
      </c>
      <c r="K30" s="177"/>
      <c r="L30" s="177"/>
      <c r="M30" s="177"/>
      <c r="N30" s="28">
        <v>600</v>
      </c>
      <c r="O30" s="177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ht="20.25" hidden="1" customHeight="1" spans="1:25">
      <c r="A31" s="26" t="s">
        <v>193</v>
      </c>
      <c r="B31" s="26" t="s">
        <v>70</v>
      </c>
      <c r="C31" s="26" t="s">
        <v>221</v>
      </c>
      <c r="D31" s="26" t="s">
        <v>222</v>
      </c>
      <c r="E31" s="26" t="s">
        <v>119</v>
      </c>
      <c r="F31" s="26" t="s">
        <v>120</v>
      </c>
      <c r="G31" s="26" t="s">
        <v>235</v>
      </c>
      <c r="H31" s="26" t="s">
        <v>236</v>
      </c>
      <c r="I31" s="28">
        <v>200</v>
      </c>
      <c r="J31" s="28">
        <v>200</v>
      </c>
      <c r="K31" s="177"/>
      <c r="L31" s="177"/>
      <c r="M31" s="177"/>
      <c r="N31" s="28">
        <v>200</v>
      </c>
      <c r="O31" s="177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ht="20.25" hidden="1" customHeight="1" spans="1:25">
      <c r="A32" s="26" t="s">
        <v>193</v>
      </c>
      <c r="B32" s="26" t="s">
        <v>70</v>
      </c>
      <c r="C32" s="26" t="s">
        <v>221</v>
      </c>
      <c r="D32" s="26" t="s">
        <v>222</v>
      </c>
      <c r="E32" s="26" t="s">
        <v>119</v>
      </c>
      <c r="F32" s="26" t="s">
        <v>120</v>
      </c>
      <c r="G32" s="26" t="s">
        <v>237</v>
      </c>
      <c r="H32" s="26" t="s">
        <v>238</v>
      </c>
      <c r="I32" s="28">
        <v>200</v>
      </c>
      <c r="J32" s="28">
        <v>200</v>
      </c>
      <c r="K32" s="177"/>
      <c r="L32" s="177"/>
      <c r="M32" s="177"/>
      <c r="N32" s="28">
        <v>200</v>
      </c>
      <c r="O32" s="177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ht="20.25" hidden="1" customHeight="1" spans="1:25">
      <c r="A33" s="26" t="s">
        <v>193</v>
      </c>
      <c r="B33" s="26" t="s">
        <v>70</v>
      </c>
      <c r="C33" s="26" t="s">
        <v>239</v>
      </c>
      <c r="D33" s="26" t="s">
        <v>240</v>
      </c>
      <c r="E33" s="26" t="s">
        <v>119</v>
      </c>
      <c r="F33" s="26" t="s">
        <v>120</v>
      </c>
      <c r="G33" s="26" t="s">
        <v>241</v>
      </c>
      <c r="H33" s="26" t="s">
        <v>242</v>
      </c>
      <c r="I33" s="28">
        <v>36000</v>
      </c>
      <c r="J33" s="28">
        <v>36000</v>
      </c>
      <c r="K33" s="177"/>
      <c r="L33" s="177"/>
      <c r="M33" s="177"/>
      <c r="N33" s="28">
        <v>36000</v>
      </c>
      <c r="O33" s="177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ht="20.25" hidden="1" customHeight="1" spans="1:25">
      <c r="A34" s="26" t="s">
        <v>193</v>
      </c>
      <c r="B34" s="26" t="s">
        <v>70</v>
      </c>
      <c r="C34" s="26" t="s">
        <v>243</v>
      </c>
      <c r="D34" s="26" t="s">
        <v>244</v>
      </c>
      <c r="E34" s="26" t="s">
        <v>101</v>
      </c>
      <c r="F34" s="26" t="s">
        <v>102</v>
      </c>
      <c r="G34" s="26" t="s">
        <v>245</v>
      </c>
      <c r="H34" s="26" t="s">
        <v>246</v>
      </c>
      <c r="I34" s="28">
        <v>158400</v>
      </c>
      <c r="J34" s="28">
        <v>158400</v>
      </c>
      <c r="K34" s="177"/>
      <c r="L34" s="177"/>
      <c r="M34" s="177"/>
      <c r="N34" s="28">
        <v>158400</v>
      </c>
      <c r="O34" s="177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ht="20.25" hidden="1" customHeight="1" spans="1:25">
      <c r="A35" s="26" t="s">
        <v>193</v>
      </c>
      <c r="B35" s="26" t="s">
        <v>70</v>
      </c>
      <c r="C35" s="26" t="s">
        <v>247</v>
      </c>
      <c r="D35" s="26" t="s">
        <v>248</v>
      </c>
      <c r="E35" s="26" t="s">
        <v>101</v>
      </c>
      <c r="F35" s="26" t="s">
        <v>102</v>
      </c>
      <c r="G35" s="26" t="s">
        <v>249</v>
      </c>
      <c r="H35" s="26" t="s">
        <v>250</v>
      </c>
      <c r="I35" s="28">
        <v>3600</v>
      </c>
      <c r="J35" s="28">
        <v>3600</v>
      </c>
      <c r="K35" s="177"/>
      <c r="L35" s="177"/>
      <c r="M35" s="177"/>
      <c r="N35" s="28">
        <v>3600</v>
      </c>
      <c r="O35" s="177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ht="20.25" hidden="1" customHeight="1" spans="1:25">
      <c r="A36" s="26" t="s">
        <v>193</v>
      </c>
      <c r="B36" s="26" t="s">
        <v>70</v>
      </c>
      <c r="C36" s="26" t="s">
        <v>251</v>
      </c>
      <c r="D36" s="26" t="s">
        <v>252</v>
      </c>
      <c r="E36" s="26" t="s">
        <v>119</v>
      </c>
      <c r="F36" s="26" t="s">
        <v>120</v>
      </c>
      <c r="G36" s="26" t="s">
        <v>202</v>
      </c>
      <c r="H36" s="26" t="s">
        <v>203</v>
      </c>
      <c r="I36" s="28">
        <v>33600</v>
      </c>
      <c r="J36" s="28">
        <v>33600</v>
      </c>
      <c r="K36" s="177"/>
      <c r="L36" s="177"/>
      <c r="M36" s="177"/>
      <c r="N36" s="28">
        <v>33600</v>
      </c>
      <c r="O36" s="177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ht="17.25" hidden="1" customHeight="1" spans="1:25">
      <c r="A37" s="68" t="s">
        <v>165</v>
      </c>
      <c r="B37" s="69"/>
      <c r="C37" s="178"/>
      <c r="D37" s="178"/>
      <c r="E37" s="178"/>
      <c r="F37" s="178"/>
      <c r="G37" s="178"/>
      <c r="H37" s="179"/>
      <c r="I37" s="28">
        <v>1038840.74</v>
      </c>
      <c r="J37" s="28">
        <v>1038840.74</v>
      </c>
      <c r="K37" s="28"/>
      <c r="L37" s="28"/>
      <c r="M37" s="28"/>
      <c r="N37" s="28">
        <v>1038840.74</v>
      </c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</sheetData>
  <autoFilter xmlns:etc="http://www.wps.cn/officeDocument/2017/etCustomData" ref="A7:Y37" etc:filterBottomFollowUsedRange="0">
    <filterColumn colId="3">
      <customFilters>
        <customFilter operator="equal" val="社会保障缴费"/>
      </customFilters>
    </filterColumn>
    <extLst/>
  </autoFilter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D19" sqref="D1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1"/>
      <c r="E1" s="40"/>
      <c r="F1" s="40"/>
      <c r="G1" s="40"/>
      <c r="H1" s="40"/>
      <c r="U1" s="161"/>
      <c r="W1" s="162" t="s">
        <v>253</v>
      </c>
    </row>
    <row r="2" ht="46.5" customHeight="1" spans="1:23">
      <c r="A2" s="42" t="str">
        <f>"2026"&amp;"年部门项目支出预算表"</f>
        <v>2026年部门项目支出预算表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"单位名称："&amp;"昆明市东川区水库管理所"</f>
        <v>单位名称：昆明市东川区水库管理所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U3" s="161"/>
      <c r="W3" s="140" t="s">
        <v>1</v>
      </c>
    </row>
    <row r="4" ht="21.75" customHeight="1" spans="1:23">
      <c r="A4" s="47" t="s">
        <v>254</v>
      </c>
      <c r="B4" s="48" t="s">
        <v>176</v>
      </c>
      <c r="C4" s="47" t="s">
        <v>177</v>
      </c>
      <c r="D4" s="47" t="s">
        <v>255</v>
      </c>
      <c r="E4" s="48" t="s">
        <v>178</v>
      </c>
      <c r="F4" s="48" t="s">
        <v>179</v>
      </c>
      <c r="G4" s="48" t="s">
        <v>256</v>
      </c>
      <c r="H4" s="48" t="s">
        <v>257</v>
      </c>
      <c r="I4" s="62" t="s">
        <v>55</v>
      </c>
      <c r="J4" s="13" t="s">
        <v>258</v>
      </c>
      <c r="K4" s="14"/>
      <c r="L4" s="14"/>
      <c r="M4" s="15"/>
      <c r="N4" s="13" t="s">
        <v>184</v>
      </c>
      <c r="O4" s="14"/>
      <c r="P4" s="15"/>
      <c r="Q4" s="48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49"/>
      <c r="B5" s="63"/>
      <c r="C5" s="49"/>
      <c r="D5" s="49"/>
      <c r="E5" s="50"/>
      <c r="F5" s="50"/>
      <c r="G5" s="50"/>
      <c r="H5" s="50"/>
      <c r="I5" s="63"/>
      <c r="J5" s="163" t="s">
        <v>58</v>
      </c>
      <c r="K5" s="164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190</v>
      </c>
      <c r="U5" s="48" t="s">
        <v>66</v>
      </c>
      <c r="V5" s="48" t="s">
        <v>67</v>
      </c>
      <c r="W5" s="48" t="s">
        <v>68</v>
      </c>
    </row>
    <row r="6" ht="21" customHeight="1" spans="1:23">
      <c r="A6" s="63"/>
      <c r="B6" s="63"/>
      <c r="C6" s="63"/>
      <c r="D6" s="63"/>
      <c r="E6" s="63"/>
      <c r="F6" s="63"/>
      <c r="G6" s="63"/>
      <c r="H6" s="63"/>
      <c r="I6" s="63"/>
      <c r="J6" s="165" t="s">
        <v>57</v>
      </c>
      <c r="K6" s="166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ht="39.75" customHeight="1" spans="1:23">
      <c r="A7" s="52"/>
      <c r="B7" s="54"/>
      <c r="C7" s="52"/>
      <c r="D7" s="52"/>
      <c r="E7" s="53"/>
      <c r="F7" s="53"/>
      <c r="G7" s="53"/>
      <c r="H7" s="53"/>
      <c r="I7" s="54"/>
      <c r="J7" s="21" t="s">
        <v>57</v>
      </c>
      <c r="K7" s="21" t="s">
        <v>259</v>
      </c>
      <c r="L7" s="53"/>
      <c r="M7" s="53"/>
      <c r="N7" s="53"/>
      <c r="O7" s="53"/>
      <c r="P7" s="53"/>
      <c r="Q7" s="53"/>
      <c r="R7" s="53"/>
      <c r="S7" s="53"/>
      <c r="T7" s="53"/>
      <c r="U7" s="54"/>
      <c r="V7" s="53"/>
      <c r="W7" s="53"/>
    </row>
    <row r="8" ht="15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64">
        <v>12</v>
      </c>
      <c r="M8" s="64">
        <v>13</v>
      </c>
      <c r="N8" s="64">
        <v>14</v>
      </c>
      <c r="O8" s="64">
        <v>15</v>
      </c>
      <c r="P8" s="64">
        <v>16</v>
      </c>
      <c r="Q8" s="64">
        <v>17</v>
      </c>
      <c r="R8" s="64">
        <v>18</v>
      </c>
      <c r="S8" s="64">
        <v>19</v>
      </c>
      <c r="T8" s="64">
        <v>20</v>
      </c>
      <c r="U8" s="55">
        <v>21</v>
      </c>
      <c r="V8" s="64">
        <v>22</v>
      </c>
      <c r="W8" s="55">
        <v>23</v>
      </c>
    </row>
    <row r="9" ht="21.75" customHeight="1" spans="1:23">
      <c r="A9" s="99"/>
      <c r="B9" s="99"/>
      <c r="C9" s="99"/>
      <c r="D9" s="99"/>
      <c r="E9" s="99"/>
      <c r="F9" s="99"/>
      <c r="G9" s="99"/>
      <c r="H9" s="99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ht="18.75" customHeight="1" spans="1:23">
      <c r="A10" s="68" t="s">
        <v>165</v>
      </c>
      <c r="B10" s="69"/>
      <c r="C10" s="69"/>
      <c r="D10" s="69"/>
      <c r="E10" s="69"/>
      <c r="F10" s="69"/>
      <c r="G10" s="69"/>
      <c r="H10" s="70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ht="27" customHeight="1" spans="1:23">
      <c r="A11" s="167" t="s">
        <v>260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1" sqref="C2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1" t="s">
        <v>261</v>
      </c>
    </row>
    <row r="2" ht="39.75" customHeight="1" spans="1:10">
      <c r="A2" s="96" t="str">
        <f>"2026"&amp;"年部门项目支出绩效目标表"</f>
        <v>2026年部门项目支出绩效目标表</v>
      </c>
      <c r="B2" s="42"/>
      <c r="C2" s="42"/>
      <c r="D2" s="42"/>
      <c r="E2" s="42"/>
      <c r="F2" s="97"/>
      <c r="G2" s="42"/>
      <c r="H2" s="97"/>
      <c r="I2" s="97"/>
      <c r="J2" s="42"/>
    </row>
    <row r="3" ht="17.25" customHeight="1" spans="1:10">
      <c r="A3" s="43" t="str">
        <f>"单位名称："&amp;"昆明市东川区水库管理所"</f>
        <v>单位名称：昆明市东川区水库管理所</v>
      </c>
    </row>
    <row r="4" ht="44.25" customHeight="1" spans="1:10">
      <c r="A4" s="21" t="s">
        <v>177</v>
      </c>
      <c r="B4" s="21" t="s">
        <v>262</v>
      </c>
      <c r="C4" s="21" t="s">
        <v>263</v>
      </c>
      <c r="D4" s="21" t="s">
        <v>264</v>
      </c>
      <c r="E4" s="21" t="s">
        <v>265</v>
      </c>
      <c r="F4" s="98" t="s">
        <v>266</v>
      </c>
      <c r="G4" s="21" t="s">
        <v>267</v>
      </c>
      <c r="H4" s="98" t="s">
        <v>268</v>
      </c>
      <c r="I4" s="98" t="s">
        <v>269</v>
      </c>
      <c r="J4" s="21" t="s">
        <v>270</v>
      </c>
    </row>
    <row r="5" ht="18.75" customHeight="1" spans="1:10">
      <c r="A5" s="160">
        <v>1</v>
      </c>
      <c r="B5" s="160">
        <v>2</v>
      </c>
      <c r="C5" s="160">
        <v>3</v>
      </c>
      <c r="D5" s="160">
        <v>4</v>
      </c>
      <c r="E5" s="160">
        <v>5</v>
      </c>
      <c r="F5" s="64">
        <v>6</v>
      </c>
      <c r="G5" s="160">
        <v>7</v>
      </c>
      <c r="H5" s="64">
        <v>8</v>
      </c>
      <c r="I5" s="64">
        <v>9</v>
      </c>
      <c r="J5" s="160">
        <v>10</v>
      </c>
    </row>
    <row r="6" ht="42" customHeight="1" spans="1:10">
      <c r="A6" s="22"/>
      <c r="B6" s="99"/>
      <c r="C6" s="99"/>
      <c r="D6" s="99"/>
      <c r="E6" s="88"/>
      <c r="F6" s="100"/>
      <c r="G6" s="88"/>
      <c r="H6" s="100"/>
      <c r="I6" s="100"/>
      <c r="J6" s="88"/>
    </row>
    <row r="7" ht="42" customHeight="1" spans="1:10">
      <c r="A7" s="22"/>
      <c r="B7" s="56"/>
      <c r="C7" s="56"/>
      <c r="D7" s="56"/>
      <c r="E7" s="22"/>
      <c r="F7" s="56"/>
      <c r="G7" s="22"/>
      <c r="H7" s="56"/>
      <c r="I7" s="56"/>
      <c r="J7" s="22"/>
    </row>
    <row r="8" customHeight="1" spans="1:10">
      <c r="A8" t="s">
        <v>271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八八柏忠杰</cp:lastModifiedBy>
  <dcterms:created xsi:type="dcterms:W3CDTF">2026-03-09T08:14:00Z</dcterms:created>
  <dcterms:modified xsi:type="dcterms:W3CDTF">2026-03-13T01:09:00Z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D1580FD3A5794540809BE34813317CD9_13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