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firstSheet="7" activeTab="8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补助项目支出预算表11" sheetId="16" r:id="rId16"/>
    <sheet name="部门项目中期规划预算表12" sheetId="17" r:id="rId17"/>
    <sheet name="部门整体支出绩效目标表13" sheetId="18" r:id="rId18"/>
  </sheets>
  <definedNames>
    <definedName name="_xlnm.Print_Titles" localSheetId="0">'部门财务收支预算总表01-1'!$A:$A,'部门财务收支预算总表01-1'!$1:$1</definedName>
    <definedName name="_xlnm.Print_Titles" localSheetId="1">'部门收入预算表01-2'!$A:$A,'部门收入预算表01-2'!$1:$1</definedName>
    <definedName name="_xlnm.Print_Titles" localSheetId="2">'部门支出预算表01-3'!$A:$A,'部门支出预算表01-3'!$1:$1</definedName>
    <definedName name="_xlnm.Print_Titles" localSheetId="3">'部门财政拨款收支预算总表02-1'!$A:$A,'部门财政拨款收支预算总表02-1'!$1:$1</definedName>
    <definedName name="_xlnm.Print_Titles" localSheetId="4">'一般公共预算支出预算表02-2'!$A:$A,'一般公共预算支出预算表02-2'!$1:$5</definedName>
    <definedName name="_xlnm.Print_Titles" localSheetId="5">一般公共预算“三公”经费支出预算表03!$A:$A,一般公共预算“三公”经费支出预算表03!$1:$1</definedName>
    <definedName name="_xlnm.Print_Titles" localSheetId="6">部门基本支出预算表04!$A:$A,部门基本支出预算表04!$1:$1</definedName>
    <definedName name="_xlnm.Print_Titles" localSheetId="7">'部门项目支出预算表05-1'!$A:$A,'部门项目支出预算表05-1'!$1:$1</definedName>
    <definedName name="_xlnm.Print_Titles" localSheetId="8">'部门项目支出绩效目标表05-2'!$A:$A,'部门项目支出绩效目标表05-2'!$1:$1</definedName>
    <definedName name="_xlnm.Print_Titles" localSheetId="9">部门政府性基金预算支出预算表06!$A:$A,部门政府性基金预算支出预算表06!$1:$6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12">'对下转移支付预算表09-1'!$A:$A,'对下转移支付预算表09-1'!$1:$1</definedName>
    <definedName name="_xlnm.Print_Titles" localSheetId="13">'对下转移支付绩效目标表09-2'!$A:$A,'对下转移支付绩效目标表09-2'!$1:$1</definedName>
    <definedName name="_xlnm.Print_Titles" localSheetId="14">新增资产配置表10!$A:$A,新增资产配置表10!$1:$1</definedName>
    <definedName name="_xlnm.Print_Titles" localSheetId="15">上级补助项目支出预算表11!$A:$A,上级补助项目支出预算表11!$1:$1</definedName>
    <definedName name="_xlnm.Print_Titles" localSheetId="16">部门项目中期规划预算表12!$A:$A,部门项目中期规划预算表12!$1:$1</definedName>
    <definedName name="_xlnm.Print_Titles" localSheetId="17">部门整体支出绩效目标表13!$A:$A,部门整体支出绩效目标表13!$1:$1</definedName>
  </definedNames>
  <calcPr calcId="144525"/>
</workbook>
</file>

<file path=xl/sharedStrings.xml><?xml version="1.0" encoding="utf-8"?>
<sst xmlns="http://schemas.openxmlformats.org/spreadsheetml/2006/main" count="1181" uniqueCount="472">
  <si>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</si>
  <si>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</si>
  <si>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</si>
  <si>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</si>
  <si>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</si>
  <si>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</si>
  <si>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</si>
  <si>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</si>
  <si>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</si>
  <si>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</si>
  <si>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</si>
  <si>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</si>
  <si>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</si>
  <si>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</si>
  <si>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</si>
  <si>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</si>
  <si>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</si>
  <si>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</si>
  <si>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</si>
  <si>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</si>
  <si>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</si>
  <si>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</si>
  <si>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</si>
  <si>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</si>
  <si>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</si>
  <si>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</si>
  <si>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</si>
  <si>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</si>
  <si>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</si>
  <si>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</si>
  <si>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</si>
  <si>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</si>
  <si>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</si>
  <si>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</si>
  <si>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</si>
  <si>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</si>
  <si>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</si>
  <si>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</si>
  <si>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</si>
  <si>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</si>
  <si>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</si>
  <si>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</si>
  <si>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</si>
  <si>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</si>
  <si>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</si>
  <si>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</si>
  <si>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</si>
  <si>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</si>
  <si>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</si>
  <si>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</si>
  <si>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</si>
  <si>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</si>
  <si>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</si>
  <si>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</si>
  <si>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</si>
  <si>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</si>
  <si>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</si>
  <si>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</si>
  <si>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</si>
  <si>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</si>
  <si>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</si>
  <si>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</si>
  <si>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</si>
  <si>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</si>
  <si>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</si>
  <si>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</si>
  <si>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</si>
  <si>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</si>
  <si>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</si>
  <si>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105028</t>
  </si>
  <si>
    <t>昆明市东川区碧谷中心学校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</si>
  <si>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</si>
  <si>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</si>
  <si>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</si>
  <si>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</si>
  <si>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</si>
  <si>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</si>
  <si>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</si>
  <si>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</si>
  <si>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</si>
  <si>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</si>
  <si>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</si>
  <si>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</si>
  <si>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</si>
  <si>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</si>
  <si>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</si>
  <si>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</si>
  <si>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</si>
  <si>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</si>
  <si>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</si>
  <si>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</si>
  <si>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</si>
  <si>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</si>
  <si>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</si>
  <si>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</si>
  <si>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</si>
  <si>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</si>
  <si>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205</t>
  </si>
  <si>
    <t>教育支出</t>
  </si>
  <si>
    <t>20502</t>
  </si>
  <si>
    <t>普通教育</t>
  </si>
  <si>
    <t>2050201</t>
  </si>
  <si>
    <t>学前教育</t>
  </si>
  <si>
    <t>2050202</t>
  </si>
  <si>
    <t>小学教育</t>
  </si>
  <si>
    <t>2050299</t>
  </si>
  <si>
    <t>其他普通教育支出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</si>
  <si>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</si>
  <si>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</si>
  <si>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</si>
  <si>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</si>
  <si>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</si>
  <si>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</si>
  <si>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</si>
  <si>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</si>
  <si>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</si>
  <si>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</si>
  <si>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20808</t>
  </si>
  <si>
    <t>抚恤</t>
  </si>
  <si>
    <t>2080801</t>
  </si>
  <si>
    <t>死亡抚恤</t>
  </si>
  <si>
    <t>2080802</t>
  </si>
  <si>
    <t>伤残抚恤</t>
  </si>
  <si>
    <t>210</t>
  </si>
  <si>
    <t>卫生健康支出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</si>
  <si>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</si>
  <si>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</si>
  <si>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</si>
  <si>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</si>
  <si>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</si>
  <si>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</si>
  <si>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</si>
  <si>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</si>
  <si>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217</t>
  </si>
  <si>
    <t>金融支出</t>
  </si>
  <si>
    <t>21799</t>
  </si>
  <si>
    <t>其他金融支出</t>
  </si>
  <si>
    <t>2179999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</si>
  <si>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</si>
  <si>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</si>
  <si>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</si>
  <si>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</si>
  <si>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</si>
  <si>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</si>
  <si>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</si>
  <si>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</si>
  <si>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</si>
  <si>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</si>
  <si>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</si>
  <si>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</si>
  <si>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</si>
  <si>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</si>
  <si>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</si>
  <si>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</si>
  <si>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</si>
  <si>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</si>
  <si>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</si>
  <si>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</si>
  <si>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</si>
  <si>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</si>
  <si>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</si>
  <si>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</si>
  <si>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</si>
  <si>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</si>
  <si>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</si>
  <si>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</si>
  <si>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</si>
  <si>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</si>
  <si>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</si>
  <si>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</si>
  <si>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</si>
  <si>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</si>
  <si>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</si>
  <si>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</si>
  <si>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</si>
  <si>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</si>
  <si>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</si>
  <si>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</si>
  <si>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</si>
  <si>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</si>
  <si>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</si>
  <si>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</si>
  <si>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</si>
  <si>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</si>
  <si>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</si>
  <si>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</si>
  <si>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</si>
  <si>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</si>
  <si>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</si>
  <si>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</si>
  <si>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昆明市东川区碧谷中心学校2026年度无一般公共预算“三公”经费支出预算，此表无数据。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</si>
  <si>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</si>
  <si>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</si>
  <si>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</si>
  <si>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</si>
  <si>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</si>
  <si>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</si>
  <si>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</si>
  <si>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</si>
  <si>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</si>
  <si>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</si>
  <si>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</si>
  <si>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</si>
  <si>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</si>
  <si>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</si>
  <si>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</si>
  <si>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</si>
  <si>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</si>
  <si>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</si>
  <si>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其中：转隶人员公用经费</t>
  </si>
  <si>
    <t>已预拨</t>
  </si>
  <si>
    <t>昆明市东川区教育体育局</t>
  </si>
  <si>
    <t>530113210000000002543</t>
  </si>
  <si>
    <t>事业人员工资支出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</si>
  <si>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</si>
  <si>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</si>
  <si>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</si>
  <si>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</si>
  <si>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</si>
  <si>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</si>
  <si>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</si>
  <si>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</si>
  <si>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530113210000000002544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</si>
  <si>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</si>
  <si>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</si>
  <si>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</si>
  <si>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</si>
  <si>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</si>
  <si>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</si>
  <si>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</si>
  <si>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</si>
  <si>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</si>
  <si>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</si>
  <si>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</si>
  <si>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530113210000000002545</t>
  </si>
  <si>
    <t>30113</t>
  </si>
  <si>
    <t>530113210000000002553</t>
  </si>
  <si>
    <t>工会经费</t>
  </si>
  <si>
    <t>30228</t>
  </si>
  <si>
    <t>530113210000000002554</t>
  </si>
  <si>
    <t>离退休公用经费</t>
  </si>
  <si>
    <t>30299</t>
  </si>
  <si>
    <t>其他商品和服务支出</t>
  </si>
  <si>
    <t>530113221100000663762</t>
  </si>
  <si>
    <t>离退休生活补助</t>
  </si>
  <si>
    <t>30305</t>
  </si>
  <si>
    <t>生活补助</t>
  </si>
  <si>
    <t>530113231100001268288</t>
  </si>
  <si>
    <t>编外聘用人员支出</t>
  </si>
  <si>
    <t>30199</t>
  </si>
  <si>
    <t>其他工资福利支出</t>
  </si>
  <si>
    <t>530113231100001499152</t>
  </si>
  <si>
    <t>事业人员绩效奖励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</si>
  <si>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</si>
  <si>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</si>
  <si>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</si>
  <si>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</si>
  <si>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</si>
  <si>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</si>
  <si>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</si>
  <si>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对个人和家庭的补助</t>
  </si>
  <si>
    <t>530113261100004989342</t>
  </si>
  <si>
    <t>事业单位职工伤残抚恤资金</t>
  </si>
  <si>
    <t>30304</t>
  </si>
  <si>
    <t>抚恤金</t>
  </si>
  <si>
    <t>530113261100004993819</t>
  </si>
  <si>
    <t>遗属补助经费</t>
  </si>
  <si>
    <t>事业发展类</t>
  </si>
  <si>
    <t>530113241100002275836</t>
  </si>
  <si>
    <t>公办幼儿园保教费项目资金</t>
  </si>
  <si>
    <t>30201</t>
  </si>
  <si>
    <t>办公费</t>
  </si>
  <si>
    <t>30226</t>
  </si>
  <si>
    <t>劳务费</t>
  </si>
  <si>
    <t>530113241100002298860</t>
  </si>
  <si>
    <t>单位资金收支专户利息资金</t>
  </si>
  <si>
    <t>39999</t>
  </si>
  <si>
    <t>530113251100003701251</t>
  </si>
  <si>
    <t>教育自有资金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</si>
  <si>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</si>
  <si>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</si>
  <si>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</si>
  <si>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</si>
  <si>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</si>
  <si>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</si>
  <si>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</si>
  <si>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</si>
  <si>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</si>
  <si>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</si>
  <si>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单位资金收支专户利息资金，上缴国库</t>
  </si>
  <si>
    <t>产出指标</t>
  </si>
  <si>
    <t>时效指标</t>
  </si>
  <si>
    <t>项目完成时间</t>
  </si>
  <si>
    <t>=</t>
  </si>
  <si>
    <t>当年完成</t>
  </si>
  <si>
    <t>%</t>
  </si>
  <si>
    <t>定性指标</t>
  </si>
  <si>
    <t>效益指标</t>
  </si>
  <si>
    <t>社会效益</t>
  </si>
  <si>
    <t>提升资金使用效率</t>
  </si>
  <si>
    <t>得到提升</t>
  </si>
  <si>
    <t>满意度指标</t>
  </si>
  <si>
    <t>服务对象满意度</t>
  </si>
  <si>
    <t>群众满意度</t>
  </si>
  <si>
    <t>&gt;=</t>
  </si>
  <si>
    <t>90</t>
  </si>
  <si>
    <t>定量指标</t>
  </si>
  <si>
    <t>做好本部门人员、公用经费保障，按规定落实干部职工各项待遇，支持部门正常履职。</t>
  </si>
  <si>
    <t>数量指标</t>
  </si>
  <si>
    <t>遗属补助发放人数</t>
  </si>
  <si>
    <t>一</t>
  </si>
  <si>
    <t>人</t>
  </si>
  <si>
    <t xml:space="preserve">反映财政供养部门（单位）遗属补助人员数量。
</t>
  </si>
  <si>
    <t>部门运转</t>
  </si>
  <si>
    <t>正常运转</t>
  </si>
  <si>
    <t xml:space="preserve">反映部门（单位）运转情况。
</t>
  </si>
  <si>
    <t>社会公众满意度</t>
  </si>
  <si>
    <t xml:space="preserve">反映社会公众对部门（单位）履职情况的满意程度。
</t>
  </si>
  <si>
    <t xml:space="preserve">公办幼儿园保教费项目资金
为确保幼儿园的正常运行，提高资金的使用效率，保障学前教育的健康发展，同时满足家长和社会的期望。基础设施维护与更新，日常运营费用等，确保幼儿园能够持续稳定地提供教育服务。保障幼儿园正常运行，提高资金使用效率，提升教育质量。通过提高教育质量和服务水平，增强家长和社会的满意度，树立公办幼儿园的良好形象，建立资金使用的公开透明机制。
</t>
  </si>
  <si>
    <t>质量指标</t>
  </si>
  <si>
    <t>公办幼儿园教育教学质量提升情况</t>
  </si>
  <si>
    <t>公办幼儿园保教费项目资金
为确保幼儿园的正常运行，提高资金的使用效率，保障学前教育的健康发展，同时满足家长和社会的期望。基础设施维护与更新，日常运营费用：包括教职工工资、水电费、食材采购费、日常办公用品费等，确保幼儿园能够持续稳定地提供教育服务。保障幼儿园正常运行，提高资金使用效率，提升教育质量。通过提高教育质量和服务水平，增强家长和社会的满意度，树立公办幼儿园的良好形象。建立资金使用的公开透明机制，定期向家长和社会公布保教费的使用情况，接受监督。
为了衡量资金预算目标的实现情况，可以制定以下绩效指标：
数量指标：预计全年在园幼儿人数：76人、保教费收费标准130元/月、收费月数：10个月。
确保幼儿园的正常运行、提高资金的使用效率、提升教育质量以及满足家长和社会的期望。</t>
  </si>
  <si>
    <t>项目实施年限</t>
  </si>
  <si>
    <t>项目完成时间要求</t>
  </si>
  <si>
    <t>解决公办幼儿园师资紧张问题</t>
  </si>
  <si>
    <t>得到缓解</t>
  </si>
  <si>
    <t>改善公办幼儿园办学条件情况</t>
  </si>
  <si>
    <t>得到改善</t>
  </si>
  <si>
    <t>师生满意度</t>
  </si>
  <si>
    <t>95</t>
  </si>
  <si>
    <t>问卷调查</t>
  </si>
  <si>
    <t>社会对公办幼儿园的满意度</t>
  </si>
  <si>
    <t xml:space="preserve">教育自有资金
2026年碧谷中心学校预计其他教育收入1360000元，计划用在购买食材改善学生伙食、教师课后服务
</t>
  </si>
  <si>
    <t>提升资金使用率情况</t>
  </si>
  <si>
    <t>项目资金使用情况</t>
  </si>
  <si>
    <t xml:space="preserve">教育系统自有资金使用
2025年预计碧谷中心学校收到捐款及其他教育收入30000元，计划用在改善学校办学条件，办公经费等。
</t>
  </si>
  <si>
    <t>提升社会对教育的认同感</t>
  </si>
  <si>
    <t>群众对教育的认可</t>
  </si>
  <si>
    <t>学校师生满意度</t>
  </si>
  <si>
    <t>学校师生满意情况</t>
  </si>
  <si>
    <t>一至四级伤残？：职工可享受按月领取伤残津贴等待遇。具体标准为：一级90%、二级85%、三级80%、四级75%的本人工资。若实际金额低于当地最低工资标准，由工伤保险基金补足差额。</t>
  </si>
  <si>
    <t>单位享受伤残抚恤人数</t>
  </si>
  <si>
    <t>享受伤残抚恤人数</t>
  </si>
  <si>
    <t>改善单位因公伤残人员康复条件</t>
  </si>
  <si>
    <t>改善单位因公伤残人员康复条件情况</t>
  </si>
  <si>
    <t>伤残抚恤金发放年度</t>
  </si>
  <si>
    <t>预算年度当年完成</t>
  </si>
  <si>
    <t>《工伤保险条例》实施效果</t>
  </si>
  <si>
    <t>效果良好</t>
  </si>
  <si>
    <t>评价《工伤保险条例》实施效果情况</t>
  </si>
  <si>
    <t>享受补助职工及其家庭满意度</t>
  </si>
  <si>
    <t>享受补助职工及其家庭满意度情况</t>
  </si>
  <si>
    <t>预算06表</t>
  </si>
  <si>
    <t>政府性基金预算支出预算表</t>
  </si>
  <si>
    <t>单位名称：昆明市发展和改革委员会</t>
  </si>
  <si>
    <t>政府性基金预算支出</t>
  </si>
  <si>
    <t>昆明市东川区碧谷中心学校2026年度无部门政府性基金预算支出预算，此表无数据。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</si>
  <si>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</si>
  <si>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</si>
  <si>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</si>
  <si>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</si>
  <si>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</si>
  <si>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</si>
  <si>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</si>
  <si>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</si>
  <si>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</si>
  <si>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</si>
  <si>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</si>
  <si>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备注：当面向中小企业预留资金大于合计时，面向中小企业预留资金为三年预计数。</t>
  </si>
  <si>
    <t>昆明市东川区碧谷中心学校2026年度无部门采购预算，此表无数据。</t>
  </si>
  <si>
    <t>预算08表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</si>
  <si>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</si>
  <si>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</si>
  <si>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</si>
  <si>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</si>
  <si>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</si>
  <si>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</si>
  <si>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昆明市东川区碧谷中心学校2026年度无部门政府购买服务预算，此表无数据。</t>
  </si>
  <si>
    <t>预算09-1表</t>
  </si>
  <si>
    <t>单位名称（项目）</t>
  </si>
  <si>
    <t>地区</t>
  </si>
  <si>
    <t>昆明市东川区碧谷中心学校2026年度无对下转移支付预算，此表无数据。</t>
  </si>
  <si>
    <t>预算09-2表</t>
  </si>
  <si>
    <t>昆明市东川区碧谷中心学校2026年度无对下转移支付绩效目标，此表无数据。</t>
  </si>
  <si>
    <t xml:space="preserve">预算10表
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</si>
  <si>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</si>
  <si>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</si>
  <si>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</si>
  <si>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</si>
  <si>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</si>
  <si>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</si>
  <si>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</si>
  <si>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昆明市东川区碧谷中心学校2026年度无新增资产配置预算，此表无数据。</t>
  </si>
  <si>
    <t>预算11表</t>
  </si>
  <si>
    <t>上级补助</t>
  </si>
  <si>
    <t>昆明市东川区碧谷中心学校2026年度无上级补助项目支出预算，此表无数据。</t>
  </si>
  <si>
    <t>预算12表</t>
  </si>
  <si>
    <t>项目级次</t>
  </si>
  <si>
    <t>114 对个人和家庭的补助</t>
  </si>
  <si>
    <t>本级</t>
  </si>
  <si>
    <t>313 事业发展类</t>
  </si>
  <si>
    <t/>
  </si>
  <si>
    <t>预算6表</t>
  </si>
  <si>
    <t>部门编码</t>
  </si>
  <si>
    <t>部门名称</t>
  </si>
  <si>
    <t>内容</t>
  </si>
  <si>
    <t>说明</t>
  </si>
  <si>
    <t>部门总体目标</t>
  </si>
  <si>
    <t>部门职责</t>
  </si>
  <si>
    <t>负责碧谷街道辖区内小学、幼儿园的德育、教学、教研、后勤等管理事务。研究拟定全街道教育发展战略和教育工作的规定、办法，监督和检查所属学校对党和国家的教育方针、政策、法规的贯彻执行。依法办学，不断提高管理水平和教育质量。改善办学水平和提高教育质量，促进全街道中、小学教育均衡发展。管理和指导所辖学校的教育教学研究工作；规划、指导教育现代化和教育信息化工作；发挥小学教研中心作用。</t>
  </si>
  <si>
    <t>根据三定方案归纳</t>
  </si>
  <si>
    <t>夯实小学义务教育，促进义务教育发展。按质按量完成教育教学，圆满完成教育教学任务。全力做好控辍保学工作，争取保持零辍学。并对学生进行质量检测，教育培养学生全面发展，让家长满意、社会满意。</t>
  </si>
  <si>
    <t>根据部门职责，中长期规划，各级党委，各级政府要求归纳</t>
  </si>
  <si>
    <t>部门年度目标</t>
  </si>
  <si>
    <t>保障小学义务教育工作正常开展，保障教职工工资和福利，保障适龄儿童就近入学，认真落实营养改善补助、家庭经济困难学生补助等学生资助工作，全面推进素质教育、全面推进教育发展，全力做好控辍保学工作，争取保持零辍学。</t>
  </si>
  <si>
    <t>部门年度重点工作任务对应的目标或措施预计的产出和效果，每项工作任务都有明确的一项或几项目标。</t>
  </si>
  <si>
    <t>二、部门年度重点工作任务</t>
  </si>
  <si>
    <t>部门职能职责</t>
  </si>
  <si>
    <t>主要内容</t>
  </si>
  <si>
    <t>对应项目</t>
  </si>
  <si>
    <t>纳入预算金额（元）</t>
  </si>
  <si>
    <t>总额</t>
  </si>
  <si>
    <t>财政拨款</t>
  </si>
  <si>
    <t>其他资金</t>
  </si>
  <si>
    <t>在职人员工资及公用经费支出、三类人员工资及社保费支出、学前教育劳务费及办公费支出。</t>
  </si>
  <si>
    <t>退休人员生活补助及公用经费支出、在职基本养老保险缴费及计实职业年金缴费支出、遗属生活补助和伤残抚恤支出</t>
  </si>
  <si>
    <t>事业单位医疗、公务员医疗补助、工伤保险支出</t>
  </si>
  <si>
    <t>收支专户利息支出</t>
  </si>
  <si>
    <t>在职人员公积金支出</t>
  </si>
  <si>
    <t>三、部门整体支出绩效指标</t>
  </si>
  <si>
    <t>绩效指标</t>
  </si>
  <si>
    <t>评（扣）分标准</t>
  </si>
  <si>
    <t>绩效指标设定依据及指标值数据来源</t>
  </si>
  <si>
    <t xml:space="preserve">二级指标 </t>
  </si>
  <si>
    <t>在职教师数</t>
  </si>
  <si>
    <t>&lt;=</t>
  </si>
  <si>
    <t>158</t>
  </si>
  <si>
    <t>达到项目指标为满分</t>
  </si>
  <si>
    <t>2025年12月在职教师人数</t>
  </si>
  <si>
    <t>年初预算</t>
  </si>
  <si>
    <t>退休人员数</t>
  </si>
  <si>
    <t>199</t>
  </si>
  <si>
    <t>2025年12月退休教师人数</t>
  </si>
  <si>
    <t>义务教育适龄儿童毛入学率</t>
  </si>
  <si>
    <t>100</t>
  </si>
  <si>
    <t>适龄儿童入学情况</t>
  </si>
  <si>
    <t>义务教育法</t>
  </si>
  <si>
    <t>教学质量</t>
  </si>
  <si>
    <t>按质按量完成教学任务，教学质量良好</t>
  </si>
  <si>
    <t>学校目标规划</t>
  </si>
  <si>
    <t>成本指标</t>
  </si>
  <si>
    <t>元</t>
  </si>
  <si>
    <t>年初预算支出情况</t>
  </si>
  <si>
    <t>经济效益指标</t>
  </si>
  <si>
    <t>人才培养</t>
  </si>
  <si>
    <t>为国家培养新型人才打下坚实基础，提高当地人民的文化水平，推动当地的经济发展</t>
  </si>
  <si>
    <t>社会效益指标</t>
  </si>
  <si>
    <t>适龄儿童入学率</t>
  </si>
  <si>
    <t>保障辖区适龄儿童就近入学</t>
  </si>
  <si>
    <t>学校发展</t>
  </si>
  <si>
    <t>学校的教育教学秩序良好，德育创新，文化建设优美、积极向上，小考成绩稳步提升，社会满意度高</t>
  </si>
  <si>
    <t>文化建设</t>
  </si>
  <si>
    <t>提高当地人民的文化水平</t>
  </si>
  <si>
    <t>推动当地发展</t>
  </si>
  <si>
    <t>通过文化知识的培养，提高当地的就业率</t>
  </si>
  <si>
    <t>服务对象满意度指标</t>
  </si>
  <si>
    <t>学生调查满意率</t>
  </si>
  <si>
    <t>办学生满意的教育，学生调查满意率</t>
  </si>
  <si>
    <t>家长调查满意率</t>
  </si>
  <si>
    <t>办家长满意的教育，家长调查满意率</t>
  </si>
  <si>
    <t>社会调查满意率</t>
  </si>
  <si>
    <t>办社会满意的教育，社会调查满意率</t>
  </si>
</sst>
</file>

<file path=xl/styles.xml><?xml version="1.0" encoding="utf-8"?>
<styleSheet xmlns="http://schemas.openxmlformats.org/spreadsheetml/2006/main">
  <numFmts count="10">
    <numFmt numFmtId="176" formatCode="yyyy\-mm\-dd\ hh:mm:ss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177" formatCode="yyyy\-mm\-dd"/>
    <numFmt numFmtId="43" formatCode="_ * #,##0.00_ ;_ * \-#,##0.00_ ;_ * &quot;-&quot;??_ ;_ @_ "/>
    <numFmt numFmtId="178" formatCode="#,##0.00;\-#,##0.00;;@"/>
    <numFmt numFmtId="179" formatCode="#,##0;\-#,##0;;@"/>
    <numFmt numFmtId="180" formatCode="hh:mm:ss"/>
    <numFmt numFmtId="181" formatCode="0_);\(0\)"/>
  </numFmts>
  <fonts count="42">
    <font>
      <sz val="11"/>
      <color theme="1"/>
      <name val="宋体"/>
      <charset val="134"/>
      <scheme val="minor"/>
    </font>
    <font>
      <b/>
      <sz val="24"/>
      <color rgb="FF000000"/>
      <name val="宋体"/>
      <charset val="134"/>
    </font>
    <font>
      <sz val="9"/>
      <color rgb="FF000000"/>
      <name val="宋体"/>
      <charset val="134"/>
    </font>
    <font>
      <sz val="10"/>
      <color rgb="FF000000"/>
      <name val="宋体"/>
      <charset val="134"/>
    </font>
    <font>
      <b/>
      <sz val="10"/>
      <color rgb="FF000000"/>
      <name val="宋体"/>
      <charset val="134"/>
    </font>
    <font>
      <sz val="11"/>
      <color rgb="FF000000"/>
      <name val="宋体"/>
      <charset val="134"/>
    </font>
    <font>
      <sz val="9"/>
      <color indexed="8"/>
      <name val="宋体"/>
      <charset val="134"/>
    </font>
    <font>
      <b/>
      <sz val="11"/>
      <color rgb="FF000000"/>
      <name val="宋体"/>
      <charset val="134"/>
    </font>
    <font>
      <sz val="12"/>
      <color rgb="FF000000"/>
      <name val="宋体"/>
      <charset val="134"/>
    </font>
    <font>
      <sz val="9"/>
      <name val="Arial"/>
      <charset val="0"/>
    </font>
    <font>
      <b/>
      <sz val="23"/>
      <color rgb="FF000000"/>
      <name val="宋体"/>
      <charset val="134"/>
    </font>
    <font>
      <sz val="9"/>
      <color theme="1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9"/>
      <name val="宋体"/>
      <charset val="134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BEEF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</borders>
  <cellStyleXfs count="59">
    <xf numFmtId="0" fontId="0" fillId="0" borderId="0"/>
    <xf numFmtId="42" fontId="0" fillId="0" borderId="0" applyFont="0" applyFill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6" fontId="28" fillId="0" borderId="1">
      <alignment horizontal="right" vertical="center"/>
    </xf>
    <xf numFmtId="0" fontId="25" fillId="12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7" fontId="28" fillId="0" borderId="1">
      <alignment horizontal="right" vertical="center"/>
    </xf>
    <xf numFmtId="0" fontId="36" fillId="0" borderId="0" applyNumberFormat="0" applyFill="0" applyBorder="0" applyAlignment="0" applyProtection="0">
      <alignment vertical="center"/>
    </xf>
    <xf numFmtId="0" fontId="0" fillId="16" borderId="24" applyNumberFormat="0" applyFont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1" fillId="0" borderId="23" applyNumberFormat="0" applyFill="0" applyAlignment="0" applyProtection="0">
      <alignment vertical="center"/>
    </xf>
    <xf numFmtId="0" fontId="40" fillId="0" borderId="23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38" fillId="0" borderId="25" applyNumberFormat="0" applyFill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5" borderId="19" applyNumberFormat="0" applyAlignment="0" applyProtection="0">
      <alignment vertical="center"/>
    </xf>
    <xf numFmtId="0" fontId="22" fillId="5" borderId="18" applyNumberFormat="0" applyAlignment="0" applyProtection="0">
      <alignment vertical="center"/>
    </xf>
    <xf numFmtId="0" fontId="27" fillId="11" borderId="20" applyNumberFormat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30" fillId="0" borderId="22" applyNumberFormat="0" applyFill="0" applyAlignment="0" applyProtection="0">
      <alignment vertical="center"/>
    </xf>
    <xf numFmtId="0" fontId="29" fillId="0" borderId="21" applyNumberFormat="0" applyFill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10" fontId="28" fillId="0" borderId="1">
      <alignment horizontal="right" vertical="center"/>
    </xf>
    <xf numFmtId="0" fontId="25" fillId="13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178" fontId="28" fillId="0" borderId="1">
      <alignment horizontal="right" vertical="center"/>
    </xf>
    <xf numFmtId="49" fontId="28" fillId="0" borderId="1">
      <alignment horizontal="left" vertical="center" wrapText="1"/>
    </xf>
    <xf numFmtId="178" fontId="28" fillId="0" borderId="1">
      <alignment horizontal="right" vertical="center"/>
    </xf>
    <xf numFmtId="180" fontId="28" fillId="0" borderId="1">
      <alignment horizontal="right" vertical="center"/>
    </xf>
    <xf numFmtId="179" fontId="28" fillId="0" borderId="1">
      <alignment horizontal="right" vertical="center"/>
    </xf>
    <xf numFmtId="0" fontId="41" fillId="0" borderId="0"/>
    <xf numFmtId="0" fontId="28" fillId="0" borderId="0">
      <alignment vertical="top"/>
      <protection locked="0"/>
    </xf>
  </cellStyleXfs>
  <cellXfs count="237">
    <xf numFmtId="0" fontId="0" fillId="0" borderId="0" xfId="0" applyFont="1" applyBorder="1"/>
    <xf numFmtId="0" fontId="1" fillId="2" borderId="0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49" fontId="6" fillId="0" borderId="5" xfId="0" applyNumberFormat="1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5" xfId="0" applyNumberFormat="1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4" fontId="2" fillId="2" borderId="1" xfId="0" applyNumberFormat="1" applyFont="1" applyFill="1" applyBorder="1" applyAlignment="1" applyProtection="1">
      <alignment horizontal="right" vertical="center"/>
      <protection locked="0"/>
    </xf>
    <xf numFmtId="49" fontId="6" fillId="0" borderId="6" xfId="0" applyNumberFormat="1" applyFont="1" applyFill="1" applyBorder="1" applyAlignment="1">
      <alignment horizontal="left" vertical="center" wrapText="1"/>
    </xf>
    <xf numFmtId="49" fontId="6" fillId="0" borderId="7" xfId="0" applyNumberFormat="1" applyFont="1" applyFill="1" applyBorder="1" applyAlignment="1">
      <alignment horizontal="left" vertical="center" wrapText="1"/>
    </xf>
    <xf numFmtId="49" fontId="6" fillId="0" borderId="8" xfId="0" applyNumberFormat="1" applyFont="1" applyFill="1" applyBorder="1" applyAlignment="1">
      <alignment horizontal="left" vertical="center" wrapText="1"/>
    </xf>
    <xf numFmtId="4" fontId="2" fillId="0" borderId="1" xfId="0" applyNumberFormat="1" applyFont="1" applyBorder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 applyProtection="1">
      <alignment horizontal="center" vertical="center"/>
      <protection locked="0"/>
    </xf>
    <xf numFmtId="49" fontId="8" fillId="0" borderId="1" xfId="0" applyNumberFormat="1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>
      <alignment horizontal="center" vertical="center"/>
    </xf>
    <xf numFmtId="0" fontId="6" fillId="0" borderId="5" xfId="0" applyFont="1" applyFill="1" applyBorder="1" applyAlignment="1" applyProtection="1">
      <alignment vertical="center" wrapText="1" readingOrder="1"/>
      <protection locked="0"/>
    </xf>
    <xf numFmtId="0" fontId="6" fillId="0" borderId="5" xfId="58" applyFont="1" applyFill="1" applyBorder="1" applyAlignment="1" applyProtection="1">
      <alignment horizontal="center" vertical="center" wrapText="1"/>
      <protection locked="0"/>
    </xf>
    <xf numFmtId="49" fontId="6" fillId="0" borderId="5" xfId="57" applyNumberFormat="1" applyFont="1" applyFill="1" applyBorder="1" applyAlignment="1">
      <alignment horizontal="center" vertical="center" wrapText="1"/>
    </xf>
    <xf numFmtId="0" fontId="6" fillId="0" borderId="5" xfId="58" applyFont="1" applyFill="1" applyBorder="1" applyAlignment="1" applyProtection="1">
      <alignment horizontal="center" vertical="center" wrapText="1"/>
    </xf>
    <xf numFmtId="0" fontId="9" fillId="0" borderId="5" xfId="0" applyFont="1" applyFill="1" applyBorder="1" applyAlignment="1">
      <alignment vertical="center" wrapText="1" readingOrder="1"/>
    </xf>
    <xf numFmtId="0" fontId="6" fillId="0" borderId="5" xfId="0" applyFont="1" applyFill="1" applyBorder="1" applyAlignment="1">
      <alignment horizontal="center"/>
    </xf>
    <xf numFmtId="0" fontId="6" fillId="0" borderId="5" xfId="0" applyFont="1" applyFill="1" applyBorder="1" applyAlignment="1" applyProtection="1">
      <alignment horizontal="left" vertical="center" wrapText="1" readingOrder="1"/>
      <protection locked="0"/>
    </xf>
    <xf numFmtId="4" fontId="2" fillId="2" borderId="1" xfId="0" applyNumberFormat="1" applyFont="1" applyFill="1" applyBorder="1" applyAlignment="1" applyProtection="1">
      <alignment horizontal="center" vertical="center"/>
      <protection locked="0"/>
    </xf>
    <xf numFmtId="4" fontId="2" fillId="0" borderId="1" xfId="0" applyNumberFormat="1" applyFont="1" applyBorder="1" applyAlignment="1">
      <alignment horizontal="center" vertical="center"/>
    </xf>
    <xf numFmtId="181" fontId="6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0" xfId="0" applyFont="1" applyFill="1" applyBorder="1" applyAlignment="1">
      <alignment horizontal="right" vertical="center" wrapText="1"/>
    </xf>
    <xf numFmtId="0" fontId="5" fillId="0" borderId="4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9" fontId="5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49" fontId="8" fillId="0" borderId="1" xfId="0" applyNumberFormat="1" applyFont="1" applyBorder="1" applyAlignment="1">
      <alignment horizontal="center" vertical="center"/>
    </xf>
    <xf numFmtId="0" fontId="6" fillId="0" borderId="5" xfId="58" applyFont="1" applyFill="1" applyBorder="1" applyAlignment="1" applyProtection="1">
      <alignment horizontal="left" vertical="center" wrapText="1"/>
    </xf>
    <xf numFmtId="0" fontId="6" fillId="0" borderId="5" xfId="0" applyFont="1" applyFill="1" applyBorder="1" applyAlignment="1"/>
    <xf numFmtId="49" fontId="3" fillId="0" borderId="0" xfId="0" applyNumberFormat="1" applyFont="1" applyBorder="1"/>
    <xf numFmtId="0" fontId="2" fillId="0" borderId="0" xfId="0" applyFont="1" applyBorder="1" applyAlignment="1" applyProtection="1">
      <alignment horizontal="right" vertical="center"/>
      <protection locked="0"/>
    </xf>
    <xf numFmtId="0" fontId="10" fillId="0" borderId="0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/>
    <xf numFmtId="0" fontId="2" fillId="0" borderId="0" xfId="0" applyFont="1" applyBorder="1" applyAlignment="1" applyProtection="1">
      <alignment horizontal="right"/>
      <protection locked="0"/>
    </xf>
    <xf numFmtId="0" fontId="5" fillId="0" borderId="9" xfId="0" applyFont="1" applyBorder="1" applyAlignment="1" applyProtection="1">
      <alignment horizontal="center" vertical="center" wrapText="1"/>
      <protection locked="0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 applyProtection="1">
      <alignment horizontal="center" vertical="center" wrapText="1"/>
      <protection locked="0"/>
    </xf>
    <xf numFmtId="0" fontId="5" fillId="0" borderId="10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0" fontId="5" fillId="2" borderId="11" xfId="0" applyFont="1" applyFill="1" applyBorder="1" applyAlignment="1" applyProtection="1">
      <alignment horizontal="center" vertical="center" wrapText="1"/>
      <protection locked="0"/>
    </xf>
    <xf numFmtId="0" fontId="5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horizontal="left" vertical="center"/>
      <protection locked="0"/>
    </xf>
    <xf numFmtId="4" fontId="2" fillId="0" borderId="1" xfId="0" applyNumberFormat="1" applyFont="1" applyBorder="1" applyAlignment="1" applyProtection="1">
      <alignment horizontal="right" vertical="center" wrapText="1"/>
      <protection locked="0"/>
    </xf>
    <xf numFmtId="49" fontId="11" fillId="0" borderId="1" xfId="53" applyNumberFormat="1" applyFont="1" applyBorder="1">
      <alignment horizontal="left" vertical="center" wrapText="1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5" fillId="2" borderId="9" xfId="0" applyFont="1" applyFill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4" fontId="2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4" fontId="11" fillId="0" borderId="1" xfId="54" applyNumberFormat="1" applyFont="1" applyBorder="1">
      <alignment horizontal="right" vertical="center"/>
    </xf>
    <xf numFmtId="0" fontId="2" fillId="2" borderId="0" xfId="0" applyFont="1" applyFill="1" applyBorder="1" applyAlignment="1" applyProtection="1">
      <alignment horizontal="right" vertical="top" wrapText="1"/>
      <protection locked="0"/>
    </xf>
    <xf numFmtId="0" fontId="12" fillId="0" borderId="0" xfId="0" applyFont="1" applyBorder="1" applyAlignment="1" applyProtection="1">
      <alignment vertical="top"/>
      <protection locked="0"/>
    </xf>
    <xf numFmtId="0" fontId="12" fillId="0" borderId="0" xfId="0" applyFont="1" applyBorder="1" applyAlignment="1">
      <alignment vertical="top"/>
    </xf>
    <xf numFmtId="0" fontId="13" fillId="2" borderId="0" xfId="0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Border="1" applyProtection="1">
      <protection locked="0"/>
    </xf>
    <xf numFmtId="0" fontId="12" fillId="0" borderId="0" xfId="0" applyFont="1" applyBorder="1"/>
    <xf numFmtId="0" fontId="2" fillId="2" borderId="0" xfId="0" applyFont="1" applyFill="1" applyBorder="1" applyAlignment="1" applyProtection="1">
      <alignment horizontal="left" vertical="center" wrapText="1"/>
      <protection locked="0"/>
    </xf>
    <xf numFmtId="0" fontId="3" fillId="2" borderId="0" xfId="0" applyFont="1" applyFill="1" applyBorder="1" applyAlignment="1" applyProtection="1">
      <alignment horizontal="right" vertical="center"/>
      <protection locked="0"/>
    </xf>
    <xf numFmtId="0" fontId="3" fillId="2" borderId="0" xfId="0" applyFont="1" applyFill="1" applyBorder="1" applyAlignment="1" applyProtection="1">
      <alignment horizontal="right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right" vertical="center"/>
      <protection locked="0"/>
    </xf>
    <xf numFmtId="0" fontId="3" fillId="2" borderId="1" xfId="0" applyFont="1" applyFill="1" applyBorder="1" applyAlignment="1" applyProtection="1">
      <alignment horizontal="right" vertical="center" wrapText="1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>
      <alignment horizontal="left" vertical="center" wrapText="1"/>
    </xf>
    <xf numFmtId="3" fontId="2" fillId="2" borderId="1" xfId="0" applyNumberFormat="1" applyFont="1" applyFill="1" applyBorder="1" applyAlignment="1" applyProtection="1">
      <alignment horizontal="right" vertical="center"/>
      <protection locked="0"/>
    </xf>
    <xf numFmtId="4" fontId="2" fillId="0" borderId="1" xfId="0" applyNumberFormat="1" applyFont="1" applyBorder="1" applyAlignment="1" applyProtection="1">
      <alignment horizontal="right" vertical="center"/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2" fillId="0" borderId="1" xfId="0" applyFont="1" applyBorder="1" applyAlignment="1">
      <alignment horizontal="left"/>
    </xf>
    <xf numFmtId="0" fontId="2" fillId="2" borderId="1" xfId="0" applyFont="1" applyFill="1" applyBorder="1" applyAlignment="1">
      <alignment horizontal="right" vertical="center"/>
    </xf>
    <xf numFmtId="0" fontId="2" fillId="2" borderId="0" xfId="0" applyFont="1" applyFill="1" applyBorder="1" applyAlignment="1" applyProtection="1">
      <alignment horizontal="right" vertical="center" wrapText="1"/>
      <protection locked="0"/>
    </xf>
    <xf numFmtId="0" fontId="14" fillId="0" borderId="0" xfId="0" applyFont="1" applyBorder="1" applyAlignment="1">
      <alignment horizontal="center" vertical="center"/>
    </xf>
    <xf numFmtId="0" fontId="10" fillId="0" borderId="0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vertical="center" wrapText="1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3" fillId="0" borderId="0" xfId="0" applyFont="1" applyBorder="1" applyAlignment="1">
      <alignment horizontal="right" vertical="center"/>
    </xf>
    <xf numFmtId="0" fontId="14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wrapText="1"/>
    </xf>
    <xf numFmtId="0" fontId="3" fillId="0" borderId="0" xfId="0" applyFont="1" applyBorder="1" applyAlignment="1">
      <alignment horizontal="right" wrapText="1"/>
    </xf>
    <xf numFmtId="0" fontId="3" fillId="0" borderId="0" xfId="0" applyFont="1" applyBorder="1" applyAlignment="1">
      <alignment wrapText="1"/>
    </xf>
    <xf numFmtId="0" fontId="5" fillId="0" borderId="1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178" fontId="11" fillId="0" borderId="1" xfId="0" applyNumberFormat="1" applyFont="1" applyBorder="1" applyAlignment="1">
      <alignment horizontal="right" vertical="center"/>
    </xf>
    <xf numFmtId="0" fontId="5" fillId="0" borderId="4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0" xfId="0" applyFont="1" applyBorder="1" applyProtection="1">
      <protection locked="0"/>
    </xf>
    <xf numFmtId="0" fontId="10" fillId="0" borderId="0" xfId="0" applyFont="1" applyBorder="1" applyAlignment="1">
      <alignment horizontal="center" vertical="center" wrapText="1"/>
    </xf>
    <xf numFmtId="0" fontId="5" fillId="0" borderId="0" xfId="0" applyFont="1" applyBorder="1" applyProtection="1">
      <protection locked="0"/>
    </xf>
    <xf numFmtId="0" fontId="5" fillId="0" borderId="13" xfId="0" applyFont="1" applyBorder="1" applyAlignment="1" applyProtection="1">
      <alignment horizontal="center" vertical="center"/>
      <protection locked="0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 applyProtection="1">
      <alignment horizontal="center" vertical="center"/>
      <protection locked="0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 applyProtection="1">
      <alignment horizontal="center" vertical="center"/>
      <protection locked="0"/>
    </xf>
    <xf numFmtId="0" fontId="5" fillId="0" borderId="1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5" xfId="0" applyFont="1" applyBorder="1" applyAlignment="1" applyProtection="1">
      <alignment horizontal="left" vertical="center"/>
      <protection locked="0"/>
    </xf>
    <xf numFmtId="0" fontId="2" fillId="0" borderId="15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 applyProtection="1">
      <alignment horizontal="left" vertical="center"/>
      <protection locked="0"/>
    </xf>
    <xf numFmtId="0" fontId="2" fillId="0" borderId="17" xfId="0" applyFont="1" applyBorder="1" applyAlignment="1">
      <alignment horizontal="left" vertical="center"/>
    </xf>
    <xf numFmtId="0" fontId="2" fillId="0" borderId="0" xfId="0" applyFont="1" applyBorder="1" applyAlignment="1" applyProtection="1">
      <alignment vertical="top" wrapText="1"/>
      <protection locked="0"/>
    </xf>
    <xf numFmtId="0" fontId="10" fillId="0" borderId="0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0" borderId="14" xfId="0" applyFont="1" applyBorder="1" applyAlignment="1" applyProtection="1">
      <alignment horizontal="center" vertical="center" wrapText="1"/>
      <protection locked="0"/>
    </xf>
    <xf numFmtId="0" fontId="5" fillId="0" borderId="17" xfId="0" applyFont="1" applyBorder="1" applyAlignment="1">
      <alignment horizontal="center" vertical="center" wrapText="1"/>
    </xf>
    <xf numFmtId="0" fontId="5" fillId="0" borderId="15" xfId="0" applyFont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>
      <alignment horizontal="left" vertical="center"/>
    </xf>
    <xf numFmtId="0" fontId="2" fillId="0" borderId="0" xfId="0" applyFont="1" applyBorder="1" applyAlignment="1" applyProtection="1">
      <alignment horizontal="right" vertical="center" wrapText="1"/>
      <protection locked="0"/>
    </xf>
    <xf numFmtId="0" fontId="2" fillId="0" borderId="0" xfId="0" applyFont="1" applyBorder="1" applyAlignment="1" applyProtection="1">
      <alignment horizontal="right" wrapText="1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17" xfId="0" applyFont="1" applyBorder="1" applyAlignment="1" applyProtection="1">
      <alignment horizontal="center" vertical="center"/>
      <protection locked="0"/>
    </xf>
    <xf numFmtId="0" fontId="5" fillId="0" borderId="17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left" vertical="center"/>
    </xf>
    <xf numFmtId="179" fontId="11" fillId="0" borderId="1" xfId="56" applyNumberFormat="1" applyFont="1" applyBorder="1" applyAlignment="1">
      <alignment horizontal="center" vertical="center"/>
    </xf>
    <xf numFmtId="179" fontId="11" fillId="0" borderId="1" xfId="0" applyNumberFormat="1" applyFont="1" applyBorder="1" applyAlignment="1">
      <alignment horizontal="center" vertical="center"/>
    </xf>
    <xf numFmtId="3" fontId="2" fillId="0" borderId="15" xfId="0" applyNumberFormat="1" applyFont="1" applyBorder="1" applyAlignment="1">
      <alignment horizontal="right" vertical="center"/>
    </xf>
    <xf numFmtId="0" fontId="2" fillId="2" borderId="15" xfId="0" applyFont="1" applyFill="1" applyBorder="1" applyAlignment="1">
      <alignment horizontal="right" vertical="center"/>
    </xf>
    <xf numFmtId="0" fontId="2" fillId="2" borderId="0" xfId="0" applyFont="1" applyFill="1" applyBorder="1" applyAlignment="1">
      <alignment horizontal="left" vertical="center"/>
    </xf>
    <xf numFmtId="178" fontId="11" fillId="0" borderId="0" xfId="0" applyNumberFormat="1" applyFont="1" applyBorder="1" applyAlignment="1">
      <alignment horizontal="left" vertical="center"/>
    </xf>
    <xf numFmtId="0" fontId="2" fillId="0" borderId="0" xfId="0" applyFont="1" applyBorder="1" applyAlignment="1">
      <alignment horizontal="right"/>
    </xf>
    <xf numFmtId="0" fontId="15" fillId="0" borderId="0" xfId="0" applyFont="1" applyBorder="1" applyAlignment="1" applyProtection="1">
      <alignment horizontal="right"/>
      <protection locked="0"/>
    </xf>
    <xf numFmtId="49" fontId="15" fillId="0" borderId="0" xfId="0" applyNumberFormat="1" applyFont="1" applyBorder="1" applyProtection="1">
      <protection locked="0"/>
    </xf>
    <xf numFmtId="0" fontId="3" fillId="0" borderId="0" xfId="0" applyFont="1" applyBorder="1" applyAlignment="1">
      <alignment horizontal="right"/>
    </xf>
    <xf numFmtId="0" fontId="16" fillId="0" borderId="0" xfId="0" applyFont="1" applyBorder="1" applyAlignment="1" applyProtection="1">
      <alignment horizontal="center" vertical="center" wrapText="1"/>
      <protection locked="0"/>
    </xf>
    <xf numFmtId="0" fontId="16" fillId="0" borderId="0" xfId="0" applyFont="1" applyBorder="1" applyAlignment="1" applyProtection="1">
      <alignment horizontal="center" vertical="center"/>
      <protection locked="0"/>
    </xf>
    <xf numFmtId="0" fontId="16" fillId="0" borderId="0" xfId="0" applyFont="1" applyBorder="1" applyAlignment="1">
      <alignment horizontal="center" vertical="center"/>
    </xf>
    <xf numFmtId="0" fontId="5" fillId="0" borderId="9" xfId="0" applyFont="1" applyBorder="1" applyAlignment="1" applyProtection="1">
      <alignment horizontal="center" vertical="center"/>
      <protection locked="0"/>
    </xf>
    <xf numFmtId="49" fontId="5" fillId="0" borderId="9" xfId="0" applyNumberFormat="1" applyFont="1" applyBorder="1" applyAlignment="1" applyProtection="1">
      <alignment horizontal="center" vertical="center" wrapText="1"/>
      <protection locked="0"/>
    </xf>
    <xf numFmtId="0" fontId="5" fillId="0" borderId="10" xfId="0" applyFont="1" applyBorder="1" applyAlignment="1" applyProtection="1">
      <alignment horizontal="center" vertical="center"/>
      <protection locked="0"/>
    </xf>
    <xf numFmtId="49" fontId="5" fillId="0" borderId="10" xfId="0" applyNumberFormat="1" applyFont="1" applyBorder="1" applyAlignment="1" applyProtection="1">
      <alignment horizontal="center" vertical="center" wrapText="1"/>
      <protection locked="0"/>
    </xf>
    <xf numFmtId="49" fontId="5" fillId="0" borderId="1" xfId="0" applyNumberFormat="1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 indent="1"/>
    </xf>
    <xf numFmtId="0" fontId="3" fillId="0" borderId="0" xfId="0" applyFont="1" applyBorder="1" applyAlignment="1">
      <alignment vertical="top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6" xfId="0" applyFont="1" applyBorder="1" applyAlignment="1" applyProtection="1">
      <alignment horizontal="center" vertical="center" wrapText="1"/>
      <protection locked="0"/>
    </xf>
    <xf numFmtId="0" fontId="5" fillId="0" borderId="15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3" fillId="0" borderId="0" xfId="0" applyFont="1" applyBorder="1" applyAlignment="1" applyProtection="1">
      <alignment vertical="top"/>
      <protection locked="0"/>
    </xf>
    <xf numFmtId="49" fontId="3" fillId="0" borderId="0" xfId="0" applyNumberFormat="1" applyFont="1" applyBorder="1" applyProtection="1"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right" vertical="center" wrapText="1"/>
    </xf>
    <xf numFmtId="0" fontId="17" fillId="0" borderId="0" xfId="0" applyFont="1" applyBorder="1" applyAlignment="1">
      <alignment horizontal="center" vertical="center"/>
    </xf>
    <xf numFmtId="0" fontId="3" fillId="2" borderId="0" xfId="0" applyFont="1" applyFill="1" applyBorder="1" applyAlignment="1" applyProtection="1">
      <alignment horizontal="left" vertical="center" wrapText="1"/>
      <protection locked="0"/>
    </xf>
    <xf numFmtId="0" fontId="12" fillId="2" borderId="1" xfId="0" applyFont="1" applyFill="1" applyBorder="1" applyAlignment="1" applyProtection="1">
      <alignment vertical="top" wrapText="1"/>
      <protection locked="0"/>
    </xf>
    <xf numFmtId="49" fontId="5" fillId="0" borderId="2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 indent="2"/>
    </xf>
    <xf numFmtId="0" fontId="3" fillId="0" borderId="4" xfId="0" applyFont="1" applyBorder="1" applyAlignment="1">
      <alignment horizontal="center" vertical="center"/>
    </xf>
    <xf numFmtId="0" fontId="12" fillId="2" borderId="0" xfId="0" applyFont="1" applyFill="1" applyBorder="1" applyAlignment="1">
      <alignment horizontal="left" vertical="center"/>
    </xf>
    <xf numFmtId="0" fontId="18" fillId="0" borderId="1" xfId="0" applyFont="1" applyBorder="1" applyAlignment="1" applyProtection="1">
      <alignment horizontal="center" vertical="center" wrapText="1"/>
      <protection locked="0"/>
    </xf>
    <xf numFmtId="0" fontId="18" fillId="0" borderId="1" xfId="0" applyFont="1" applyBorder="1" applyAlignment="1" applyProtection="1">
      <alignment vertical="top" wrapText="1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19" fillId="0" borderId="1" xfId="0" applyFont="1" applyBorder="1" applyAlignment="1">
      <alignment horizontal="center" vertical="center"/>
    </xf>
    <xf numFmtId="0" fontId="19" fillId="0" borderId="1" xfId="0" applyFont="1" applyBorder="1" applyAlignment="1" applyProtection="1">
      <alignment horizontal="center" vertical="center" wrapText="1"/>
      <protection locked="0"/>
    </xf>
    <xf numFmtId="178" fontId="20" fillId="0" borderId="1" xfId="0" applyNumberFormat="1" applyFont="1" applyBorder="1" applyAlignment="1">
      <alignment horizontal="right" vertical="center"/>
    </xf>
    <xf numFmtId="0" fontId="18" fillId="2" borderId="9" xfId="0" applyFont="1" applyFill="1" applyBorder="1" applyAlignment="1">
      <alignment horizontal="center" vertical="center"/>
    </xf>
    <xf numFmtId="0" fontId="18" fillId="0" borderId="2" xfId="0" applyFont="1" applyBorder="1" applyAlignment="1" applyProtection="1">
      <alignment horizontal="center" vertical="center"/>
      <protection locked="0"/>
    </xf>
    <xf numFmtId="0" fontId="18" fillId="0" borderId="3" xfId="0" applyFont="1" applyBorder="1" applyAlignment="1" applyProtection="1">
      <alignment horizontal="center" vertical="center"/>
      <protection locked="0"/>
    </xf>
    <xf numFmtId="0" fontId="18" fillId="0" borderId="4" xfId="0" applyFont="1" applyBorder="1" applyAlignment="1" applyProtection="1">
      <alignment horizontal="center" vertical="center"/>
      <protection locked="0"/>
    </xf>
    <xf numFmtId="0" fontId="18" fillId="0" borderId="9" xfId="0" applyFont="1" applyBorder="1" applyAlignment="1" applyProtection="1">
      <alignment horizontal="center" vertical="center"/>
      <protection locked="0"/>
    </xf>
    <xf numFmtId="0" fontId="18" fillId="2" borderId="11" xfId="0" applyFont="1" applyFill="1" applyBorder="1" applyAlignment="1" applyProtection="1">
      <alignment horizontal="center" vertical="center" wrapText="1"/>
      <protection locked="0"/>
    </xf>
    <xf numFmtId="0" fontId="18" fillId="0" borderId="11" xfId="0" applyFont="1" applyBorder="1" applyAlignment="1" applyProtection="1">
      <alignment horizontal="center" vertical="center"/>
      <protection locked="0"/>
    </xf>
    <xf numFmtId="0" fontId="18" fillId="0" borderId="1" xfId="0" applyFont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>
      <alignment horizontal="left" vertical="center" wrapText="1" indent="1"/>
    </xf>
    <xf numFmtId="0" fontId="2" fillId="2" borderId="1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8" fillId="0" borderId="11" xfId="0" applyFont="1" applyBorder="1" applyAlignment="1" applyProtection="1">
      <alignment horizontal="center" vertical="center" wrapText="1"/>
      <protection locked="0"/>
    </xf>
    <xf numFmtId="0" fontId="3" fillId="0" borderId="9" xfId="0" applyFont="1" applyBorder="1" applyAlignment="1" applyProtection="1">
      <alignment horizontal="center" vertical="center" wrapText="1"/>
      <protection locked="0"/>
    </xf>
    <xf numFmtId="0" fontId="3" fillId="0" borderId="13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0" borderId="10" xfId="0" applyFont="1" applyBorder="1" applyAlignment="1" applyProtection="1">
      <alignment horizontal="center" vertical="center" wrapText="1"/>
      <protection locked="0"/>
    </xf>
    <xf numFmtId="0" fontId="3" fillId="0" borderId="14" xfId="0" applyFont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12" fillId="0" borderId="1" xfId="0" applyFont="1" applyBorder="1" applyAlignment="1" applyProtection="1">
      <alignment vertical="top" wrapText="1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3" fillId="0" borderId="17" xfId="0" applyFont="1" applyBorder="1" applyAlignment="1" applyProtection="1">
      <alignment horizontal="center" vertical="center"/>
      <protection locked="0"/>
    </xf>
    <xf numFmtId="0" fontId="3" fillId="0" borderId="17" xfId="0" applyFont="1" applyBorder="1" applyAlignment="1" applyProtection="1">
      <alignment horizontal="center" vertical="center" wrapText="1"/>
      <protection locked="0"/>
    </xf>
    <xf numFmtId="0" fontId="3" fillId="0" borderId="15" xfId="0" applyFont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right" vertical="center"/>
      <protection locked="0"/>
    </xf>
    <xf numFmtId="0" fontId="2" fillId="0" borderId="1" xfId="0" applyFont="1" applyBorder="1" applyAlignment="1" applyProtection="1">
      <alignment vertical="center"/>
      <protection locked="0"/>
    </xf>
    <xf numFmtId="0" fontId="2" fillId="2" borderId="0" xfId="0" applyFont="1" applyFill="1" applyBorder="1" applyAlignment="1" quotePrefix="1">
      <alignment horizontal="right" vertical="center" wrapText="1"/>
    </xf>
  </cellXfs>
  <cellStyles count="5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DateTimeStyle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DateStyle" xfId="13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PercentStyle" xfId="35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NumberStyle" xfId="52"/>
    <cellStyle name="TextStyle" xfId="53"/>
    <cellStyle name="MoneyStyle" xfId="54"/>
    <cellStyle name="TimeStyle" xfId="55"/>
    <cellStyle name="IntegralNumberStyle" xfId="56"/>
    <cellStyle name="常规 3" xfId="57"/>
    <cellStyle name="Normal" xfId="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6"/>
  <sheetViews>
    <sheetView showGridLines="0" showZeros="0" topLeftCell="A4" workbookViewId="0">
      <selection activeCell="A1" sqref="A1"/>
    </sheetView>
  </sheetViews>
  <sheetFormatPr defaultColWidth="8.575" defaultRowHeight="12.75" customHeight="1" outlineLevelCol="3"/>
  <cols>
    <col min="1" max="4" width="41" customWidth="1"/>
  </cols>
  <sheetData>
    <row r="1" ht="15" customHeight="1" spans="1:4">
      <c r="A1" s="92"/>
      <c r="B1" s="92"/>
      <c r="C1" s="92"/>
      <c r="D1" s="108" t="s">
        <v>0</v>
      </c>
    </row>
    <row r="2" ht="41.25" customHeight="1" spans="1:1">
      <c r="A2" s="87" t="str">
        <f>"2026"&amp;"年部门财务收支预算总表"</f>
        <v>2026年部门财务收支预算总表</v>
      </c>
    </row>
    <row r="3" ht="17.25" customHeight="1" spans="1:4">
      <c r="A3" s="90" t="str">
        <f>"单位名称："&amp;"昆明市东川区碧谷中心学校"</f>
        <v>单位名称：昆明市东川区碧谷中心学校</v>
      </c>
      <c r="B3" s="202"/>
      <c r="D3" s="181" t="s">
        <v>1</v>
      </c>
    </row>
    <row r="4" ht="23.25" customHeight="1" spans="1:4">
      <c r="A4" s="203" t="s">
        <v>2</v>
      </c>
      <c r="B4" s="204"/>
      <c r="C4" s="203" t="s">
        <v>3</v>
      </c>
      <c r="D4" s="204"/>
    </row>
    <row r="5" ht="24" customHeight="1" spans="1:4">
      <c r="A5" s="203" t="s">
        <v>4</v>
      </c>
      <c r="B5" s="203" t="s">
        <v>5</v>
      </c>
      <c r="C5" s="203" t="s">
        <v>6</v>
      </c>
      <c r="D5" s="203" t="s">
        <v>5</v>
      </c>
    </row>
    <row r="6" ht="17.25" customHeight="1" spans="1:4">
      <c r="A6" s="205" t="s">
        <v>7</v>
      </c>
      <c r="B6" s="122">
        <v>37870319.76</v>
      </c>
      <c r="C6" s="205" t="s">
        <v>8</v>
      </c>
      <c r="D6" s="122"/>
    </row>
    <row r="7" ht="17.25" customHeight="1" spans="1:4">
      <c r="A7" s="205" t="s">
        <v>9</v>
      </c>
      <c r="B7" s="122"/>
      <c r="C7" s="205" t="s">
        <v>10</v>
      </c>
      <c r="D7" s="122"/>
    </row>
    <row r="8" ht="17.25" customHeight="1" spans="1:4">
      <c r="A8" s="205" t="s">
        <v>11</v>
      </c>
      <c r="B8" s="122"/>
      <c r="C8" s="236" t="s">
        <v>12</v>
      </c>
      <c r="D8" s="122"/>
    </row>
    <row r="9" ht="17.25" customHeight="1" spans="1:4">
      <c r="A9" s="205" t="s">
        <v>13</v>
      </c>
      <c r="B9" s="122"/>
      <c r="C9" s="236" t="s">
        <v>14</v>
      </c>
      <c r="D9" s="122"/>
    </row>
    <row r="10" ht="17.25" customHeight="1" spans="1:4">
      <c r="A10" s="205" t="s">
        <v>15</v>
      </c>
      <c r="B10" s="122">
        <v>1362500</v>
      </c>
      <c r="C10" s="236" t="s">
        <v>16</v>
      </c>
      <c r="D10" s="122">
        <v>25665934.24</v>
      </c>
    </row>
    <row r="11" ht="17.25" customHeight="1" spans="1:4">
      <c r="A11" s="205" t="s">
        <v>17</v>
      </c>
      <c r="B11" s="122"/>
      <c r="C11" s="236" t="s">
        <v>18</v>
      </c>
      <c r="D11" s="122"/>
    </row>
    <row r="12" ht="17.25" customHeight="1" spans="1:4">
      <c r="A12" s="205" t="s">
        <v>19</v>
      </c>
      <c r="B12" s="122"/>
      <c r="C12" s="78" t="s">
        <v>20</v>
      </c>
      <c r="D12" s="122"/>
    </row>
    <row r="13" ht="17.25" customHeight="1" spans="1:4">
      <c r="A13" s="205" t="s">
        <v>21</v>
      </c>
      <c r="B13" s="122"/>
      <c r="C13" s="78" t="s">
        <v>22</v>
      </c>
      <c r="D13" s="122">
        <v>7177258.52</v>
      </c>
    </row>
    <row r="14" ht="17.25" customHeight="1" spans="1:4">
      <c r="A14" s="205" t="s">
        <v>23</v>
      </c>
      <c r="B14" s="122"/>
      <c r="C14" s="78" t="s">
        <v>24</v>
      </c>
      <c r="D14" s="122">
        <v>3763150</v>
      </c>
    </row>
    <row r="15" ht="17.25" customHeight="1" spans="1:4">
      <c r="A15" s="205" t="s">
        <v>25</v>
      </c>
      <c r="B15" s="122">
        <v>1362500</v>
      </c>
      <c r="C15" s="78" t="s">
        <v>26</v>
      </c>
      <c r="D15" s="122"/>
    </row>
    <row r="16" ht="17.25" customHeight="1" spans="1:4">
      <c r="A16" s="21"/>
      <c r="B16" s="122"/>
      <c r="C16" s="78" t="s">
        <v>27</v>
      </c>
      <c r="D16" s="122"/>
    </row>
    <row r="17" ht="17.25" customHeight="1" spans="1:4">
      <c r="A17" s="206"/>
      <c r="B17" s="122"/>
      <c r="C17" s="78" t="s">
        <v>28</v>
      </c>
      <c r="D17" s="122"/>
    </row>
    <row r="18" ht="17.25" customHeight="1" spans="1:4">
      <c r="A18" s="206"/>
      <c r="B18" s="122"/>
      <c r="C18" s="78" t="s">
        <v>29</v>
      </c>
      <c r="D18" s="122"/>
    </row>
    <row r="19" ht="17.25" customHeight="1" spans="1:4">
      <c r="A19" s="206"/>
      <c r="B19" s="122"/>
      <c r="C19" s="78" t="s">
        <v>30</v>
      </c>
      <c r="D19" s="122"/>
    </row>
    <row r="20" ht="17.25" customHeight="1" spans="1:4">
      <c r="A20" s="206"/>
      <c r="B20" s="122"/>
      <c r="C20" s="78" t="s">
        <v>31</v>
      </c>
      <c r="D20" s="122"/>
    </row>
    <row r="21" ht="17.25" customHeight="1" spans="1:4">
      <c r="A21" s="206"/>
      <c r="B21" s="122"/>
      <c r="C21" s="78" t="s">
        <v>32</v>
      </c>
      <c r="D21" s="122">
        <v>2500</v>
      </c>
    </row>
    <row r="22" ht="17.25" customHeight="1" spans="1:4">
      <c r="A22" s="206"/>
      <c r="B22" s="122"/>
      <c r="C22" s="78" t="s">
        <v>33</v>
      </c>
      <c r="D22" s="122"/>
    </row>
    <row r="23" ht="17.25" customHeight="1" spans="1:4">
      <c r="A23" s="206"/>
      <c r="B23" s="122"/>
      <c r="C23" s="78" t="s">
        <v>34</v>
      </c>
      <c r="D23" s="122"/>
    </row>
    <row r="24" ht="17.25" customHeight="1" spans="1:4">
      <c r="A24" s="206"/>
      <c r="B24" s="122"/>
      <c r="C24" s="78" t="s">
        <v>35</v>
      </c>
      <c r="D24" s="122">
        <v>2623977</v>
      </c>
    </row>
    <row r="25" ht="17.25" customHeight="1" spans="1:4">
      <c r="A25" s="206"/>
      <c r="B25" s="122"/>
      <c r="C25" s="78" t="s">
        <v>36</v>
      </c>
      <c r="D25" s="122"/>
    </row>
    <row r="26" ht="17.25" customHeight="1" spans="1:4">
      <c r="A26" s="206"/>
      <c r="B26" s="122"/>
      <c r="C26" s="21" t="s">
        <v>37</v>
      </c>
      <c r="D26" s="122"/>
    </row>
    <row r="27" ht="17.25" customHeight="1" spans="1:4">
      <c r="A27" s="206"/>
      <c r="B27" s="122"/>
      <c r="C27" s="78" t="s">
        <v>38</v>
      </c>
      <c r="D27" s="122"/>
    </row>
    <row r="28" ht="16.5" customHeight="1" spans="1:4">
      <c r="A28" s="206"/>
      <c r="B28" s="122"/>
      <c r="C28" s="78" t="s">
        <v>39</v>
      </c>
      <c r="D28" s="122"/>
    </row>
    <row r="29" ht="16.5" customHeight="1" spans="1:4">
      <c r="A29" s="206"/>
      <c r="B29" s="122"/>
      <c r="C29" s="21" t="s">
        <v>40</v>
      </c>
      <c r="D29" s="122"/>
    </row>
    <row r="30" ht="17.25" customHeight="1" spans="1:4">
      <c r="A30" s="206"/>
      <c r="B30" s="122"/>
      <c r="C30" s="21" t="s">
        <v>41</v>
      </c>
      <c r="D30" s="122"/>
    </row>
    <row r="31" ht="17.25" customHeight="1" spans="1:4">
      <c r="A31" s="206"/>
      <c r="B31" s="122"/>
      <c r="C31" s="78" t="s">
        <v>42</v>
      </c>
      <c r="D31" s="122"/>
    </row>
    <row r="32" ht="16.5" customHeight="1" spans="1:4">
      <c r="A32" s="206" t="s">
        <v>43</v>
      </c>
      <c r="B32" s="122">
        <v>39232819.76</v>
      </c>
      <c r="C32" s="206" t="s">
        <v>44</v>
      </c>
      <c r="D32" s="122">
        <v>39232819.76</v>
      </c>
    </row>
    <row r="33" ht="16.5" customHeight="1" spans="1:4">
      <c r="A33" s="21" t="s">
        <v>45</v>
      </c>
      <c r="B33" s="122"/>
      <c r="C33" s="21" t="s">
        <v>46</v>
      </c>
      <c r="D33" s="122"/>
    </row>
    <row r="34" ht="16.5" customHeight="1" spans="1:4">
      <c r="A34" s="78" t="s">
        <v>47</v>
      </c>
      <c r="B34" s="122"/>
      <c r="C34" s="78" t="s">
        <v>47</v>
      </c>
      <c r="D34" s="122"/>
    </row>
    <row r="35" ht="16.5" customHeight="1" spans="1:4">
      <c r="A35" s="78" t="s">
        <v>48</v>
      </c>
      <c r="B35" s="122"/>
      <c r="C35" s="78" t="s">
        <v>49</v>
      </c>
      <c r="D35" s="122"/>
    </row>
    <row r="36" ht="16.5" customHeight="1" spans="1:4">
      <c r="A36" s="207" t="s">
        <v>50</v>
      </c>
      <c r="B36" s="122">
        <v>39232819.76</v>
      </c>
      <c r="C36" s="207" t="s">
        <v>51</v>
      </c>
      <c r="D36" s="122">
        <v>39232819.76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0"/>
  <sheetViews>
    <sheetView showZeros="0" workbookViewId="0">
      <selection activeCell="A10" sqref="A10"/>
    </sheetView>
  </sheetViews>
  <sheetFormatPr defaultColWidth="9.14166666666667" defaultRowHeight="14.25" customHeight="1" outlineLevelCol="5"/>
  <cols>
    <col min="1" max="1" width="32.1416666666667" customWidth="1"/>
    <col min="2" max="2" width="20.7083333333333" customWidth="1"/>
    <col min="3" max="3" width="32.1416666666667" customWidth="1"/>
    <col min="4" max="4" width="27.7083333333333" customWidth="1"/>
    <col min="5" max="6" width="36.7083333333333" customWidth="1"/>
  </cols>
  <sheetData>
    <row r="1" ht="12" customHeight="1" spans="1:6">
      <c r="A1" s="161">
        <v>1</v>
      </c>
      <c r="B1" s="162">
        <v>0</v>
      </c>
      <c r="C1" s="161">
        <v>1</v>
      </c>
      <c r="D1" s="163"/>
      <c r="E1" s="163"/>
      <c r="F1" s="160" t="s">
        <v>352</v>
      </c>
    </row>
    <row r="2" ht="42" customHeight="1" spans="1:6">
      <c r="A2" s="164" t="str">
        <f>"2026"&amp;"年部门政府性基金预算支出预算表"</f>
        <v>2026年部门政府性基金预算支出预算表</v>
      </c>
      <c r="B2" s="164" t="s">
        <v>353</v>
      </c>
      <c r="C2" s="165"/>
      <c r="D2" s="166"/>
      <c r="E2" s="166"/>
      <c r="F2" s="166"/>
    </row>
    <row r="3" ht="13.5" customHeight="1" spans="1:6">
      <c r="A3" s="54" t="str">
        <f>"单位名称："&amp;"昆明市东川区碧谷中心学校"</f>
        <v>单位名称：昆明市东川区碧谷中心学校</v>
      </c>
      <c r="B3" s="54" t="s">
        <v>354</v>
      </c>
      <c r="C3" s="161"/>
      <c r="D3" s="163"/>
      <c r="E3" s="163"/>
      <c r="F3" s="160" t="s">
        <v>1</v>
      </c>
    </row>
    <row r="4" ht="19.5" customHeight="1" spans="1:6">
      <c r="A4" s="167" t="s">
        <v>193</v>
      </c>
      <c r="B4" s="168" t="s">
        <v>72</v>
      </c>
      <c r="C4" s="167" t="s">
        <v>73</v>
      </c>
      <c r="D4" s="12" t="s">
        <v>355</v>
      </c>
      <c r="E4" s="13"/>
      <c r="F4" s="44"/>
    </row>
    <row r="5" ht="18.75" customHeight="1" spans="1:6">
      <c r="A5" s="169"/>
      <c r="B5" s="170"/>
      <c r="C5" s="169"/>
      <c r="D5" s="62" t="s">
        <v>55</v>
      </c>
      <c r="E5" s="12" t="s">
        <v>75</v>
      </c>
      <c r="F5" s="62" t="s">
        <v>76</v>
      </c>
    </row>
    <row r="6" ht="18.75" customHeight="1" spans="1:6">
      <c r="A6" s="111">
        <v>1</v>
      </c>
      <c r="B6" s="171" t="s">
        <v>83</v>
      </c>
      <c r="C6" s="111">
        <v>3</v>
      </c>
      <c r="D6" s="14">
        <v>4</v>
      </c>
      <c r="E6" s="14">
        <v>5</v>
      </c>
      <c r="F6" s="14">
        <v>6</v>
      </c>
    </row>
    <row r="7" ht="21" customHeight="1" spans="1:6">
      <c r="A7" s="67"/>
      <c r="B7" s="67"/>
      <c r="C7" s="67"/>
      <c r="D7" s="122"/>
      <c r="E7" s="122"/>
      <c r="F7" s="122"/>
    </row>
    <row r="8" ht="21" customHeight="1" spans="1:6">
      <c r="A8" s="67"/>
      <c r="B8" s="67"/>
      <c r="C8" s="67"/>
      <c r="D8" s="122"/>
      <c r="E8" s="122"/>
      <c r="F8" s="122"/>
    </row>
    <row r="9" ht="18.75" customHeight="1" spans="1:6">
      <c r="A9" s="172" t="s">
        <v>182</v>
      </c>
      <c r="B9" s="172" t="s">
        <v>182</v>
      </c>
      <c r="C9" s="173" t="s">
        <v>182</v>
      </c>
      <c r="D9" s="122"/>
      <c r="E9" s="122"/>
      <c r="F9" s="122"/>
    </row>
    <row r="10" customHeight="1" spans="1:1">
      <c r="A10" t="s">
        <v>356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7" right="0.37" top="0.56" bottom="0.56" header="0.48" footer="0.48"/>
  <pageSetup paperSize="9" scale="9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1"/>
  <sheetViews>
    <sheetView showZeros="0" workbookViewId="0">
      <selection activeCell="A11" sqref="A11"/>
    </sheetView>
  </sheetViews>
  <sheetFormatPr defaultColWidth="9.14166666666667" defaultRowHeight="14.25" customHeight="1"/>
  <cols>
    <col min="1" max="2" width="32.575" customWidth="1"/>
    <col min="3" max="3" width="41.1416666666667" customWidth="1"/>
    <col min="4" max="4" width="21.7083333333333" customWidth="1"/>
    <col min="5" max="5" width="35.2833333333333" customWidth="1"/>
    <col min="6" max="6" width="7.70833333333333" customWidth="1"/>
    <col min="7" max="7" width="11.1416666666667" customWidth="1"/>
    <col min="8" max="8" width="13.2833333333333" customWidth="1"/>
    <col min="9" max="18" width="20" customWidth="1"/>
    <col min="19" max="19" width="19.85" customWidth="1"/>
  </cols>
  <sheetData>
    <row r="1" ht="15.75" customHeight="1" spans="2:19">
      <c r="B1" s="125"/>
      <c r="C1" s="125"/>
      <c r="R1" s="52"/>
      <c r="S1" s="52" t="s">
        <v>357</v>
      </c>
    </row>
    <row r="2" ht="41.25" customHeight="1" spans="1:19">
      <c r="A2" s="115" t="str">
        <f>"2026"&amp;"年部门政府采购预算表"</f>
        <v>2026年部门政府采购预算表</v>
      </c>
      <c r="B2" s="110"/>
      <c r="C2" s="110"/>
      <c r="D2" s="53"/>
      <c r="E2" s="53"/>
      <c r="F2" s="53"/>
      <c r="G2" s="53"/>
      <c r="H2" s="53"/>
      <c r="I2" s="53"/>
      <c r="J2" s="53"/>
      <c r="K2" s="53"/>
      <c r="L2" s="53"/>
      <c r="M2" s="110"/>
      <c r="N2" s="53"/>
      <c r="O2" s="53"/>
      <c r="P2" s="110"/>
      <c r="Q2" s="53"/>
      <c r="R2" s="110"/>
      <c r="S2" s="110"/>
    </row>
    <row r="3" ht="18.75" customHeight="1" spans="1:19">
      <c r="A3" s="153" t="str">
        <f>"单位名称："&amp;"昆明市东川区碧谷中心学校"</f>
        <v>单位名称：昆明市东川区碧谷中心学校</v>
      </c>
      <c r="B3" s="127"/>
      <c r="C3" s="127"/>
      <c r="D3" s="56"/>
      <c r="E3" s="56"/>
      <c r="F3" s="56"/>
      <c r="G3" s="56"/>
      <c r="H3" s="56"/>
      <c r="I3" s="56"/>
      <c r="J3" s="56"/>
      <c r="K3" s="56"/>
      <c r="L3" s="56"/>
      <c r="R3" s="57"/>
      <c r="S3" s="160" t="s">
        <v>1</v>
      </c>
    </row>
    <row r="4" ht="15.75" customHeight="1" spans="1:19">
      <c r="A4" s="59" t="s">
        <v>192</v>
      </c>
      <c r="B4" s="128" t="s">
        <v>193</v>
      </c>
      <c r="C4" s="128" t="s">
        <v>358</v>
      </c>
      <c r="D4" s="129" t="s">
        <v>359</v>
      </c>
      <c r="E4" s="129" t="s">
        <v>360</v>
      </c>
      <c r="F4" s="129" t="s">
        <v>361</v>
      </c>
      <c r="G4" s="129" t="s">
        <v>362</v>
      </c>
      <c r="H4" s="129" t="s">
        <v>363</v>
      </c>
      <c r="I4" s="142" t="s">
        <v>200</v>
      </c>
      <c r="J4" s="142"/>
      <c r="K4" s="142"/>
      <c r="L4" s="142"/>
      <c r="M4" s="143"/>
      <c r="N4" s="142"/>
      <c r="O4" s="142"/>
      <c r="P4" s="150"/>
      <c r="Q4" s="142"/>
      <c r="R4" s="143"/>
      <c r="S4" s="123"/>
    </row>
    <row r="5" ht="17.25" customHeight="1" spans="1:19">
      <c r="A5" s="61"/>
      <c r="B5" s="130"/>
      <c r="C5" s="130"/>
      <c r="D5" s="131"/>
      <c r="E5" s="131"/>
      <c r="F5" s="131"/>
      <c r="G5" s="131"/>
      <c r="H5" s="131"/>
      <c r="I5" s="131" t="s">
        <v>55</v>
      </c>
      <c r="J5" s="131" t="s">
        <v>58</v>
      </c>
      <c r="K5" s="131" t="s">
        <v>364</v>
      </c>
      <c r="L5" s="131" t="s">
        <v>365</v>
      </c>
      <c r="M5" s="144" t="s">
        <v>366</v>
      </c>
      <c r="N5" s="145" t="s">
        <v>367</v>
      </c>
      <c r="O5" s="145"/>
      <c r="P5" s="151"/>
      <c r="Q5" s="145"/>
      <c r="R5" s="152"/>
      <c r="S5" s="132"/>
    </row>
    <row r="6" ht="54" customHeight="1" spans="1:19">
      <c r="A6" s="64"/>
      <c r="B6" s="132"/>
      <c r="C6" s="132"/>
      <c r="D6" s="133"/>
      <c r="E6" s="133"/>
      <c r="F6" s="133"/>
      <c r="G6" s="133"/>
      <c r="H6" s="133"/>
      <c r="I6" s="133"/>
      <c r="J6" s="133" t="s">
        <v>57</v>
      </c>
      <c r="K6" s="133"/>
      <c r="L6" s="133"/>
      <c r="M6" s="146"/>
      <c r="N6" s="133" t="s">
        <v>57</v>
      </c>
      <c r="O6" s="133" t="s">
        <v>64</v>
      </c>
      <c r="P6" s="132" t="s">
        <v>65</v>
      </c>
      <c r="Q6" s="133" t="s">
        <v>66</v>
      </c>
      <c r="R6" s="146" t="s">
        <v>67</v>
      </c>
      <c r="S6" s="132" t="s">
        <v>68</v>
      </c>
    </row>
    <row r="7" ht="18" customHeight="1" spans="1:19">
      <c r="A7" s="154">
        <v>1</v>
      </c>
      <c r="B7" s="154" t="s">
        <v>83</v>
      </c>
      <c r="C7" s="155">
        <v>3</v>
      </c>
      <c r="D7" s="155">
        <v>4</v>
      </c>
      <c r="E7" s="154">
        <v>5</v>
      </c>
      <c r="F7" s="154">
        <v>6</v>
      </c>
      <c r="G7" s="154">
        <v>7</v>
      </c>
      <c r="H7" s="154">
        <v>8</v>
      </c>
      <c r="I7" s="154">
        <v>9</v>
      </c>
      <c r="J7" s="154">
        <v>10</v>
      </c>
      <c r="K7" s="154">
        <v>11</v>
      </c>
      <c r="L7" s="154">
        <v>12</v>
      </c>
      <c r="M7" s="154">
        <v>13</v>
      </c>
      <c r="N7" s="154">
        <v>14</v>
      </c>
      <c r="O7" s="154">
        <v>15</v>
      </c>
      <c r="P7" s="154">
        <v>16</v>
      </c>
      <c r="Q7" s="154">
        <v>17</v>
      </c>
      <c r="R7" s="154">
        <v>18</v>
      </c>
      <c r="S7" s="154">
        <v>19</v>
      </c>
    </row>
    <row r="8" ht="21" customHeight="1" spans="1:19">
      <c r="A8" s="134"/>
      <c r="B8" s="135"/>
      <c r="C8" s="135"/>
      <c r="D8" s="136"/>
      <c r="E8" s="136"/>
      <c r="F8" s="136"/>
      <c r="G8" s="156"/>
      <c r="H8" s="122"/>
      <c r="I8" s="122"/>
      <c r="J8" s="122"/>
      <c r="K8" s="122"/>
      <c r="L8" s="122"/>
      <c r="M8" s="122"/>
      <c r="N8" s="122"/>
      <c r="O8" s="122"/>
      <c r="P8" s="122"/>
      <c r="Q8" s="122"/>
      <c r="R8" s="122"/>
      <c r="S8" s="122"/>
    </row>
    <row r="9" ht="21" customHeight="1" spans="1:19">
      <c r="A9" s="137" t="s">
        <v>182</v>
      </c>
      <c r="B9" s="138"/>
      <c r="C9" s="138"/>
      <c r="D9" s="139"/>
      <c r="E9" s="139"/>
      <c r="F9" s="139"/>
      <c r="G9" s="157"/>
      <c r="H9" s="122"/>
      <c r="I9" s="122"/>
      <c r="J9" s="122"/>
      <c r="K9" s="122"/>
      <c r="L9" s="122"/>
      <c r="M9" s="122"/>
      <c r="N9" s="122"/>
      <c r="O9" s="122"/>
      <c r="P9" s="122"/>
      <c r="Q9" s="122"/>
      <c r="R9" s="122"/>
      <c r="S9" s="122"/>
    </row>
    <row r="10" ht="21" customHeight="1" spans="1:19">
      <c r="A10" s="153" t="s">
        <v>368</v>
      </c>
      <c r="B10" s="54"/>
      <c r="C10" s="54"/>
      <c r="D10" s="153"/>
      <c r="E10" s="153"/>
      <c r="F10" s="153"/>
      <c r="G10" s="158"/>
      <c r="H10" s="159"/>
      <c r="I10" s="159"/>
      <c r="J10" s="159"/>
      <c r="K10" s="159"/>
      <c r="L10" s="159"/>
      <c r="M10" s="159"/>
      <c r="N10" s="159"/>
      <c r="O10" s="159"/>
      <c r="P10" s="159"/>
      <c r="Q10" s="159"/>
      <c r="R10" s="159"/>
      <c r="S10" s="159"/>
    </row>
    <row r="11" customHeight="1" spans="1:1">
      <c r="A11" t="s">
        <v>369</v>
      </c>
    </row>
  </sheetData>
  <mergeCells count="19">
    <mergeCell ref="A2:S2"/>
    <mergeCell ref="A3:H3"/>
    <mergeCell ref="I4:S4"/>
    <mergeCell ref="N5:S5"/>
    <mergeCell ref="A9:G9"/>
    <mergeCell ref="A10:S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T10"/>
  <sheetViews>
    <sheetView showZeros="0" workbookViewId="0">
      <selection activeCell="A10" sqref="A10"/>
    </sheetView>
  </sheetViews>
  <sheetFormatPr defaultColWidth="9.14166666666667" defaultRowHeight="14.25" customHeight="1"/>
  <cols>
    <col min="1" max="5" width="39.1416666666667" customWidth="1"/>
    <col min="6" max="6" width="27.575" customWidth="1"/>
    <col min="7" max="7" width="28.575" customWidth="1"/>
    <col min="8" max="8" width="28.1416666666667" customWidth="1"/>
    <col min="9" max="9" width="39.1416666666667" customWidth="1"/>
    <col min="10" max="18" width="20.425" customWidth="1"/>
    <col min="19" max="20" width="20.2833333333333" customWidth="1"/>
  </cols>
  <sheetData>
    <row r="1" ht="16.5" customHeight="1" spans="1:20">
      <c r="A1" s="119"/>
      <c r="B1" s="125"/>
      <c r="C1" s="125"/>
      <c r="D1" s="125"/>
      <c r="E1" s="125"/>
      <c r="F1" s="125"/>
      <c r="G1" s="125"/>
      <c r="H1" s="119"/>
      <c r="I1" s="119"/>
      <c r="J1" s="119"/>
      <c r="K1" s="119"/>
      <c r="L1" s="119"/>
      <c r="M1" s="119"/>
      <c r="N1" s="140"/>
      <c r="O1" s="119"/>
      <c r="P1" s="119"/>
      <c r="Q1" s="125"/>
      <c r="R1" s="119"/>
      <c r="S1" s="148"/>
      <c r="T1" s="148" t="s">
        <v>370</v>
      </c>
    </row>
    <row r="2" ht="41.25" customHeight="1" spans="1:20">
      <c r="A2" s="115" t="str">
        <f>"2026"&amp;"年部门政府购买服务预算表"</f>
        <v>2026年部门政府购买服务预算表</v>
      </c>
      <c r="B2" s="110"/>
      <c r="C2" s="110"/>
      <c r="D2" s="110"/>
      <c r="E2" s="110"/>
      <c r="F2" s="110"/>
      <c r="G2" s="110"/>
      <c r="H2" s="126"/>
      <c r="I2" s="126"/>
      <c r="J2" s="126"/>
      <c r="K2" s="126"/>
      <c r="L2" s="126"/>
      <c r="M2" s="126"/>
      <c r="N2" s="141"/>
      <c r="O2" s="126"/>
      <c r="P2" s="126"/>
      <c r="Q2" s="110"/>
      <c r="R2" s="126"/>
      <c r="S2" s="141"/>
      <c r="T2" s="110"/>
    </row>
    <row r="3" ht="22.5" customHeight="1" spans="1:20">
      <c r="A3" s="116" t="str">
        <f>"单位名称："&amp;"昆明市东川区碧谷中心学校"</f>
        <v>单位名称：昆明市东川区碧谷中心学校</v>
      </c>
      <c r="B3" s="127"/>
      <c r="C3" s="127"/>
      <c r="D3" s="127"/>
      <c r="E3" s="127"/>
      <c r="F3" s="127"/>
      <c r="G3" s="127"/>
      <c r="H3" s="117"/>
      <c r="I3" s="117"/>
      <c r="J3" s="117"/>
      <c r="K3" s="117"/>
      <c r="L3" s="117"/>
      <c r="M3" s="117"/>
      <c r="N3" s="140"/>
      <c r="O3" s="119"/>
      <c r="P3" s="119"/>
      <c r="Q3" s="125"/>
      <c r="R3" s="119"/>
      <c r="S3" s="149"/>
      <c r="T3" s="148" t="s">
        <v>1</v>
      </c>
    </row>
    <row r="4" ht="24" customHeight="1" spans="1:20">
      <c r="A4" s="59" t="s">
        <v>192</v>
      </c>
      <c r="B4" s="128" t="s">
        <v>193</v>
      </c>
      <c r="C4" s="128" t="s">
        <v>358</v>
      </c>
      <c r="D4" s="128" t="s">
        <v>371</v>
      </c>
      <c r="E4" s="128" t="s">
        <v>372</v>
      </c>
      <c r="F4" s="128" t="s">
        <v>373</v>
      </c>
      <c r="G4" s="128" t="s">
        <v>374</v>
      </c>
      <c r="H4" s="129" t="s">
        <v>375</v>
      </c>
      <c r="I4" s="129" t="s">
        <v>376</v>
      </c>
      <c r="J4" s="142" t="s">
        <v>200</v>
      </c>
      <c r="K4" s="142"/>
      <c r="L4" s="142"/>
      <c r="M4" s="142"/>
      <c r="N4" s="143"/>
      <c r="O4" s="142"/>
      <c r="P4" s="142"/>
      <c r="Q4" s="150"/>
      <c r="R4" s="142"/>
      <c r="S4" s="143"/>
      <c r="T4" s="123"/>
    </row>
    <row r="5" ht="24" customHeight="1" spans="1:20">
      <c r="A5" s="61"/>
      <c r="B5" s="130"/>
      <c r="C5" s="130"/>
      <c r="D5" s="130"/>
      <c r="E5" s="130"/>
      <c r="F5" s="130"/>
      <c r="G5" s="130"/>
      <c r="H5" s="131"/>
      <c r="I5" s="131"/>
      <c r="J5" s="131" t="s">
        <v>55</v>
      </c>
      <c r="K5" s="131" t="s">
        <v>58</v>
      </c>
      <c r="L5" s="131" t="s">
        <v>364</v>
      </c>
      <c r="M5" s="131" t="s">
        <v>365</v>
      </c>
      <c r="N5" s="144" t="s">
        <v>366</v>
      </c>
      <c r="O5" s="145" t="s">
        <v>367</v>
      </c>
      <c r="P5" s="145"/>
      <c r="Q5" s="151"/>
      <c r="R5" s="145"/>
      <c r="S5" s="152"/>
      <c r="T5" s="132"/>
    </row>
    <row r="6" ht="54" customHeight="1" spans="1:20">
      <c r="A6" s="64"/>
      <c r="B6" s="132"/>
      <c r="C6" s="132"/>
      <c r="D6" s="132"/>
      <c r="E6" s="132"/>
      <c r="F6" s="132"/>
      <c r="G6" s="132"/>
      <c r="H6" s="133"/>
      <c r="I6" s="133"/>
      <c r="J6" s="133"/>
      <c r="K6" s="133" t="s">
        <v>57</v>
      </c>
      <c r="L6" s="133"/>
      <c r="M6" s="133"/>
      <c r="N6" s="146"/>
      <c r="O6" s="133" t="s">
        <v>57</v>
      </c>
      <c r="P6" s="133" t="s">
        <v>64</v>
      </c>
      <c r="Q6" s="132" t="s">
        <v>65</v>
      </c>
      <c r="R6" s="133" t="s">
        <v>66</v>
      </c>
      <c r="S6" s="146" t="s">
        <v>67</v>
      </c>
      <c r="T6" s="132" t="s">
        <v>68</v>
      </c>
    </row>
    <row r="7" ht="17.25" customHeight="1" spans="1:20">
      <c r="A7" s="65">
        <v>1</v>
      </c>
      <c r="B7" s="132">
        <v>2</v>
      </c>
      <c r="C7" s="65">
        <v>3</v>
      </c>
      <c r="D7" s="65">
        <v>4</v>
      </c>
      <c r="E7" s="132">
        <v>5</v>
      </c>
      <c r="F7" s="65">
        <v>6</v>
      </c>
      <c r="G7" s="65">
        <v>7</v>
      </c>
      <c r="H7" s="132">
        <v>8</v>
      </c>
      <c r="I7" s="65">
        <v>9</v>
      </c>
      <c r="J7" s="65">
        <v>10</v>
      </c>
      <c r="K7" s="132">
        <v>11</v>
      </c>
      <c r="L7" s="65">
        <v>12</v>
      </c>
      <c r="M7" s="65">
        <v>13</v>
      </c>
      <c r="N7" s="132">
        <v>14</v>
      </c>
      <c r="O7" s="65">
        <v>15</v>
      </c>
      <c r="P7" s="65">
        <v>16</v>
      </c>
      <c r="Q7" s="132">
        <v>17</v>
      </c>
      <c r="R7" s="65">
        <v>18</v>
      </c>
      <c r="S7" s="65">
        <v>19</v>
      </c>
      <c r="T7" s="65">
        <v>20</v>
      </c>
    </row>
    <row r="8" ht="21" customHeight="1" spans="1:20">
      <c r="A8" s="134"/>
      <c r="B8" s="135"/>
      <c r="C8" s="135"/>
      <c r="D8" s="135"/>
      <c r="E8" s="135"/>
      <c r="F8" s="135"/>
      <c r="G8" s="135"/>
      <c r="H8" s="136"/>
      <c r="I8" s="136"/>
      <c r="J8" s="122"/>
      <c r="K8" s="122"/>
      <c r="L8" s="122"/>
      <c r="M8" s="122"/>
      <c r="N8" s="122"/>
      <c r="O8" s="122"/>
      <c r="P8" s="122"/>
      <c r="Q8" s="122"/>
      <c r="R8" s="122"/>
      <c r="S8" s="122"/>
      <c r="T8" s="122"/>
    </row>
    <row r="9" ht="21" customHeight="1" spans="1:20">
      <c r="A9" s="137" t="s">
        <v>182</v>
      </c>
      <c r="B9" s="138"/>
      <c r="C9" s="138"/>
      <c r="D9" s="138"/>
      <c r="E9" s="138"/>
      <c r="F9" s="138"/>
      <c r="G9" s="138"/>
      <c r="H9" s="139"/>
      <c r="I9" s="147"/>
      <c r="J9" s="122"/>
      <c r="K9" s="122"/>
      <c r="L9" s="122"/>
      <c r="M9" s="122"/>
      <c r="N9" s="122"/>
      <c r="O9" s="122"/>
      <c r="P9" s="122"/>
      <c r="Q9" s="122"/>
      <c r="R9" s="122"/>
      <c r="S9" s="122"/>
      <c r="T9" s="122"/>
    </row>
    <row r="10" customHeight="1" spans="1:1">
      <c r="A10" t="s">
        <v>377</v>
      </c>
    </row>
  </sheetData>
  <mergeCells count="19">
    <mergeCell ref="A2:T2"/>
    <mergeCell ref="A3:I3"/>
    <mergeCell ref="J4:T4"/>
    <mergeCell ref="O5:T5"/>
    <mergeCell ref="A9:I9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M9"/>
  <sheetViews>
    <sheetView showZeros="0" workbookViewId="0">
      <selection activeCell="B23" sqref="B23"/>
    </sheetView>
  </sheetViews>
  <sheetFormatPr defaultColWidth="9.14166666666667" defaultRowHeight="14.25" customHeight="1"/>
  <cols>
    <col min="1" max="1" width="37.7083333333333" customWidth="1"/>
    <col min="2" max="13" width="20" customWidth="1"/>
  </cols>
  <sheetData>
    <row r="1" ht="17.25" customHeight="1" spans="4:13">
      <c r="D1" s="114"/>
      <c r="M1" s="52" t="s">
        <v>378</v>
      </c>
    </row>
    <row r="2" ht="41.25" customHeight="1" spans="1:13">
      <c r="A2" s="115" t="str">
        <f>"2026"&amp;"年对下转移支付预算表"</f>
        <v>2026年对下转移支付预算表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110"/>
    </row>
    <row r="3" ht="18" customHeight="1" spans="1:13">
      <c r="A3" s="116" t="str">
        <f>"单位名称："&amp;"昆明市东川区碧谷中心学校"</f>
        <v>单位名称：昆明市东川区碧谷中心学校</v>
      </c>
      <c r="B3" s="117"/>
      <c r="C3" s="117"/>
      <c r="D3" s="118"/>
      <c r="E3" s="119"/>
      <c r="F3" s="119"/>
      <c r="G3" s="119"/>
      <c r="H3" s="119"/>
      <c r="I3" s="119"/>
      <c r="M3" s="57" t="s">
        <v>1</v>
      </c>
    </row>
    <row r="4" ht="19.5" customHeight="1" spans="1:13">
      <c r="A4" s="74" t="s">
        <v>379</v>
      </c>
      <c r="B4" s="12" t="s">
        <v>200</v>
      </c>
      <c r="C4" s="13"/>
      <c r="D4" s="13"/>
      <c r="E4" s="12" t="s">
        <v>380</v>
      </c>
      <c r="F4" s="13"/>
      <c r="G4" s="13"/>
      <c r="H4" s="13"/>
      <c r="I4" s="13"/>
      <c r="J4" s="13"/>
      <c r="K4" s="13"/>
      <c r="L4" s="13"/>
      <c r="M4" s="123"/>
    </row>
    <row r="5" ht="40.5" customHeight="1" spans="1:13">
      <c r="A5" s="65"/>
      <c r="B5" s="75" t="s">
        <v>55</v>
      </c>
      <c r="C5" s="59" t="s">
        <v>58</v>
      </c>
      <c r="D5" s="120" t="s">
        <v>364</v>
      </c>
      <c r="E5" s="94"/>
      <c r="F5" s="94"/>
      <c r="G5" s="94"/>
      <c r="H5" s="94"/>
      <c r="I5" s="94"/>
      <c r="J5" s="94"/>
      <c r="K5" s="94"/>
      <c r="L5" s="94"/>
      <c r="M5" s="124"/>
    </row>
    <row r="6" ht="19.5" customHeight="1" spans="1:13">
      <c r="A6" s="66">
        <v>1</v>
      </c>
      <c r="B6" s="66">
        <v>2</v>
      </c>
      <c r="C6" s="66">
        <v>3</v>
      </c>
      <c r="D6" s="121">
        <v>4</v>
      </c>
      <c r="E6" s="82">
        <v>5</v>
      </c>
      <c r="F6" s="66">
        <v>6</v>
      </c>
      <c r="G6" s="66">
        <v>7</v>
      </c>
      <c r="H6" s="121">
        <v>8</v>
      </c>
      <c r="I6" s="66">
        <v>9</v>
      </c>
      <c r="J6" s="66">
        <v>10</v>
      </c>
      <c r="K6" s="66">
        <v>11</v>
      </c>
      <c r="L6" s="66">
        <v>13</v>
      </c>
      <c r="M6" s="82">
        <v>24</v>
      </c>
    </row>
    <row r="7" ht="19.5" customHeight="1" spans="1:13">
      <c r="A7" s="76"/>
      <c r="B7" s="122"/>
      <c r="C7" s="122"/>
      <c r="D7" s="122"/>
      <c r="E7" s="122"/>
      <c r="F7" s="122"/>
      <c r="G7" s="122"/>
      <c r="H7" s="122"/>
      <c r="I7" s="122"/>
      <c r="J7" s="122"/>
      <c r="K7" s="122"/>
      <c r="L7" s="122"/>
      <c r="M7" s="122"/>
    </row>
    <row r="8" ht="19.5" customHeight="1" spans="1:13">
      <c r="A8" s="112"/>
      <c r="B8" s="122"/>
      <c r="C8" s="122"/>
      <c r="D8" s="122"/>
      <c r="E8" s="122"/>
      <c r="F8" s="122"/>
      <c r="G8" s="122"/>
      <c r="H8" s="122"/>
      <c r="I8" s="122"/>
      <c r="J8" s="122"/>
      <c r="K8" s="122"/>
      <c r="L8" s="122"/>
      <c r="M8" s="122"/>
    </row>
    <row r="9" customHeight="1" spans="1:1">
      <c r="A9" t="s">
        <v>381</v>
      </c>
    </row>
  </sheetData>
  <mergeCells count="5">
    <mergeCell ref="A2:M2"/>
    <mergeCell ref="A3:I3"/>
    <mergeCell ref="B4:D4"/>
    <mergeCell ref="E4:M4"/>
    <mergeCell ref="A4:A5"/>
  </mergeCells>
  <printOptions horizontalCentered="1"/>
  <pageMargins left="0.96" right="0.96" top="0.72" bottom="0.72" header="0" footer="0"/>
  <pageSetup paperSize="9" scale="57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8"/>
  <sheetViews>
    <sheetView showZeros="0" workbookViewId="0">
      <selection activeCell="A8" sqref="A8"/>
    </sheetView>
  </sheetViews>
  <sheetFormatPr defaultColWidth="9.14166666666667" defaultRowHeight="12" customHeight="1" outlineLevelRow="7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6.5" customHeight="1" spans="10:10">
      <c r="J1" s="52" t="s">
        <v>382</v>
      </c>
    </row>
    <row r="2" ht="41.25" customHeight="1" spans="1:10">
      <c r="A2" s="109" t="str">
        <f>"2026"&amp;"年对下转移支付绩效目标表"</f>
        <v>2026年对下转移支付绩效目标表</v>
      </c>
      <c r="B2" s="53"/>
      <c r="C2" s="53"/>
      <c r="D2" s="53"/>
      <c r="E2" s="53"/>
      <c r="F2" s="110"/>
      <c r="G2" s="53"/>
      <c r="H2" s="110"/>
      <c r="I2" s="110"/>
      <c r="J2" s="53"/>
    </row>
    <row r="3" ht="17.25" customHeight="1" spans="1:1">
      <c r="A3" s="54" t="str">
        <f>"单位名称："&amp;"昆明市东川区碧谷中心学校"</f>
        <v>单位名称：昆明市东川区碧谷中心学校</v>
      </c>
    </row>
    <row r="4" ht="44.25" customHeight="1" spans="1:10">
      <c r="A4" s="17" t="s">
        <v>379</v>
      </c>
      <c r="B4" s="17" t="s">
        <v>280</v>
      </c>
      <c r="C4" s="17" t="s">
        <v>281</v>
      </c>
      <c r="D4" s="17" t="s">
        <v>282</v>
      </c>
      <c r="E4" s="17" t="s">
        <v>283</v>
      </c>
      <c r="F4" s="111" t="s">
        <v>284</v>
      </c>
      <c r="G4" s="17" t="s">
        <v>285</v>
      </c>
      <c r="H4" s="111" t="s">
        <v>286</v>
      </c>
      <c r="I4" s="111" t="s">
        <v>287</v>
      </c>
      <c r="J4" s="17" t="s">
        <v>288</v>
      </c>
    </row>
    <row r="5" ht="14.25" customHeight="1" spans="1:10">
      <c r="A5" s="17">
        <v>1</v>
      </c>
      <c r="B5" s="17">
        <v>2</v>
      </c>
      <c r="C5" s="17">
        <v>3</v>
      </c>
      <c r="D5" s="17">
        <v>4</v>
      </c>
      <c r="E5" s="17">
        <v>5</v>
      </c>
      <c r="F5" s="111">
        <v>6</v>
      </c>
      <c r="G5" s="17">
        <v>7</v>
      </c>
      <c r="H5" s="111">
        <v>8</v>
      </c>
      <c r="I5" s="111">
        <v>9</v>
      </c>
      <c r="J5" s="17">
        <v>10</v>
      </c>
    </row>
    <row r="6" ht="42" customHeight="1" spans="1:10">
      <c r="A6" s="76"/>
      <c r="B6" s="112"/>
      <c r="C6" s="112"/>
      <c r="D6" s="112"/>
      <c r="E6" s="100"/>
      <c r="F6" s="113"/>
      <c r="G6" s="100"/>
      <c r="H6" s="113"/>
      <c r="I6" s="113"/>
      <c r="J6" s="100"/>
    </row>
    <row r="7" ht="42" customHeight="1" spans="1:10">
      <c r="A7" s="76"/>
      <c r="B7" s="67"/>
      <c r="C7" s="67"/>
      <c r="D7" s="67"/>
      <c r="E7" s="76"/>
      <c r="F7" s="67"/>
      <c r="G7" s="76"/>
      <c r="H7" s="67"/>
      <c r="I7" s="67"/>
      <c r="J7" s="76"/>
    </row>
    <row r="8" customHeight="1" spans="1:1">
      <c r="A8" t="s">
        <v>383</v>
      </c>
    </row>
  </sheetData>
  <mergeCells count="2">
    <mergeCell ref="A2:J2"/>
    <mergeCell ref="A3:H3"/>
  </mergeCells>
  <printOptions horizontalCentered="1"/>
  <pageMargins left="0.96" right="0.96" top="0.72" bottom="0.72" header="0" footer="0"/>
  <pageSetup paperSize="9" scale="6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I9"/>
  <sheetViews>
    <sheetView showZeros="0" workbookViewId="0">
      <selection activeCell="A9" sqref="A9"/>
    </sheetView>
  </sheetViews>
  <sheetFormatPr defaultColWidth="10.425" defaultRowHeight="14.25" customHeight="1"/>
  <cols>
    <col min="1" max="3" width="33.7083333333333" customWidth="1"/>
    <col min="4" max="4" width="45.575" customWidth="1"/>
    <col min="5" max="5" width="27.575" customWidth="1"/>
    <col min="6" max="6" width="21.7083333333333" customWidth="1"/>
    <col min="7" max="9" width="26.2833333333333" customWidth="1"/>
  </cols>
  <sheetData>
    <row r="1" customHeight="1" spans="1:9">
      <c r="A1" s="84" t="s">
        <v>384</v>
      </c>
      <c r="B1" s="85"/>
      <c r="C1" s="85"/>
      <c r="D1" s="86"/>
      <c r="E1" s="86"/>
      <c r="F1" s="86"/>
      <c r="G1" s="85"/>
      <c r="H1" s="85"/>
      <c r="I1" s="86"/>
    </row>
    <row r="2" ht="41.25" customHeight="1" spans="1:9">
      <c r="A2" s="87" t="str">
        <f>"2026"&amp;"年新增资产配置预算表"</f>
        <v>2026年新增资产配置预算表</v>
      </c>
      <c r="B2" s="88"/>
      <c r="C2" s="88"/>
      <c r="D2" s="89"/>
      <c r="E2" s="89"/>
      <c r="F2" s="89"/>
      <c r="G2" s="88"/>
      <c r="H2" s="88"/>
      <c r="I2" s="89"/>
    </row>
    <row r="3" customHeight="1" spans="1:9">
      <c r="A3" s="90" t="str">
        <f>"单位名称："&amp;"昆明市东川区碧谷中心学校"</f>
        <v>单位名称：昆明市东川区碧谷中心学校</v>
      </c>
      <c r="B3" s="91"/>
      <c r="C3" s="91"/>
      <c r="D3" s="92"/>
      <c r="F3" s="89"/>
      <c r="G3" s="88"/>
      <c r="H3" s="88"/>
      <c r="I3" s="108" t="s">
        <v>1</v>
      </c>
    </row>
    <row r="4" ht="28.5" customHeight="1" spans="1:9">
      <c r="A4" s="93" t="s">
        <v>192</v>
      </c>
      <c r="B4" s="94" t="s">
        <v>193</v>
      </c>
      <c r="C4" s="95" t="s">
        <v>385</v>
      </c>
      <c r="D4" s="93" t="s">
        <v>386</v>
      </c>
      <c r="E4" s="93" t="s">
        <v>387</v>
      </c>
      <c r="F4" s="93" t="s">
        <v>388</v>
      </c>
      <c r="G4" s="94" t="s">
        <v>389</v>
      </c>
      <c r="H4" s="82"/>
      <c r="I4" s="93"/>
    </row>
    <row r="5" ht="21" customHeight="1" spans="1:9">
      <c r="A5" s="95"/>
      <c r="B5" s="96"/>
      <c r="C5" s="96"/>
      <c r="D5" s="97"/>
      <c r="E5" s="96"/>
      <c r="F5" s="96"/>
      <c r="G5" s="94" t="s">
        <v>362</v>
      </c>
      <c r="H5" s="94" t="s">
        <v>390</v>
      </c>
      <c r="I5" s="94" t="s">
        <v>391</v>
      </c>
    </row>
    <row r="6" ht="17.25" customHeight="1" spans="1:9">
      <c r="A6" s="98" t="s">
        <v>82</v>
      </c>
      <c r="B6" s="99" t="s">
        <v>83</v>
      </c>
      <c r="C6" s="98" t="s">
        <v>84</v>
      </c>
      <c r="D6" s="100" t="s">
        <v>85</v>
      </c>
      <c r="E6" s="98" t="s">
        <v>86</v>
      </c>
      <c r="F6" s="99" t="s">
        <v>87</v>
      </c>
      <c r="G6" s="101" t="s">
        <v>88</v>
      </c>
      <c r="H6" s="100" t="s">
        <v>89</v>
      </c>
      <c r="I6" s="100">
        <v>9</v>
      </c>
    </row>
    <row r="7" ht="19.5" customHeight="1" spans="1:9">
      <c r="A7" s="102"/>
      <c r="B7" s="78"/>
      <c r="C7" s="78"/>
      <c r="D7" s="76"/>
      <c r="E7" s="67"/>
      <c r="F7" s="101"/>
      <c r="G7" s="103"/>
      <c r="H7" s="104"/>
      <c r="I7" s="104"/>
    </row>
    <row r="8" ht="19.5" customHeight="1" spans="1:9">
      <c r="A8" s="20" t="s">
        <v>55</v>
      </c>
      <c r="B8" s="105"/>
      <c r="C8" s="105"/>
      <c r="D8" s="106"/>
      <c r="E8" s="107"/>
      <c r="F8" s="107"/>
      <c r="G8" s="103"/>
      <c r="H8" s="104"/>
      <c r="I8" s="104"/>
    </row>
    <row r="9" customHeight="1" spans="1:1">
      <c r="A9" t="s">
        <v>392</v>
      </c>
    </row>
  </sheetData>
  <mergeCells count="11">
    <mergeCell ref="A1:I1"/>
    <mergeCell ref="A2:I2"/>
    <mergeCell ref="A3:C3"/>
    <mergeCell ref="G4:I4"/>
    <mergeCell ref="A8:F8"/>
    <mergeCell ref="A4:A5"/>
    <mergeCell ref="B4:B5"/>
    <mergeCell ref="C4:C5"/>
    <mergeCell ref="D4:D5"/>
    <mergeCell ref="E4:E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1"/>
  <sheetViews>
    <sheetView showZeros="0" workbookViewId="0">
      <selection activeCell="D23" sqref="D23"/>
    </sheetView>
  </sheetViews>
  <sheetFormatPr defaultColWidth="9.14166666666667" defaultRowHeight="14.25" customHeight="1"/>
  <cols>
    <col min="1" max="1" width="19.2833333333333" customWidth="1"/>
    <col min="2" max="2" width="33.85" customWidth="1"/>
    <col min="3" max="3" width="23.85" customWidth="1"/>
    <col min="4" max="4" width="11.1416666666667" customWidth="1"/>
    <col min="5" max="5" width="17.7083333333333" customWidth="1"/>
    <col min="6" max="6" width="9.85" customWidth="1"/>
    <col min="7" max="7" width="17.7083333333333" customWidth="1"/>
    <col min="8" max="11" width="23.1416666666667" customWidth="1"/>
  </cols>
  <sheetData>
    <row r="1" customHeight="1" spans="4:11">
      <c r="D1" s="51"/>
      <c r="E1" s="51"/>
      <c r="F1" s="51"/>
      <c r="G1" s="51"/>
      <c r="K1" s="52" t="s">
        <v>393</v>
      </c>
    </row>
    <row r="2" ht="41.25" customHeight="1" spans="1:11">
      <c r="A2" s="53" t="str">
        <f>"2026"&amp;"年上级补助项目支出预算表"</f>
        <v>2026年上级补助项目支出预算表</v>
      </c>
      <c r="B2" s="53"/>
      <c r="C2" s="53"/>
      <c r="D2" s="53"/>
      <c r="E2" s="53"/>
      <c r="F2" s="53"/>
      <c r="G2" s="53"/>
      <c r="H2" s="53"/>
      <c r="I2" s="53"/>
      <c r="J2" s="53"/>
      <c r="K2" s="53"/>
    </row>
    <row r="3" ht="13.5" customHeight="1" spans="1:11">
      <c r="A3" s="54" t="str">
        <f>"单位名称："&amp;"昆明市东川区碧谷中心学校"</f>
        <v>单位名称：昆明市东川区碧谷中心学校</v>
      </c>
      <c r="B3" s="55"/>
      <c r="C3" s="55"/>
      <c r="D3" s="55"/>
      <c r="E3" s="55"/>
      <c r="F3" s="55"/>
      <c r="G3" s="55"/>
      <c r="H3" s="56"/>
      <c r="I3" s="56"/>
      <c r="J3" s="56"/>
      <c r="K3" s="57" t="s">
        <v>1</v>
      </c>
    </row>
    <row r="4" ht="21.75" customHeight="1" spans="1:11">
      <c r="A4" s="58" t="s">
        <v>254</v>
      </c>
      <c r="B4" s="58" t="s">
        <v>195</v>
      </c>
      <c r="C4" s="58" t="s">
        <v>255</v>
      </c>
      <c r="D4" s="59" t="s">
        <v>196</v>
      </c>
      <c r="E4" s="59" t="s">
        <v>197</v>
      </c>
      <c r="F4" s="59" t="s">
        <v>256</v>
      </c>
      <c r="G4" s="59" t="s">
        <v>257</v>
      </c>
      <c r="H4" s="74" t="s">
        <v>55</v>
      </c>
      <c r="I4" s="12" t="s">
        <v>394</v>
      </c>
      <c r="J4" s="13"/>
      <c r="K4" s="44"/>
    </row>
    <row r="5" ht="21.75" customHeight="1" spans="1:11">
      <c r="A5" s="60"/>
      <c r="B5" s="60"/>
      <c r="C5" s="60"/>
      <c r="D5" s="61"/>
      <c r="E5" s="61"/>
      <c r="F5" s="61"/>
      <c r="G5" s="61"/>
      <c r="H5" s="75"/>
      <c r="I5" s="59" t="s">
        <v>58</v>
      </c>
      <c r="J5" s="59" t="s">
        <v>59</v>
      </c>
      <c r="K5" s="59" t="s">
        <v>60</v>
      </c>
    </row>
    <row r="6" ht="40.5" customHeight="1" spans="1:11">
      <c r="A6" s="63"/>
      <c r="B6" s="63"/>
      <c r="C6" s="63"/>
      <c r="D6" s="64"/>
      <c r="E6" s="64"/>
      <c r="F6" s="64"/>
      <c r="G6" s="64"/>
      <c r="H6" s="65"/>
      <c r="I6" s="64" t="s">
        <v>57</v>
      </c>
      <c r="J6" s="64"/>
      <c r="K6" s="64"/>
    </row>
    <row r="7" ht="15" customHeight="1" spans="1:11">
      <c r="A7" s="66">
        <v>1</v>
      </c>
      <c r="B7" s="66">
        <v>2</v>
      </c>
      <c r="C7" s="66">
        <v>3</v>
      </c>
      <c r="D7" s="66">
        <v>4</v>
      </c>
      <c r="E7" s="66">
        <v>5</v>
      </c>
      <c r="F7" s="66">
        <v>6</v>
      </c>
      <c r="G7" s="66">
        <v>7</v>
      </c>
      <c r="H7" s="66">
        <v>8</v>
      </c>
      <c r="I7" s="66">
        <v>9</v>
      </c>
      <c r="J7" s="82">
        <v>10</v>
      </c>
      <c r="K7" s="82">
        <v>11</v>
      </c>
    </row>
    <row r="8" ht="18.75" customHeight="1" spans="1:11">
      <c r="A8" s="76"/>
      <c r="B8" s="67"/>
      <c r="C8" s="76"/>
      <c r="D8" s="76"/>
      <c r="E8" s="76"/>
      <c r="F8" s="76"/>
      <c r="G8" s="76"/>
      <c r="H8" s="77"/>
      <c r="I8" s="83"/>
      <c r="J8" s="83"/>
      <c r="K8" s="77"/>
    </row>
    <row r="9" ht="18.75" customHeight="1" spans="1:11">
      <c r="A9" s="78"/>
      <c r="B9" s="67"/>
      <c r="C9" s="67"/>
      <c r="D9" s="67"/>
      <c r="E9" s="67"/>
      <c r="F9" s="67"/>
      <c r="G9" s="67"/>
      <c r="H9" s="69"/>
      <c r="I9" s="69"/>
      <c r="J9" s="69"/>
      <c r="K9" s="77"/>
    </row>
    <row r="10" ht="18.75" customHeight="1" spans="1:11">
      <c r="A10" s="79" t="s">
        <v>182</v>
      </c>
      <c r="B10" s="80"/>
      <c r="C10" s="80"/>
      <c r="D10" s="80"/>
      <c r="E10" s="80"/>
      <c r="F10" s="80"/>
      <c r="G10" s="81"/>
      <c r="H10" s="69"/>
      <c r="I10" s="69"/>
      <c r="J10" s="69"/>
      <c r="K10" s="77"/>
    </row>
    <row r="11" customHeight="1" spans="1:1">
      <c r="A11" t="s">
        <v>395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2"/>
  <sheetViews>
    <sheetView showZeros="0" workbookViewId="0">
      <selection activeCell="A1" sqref="A1"/>
    </sheetView>
  </sheetViews>
  <sheetFormatPr defaultColWidth="9.14166666666667" defaultRowHeight="14.25" customHeight="1" outlineLevelCol="6"/>
  <cols>
    <col min="1" max="1" width="35.2833333333333" customWidth="1"/>
    <col min="2" max="4" width="28" customWidth="1"/>
    <col min="5" max="7" width="23.85" customWidth="1"/>
  </cols>
  <sheetData>
    <row r="1" ht="13.5" customHeight="1" spans="4:7">
      <c r="D1" s="51"/>
      <c r="G1" s="52" t="s">
        <v>396</v>
      </c>
    </row>
    <row r="2" ht="41.25" customHeight="1" spans="1:7">
      <c r="A2" s="53" t="str">
        <f>"2026"&amp;"年部门项目中期规划预算表"</f>
        <v>2026年部门项目中期规划预算表</v>
      </c>
      <c r="B2" s="53"/>
      <c r="C2" s="53"/>
      <c r="D2" s="53"/>
      <c r="E2" s="53"/>
      <c r="F2" s="53"/>
      <c r="G2" s="53"/>
    </row>
    <row r="3" ht="13.5" customHeight="1" spans="1:7">
      <c r="A3" s="54" t="str">
        <f>"单位名称："&amp;"昆明市东川区碧谷中心学校"</f>
        <v>单位名称：昆明市东川区碧谷中心学校</v>
      </c>
      <c r="B3" s="55"/>
      <c r="C3" s="55"/>
      <c r="D3" s="55"/>
      <c r="E3" s="56"/>
      <c r="F3" s="56"/>
      <c r="G3" s="57" t="s">
        <v>1</v>
      </c>
    </row>
    <row r="4" ht="21.75" customHeight="1" spans="1:7">
      <c r="A4" s="58" t="s">
        <v>255</v>
      </c>
      <c r="B4" s="58" t="s">
        <v>254</v>
      </c>
      <c r="C4" s="58" t="s">
        <v>195</v>
      </c>
      <c r="D4" s="59" t="s">
        <v>397</v>
      </c>
      <c r="E4" s="12" t="s">
        <v>58</v>
      </c>
      <c r="F4" s="13"/>
      <c r="G4" s="44"/>
    </row>
    <row r="5" ht="21.75" customHeight="1" spans="1:7">
      <c r="A5" s="60"/>
      <c r="B5" s="60"/>
      <c r="C5" s="60"/>
      <c r="D5" s="61"/>
      <c r="E5" s="62" t="str">
        <f>"2026"&amp;"年"</f>
        <v>2026年</v>
      </c>
      <c r="F5" s="59" t="str">
        <f>("2026"+1)&amp;"年"</f>
        <v>2027年</v>
      </c>
      <c r="G5" s="59" t="str">
        <f>("2026"+2)&amp;"年"</f>
        <v>2028年</v>
      </c>
    </row>
    <row r="6" ht="40.5" customHeight="1" spans="1:7">
      <c r="A6" s="63"/>
      <c r="B6" s="63"/>
      <c r="C6" s="63"/>
      <c r="D6" s="64"/>
      <c r="E6" s="65"/>
      <c r="F6" s="64" t="s">
        <v>57</v>
      </c>
      <c r="G6" s="64"/>
    </row>
    <row r="7" ht="15" customHeight="1" spans="1:7">
      <c r="A7" s="66">
        <v>1</v>
      </c>
      <c r="B7" s="66">
        <v>2</v>
      </c>
      <c r="C7" s="66">
        <v>3</v>
      </c>
      <c r="D7" s="66">
        <v>4</v>
      </c>
      <c r="E7" s="66">
        <v>5</v>
      </c>
      <c r="F7" s="66">
        <v>6</v>
      </c>
      <c r="G7" s="66">
        <v>7</v>
      </c>
    </row>
    <row r="8" ht="17.25" customHeight="1" spans="1:7">
      <c r="A8" s="67" t="s">
        <v>70</v>
      </c>
      <c r="B8" s="68"/>
      <c r="C8" s="68"/>
      <c r="D8" s="67"/>
      <c r="E8" s="69">
        <v>249028.52</v>
      </c>
      <c r="F8" s="69"/>
      <c r="G8" s="69"/>
    </row>
    <row r="9" ht="18.75" customHeight="1" spans="1:7">
      <c r="A9" s="67"/>
      <c r="B9" s="67" t="s">
        <v>398</v>
      </c>
      <c r="C9" s="67" t="s">
        <v>262</v>
      </c>
      <c r="D9" s="67" t="s">
        <v>399</v>
      </c>
      <c r="E9" s="69">
        <v>39936</v>
      </c>
      <c r="F9" s="69"/>
      <c r="G9" s="69"/>
    </row>
    <row r="10" ht="18.75" customHeight="1" spans="1:7">
      <c r="A10" s="70"/>
      <c r="B10" s="67" t="s">
        <v>398</v>
      </c>
      <c r="C10" s="67" t="s">
        <v>266</v>
      </c>
      <c r="D10" s="67" t="s">
        <v>399</v>
      </c>
      <c r="E10" s="69">
        <v>129092.52</v>
      </c>
      <c r="F10" s="69"/>
      <c r="G10" s="69"/>
    </row>
    <row r="11" ht="18.75" customHeight="1" spans="1:7">
      <c r="A11" s="70"/>
      <c r="B11" s="67" t="s">
        <v>400</v>
      </c>
      <c r="C11" s="67" t="s">
        <v>269</v>
      </c>
      <c r="D11" s="67" t="s">
        <v>399</v>
      </c>
      <c r="E11" s="69">
        <v>80000</v>
      </c>
      <c r="F11" s="69"/>
      <c r="G11" s="69"/>
    </row>
    <row r="12" ht="18.75" customHeight="1" spans="1:7">
      <c r="A12" s="71" t="s">
        <v>55</v>
      </c>
      <c r="B12" s="72" t="s">
        <v>401</v>
      </c>
      <c r="C12" s="72"/>
      <c r="D12" s="73"/>
      <c r="E12" s="69">
        <v>249028.52</v>
      </c>
      <c r="F12" s="69"/>
      <c r="G12" s="69"/>
    </row>
  </sheetData>
  <mergeCells count="11">
    <mergeCell ref="A2:G2"/>
    <mergeCell ref="A3:D3"/>
    <mergeCell ref="E4:G4"/>
    <mergeCell ref="A12:D12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37"/>
  <sheetViews>
    <sheetView showZeros="0" topLeftCell="A10" workbookViewId="0">
      <selection activeCell="H17" sqref="H17"/>
    </sheetView>
  </sheetViews>
  <sheetFormatPr defaultColWidth="8.575" defaultRowHeight="14.25" customHeight="1"/>
  <cols>
    <col min="1" max="1" width="18.1416666666667" customWidth="1"/>
    <col min="2" max="2" width="23.425" customWidth="1"/>
    <col min="3" max="3" width="21.85" customWidth="1"/>
    <col min="4" max="4" width="15.575" customWidth="1"/>
    <col min="5" max="5" width="31.575" customWidth="1"/>
    <col min="6" max="6" width="15.425" customWidth="1"/>
    <col min="7" max="7" width="16.425" customWidth="1"/>
    <col min="8" max="8" width="29.575" customWidth="1"/>
    <col min="9" max="9" width="30.575" customWidth="1"/>
    <col min="10" max="10" width="23.85" customWidth="1"/>
  </cols>
  <sheetData>
    <row r="1" customHeight="1" spans="1:10">
      <c r="A1" s="1"/>
      <c r="B1" s="1"/>
      <c r="C1" s="1"/>
      <c r="D1" s="1"/>
      <c r="E1" s="1"/>
      <c r="F1" s="1"/>
      <c r="G1" s="1"/>
      <c r="H1" s="1"/>
      <c r="I1" s="1"/>
      <c r="J1" s="43" t="s">
        <v>402</v>
      </c>
    </row>
    <row r="2" ht="41.25" customHeight="1" spans="1:10">
      <c r="A2" s="1" t="str">
        <f>"2026"&amp;"年部门整体支出绩效目标表"</f>
        <v>2026年部门整体支出绩效目标表</v>
      </c>
      <c r="B2" s="2"/>
      <c r="C2" s="2"/>
      <c r="D2" s="2"/>
      <c r="E2" s="2"/>
      <c r="F2" s="2"/>
      <c r="G2" s="2"/>
      <c r="H2" s="2"/>
      <c r="I2" s="2"/>
      <c r="J2" s="2"/>
    </row>
    <row r="3" ht="17.25" customHeight="1" spans="1:10">
      <c r="A3" s="3" t="str">
        <f>"单位名称："&amp;"昆明市东川区碧谷中心学校"</f>
        <v>单位名称：昆明市东川区碧谷中心学校</v>
      </c>
      <c r="B3" s="3"/>
      <c r="C3" s="4"/>
      <c r="D3" s="5"/>
      <c r="E3" s="5"/>
      <c r="F3" s="5"/>
      <c r="G3" s="5"/>
      <c r="H3" s="5"/>
      <c r="I3" s="5"/>
      <c r="J3" s="237" t="s">
        <v>1</v>
      </c>
    </row>
    <row r="4" ht="30" customHeight="1" spans="1:10">
      <c r="A4" s="6" t="s">
        <v>403</v>
      </c>
      <c r="B4" s="7">
        <v>105028</v>
      </c>
      <c r="C4" s="8"/>
      <c r="D4" s="8"/>
      <c r="E4" s="9"/>
      <c r="F4" s="10" t="s">
        <v>404</v>
      </c>
      <c r="G4" s="9"/>
      <c r="H4" s="11" t="s">
        <v>70</v>
      </c>
      <c r="I4" s="8"/>
      <c r="J4" s="9"/>
    </row>
    <row r="5" ht="32.25" customHeight="1" spans="1:10">
      <c r="A5" s="12" t="s">
        <v>405</v>
      </c>
      <c r="B5" s="13"/>
      <c r="C5" s="13"/>
      <c r="D5" s="13"/>
      <c r="E5" s="13"/>
      <c r="F5" s="13"/>
      <c r="G5" s="13"/>
      <c r="H5" s="13"/>
      <c r="I5" s="44"/>
      <c r="J5" s="45" t="s">
        <v>406</v>
      </c>
    </row>
    <row r="6" ht="99.75" customHeight="1" spans="1:10">
      <c r="A6" s="14" t="s">
        <v>407</v>
      </c>
      <c r="B6" s="15" t="s">
        <v>408</v>
      </c>
      <c r="C6" s="16" t="s">
        <v>409</v>
      </c>
      <c r="D6" s="16"/>
      <c r="E6" s="16"/>
      <c r="F6" s="16"/>
      <c r="G6" s="16"/>
      <c r="H6" s="16"/>
      <c r="I6" s="16"/>
      <c r="J6" s="46" t="s">
        <v>410</v>
      </c>
    </row>
    <row r="7" ht="99.75" customHeight="1" spans="1:10">
      <c r="A7" s="14"/>
      <c r="B7" s="15" t="str">
        <f>"总体绩效目标（"&amp;"2026"&amp;"-"&amp;("2026"+2)&amp;"年期间）"</f>
        <v>总体绩效目标（2026-2028年期间）</v>
      </c>
      <c r="C7" s="16" t="s">
        <v>411</v>
      </c>
      <c r="D7" s="16"/>
      <c r="E7" s="16"/>
      <c r="F7" s="16"/>
      <c r="G7" s="16"/>
      <c r="H7" s="16"/>
      <c r="I7" s="16"/>
      <c r="J7" s="46" t="s">
        <v>412</v>
      </c>
    </row>
    <row r="8" ht="75" customHeight="1" spans="1:10">
      <c r="A8" s="15" t="s">
        <v>413</v>
      </c>
      <c r="B8" s="17" t="str">
        <f>"预算年度（"&amp;"2026"&amp;"年）绩效目标"</f>
        <v>预算年度（2026年）绩效目标</v>
      </c>
      <c r="C8" s="18" t="s">
        <v>414</v>
      </c>
      <c r="D8" s="18"/>
      <c r="E8" s="18"/>
      <c r="F8" s="18"/>
      <c r="G8" s="18"/>
      <c r="H8" s="18"/>
      <c r="I8" s="18"/>
      <c r="J8" s="47" t="s">
        <v>415</v>
      </c>
    </row>
    <row r="9" ht="32.25" customHeight="1" spans="1:10">
      <c r="A9" s="19" t="s">
        <v>416</v>
      </c>
      <c r="B9" s="19"/>
      <c r="C9" s="19"/>
      <c r="D9" s="19"/>
      <c r="E9" s="19"/>
      <c r="F9" s="19"/>
      <c r="G9" s="19"/>
      <c r="H9" s="19"/>
      <c r="I9" s="19"/>
      <c r="J9" s="19"/>
    </row>
    <row r="10" ht="32.25" customHeight="1" spans="1:10">
      <c r="A10" s="15" t="s">
        <v>417</v>
      </c>
      <c r="B10" s="15"/>
      <c r="C10" s="14" t="s">
        <v>418</v>
      </c>
      <c r="D10" s="14"/>
      <c r="E10" s="14"/>
      <c r="F10" s="14" t="s">
        <v>419</v>
      </c>
      <c r="G10" s="14"/>
      <c r="H10" s="14" t="s">
        <v>420</v>
      </c>
      <c r="I10" s="14"/>
      <c r="J10" s="14"/>
    </row>
    <row r="11" ht="32.25" customHeight="1" spans="1:10">
      <c r="A11" s="15"/>
      <c r="B11" s="15"/>
      <c r="C11" s="14"/>
      <c r="D11" s="14"/>
      <c r="E11" s="14"/>
      <c r="F11" s="14"/>
      <c r="G11" s="14"/>
      <c r="H11" s="15" t="s">
        <v>421</v>
      </c>
      <c r="I11" s="15" t="s">
        <v>422</v>
      </c>
      <c r="J11" s="15" t="s">
        <v>423</v>
      </c>
    </row>
    <row r="12" ht="24" customHeight="1" spans="1:10">
      <c r="A12" s="20" t="s">
        <v>55</v>
      </c>
      <c r="B12" s="21"/>
      <c r="C12" s="21"/>
      <c r="D12" s="21"/>
      <c r="E12" s="21"/>
      <c r="F12" s="21"/>
      <c r="G12" s="22"/>
      <c r="H12" s="23">
        <f>SUM(H13:H17)</f>
        <v>39232819.76</v>
      </c>
      <c r="I12" s="23">
        <f>SUM(I13:I17)</f>
        <v>37870319.76</v>
      </c>
      <c r="J12" s="23">
        <f>SUM(J13:J16)</f>
        <v>1362500</v>
      </c>
    </row>
    <row r="13" ht="24" customHeight="1" spans="1:10">
      <c r="A13" s="24" t="s">
        <v>98</v>
      </c>
      <c r="B13" s="25"/>
      <c r="C13" s="24" t="s">
        <v>424</v>
      </c>
      <c r="D13" s="26"/>
      <c r="E13" s="26"/>
      <c r="F13" s="26"/>
      <c r="G13" s="25"/>
      <c r="H13" s="23">
        <v>25665934.24</v>
      </c>
      <c r="I13" s="23">
        <v>24305934.24</v>
      </c>
      <c r="J13" s="23">
        <v>1360000</v>
      </c>
    </row>
    <row r="14" ht="24" customHeight="1" spans="1:10">
      <c r="A14" s="24" t="s">
        <v>108</v>
      </c>
      <c r="B14" s="25"/>
      <c r="C14" s="24" t="s">
        <v>425</v>
      </c>
      <c r="D14" s="26"/>
      <c r="E14" s="26"/>
      <c r="F14" s="26"/>
      <c r="G14" s="25"/>
      <c r="H14" s="23">
        <v>7177258.52</v>
      </c>
      <c r="I14" s="23">
        <v>7177258.52</v>
      </c>
      <c r="J14" s="23"/>
    </row>
    <row r="15" ht="24" customHeight="1" spans="1:10">
      <c r="A15" s="24" t="s">
        <v>124</v>
      </c>
      <c r="B15" s="25"/>
      <c r="C15" s="24" t="s">
        <v>426</v>
      </c>
      <c r="D15" s="26"/>
      <c r="E15" s="26"/>
      <c r="F15" s="26"/>
      <c r="G15" s="25"/>
      <c r="H15" s="23">
        <v>3763150</v>
      </c>
      <c r="I15" s="23">
        <v>3763150</v>
      </c>
      <c r="J15" s="23"/>
    </row>
    <row r="16" ht="24" customHeight="1" spans="1:10">
      <c r="A16" s="24" t="s">
        <v>134</v>
      </c>
      <c r="B16" s="25"/>
      <c r="C16" s="24" t="s">
        <v>427</v>
      </c>
      <c r="D16" s="26"/>
      <c r="E16" s="26"/>
      <c r="F16" s="26"/>
      <c r="G16" s="25"/>
      <c r="H16" s="23">
        <v>2500</v>
      </c>
      <c r="I16" s="23">
        <v>0</v>
      </c>
      <c r="J16" s="23">
        <v>2500</v>
      </c>
    </row>
    <row r="17" ht="34.5" customHeight="1" spans="1:10">
      <c r="A17" s="24" t="s">
        <v>139</v>
      </c>
      <c r="B17" s="25"/>
      <c r="C17" s="24" t="s">
        <v>428</v>
      </c>
      <c r="D17" s="26"/>
      <c r="E17" s="26"/>
      <c r="F17" s="26"/>
      <c r="G17" s="25"/>
      <c r="H17" s="27">
        <v>2623977</v>
      </c>
      <c r="I17" s="27">
        <v>2623977</v>
      </c>
      <c r="J17" s="27"/>
    </row>
    <row r="18" ht="32.25" customHeight="1" spans="1:10">
      <c r="A18" s="19" t="s">
        <v>429</v>
      </c>
      <c r="B18" s="19"/>
      <c r="C18" s="19"/>
      <c r="D18" s="19"/>
      <c r="E18" s="19"/>
      <c r="F18" s="19"/>
      <c r="G18" s="19"/>
      <c r="H18" s="19"/>
      <c r="I18" s="19"/>
      <c r="J18" s="19"/>
    </row>
    <row r="19" ht="32.25" customHeight="1" spans="1:10">
      <c r="A19" s="28" t="s">
        <v>430</v>
      </c>
      <c r="B19" s="28"/>
      <c r="C19" s="28"/>
      <c r="D19" s="28"/>
      <c r="E19" s="28"/>
      <c r="F19" s="28"/>
      <c r="G19" s="28"/>
      <c r="H19" s="29" t="s">
        <v>431</v>
      </c>
      <c r="I19" s="48" t="s">
        <v>288</v>
      </c>
      <c r="J19" s="29" t="s">
        <v>432</v>
      </c>
    </row>
    <row r="20" ht="36" customHeight="1" spans="1:10">
      <c r="A20" s="30" t="s">
        <v>281</v>
      </c>
      <c r="B20" s="30" t="s">
        <v>433</v>
      </c>
      <c r="C20" s="31" t="s">
        <v>283</v>
      </c>
      <c r="D20" s="31" t="s">
        <v>284</v>
      </c>
      <c r="E20" s="31" t="s">
        <v>285</v>
      </c>
      <c r="F20" s="31" t="s">
        <v>286</v>
      </c>
      <c r="G20" s="31" t="s">
        <v>287</v>
      </c>
      <c r="H20" s="32"/>
      <c r="I20" s="32"/>
      <c r="J20" s="32"/>
    </row>
    <row r="21" ht="40" customHeight="1" spans="1:10">
      <c r="A21" s="33" t="s">
        <v>290</v>
      </c>
      <c r="B21" s="33" t="s">
        <v>308</v>
      </c>
      <c r="C21" s="33" t="s">
        <v>434</v>
      </c>
      <c r="D21" s="34" t="s">
        <v>435</v>
      </c>
      <c r="E21" s="35" t="s">
        <v>436</v>
      </c>
      <c r="F21" s="34" t="s">
        <v>311</v>
      </c>
      <c r="G21" s="34" t="s">
        <v>306</v>
      </c>
      <c r="H21" s="36" t="s">
        <v>437</v>
      </c>
      <c r="I21" s="49" t="s">
        <v>438</v>
      </c>
      <c r="J21" s="33" t="s">
        <v>439</v>
      </c>
    </row>
    <row r="22" ht="40" customHeight="1" spans="1:10">
      <c r="A22" s="37"/>
      <c r="B22" s="37"/>
      <c r="C22" s="33" t="s">
        <v>440</v>
      </c>
      <c r="D22" s="34" t="s">
        <v>435</v>
      </c>
      <c r="E22" s="35" t="s">
        <v>441</v>
      </c>
      <c r="F22" s="34" t="s">
        <v>311</v>
      </c>
      <c r="G22" s="34" t="s">
        <v>306</v>
      </c>
      <c r="H22" s="36" t="s">
        <v>437</v>
      </c>
      <c r="I22" s="49" t="s">
        <v>442</v>
      </c>
      <c r="J22" s="33" t="s">
        <v>439</v>
      </c>
    </row>
    <row r="23" ht="40" customHeight="1" spans="1:10">
      <c r="A23" s="37"/>
      <c r="B23" s="37"/>
      <c r="C23" s="33" t="s">
        <v>443</v>
      </c>
      <c r="D23" s="34" t="s">
        <v>435</v>
      </c>
      <c r="E23" s="35" t="s">
        <v>444</v>
      </c>
      <c r="F23" s="38" t="s">
        <v>295</v>
      </c>
      <c r="G23" s="34" t="s">
        <v>306</v>
      </c>
      <c r="H23" s="36" t="s">
        <v>437</v>
      </c>
      <c r="I23" s="50" t="s">
        <v>445</v>
      </c>
      <c r="J23" s="33" t="s">
        <v>446</v>
      </c>
    </row>
    <row r="24" ht="40" customHeight="1" spans="1:10">
      <c r="A24" s="37"/>
      <c r="B24" s="33" t="s">
        <v>319</v>
      </c>
      <c r="C24" s="33" t="s">
        <v>447</v>
      </c>
      <c r="D24" s="34" t="s">
        <v>435</v>
      </c>
      <c r="E24" s="35" t="s">
        <v>305</v>
      </c>
      <c r="F24" s="38" t="s">
        <v>295</v>
      </c>
      <c r="G24" s="34" t="s">
        <v>306</v>
      </c>
      <c r="H24" s="36" t="s">
        <v>437</v>
      </c>
      <c r="I24" s="33" t="s">
        <v>448</v>
      </c>
      <c r="J24" s="33" t="s">
        <v>449</v>
      </c>
    </row>
    <row r="25" ht="40" customHeight="1" spans="1:10">
      <c r="A25" s="37"/>
      <c r="B25" s="33" t="s">
        <v>450</v>
      </c>
      <c r="C25" s="39" t="s">
        <v>98</v>
      </c>
      <c r="D25" s="34" t="s">
        <v>435</v>
      </c>
      <c r="E25" s="40">
        <v>25665934.24</v>
      </c>
      <c r="F25" s="38" t="s">
        <v>451</v>
      </c>
      <c r="G25" s="34" t="s">
        <v>306</v>
      </c>
      <c r="H25" s="36" t="s">
        <v>437</v>
      </c>
      <c r="I25" s="50" t="s">
        <v>452</v>
      </c>
      <c r="J25" s="33" t="s">
        <v>439</v>
      </c>
    </row>
    <row r="26" ht="40" customHeight="1" spans="1:10">
      <c r="A26" s="37"/>
      <c r="B26" s="37"/>
      <c r="C26" s="39" t="s">
        <v>108</v>
      </c>
      <c r="D26" s="34" t="s">
        <v>435</v>
      </c>
      <c r="E26" s="40">
        <v>7177258.52</v>
      </c>
      <c r="F26" s="38" t="s">
        <v>451</v>
      </c>
      <c r="G26" s="34" t="s">
        <v>306</v>
      </c>
      <c r="H26" s="36" t="s">
        <v>437</v>
      </c>
      <c r="I26" s="50" t="s">
        <v>452</v>
      </c>
      <c r="J26" s="33" t="s">
        <v>439</v>
      </c>
    </row>
    <row r="27" ht="40" customHeight="1" spans="1:10">
      <c r="A27" s="37"/>
      <c r="B27" s="37"/>
      <c r="C27" s="39" t="s">
        <v>124</v>
      </c>
      <c r="D27" s="34" t="s">
        <v>435</v>
      </c>
      <c r="E27" s="40">
        <v>3763150</v>
      </c>
      <c r="F27" s="38" t="s">
        <v>451</v>
      </c>
      <c r="G27" s="34" t="s">
        <v>306</v>
      </c>
      <c r="H27" s="36" t="s">
        <v>437</v>
      </c>
      <c r="I27" s="50" t="s">
        <v>452</v>
      </c>
      <c r="J27" s="33" t="s">
        <v>439</v>
      </c>
    </row>
    <row r="28" ht="40" customHeight="1" spans="1:10">
      <c r="A28" s="37"/>
      <c r="B28" s="37"/>
      <c r="C28" s="39" t="s">
        <v>134</v>
      </c>
      <c r="D28" s="34" t="s">
        <v>435</v>
      </c>
      <c r="E28" s="40">
        <v>2500</v>
      </c>
      <c r="F28" s="38" t="s">
        <v>451</v>
      </c>
      <c r="G28" s="34" t="s">
        <v>306</v>
      </c>
      <c r="H28" s="36" t="s">
        <v>437</v>
      </c>
      <c r="I28" s="50" t="s">
        <v>452</v>
      </c>
      <c r="J28" s="33" t="s">
        <v>439</v>
      </c>
    </row>
    <row r="29" ht="40" customHeight="1" spans="1:10">
      <c r="A29" s="37"/>
      <c r="B29" s="37"/>
      <c r="C29" s="39" t="s">
        <v>139</v>
      </c>
      <c r="D29" s="34" t="s">
        <v>435</v>
      </c>
      <c r="E29" s="41">
        <v>2623977</v>
      </c>
      <c r="F29" s="38" t="s">
        <v>451</v>
      </c>
      <c r="G29" s="34" t="s">
        <v>306</v>
      </c>
      <c r="H29" s="36" t="s">
        <v>437</v>
      </c>
      <c r="I29" s="50" t="s">
        <v>452</v>
      </c>
      <c r="J29" s="33" t="s">
        <v>439</v>
      </c>
    </row>
    <row r="30" ht="40" customHeight="1" spans="1:10">
      <c r="A30" s="33" t="s">
        <v>297</v>
      </c>
      <c r="B30" s="33" t="s">
        <v>453</v>
      </c>
      <c r="C30" s="33" t="s">
        <v>454</v>
      </c>
      <c r="D30" s="34" t="s">
        <v>435</v>
      </c>
      <c r="E30" s="42">
        <v>90</v>
      </c>
      <c r="F30" s="38" t="s">
        <v>295</v>
      </c>
      <c r="G30" s="34" t="s">
        <v>306</v>
      </c>
      <c r="H30" s="36" t="s">
        <v>437</v>
      </c>
      <c r="I30" s="33" t="s">
        <v>455</v>
      </c>
      <c r="J30" s="33" t="s">
        <v>449</v>
      </c>
    </row>
    <row r="31" ht="40" customHeight="1" spans="1:10">
      <c r="A31" s="33"/>
      <c r="B31" s="33" t="s">
        <v>456</v>
      </c>
      <c r="C31" s="33" t="s">
        <v>457</v>
      </c>
      <c r="D31" s="34" t="s">
        <v>435</v>
      </c>
      <c r="E31" s="42">
        <v>100</v>
      </c>
      <c r="F31" s="38" t="s">
        <v>295</v>
      </c>
      <c r="G31" s="34" t="s">
        <v>306</v>
      </c>
      <c r="H31" s="36" t="s">
        <v>437</v>
      </c>
      <c r="I31" s="33" t="s">
        <v>458</v>
      </c>
      <c r="J31" s="33" t="s">
        <v>446</v>
      </c>
    </row>
    <row r="32" ht="40" customHeight="1" spans="1:10">
      <c r="A32" s="33"/>
      <c r="B32" s="37"/>
      <c r="C32" s="33" t="s">
        <v>459</v>
      </c>
      <c r="D32" s="34" t="s">
        <v>435</v>
      </c>
      <c r="E32" s="42">
        <v>90</v>
      </c>
      <c r="F32" s="38" t="s">
        <v>295</v>
      </c>
      <c r="G32" s="34" t="s">
        <v>306</v>
      </c>
      <c r="H32" s="36" t="s">
        <v>437</v>
      </c>
      <c r="I32" s="33" t="s">
        <v>460</v>
      </c>
      <c r="J32" s="33" t="s">
        <v>449</v>
      </c>
    </row>
    <row r="33" ht="40" customHeight="1" spans="1:10">
      <c r="A33" s="33"/>
      <c r="B33" s="37"/>
      <c r="C33" s="33" t="s">
        <v>461</v>
      </c>
      <c r="D33" s="34" t="s">
        <v>435</v>
      </c>
      <c r="E33" s="42">
        <v>90</v>
      </c>
      <c r="F33" s="38" t="s">
        <v>295</v>
      </c>
      <c r="G33" s="34" t="s">
        <v>306</v>
      </c>
      <c r="H33" s="36" t="s">
        <v>437</v>
      </c>
      <c r="I33" s="33" t="s">
        <v>462</v>
      </c>
      <c r="J33" s="33" t="s">
        <v>449</v>
      </c>
    </row>
    <row r="34" ht="40" customHeight="1" spans="1:10">
      <c r="A34" s="33"/>
      <c r="B34" s="37"/>
      <c r="C34" s="33" t="s">
        <v>463</v>
      </c>
      <c r="D34" s="34" t="s">
        <v>435</v>
      </c>
      <c r="E34" s="42">
        <v>90</v>
      </c>
      <c r="F34" s="38" t="s">
        <v>295</v>
      </c>
      <c r="G34" s="34" t="s">
        <v>306</v>
      </c>
      <c r="H34" s="36" t="s">
        <v>437</v>
      </c>
      <c r="I34" s="33" t="s">
        <v>464</v>
      </c>
      <c r="J34" s="33" t="s">
        <v>449</v>
      </c>
    </row>
    <row r="35" ht="40" customHeight="1" spans="1:10">
      <c r="A35" s="33" t="s">
        <v>301</v>
      </c>
      <c r="B35" s="33" t="s">
        <v>465</v>
      </c>
      <c r="C35" s="33" t="s">
        <v>466</v>
      </c>
      <c r="D35" s="34" t="s">
        <v>435</v>
      </c>
      <c r="E35" s="42">
        <v>90</v>
      </c>
      <c r="F35" s="38" t="s">
        <v>295</v>
      </c>
      <c r="G35" s="34" t="s">
        <v>306</v>
      </c>
      <c r="H35" s="36" t="s">
        <v>437</v>
      </c>
      <c r="I35" s="33" t="s">
        <v>467</v>
      </c>
      <c r="J35" s="33" t="s">
        <v>449</v>
      </c>
    </row>
    <row r="36" ht="40" customHeight="1" spans="1:10">
      <c r="A36" s="33"/>
      <c r="B36" s="37"/>
      <c r="C36" s="33" t="s">
        <v>468</v>
      </c>
      <c r="D36" s="34" t="s">
        <v>435</v>
      </c>
      <c r="E36" s="42">
        <v>90</v>
      </c>
      <c r="F36" s="38" t="s">
        <v>295</v>
      </c>
      <c r="G36" s="34" t="s">
        <v>306</v>
      </c>
      <c r="H36" s="36" t="s">
        <v>437</v>
      </c>
      <c r="I36" s="33" t="s">
        <v>469</v>
      </c>
      <c r="J36" s="33" t="s">
        <v>449</v>
      </c>
    </row>
    <row r="37" ht="40" customHeight="1" spans="1:10">
      <c r="A37" s="33"/>
      <c r="B37" s="37"/>
      <c r="C37" s="33" t="s">
        <v>470</v>
      </c>
      <c r="D37" s="34" t="s">
        <v>435</v>
      </c>
      <c r="E37" s="42">
        <v>90</v>
      </c>
      <c r="F37" s="38" t="s">
        <v>295</v>
      </c>
      <c r="G37" s="34" t="s">
        <v>306</v>
      </c>
      <c r="H37" s="36" t="s">
        <v>437</v>
      </c>
      <c r="I37" s="33" t="s">
        <v>471</v>
      </c>
      <c r="J37" s="33" t="s">
        <v>449</v>
      </c>
    </row>
  </sheetData>
  <mergeCells count="37">
    <mergeCell ref="A2:J2"/>
    <mergeCell ref="A3:C3"/>
    <mergeCell ref="B4:E4"/>
    <mergeCell ref="F4:G4"/>
    <mergeCell ref="H4:J4"/>
    <mergeCell ref="A5:I5"/>
    <mergeCell ref="C6:I6"/>
    <mergeCell ref="C7:I7"/>
    <mergeCell ref="C8:I8"/>
    <mergeCell ref="A9:J9"/>
    <mergeCell ref="H10:J10"/>
    <mergeCell ref="A12:G12"/>
    <mergeCell ref="A13:B13"/>
    <mergeCell ref="C13:G13"/>
    <mergeCell ref="A14:B14"/>
    <mergeCell ref="C14:G14"/>
    <mergeCell ref="A15:B15"/>
    <mergeCell ref="C15:G15"/>
    <mergeCell ref="A16:B16"/>
    <mergeCell ref="C16:G16"/>
    <mergeCell ref="A17:B17"/>
    <mergeCell ref="C17:G17"/>
    <mergeCell ref="A18:J18"/>
    <mergeCell ref="A19:G19"/>
    <mergeCell ref="A6:A7"/>
    <mergeCell ref="A21:A29"/>
    <mergeCell ref="A30:A34"/>
    <mergeCell ref="A35:A37"/>
    <mergeCell ref="B21:B23"/>
    <mergeCell ref="B25:B29"/>
    <mergeCell ref="B31:B34"/>
    <mergeCell ref="B35:B37"/>
    <mergeCell ref="H19:H20"/>
    <mergeCell ref="I19:I20"/>
    <mergeCell ref="J19:J20"/>
    <mergeCell ref="A10:B11"/>
    <mergeCell ref="C10:G11"/>
  </mergeCells>
  <pageMargins left="0.84" right="0.84" top="0.9" bottom="0.9" header="0.36" footer="0.36"/>
  <pageSetup paperSize="9" scale="57" orientation="portrait"/>
  <headerFooter/>
  <ignoredErrors>
    <ignoredError sqref="I12:J12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9"/>
  <sheetViews>
    <sheetView showGridLines="0" showZeros="0" topLeftCell="G1" workbookViewId="0">
      <selection activeCell="C10" sqref="C10"/>
    </sheetView>
  </sheetViews>
  <sheetFormatPr defaultColWidth="8.575" defaultRowHeight="12.75" customHeight="1"/>
  <cols>
    <col min="1" max="1" width="15.8916666666667" customWidth="1"/>
    <col min="2" max="2" width="35" customWidth="1"/>
    <col min="3" max="19" width="22" customWidth="1"/>
  </cols>
  <sheetData>
    <row r="1" ht="17.25" customHeight="1" spans="1:1">
      <c r="A1" s="108" t="s">
        <v>52</v>
      </c>
    </row>
    <row r="2" ht="41.25" customHeight="1" spans="1:1">
      <c r="A2" s="87" t="str">
        <f>"2026"&amp;"年部门收入预算表"</f>
        <v>2026年部门收入预算表</v>
      </c>
    </row>
    <row r="3" ht="17.25" customHeight="1" spans="1:19">
      <c r="A3" s="90" t="str">
        <f>"单位名称："&amp;"昆明市东川区碧谷中心学校"</f>
        <v>单位名称：昆明市东川区碧谷中心学校</v>
      </c>
      <c r="S3" s="92" t="s">
        <v>1</v>
      </c>
    </row>
    <row r="4" ht="21.75" customHeight="1" spans="1:19">
      <c r="A4" s="223" t="s">
        <v>53</v>
      </c>
      <c r="B4" s="224" t="s">
        <v>54</v>
      </c>
      <c r="C4" s="224" t="s">
        <v>55</v>
      </c>
      <c r="D4" s="225" t="s">
        <v>56</v>
      </c>
      <c r="E4" s="225"/>
      <c r="F4" s="225"/>
      <c r="G4" s="225"/>
      <c r="H4" s="225"/>
      <c r="I4" s="172"/>
      <c r="J4" s="225"/>
      <c r="K4" s="225"/>
      <c r="L4" s="225"/>
      <c r="M4" s="225"/>
      <c r="N4" s="231"/>
      <c r="O4" s="225" t="s">
        <v>45</v>
      </c>
      <c r="P4" s="225"/>
      <c r="Q4" s="225"/>
      <c r="R4" s="225"/>
      <c r="S4" s="231"/>
    </row>
    <row r="5" ht="27" customHeight="1" spans="1:19">
      <c r="A5" s="226"/>
      <c r="B5" s="227"/>
      <c r="C5" s="227"/>
      <c r="D5" s="227" t="s">
        <v>57</v>
      </c>
      <c r="E5" s="227" t="s">
        <v>58</v>
      </c>
      <c r="F5" s="227" t="s">
        <v>59</v>
      </c>
      <c r="G5" s="227" t="s">
        <v>60</v>
      </c>
      <c r="H5" s="227" t="s">
        <v>61</v>
      </c>
      <c r="I5" s="232" t="s">
        <v>62</v>
      </c>
      <c r="J5" s="233"/>
      <c r="K5" s="233"/>
      <c r="L5" s="233"/>
      <c r="M5" s="233"/>
      <c r="N5" s="234"/>
      <c r="O5" s="227" t="s">
        <v>57</v>
      </c>
      <c r="P5" s="227" t="s">
        <v>58</v>
      </c>
      <c r="Q5" s="227" t="s">
        <v>59</v>
      </c>
      <c r="R5" s="227" t="s">
        <v>60</v>
      </c>
      <c r="S5" s="227" t="s">
        <v>63</v>
      </c>
    </row>
    <row r="6" ht="30" customHeight="1" spans="1:19">
      <c r="A6" s="228"/>
      <c r="B6" s="147"/>
      <c r="C6" s="157"/>
      <c r="D6" s="157"/>
      <c r="E6" s="157"/>
      <c r="F6" s="157"/>
      <c r="G6" s="157"/>
      <c r="H6" s="157"/>
      <c r="I6" s="113" t="s">
        <v>57</v>
      </c>
      <c r="J6" s="234" t="s">
        <v>64</v>
      </c>
      <c r="K6" s="234" t="s">
        <v>65</v>
      </c>
      <c r="L6" s="234" t="s">
        <v>66</v>
      </c>
      <c r="M6" s="234" t="s">
        <v>67</v>
      </c>
      <c r="N6" s="234" t="s">
        <v>68</v>
      </c>
      <c r="O6" s="235"/>
      <c r="P6" s="235"/>
      <c r="Q6" s="235"/>
      <c r="R6" s="235"/>
      <c r="S6" s="157"/>
    </row>
    <row r="7" ht="15" customHeight="1" spans="1:19">
      <c r="A7" s="229">
        <v>1</v>
      </c>
      <c r="B7" s="229">
        <v>2</v>
      </c>
      <c r="C7" s="229">
        <v>3</v>
      </c>
      <c r="D7" s="229">
        <v>4</v>
      </c>
      <c r="E7" s="229">
        <v>5</v>
      </c>
      <c r="F7" s="229">
        <v>6</v>
      </c>
      <c r="G7" s="229">
        <v>7</v>
      </c>
      <c r="H7" s="229">
        <v>8</v>
      </c>
      <c r="I7" s="113">
        <v>9</v>
      </c>
      <c r="J7" s="229">
        <v>10</v>
      </c>
      <c r="K7" s="229">
        <v>11</v>
      </c>
      <c r="L7" s="229">
        <v>12</v>
      </c>
      <c r="M7" s="229">
        <v>13</v>
      </c>
      <c r="N7" s="229">
        <v>14</v>
      </c>
      <c r="O7" s="229">
        <v>15</v>
      </c>
      <c r="P7" s="229">
        <v>16</v>
      </c>
      <c r="Q7" s="229">
        <v>17</v>
      </c>
      <c r="R7" s="229">
        <v>18</v>
      </c>
      <c r="S7" s="229">
        <v>19</v>
      </c>
    </row>
    <row r="8" ht="18" customHeight="1" spans="1:19">
      <c r="A8" s="67" t="s">
        <v>69</v>
      </c>
      <c r="B8" s="67" t="s">
        <v>70</v>
      </c>
      <c r="C8" s="122">
        <v>39232819.76</v>
      </c>
      <c r="D8" s="122">
        <v>39232819.76</v>
      </c>
      <c r="E8" s="122">
        <v>37870319.76</v>
      </c>
      <c r="F8" s="122"/>
      <c r="G8" s="122"/>
      <c r="H8" s="122"/>
      <c r="I8" s="122">
        <v>1362500</v>
      </c>
      <c r="J8" s="122"/>
      <c r="K8" s="122"/>
      <c r="L8" s="122"/>
      <c r="M8" s="122"/>
      <c r="N8" s="122">
        <v>1362500</v>
      </c>
      <c r="O8" s="122"/>
      <c r="P8" s="122"/>
      <c r="Q8" s="122"/>
      <c r="R8" s="122"/>
      <c r="S8" s="122"/>
    </row>
    <row r="9" ht="18" customHeight="1" spans="1:19">
      <c r="A9" s="95" t="s">
        <v>55</v>
      </c>
      <c r="B9" s="230"/>
      <c r="C9" s="122">
        <v>39232819.76</v>
      </c>
      <c r="D9" s="122">
        <v>39232819.76</v>
      </c>
      <c r="E9" s="122">
        <v>37870319.76</v>
      </c>
      <c r="F9" s="122"/>
      <c r="G9" s="122"/>
      <c r="H9" s="122"/>
      <c r="I9" s="122">
        <v>1362500</v>
      </c>
      <c r="J9" s="122"/>
      <c r="K9" s="122"/>
      <c r="L9" s="122"/>
      <c r="M9" s="122"/>
      <c r="N9" s="122">
        <v>1362500</v>
      </c>
      <c r="O9" s="122"/>
      <c r="P9" s="122"/>
      <c r="Q9" s="122"/>
      <c r="R9" s="122"/>
      <c r="S9" s="122"/>
    </row>
  </sheetData>
  <mergeCells count="20">
    <mergeCell ref="A1:S1"/>
    <mergeCell ref="A2:S2"/>
    <mergeCell ref="A3:B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31"/>
  <sheetViews>
    <sheetView showGridLines="0" showZeros="0" topLeftCell="A5" workbookViewId="0">
      <selection activeCell="J8" sqref="J8"/>
    </sheetView>
  </sheetViews>
  <sheetFormatPr defaultColWidth="8.575" defaultRowHeight="12.75" customHeight="1"/>
  <cols>
    <col min="1" max="1" width="14.2833333333333" customWidth="1"/>
    <col min="2" max="2" width="37.575" customWidth="1"/>
    <col min="3" max="8" width="24.575" customWidth="1"/>
    <col min="9" max="9" width="26.7083333333333" customWidth="1"/>
    <col min="10" max="11" width="24.425" customWidth="1"/>
    <col min="12" max="15" width="24.575" customWidth="1"/>
  </cols>
  <sheetData>
    <row r="1" ht="17.25" customHeight="1" spans="1:1">
      <c r="A1" s="92" t="s">
        <v>71</v>
      </c>
    </row>
    <row r="2" ht="41.25" customHeight="1" spans="1:1">
      <c r="A2" s="87" t="str">
        <f>"2026"&amp;"年部门支出预算表"</f>
        <v>2026年部门支出预算表</v>
      </c>
    </row>
    <row r="3" ht="17.25" customHeight="1" spans="1:15">
      <c r="A3" s="90" t="str">
        <f>"单位名称："&amp;"昆明市东川区碧谷中心学校"</f>
        <v>单位名称：昆明市东川区碧谷中心学校</v>
      </c>
      <c r="O3" s="92" t="s">
        <v>1</v>
      </c>
    </row>
    <row r="4" ht="27" customHeight="1" spans="1:15">
      <c r="A4" s="209" t="s">
        <v>72</v>
      </c>
      <c r="B4" s="209" t="s">
        <v>73</v>
      </c>
      <c r="C4" s="209" t="s">
        <v>55</v>
      </c>
      <c r="D4" s="210" t="s">
        <v>58</v>
      </c>
      <c r="E4" s="211"/>
      <c r="F4" s="212"/>
      <c r="G4" s="213" t="s">
        <v>59</v>
      </c>
      <c r="H4" s="213" t="s">
        <v>60</v>
      </c>
      <c r="I4" s="213" t="s">
        <v>74</v>
      </c>
      <c r="J4" s="210" t="s">
        <v>62</v>
      </c>
      <c r="K4" s="211"/>
      <c r="L4" s="211"/>
      <c r="M4" s="211"/>
      <c r="N4" s="220"/>
      <c r="O4" s="221"/>
    </row>
    <row r="5" ht="42" customHeight="1" spans="1:15">
      <c r="A5" s="214"/>
      <c r="B5" s="214"/>
      <c r="C5" s="215"/>
      <c r="D5" s="216" t="s">
        <v>57</v>
      </c>
      <c r="E5" s="216" t="s">
        <v>75</v>
      </c>
      <c r="F5" s="216" t="s">
        <v>76</v>
      </c>
      <c r="G5" s="215"/>
      <c r="H5" s="215"/>
      <c r="I5" s="222"/>
      <c r="J5" s="216" t="s">
        <v>57</v>
      </c>
      <c r="K5" s="203" t="s">
        <v>77</v>
      </c>
      <c r="L5" s="203" t="s">
        <v>78</v>
      </c>
      <c r="M5" s="203" t="s">
        <v>79</v>
      </c>
      <c r="N5" s="203" t="s">
        <v>80</v>
      </c>
      <c r="O5" s="203" t="s">
        <v>81</v>
      </c>
    </row>
    <row r="6" ht="18" customHeight="1" spans="1:15">
      <c r="A6" s="98" t="s">
        <v>82</v>
      </c>
      <c r="B6" s="98" t="s">
        <v>83</v>
      </c>
      <c r="C6" s="98" t="s">
        <v>84</v>
      </c>
      <c r="D6" s="101" t="s">
        <v>85</v>
      </c>
      <c r="E6" s="101" t="s">
        <v>86</v>
      </c>
      <c r="F6" s="101" t="s">
        <v>87</v>
      </c>
      <c r="G6" s="101" t="s">
        <v>88</v>
      </c>
      <c r="H6" s="101" t="s">
        <v>89</v>
      </c>
      <c r="I6" s="101" t="s">
        <v>90</v>
      </c>
      <c r="J6" s="101" t="s">
        <v>91</v>
      </c>
      <c r="K6" s="101" t="s">
        <v>92</v>
      </c>
      <c r="L6" s="101" t="s">
        <v>93</v>
      </c>
      <c r="M6" s="101" t="s">
        <v>94</v>
      </c>
      <c r="N6" s="98" t="s">
        <v>95</v>
      </c>
      <c r="O6" s="101" t="s">
        <v>96</v>
      </c>
    </row>
    <row r="7" ht="21" customHeight="1" spans="1:15">
      <c r="A7" s="102" t="s">
        <v>97</v>
      </c>
      <c r="B7" s="102" t="s">
        <v>98</v>
      </c>
      <c r="C7" s="122">
        <v>25665934.24</v>
      </c>
      <c r="D7" s="122">
        <v>24305934.24</v>
      </c>
      <c r="E7" s="122">
        <v>24225934.24</v>
      </c>
      <c r="F7" s="122">
        <v>80000</v>
      </c>
      <c r="G7" s="122"/>
      <c r="H7" s="122"/>
      <c r="I7" s="122"/>
      <c r="J7" s="122">
        <v>1360000</v>
      </c>
      <c r="K7" s="122"/>
      <c r="L7" s="122"/>
      <c r="M7" s="122"/>
      <c r="N7" s="122"/>
      <c r="O7" s="122">
        <v>1360000</v>
      </c>
    </row>
    <row r="8" ht="21" customHeight="1" spans="1:15">
      <c r="A8" s="217" t="s">
        <v>99</v>
      </c>
      <c r="B8" s="217" t="s">
        <v>100</v>
      </c>
      <c r="C8" s="122">
        <v>25665934.24</v>
      </c>
      <c r="D8" s="122">
        <v>24305934.24</v>
      </c>
      <c r="E8" s="122">
        <v>24225934.24</v>
      </c>
      <c r="F8" s="122">
        <v>80000</v>
      </c>
      <c r="G8" s="122"/>
      <c r="H8" s="122"/>
      <c r="I8" s="122"/>
      <c r="J8" s="122">
        <v>1360000</v>
      </c>
      <c r="K8" s="122"/>
      <c r="L8" s="122"/>
      <c r="M8" s="122"/>
      <c r="N8" s="122"/>
      <c r="O8" s="122">
        <v>1360000</v>
      </c>
    </row>
    <row r="9" ht="21" customHeight="1" spans="1:15">
      <c r="A9" s="218" t="s">
        <v>101</v>
      </c>
      <c r="B9" s="218" t="s">
        <v>102</v>
      </c>
      <c r="C9" s="122">
        <v>80000</v>
      </c>
      <c r="D9" s="122">
        <v>80000</v>
      </c>
      <c r="E9" s="122"/>
      <c r="F9" s="122">
        <v>80000</v>
      </c>
      <c r="G9" s="122"/>
      <c r="H9" s="122"/>
      <c r="I9" s="122"/>
      <c r="J9" s="122"/>
      <c r="K9" s="122"/>
      <c r="L9" s="122"/>
      <c r="M9" s="122"/>
      <c r="N9" s="122"/>
      <c r="O9" s="122"/>
    </row>
    <row r="10" ht="21" customHeight="1" spans="1:15">
      <c r="A10" s="218" t="s">
        <v>103</v>
      </c>
      <c r="B10" s="218" t="s">
        <v>104</v>
      </c>
      <c r="C10" s="122">
        <v>23266756</v>
      </c>
      <c r="D10" s="122">
        <v>23266756</v>
      </c>
      <c r="E10" s="122">
        <v>23266756</v>
      </c>
      <c r="F10" s="122"/>
      <c r="G10" s="122"/>
      <c r="H10" s="122"/>
      <c r="I10" s="122"/>
      <c r="J10" s="122"/>
      <c r="K10" s="122"/>
      <c r="L10" s="122"/>
      <c r="M10" s="122"/>
      <c r="N10" s="122"/>
      <c r="O10" s="122"/>
    </row>
    <row r="11" ht="21" customHeight="1" spans="1:15">
      <c r="A11" s="218" t="s">
        <v>105</v>
      </c>
      <c r="B11" s="218" t="s">
        <v>106</v>
      </c>
      <c r="C11" s="122">
        <v>2319178.24</v>
      </c>
      <c r="D11" s="122">
        <v>959178.24</v>
      </c>
      <c r="E11" s="122">
        <v>959178.24</v>
      </c>
      <c r="F11" s="122"/>
      <c r="G11" s="122"/>
      <c r="H11" s="122"/>
      <c r="I11" s="122"/>
      <c r="J11" s="122">
        <v>1360000</v>
      </c>
      <c r="K11" s="122"/>
      <c r="L11" s="122"/>
      <c r="M11" s="122"/>
      <c r="N11" s="122"/>
      <c r="O11" s="122">
        <v>1360000</v>
      </c>
    </row>
    <row r="12" ht="21" customHeight="1" spans="1:15">
      <c r="A12" s="102" t="s">
        <v>107</v>
      </c>
      <c r="B12" s="102" t="s">
        <v>108</v>
      </c>
      <c r="C12" s="122">
        <v>7177258.52</v>
      </c>
      <c r="D12" s="122">
        <v>7177258.52</v>
      </c>
      <c r="E12" s="122">
        <v>7008230</v>
      </c>
      <c r="F12" s="122">
        <v>169028.52</v>
      </c>
      <c r="G12" s="122"/>
      <c r="H12" s="122"/>
      <c r="I12" s="122"/>
      <c r="J12" s="122"/>
      <c r="K12" s="122"/>
      <c r="L12" s="122"/>
      <c r="M12" s="122"/>
      <c r="N12" s="122"/>
      <c r="O12" s="122"/>
    </row>
    <row r="13" ht="21" customHeight="1" spans="1:15">
      <c r="A13" s="217" t="s">
        <v>109</v>
      </c>
      <c r="B13" s="217" t="s">
        <v>110</v>
      </c>
      <c r="C13" s="122">
        <v>7008230</v>
      </c>
      <c r="D13" s="122">
        <v>7008230</v>
      </c>
      <c r="E13" s="122">
        <v>7008230</v>
      </c>
      <c r="F13" s="122"/>
      <c r="G13" s="122"/>
      <c r="H13" s="122"/>
      <c r="I13" s="122"/>
      <c r="J13" s="122"/>
      <c r="K13" s="122"/>
      <c r="L13" s="122"/>
      <c r="M13" s="122"/>
      <c r="N13" s="122"/>
      <c r="O13" s="122"/>
    </row>
    <row r="14" ht="21" customHeight="1" spans="1:15">
      <c r="A14" s="218" t="s">
        <v>111</v>
      </c>
      <c r="B14" s="218" t="s">
        <v>112</v>
      </c>
      <c r="C14" s="122">
        <v>3035400</v>
      </c>
      <c r="D14" s="122">
        <v>3035400</v>
      </c>
      <c r="E14" s="122">
        <v>3035400</v>
      </c>
      <c r="F14" s="122"/>
      <c r="G14" s="122"/>
      <c r="H14" s="122"/>
      <c r="I14" s="122"/>
      <c r="J14" s="122"/>
      <c r="K14" s="122"/>
      <c r="L14" s="122"/>
      <c r="M14" s="122"/>
      <c r="N14" s="122"/>
      <c r="O14" s="122"/>
    </row>
    <row r="15" ht="21" customHeight="1" spans="1:15">
      <c r="A15" s="218" t="s">
        <v>113</v>
      </c>
      <c r="B15" s="218" t="s">
        <v>114</v>
      </c>
      <c r="C15" s="122">
        <v>3474786</v>
      </c>
      <c r="D15" s="122">
        <v>3474786</v>
      </c>
      <c r="E15" s="122">
        <v>3474786</v>
      </c>
      <c r="F15" s="122"/>
      <c r="G15" s="122"/>
      <c r="H15" s="122"/>
      <c r="I15" s="122"/>
      <c r="J15" s="122"/>
      <c r="K15" s="122"/>
      <c r="L15" s="122"/>
      <c r="M15" s="122"/>
      <c r="N15" s="122"/>
      <c r="O15" s="122"/>
    </row>
    <row r="16" ht="21" customHeight="1" spans="1:15">
      <c r="A16" s="218" t="s">
        <v>115</v>
      </c>
      <c r="B16" s="218" t="s">
        <v>116</v>
      </c>
      <c r="C16" s="122">
        <v>498044</v>
      </c>
      <c r="D16" s="122">
        <v>498044</v>
      </c>
      <c r="E16" s="122">
        <v>498044</v>
      </c>
      <c r="F16" s="122"/>
      <c r="G16" s="122"/>
      <c r="H16" s="122"/>
      <c r="I16" s="122"/>
      <c r="J16" s="122"/>
      <c r="K16" s="122"/>
      <c r="L16" s="122"/>
      <c r="M16" s="122"/>
      <c r="N16" s="122"/>
      <c r="O16" s="122"/>
    </row>
    <row r="17" ht="21" customHeight="1" spans="1:15">
      <c r="A17" s="217" t="s">
        <v>117</v>
      </c>
      <c r="B17" s="217" t="s">
        <v>118</v>
      </c>
      <c r="C17" s="122">
        <v>169028.52</v>
      </c>
      <c r="D17" s="122">
        <v>169028.52</v>
      </c>
      <c r="E17" s="122"/>
      <c r="F17" s="122">
        <v>169028.52</v>
      </c>
      <c r="G17" s="122"/>
      <c r="H17" s="122"/>
      <c r="I17" s="122"/>
      <c r="J17" s="122"/>
      <c r="K17" s="122"/>
      <c r="L17" s="122"/>
      <c r="M17" s="122"/>
      <c r="N17" s="122"/>
      <c r="O17" s="122"/>
    </row>
    <row r="18" ht="21" customHeight="1" spans="1:15">
      <c r="A18" s="218" t="s">
        <v>119</v>
      </c>
      <c r="B18" s="218" t="s">
        <v>120</v>
      </c>
      <c r="C18" s="122">
        <v>129092.52</v>
      </c>
      <c r="D18" s="122">
        <v>129092.52</v>
      </c>
      <c r="E18" s="122"/>
      <c r="F18" s="122">
        <v>129092.52</v>
      </c>
      <c r="G18" s="122"/>
      <c r="H18" s="122"/>
      <c r="I18" s="122"/>
      <c r="J18" s="122"/>
      <c r="K18" s="122"/>
      <c r="L18" s="122"/>
      <c r="M18" s="122"/>
      <c r="N18" s="122"/>
      <c r="O18" s="122"/>
    </row>
    <row r="19" ht="21" customHeight="1" spans="1:15">
      <c r="A19" s="218" t="s">
        <v>121</v>
      </c>
      <c r="B19" s="218" t="s">
        <v>122</v>
      </c>
      <c r="C19" s="122">
        <v>39936</v>
      </c>
      <c r="D19" s="122">
        <v>39936</v>
      </c>
      <c r="E19" s="122"/>
      <c r="F19" s="122">
        <v>39936</v>
      </c>
      <c r="G19" s="122"/>
      <c r="H19" s="122"/>
      <c r="I19" s="122"/>
      <c r="J19" s="122"/>
      <c r="K19" s="122"/>
      <c r="L19" s="122"/>
      <c r="M19" s="122"/>
      <c r="N19" s="122"/>
      <c r="O19" s="122"/>
    </row>
    <row r="20" ht="21" customHeight="1" spans="1:15">
      <c r="A20" s="102" t="s">
        <v>123</v>
      </c>
      <c r="B20" s="102" t="s">
        <v>124</v>
      </c>
      <c r="C20" s="122">
        <v>3763150</v>
      </c>
      <c r="D20" s="122">
        <v>3763150</v>
      </c>
      <c r="E20" s="122">
        <v>3763150</v>
      </c>
      <c r="F20" s="122"/>
      <c r="G20" s="122"/>
      <c r="H20" s="122"/>
      <c r="I20" s="122"/>
      <c r="J20" s="122"/>
      <c r="K20" s="122"/>
      <c r="L20" s="122"/>
      <c r="M20" s="122"/>
      <c r="N20" s="122"/>
      <c r="O20" s="122"/>
    </row>
    <row r="21" ht="21" customHeight="1" spans="1:15">
      <c r="A21" s="217" t="s">
        <v>125</v>
      </c>
      <c r="B21" s="217" t="s">
        <v>126</v>
      </c>
      <c r="C21" s="122">
        <v>3763150</v>
      </c>
      <c r="D21" s="122">
        <v>3763150</v>
      </c>
      <c r="E21" s="122">
        <v>3763150</v>
      </c>
      <c r="F21" s="122"/>
      <c r="G21" s="122"/>
      <c r="H21" s="122"/>
      <c r="I21" s="122"/>
      <c r="J21" s="122"/>
      <c r="K21" s="122"/>
      <c r="L21" s="122"/>
      <c r="M21" s="122"/>
      <c r="N21" s="122"/>
      <c r="O21" s="122"/>
    </row>
    <row r="22" ht="21" customHeight="1" spans="1:15">
      <c r="A22" s="218" t="s">
        <v>127</v>
      </c>
      <c r="B22" s="218" t="s">
        <v>128</v>
      </c>
      <c r="C22" s="122">
        <v>1796381</v>
      </c>
      <c r="D22" s="122">
        <v>1796381</v>
      </c>
      <c r="E22" s="122">
        <v>1796381</v>
      </c>
      <c r="F22" s="122"/>
      <c r="G22" s="122"/>
      <c r="H22" s="122"/>
      <c r="I22" s="122"/>
      <c r="J22" s="122"/>
      <c r="K22" s="122"/>
      <c r="L22" s="122"/>
      <c r="M22" s="122"/>
      <c r="N22" s="122"/>
      <c r="O22" s="122"/>
    </row>
    <row r="23" ht="21" customHeight="1" spans="1:15">
      <c r="A23" s="218" t="s">
        <v>129</v>
      </c>
      <c r="B23" s="218" t="s">
        <v>130</v>
      </c>
      <c r="C23" s="122">
        <v>1885202</v>
      </c>
      <c r="D23" s="122">
        <v>1885202</v>
      </c>
      <c r="E23" s="122">
        <v>1885202</v>
      </c>
      <c r="F23" s="122"/>
      <c r="G23" s="122"/>
      <c r="H23" s="122"/>
      <c r="I23" s="122"/>
      <c r="J23" s="122"/>
      <c r="K23" s="122"/>
      <c r="L23" s="122"/>
      <c r="M23" s="122"/>
      <c r="N23" s="122"/>
      <c r="O23" s="122"/>
    </row>
    <row r="24" ht="21" customHeight="1" spans="1:15">
      <c r="A24" s="218" t="s">
        <v>131</v>
      </c>
      <c r="B24" s="218" t="s">
        <v>132</v>
      </c>
      <c r="C24" s="122">
        <v>81567</v>
      </c>
      <c r="D24" s="122">
        <v>81567</v>
      </c>
      <c r="E24" s="122">
        <v>81567</v>
      </c>
      <c r="F24" s="122"/>
      <c r="G24" s="122"/>
      <c r="H24" s="122"/>
      <c r="I24" s="122"/>
      <c r="J24" s="122"/>
      <c r="K24" s="122"/>
      <c r="L24" s="122"/>
      <c r="M24" s="122"/>
      <c r="N24" s="122"/>
      <c r="O24" s="122"/>
    </row>
    <row r="25" ht="21" customHeight="1" spans="1:15">
      <c r="A25" s="102" t="s">
        <v>133</v>
      </c>
      <c r="B25" s="102" t="s">
        <v>134</v>
      </c>
      <c r="C25" s="122">
        <v>2500</v>
      </c>
      <c r="D25" s="122"/>
      <c r="E25" s="122"/>
      <c r="F25" s="122"/>
      <c r="G25" s="122"/>
      <c r="H25" s="122"/>
      <c r="I25" s="122"/>
      <c r="J25" s="122">
        <v>2500</v>
      </c>
      <c r="K25" s="122"/>
      <c r="L25" s="122"/>
      <c r="M25" s="122"/>
      <c r="N25" s="122"/>
      <c r="O25" s="122">
        <v>2500</v>
      </c>
    </row>
    <row r="26" ht="21" customHeight="1" spans="1:15">
      <c r="A26" s="217" t="s">
        <v>135</v>
      </c>
      <c r="B26" s="217" t="s">
        <v>136</v>
      </c>
      <c r="C26" s="122">
        <v>2500</v>
      </c>
      <c r="D26" s="122"/>
      <c r="E26" s="122"/>
      <c r="F26" s="122"/>
      <c r="G26" s="122"/>
      <c r="H26" s="122"/>
      <c r="I26" s="122"/>
      <c r="J26" s="122">
        <v>2500</v>
      </c>
      <c r="K26" s="122"/>
      <c r="L26" s="122"/>
      <c r="M26" s="122"/>
      <c r="N26" s="122"/>
      <c r="O26" s="122">
        <v>2500</v>
      </c>
    </row>
    <row r="27" ht="21" customHeight="1" spans="1:15">
      <c r="A27" s="218" t="s">
        <v>137</v>
      </c>
      <c r="B27" s="218" t="s">
        <v>136</v>
      </c>
      <c r="C27" s="122">
        <v>2500</v>
      </c>
      <c r="D27" s="122"/>
      <c r="E27" s="122"/>
      <c r="F27" s="122"/>
      <c r="G27" s="122"/>
      <c r="H27" s="122"/>
      <c r="I27" s="122"/>
      <c r="J27" s="122">
        <v>2500</v>
      </c>
      <c r="K27" s="122"/>
      <c r="L27" s="122"/>
      <c r="M27" s="122"/>
      <c r="N27" s="122"/>
      <c r="O27" s="122">
        <v>2500</v>
      </c>
    </row>
    <row r="28" ht="21" customHeight="1" spans="1:15">
      <c r="A28" s="102" t="s">
        <v>138</v>
      </c>
      <c r="B28" s="102" t="s">
        <v>139</v>
      </c>
      <c r="C28" s="122">
        <v>2623977</v>
      </c>
      <c r="D28" s="122">
        <v>2623977</v>
      </c>
      <c r="E28" s="122">
        <v>2623977</v>
      </c>
      <c r="F28" s="122"/>
      <c r="G28" s="122"/>
      <c r="H28" s="122"/>
      <c r="I28" s="122"/>
      <c r="J28" s="122"/>
      <c r="K28" s="122"/>
      <c r="L28" s="122"/>
      <c r="M28" s="122"/>
      <c r="N28" s="122"/>
      <c r="O28" s="122"/>
    </row>
    <row r="29" ht="21" customHeight="1" spans="1:15">
      <c r="A29" s="217" t="s">
        <v>140</v>
      </c>
      <c r="B29" s="217" t="s">
        <v>141</v>
      </c>
      <c r="C29" s="122">
        <v>2623977</v>
      </c>
      <c r="D29" s="122">
        <v>2623977</v>
      </c>
      <c r="E29" s="122">
        <v>2623977</v>
      </c>
      <c r="F29" s="122"/>
      <c r="G29" s="122"/>
      <c r="H29" s="122"/>
      <c r="I29" s="122"/>
      <c r="J29" s="122"/>
      <c r="K29" s="122"/>
      <c r="L29" s="122"/>
      <c r="M29" s="122"/>
      <c r="N29" s="122"/>
      <c r="O29" s="122"/>
    </row>
    <row r="30" ht="21" customHeight="1" spans="1:15">
      <c r="A30" s="218" t="s">
        <v>142</v>
      </c>
      <c r="B30" s="218" t="s">
        <v>143</v>
      </c>
      <c r="C30" s="122">
        <v>2623977</v>
      </c>
      <c r="D30" s="122">
        <v>2623977</v>
      </c>
      <c r="E30" s="122">
        <v>2623977</v>
      </c>
      <c r="F30" s="122"/>
      <c r="G30" s="122"/>
      <c r="H30" s="122"/>
      <c r="I30" s="122"/>
      <c r="J30" s="122"/>
      <c r="K30" s="122"/>
      <c r="L30" s="122"/>
      <c r="M30" s="122"/>
      <c r="N30" s="122"/>
      <c r="O30" s="122"/>
    </row>
    <row r="31" ht="21" customHeight="1" spans="1:15">
      <c r="A31" s="219" t="s">
        <v>55</v>
      </c>
      <c r="B31" s="81"/>
      <c r="C31" s="122">
        <v>39232819.76</v>
      </c>
      <c r="D31" s="122">
        <v>37870319.76</v>
      </c>
      <c r="E31" s="122">
        <v>37621291.24</v>
      </c>
      <c r="F31" s="122">
        <v>249028.52</v>
      </c>
      <c r="G31" s="122"/>
      <c r="H31" s="122"/>
      <c r="I31" s="122"/>
      <c r="J31" s="122">
        <v>1362500</v>
      </c>
      <c r="K31" s="122"/>
      <c r="L31" s="122"/>
      <c r="M31" s="122"/>
      <c r="N31" s="122"/>
      <c r="O31" s="122">
        <v>1362500</v>
      </c>
    </row>
  </sheetData>
  <mergeCells count="12">
    <mergeCell ref="A1:O1"/>
    <mergeCell ref="A2:O2"/>
    <mergeCell ref="A3:B3"/>
    <mergeCell ref="D4:F4"/>
    <mergeCell ref="J4:O4"/>
    <mergeCell ref="A31:B31"/>
    <mergeCell ref="A4:A5"/>
    <mergeCell ref="B4:B5"/>
    <mergeCell ref="C4:C5"/>
    <mergeCell ref="G4:G5"/>
    <mergeCell ref="H4:H5"/>
    <mergeCell ref="I4:I5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4"/>
  <sheetViews>
    <sheetView showGridLines="0" showZeros="0" workbookViewId="0">
      <selection activeCell="A1" sqref="A1"/>
    </sheetView>
  </sheetViews>
  <sheetFormatPr defaultColWidth="8.575" defaultRowHeight="12.75" customHeight="1" outlineLevelCol="3"/>
  <cols>
    <col min="1" max="4" width="35.575" customWidth="1"/>
  </cols>
  <sheetData>
    <row r="1" ht="15" customHeight="1" spans="1:4">
      <c r="A1" s="88"/>
      <c r="B1" s="92"/>
      <c r="C1" s="92"/>
      <c r="D1" s="92" t="s">
        <v>144</v>
      </c>
    </row>
    <row r="2" ht="41.25" customHeight="1" spans="1:1">
      <c r="A2" s="87" t="str">
        <f>"2026"&amp;"年部门财政拨款收支预算总表"</f>
        <v>2026年部门财政拨款收支预算总表</v>
      </c>
    </row>
    <row r="3" ht="17.25" customHeight="1" spans="1:4">
      <c r="A3" s="90" t="str">
        <f>"单位名称："&amp;"昆明市东川区碧谷中心学校"</f>
        <v>单位名称：昆明市东川区碧谷中心学校</v>
      </c>
      <c r="B3" s="202"/>
      <c r="D3" s="92" t="s">
        <v>1</v>
      </c>
    </row>
    <row r="4" ht="17.25" customHeight="1" spans="1:4">
      <c r="A4" s="203" t="s">
        <v>2</v>
      </c>
      <c r="B4" s="204"/>
      <c r="C4" s="203" t="s">
        <v>3</v>
      </c>
      <c r="D4" s="204"/>
    </row>
    <row r="5" ht="18.75" customHeight="1" spans="1:4">
      <c r="A5" s="203" t="s">
        <v>4</v>
      </c>
      <c r="B5" s="203" t="s">
        <v>5</v>
      </c>
      <c r="C5" s="203" t="s">
        <v>6</v>
      </c>
      <c r="D5" s="203" t="s">
        <v>5</v>
      </c>
    </row>
    <row r="6" ht="16.5" customHeight="1" spans="1:4">
      <c r="A6" s="205" t="s">
        <v>145</v>
      </c>
      <c r="B6" s="122">
        <v>37870319.76</v>
      </c>
      <c r="C6" s="205" t="s">
        <v>146</v>
      </c>
      <c r="D6" s="122">
        <v>37870319.76</v>
      </c>
    </row>
    <row r="7" ht="16.5" customHeight="1" spans="1:4">
      <c r="A7" s="205" t="s">
        <v>147</v>
      </c>
      <c r="B7" s="122">
        <v>37870319.76</v>
      </c>
      <c r="C7" s="205" t="s">
        <v>148</v>
      </c>
      <c r="D7" s="122"/>
    </row>
    <row r="8" ht="16.5" customHeight="1" spans="1:4">
      <c r="A8" s="205" t="s">
        <v>149</v>
      </c>
      <c r="B8" s="122"/>
      <c r="C8" s="205" t="s">
        <v>150</v>
      </c>
      <c r="D8" s="122"/>
    </row>
    <row r="9" ht="16.5" customHeight="1" spans="1:4">
      <c r="A9" s="205" t="s">
        <v>151</v>
      </c>
      <c r="B9" s="122"/>
      <c r="C9" s="205" t="s">
        <v>152</v>
      </c>
      <c r="D9" s="122"/>
    </row>
    <row r="10" ht="16.5" customHeight="1" spans="1:4">
      <c r="A10" s="205" t="s">
        <v>153</v>
      </c>
      <c r="B10" s="122"/>
      <c r="C10" s="205" t="s">
        <v>154</v>
      </c>
      <c r="D10" s="122"/>
    </row>
    <row r="11" ht="16.5" customHeight="1" spans="1:4">
      <c r="A11" s="205" t="s">
        <v>147</v>
      </c>
      <c r="B11" s="122"/>
      <c r="C11" s="205" t="s">
        <v>155</v>
      </c>
      <c r="D11" s="122">
        <v>24305934.24</v>
      </c>
    </row>
    <row r="12" ht="16.5" customHeight="1" spans="1:4">
      <c r="A12" s="21" t="s">
        <v>149</v>
      </c>
      <c r="B12" s="122"/>
      <c r="C12" s="112" t="s">
        <v>156</v>
      </c>
      <c r="D12" s="122"/>
    </row>
    <row r="13" ht="16.5" customHeight="1" spans="1:4">
      <c r="A13" s="21" t="s">
        <v>151</v>
      </c>
      <c r="B13" s="122"/>
      <c r="C13" s="112" t="s">
        <v>157</v>
      </c>
      <c r="D13" s="122"/>
    </row>
    <row r="14" ht="16.5" customHeight="1" spans="1:4">
      <c r="A14" s="206"/>
      <c r="B14" s="122"/>
      <c r="C14" s="112" t="s">
        <v>158</v>
      </c>
      <c r="D14" s="122">
        <v>7177258.52</v>
      </c>
    </row>
    <row r="15" ht="16.5" customHeight="1" spans="1:4">
      <c r="A15" s="206"/>
      <c r="B15" s="122"/>
      <c r="C15" s="112" t="s">
        <v>159</v>
      </c>
      <c r="D15" s="122">
        <v>3763150</v>
      </c>
    </row>
    <row r="16" ht="16.5" customHeight="1" spans="1:4">
      <c r="A16" s="206"/>
      <c r="B16" s="122"/>
      <c r="C16" s="112" t="s">
        <v>160</v>
      </c>
      <c r="D16" s="122"/>
    </row>
    <row r="17" ht="16.5" customHeight="1" spans="1:4">
      <c r="A17" s="206"/>
      <c r="B17" s="122"/>
      <c r="C17" s="112" t="s">
        <v>161</v>
      </c>
      <c r="D17" s="122"/>
    </row>
    <row r="18" ht="16.5" customHeight="1" spans="1:4">
      <c r="A18" s="206"/>
      <c r="B18" s="122"/>
      <c r="C18" s="112" t="s">
        <v>162</v>
      </c>
      <c r="D18" s="122"/>
    </row>
    <row r="19" ht="16.5" customHeight="1" spans="1:4">
      <c r="A19" s="206"/>
      <c r="B19" s="122"/>
      <c r="C19" s="112" t="s">
        <v>163</v>
      </c>
      <c r="D19" s="122"/>
    </row>
    <row r="20" ht="16.5" customHeight="1" spans="1:4">
      <c r="A20" s="206"/>
      <c r="B20" s="122"/>
      <c r="C20" s="112" t="s">
        <v>164</v>
      </c>
      <c r="D20" s="122"/>
    </row>
    <row r="21" ht="16.5" customHeight="1" spans="1:4">
      <c r="A21" s="206"/>
      <c r="B21" s="122"/>
      <c r="C21" s="112" t="s">
        <v>165</v>
      </c>
      <c r="D21" s="122"/>
    </row>
    <row r="22" ht="16.5" customHeight="1" spans="1:4">
      <c r="A22" s="206"/>
      <c r="B22" s="122"/>
      <c r="C22" s="112" t="s">
        <v>166</v>
      </c>
      <c r="D22" s="122"/>
    </row>
    <row r="23" ht="16.5" customHeight="1" spans="1:4">
      <c r="A23" s="206"/>
      <c r="B23" s="122"/>
      <c r="C23" s="112" t="s">
        <v>167</v>
      </c>
      <c r="D23" s="122"/>
    </row>
    <row r="24" ht="16.5" customHeight="1" spans="1:4">
      <c r="A24" s="206"/>
      <c r="B24" s="122"/>
      <c r="C24" s="112" t="s">
        <v>168</v>
      </c>
      <c r="D24" s="122"/>
    </row>
    <row r="25" ht="16.5" customHeight="1" spans="1:4">
      <c r="A25" s="206"/>
      <c r="B25" s="122"/>
      <c r="C25" s="112" t="s">
        <v>169</v>
      </c>
      <c r="D25" s="122">
        <v>2623977</v>
      </c>
    </row>
    <row r="26" ht="16.5" customHeight="1" spans="1:4">
      <c r="A26" s="206"/>
      <c r="B26" s="122"/>
      <c r="C26" s="112" t="s">
        <v>170</v>
      </c>
      <c r="D26" s="122"/>
    </row>
    <row r="27" ht="16.5" customHeight="1" spans="1:4">
      <c r="A27" s="206"/>
      <c r="B27" s="122"/>
      <c r="C27" s="112" t="s">
        <v>171</v>
      </c>
      <c r="D27" s="122"/>
    </row>
    <row r="28" ht="16.5" customHeight="1" spans="1:4">
      <c r="A28" s="206"/>
      <c r="B28" s="122"/>
      <c r="C28" s="112" t="s">
        <v>172</v>
      </c>
      <c r="D28" s="122"/>
    </row>
    <row r="29" ht="16.5" customHeight="1" spans="1:4">
      <c r="A29" s="206"/>
      <c r="B29" s="122"/>
      <c r="C29" s="112" t="s">
        <v>173</v>
      </c>
      <c r="D29" s="122"/>
    </row>
    <row r="30" ht="16.5" customHeight="1" spans="1:4">
      <c r="A30" s="206"/>
      <c r="B30" s="122"/>
      <c r="C30" s="112" t="s">
        <v>174</v>
      </c>
      <c r="D30" s="122"/>
    </row>
    <row r="31" ht="16.5" customHeight="1" spans="1:4">
      <c r="A31" s="206"/>
      <c r="B31" s="122"/>
      <c r="C31" s="21" t="s">
        <v>175</v>
      </c>
      <c r="D31" s="122"/>
    </row>
    <row r="32" ht="16.5" customHeight="1" spans="1:4">
      <c r="A32" s="206"/>
      <c r="B32" s="122"/>
      <c r="C32" s="21" t="s">
        <v>176</v>
      </c>
      <c r="D32" s="122"/>
    </row>
    <row r="33" ht="16.5" customHeight="1" spans="1:4">
      <c r="A33" s="206"/>
      <c r="B33" s="122"/>
      <c r="C33" s="76" t="s">
        <v>177</v>
      </c>
      <c r="D33" s="122"/>
    </row>
    <row r="34" ht="15" customHeight="1" spans="1:4">
      <c r="A34" s="207" t="s">
        <v>50</v>
      </c>
      <c r="B34" s="208">
        <v>37870319.76</v>
      </c>
      <c r="C34" s="207" t="s">
        <v>51</v>
      </c>
      <c r="D34" s="208">
        <v>37870319.76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8"/>
  <sheetViews>
    <sheetView showZeros="0" workbookViewId="0">
      <selection activeCell="A1" sqref="A1"/>
    </sheetView>
  </sheetViews>
  <sheetFormatPr defaultColWidth="9.14166666666667" defaultRowHeight="14.25" customHeight="1" outlineLevelCol="6"/>
  <cols>
    <col min="1" max="1" width="20.1416666666667" customWidth="1"/>
    <col min="2" max="2" width="44" customWidth="1"/>
    <col min="3" max="7" width="24.1416666666667" customWidth="1"/>
  </cols>
  <sheetData>
    <row r="1" customHeight="1" spans="4:7">
      <c r="D1" s="176"/>
      <c r="F1" s="114"/>
      <c r="G1" s="181" t="s">
        <v>178</v>
      </c>
    </row>
    <row r="2" ht="41.25" customHeight="1" spans="1:7">
      <c r="A2" s="166" t="str">
        <f>"2026"&amp;"年一般公共预算支出预算表（按功能科目分类）"</f>
        <v>2026年一般公共预算支出预算表（按功能科目分类）</v>
      </c>
      <c r="B2" s="166"/>
      <c r="C2" s="166"/>
      <c r="D2" s="166"/>
      <c r="E2" s="166"/>
      <c r="F2" s="166"/>
      <c r="G2" s="166"/>
    </row>
    <row r="3" ht="18" customHeight="1" spans="1:7">
      <c r="A3" s="54" t="str">
        <f>"单位名称："&amp;"昆明市东川区碧谷中心学校"</f>
        <v>单位名称：昆明市东川区碧谷中心学校</v>
      </c>
      <c r="F3" s="163"/>
      <c r="G3" s="181" t="s">
        <v>1</v>
      </c>
    </row>
    <row r="4" ht="20.25" customHeight="1" spans="1:7">
      <c r="A4" s="197" t="s">
        <v>179</v>
      </c>
      <c r="B4" s="198"/>
      <c r="C4" s="167" t="s">
        <v>55</v>
      </c>
      <c r="D4" s="188" t="s">
        <v>75</v>
      </c>
      <c r="E4" s="13"/>
      <c r="F4" s="44"/>
      <c r="G4" s="178" t="s">
        <v>76</v>
      </c>
    </row>
    <row r="5" ht="20.25" customHeight="1" spans="1:7">
      <c r="A5" s="199" t="s">
        <v>72</v>
      </c>
      <c r="B5" s="199" t="s">
        <v>73</v>
      </c>
      <c r="C5" s="65"/>
      <c r="D5" s="14" t="s">
        <v>57</v>
      </c>
      <c r="E5" s="14" t="s">
        <v>180</v>
      </c>
      <c r="F5" s="14" t="s">
        <v>181</v>
      </c>
      <c r="G5" s="180"/>
    </row>
    <row r="6" ht="15" customHeight="1" spans="1:7">
      <c r="A6" s="20" t="s">
        <v>82</v>
      </c>
      <c r="B6" s="20" t="s">
        <v>83</v>
      </c>
      <c r="C6" s="20" t="s">
        <v>84</v>
      </c>
      <c r="D6" s="20" t="s">
        <v>85</v>
      </c>
      <c r="E6" s="20" t="s">
        <v>86</v>
      </c>
      <c r="F6" s="20" t="s">
        <v>87</v>
      </c>
      <c r="G6" s="20" t="s">
        <v>88</v>
      </c>
    </row>
    <row r="7" ht="18" customHeight="1" spans="1:7">
      <c r="A7" s="76" t="s">
        <v>97</v>
      </c>
      <c r="B7" s="76" t="s">
        <v>98</v>
      </c>
      <c r="C7" s="122">
        <v>24305934.24</v>
      </c>
      <c r="D7" s="122">
        <v>24225934.24</v>
      </c>
      <c r="E7" s="122">
        <v>23844334.24</v>
      </c>
      <c r="F7" s="122">
        <v>381600</v>
      </c>
      <c r="G7" s="122">
        <v>80000</v>
      </c>
    </row>
    <row r="8" ht="18" customHeight="1" spans="1:7">
      <c r="A8" s="175" t="s">
        <v>99</v>
      </c>
      <c r="B8" s="175" t="s">
        <v>100</v>
      </c>
      <c r="C8" s="122">
        <v>24305934.24</v>
      </c>
      <c r="D8" s="122">
        <v>24225934.24</v>
      </c>
      <c r="E8" s="122">
        <v>23844334.24</v>
      </c>
      <c r="F8" s="122">
        <v>381600</v>
      </c>
      <c r="G8" s="122">
        <v>80000</v>
      </c>
    </row>
    <row r="9" ht="18" customHeight="1" spans="1:7">
      <c r="A9" s="200" t="s">
        <v>101</v>
      </c>
      <c r="B9" s="200" t="s">
        <v>102</v>
      </c>
      <c r="C9" s="122">
        <v>80000</v>
      </c>
      <c r="D9" s="122"/>
      <c r="E9" s="122"/>
      <c r="F9" s="122"/>
      <c r="G9" s="122">
        <v>80000</v>
      </c>
    </row>
    <row r="10" ht="18" customHeight="1" spans="1:7">
      <c r="A10" s="200" t="s">
        <v>103</v>
      </c>
      <c r="B10" s="200" t="s">
        <v>104</v>
      </c>
      <c r="C10" s="122">
        <v>23266756</v>
      </c>
      <c r="D10" s="122">
        <v>23266756</v>
      </c>
      <c r="E10" s="122">
        <v>22885156</v>
      </c>
      <c r="F10" s="122">
        <v>381600</v>
      </c>
      <c r="G10" s="122"/>
    </row>
    <row r="11" ht="18" customHeight="1" spans="1:7">
      <c r="A11" s="200" t="s">
        <v>105</v>
      </c>
      <c r="B11" s="200" t="s">
        <v>106</v>
      </c>
      <c r="C11" s="122">
        <v>959178.24</v>
      </c>
      <c r="D11" s="122">
        <v>959178.24</v>
      </c>
      <c r="E11" s="122">
        <v>959178.24</v>
      </c>
      <c r="F11" s="122"/>
      <c r="G11" s="122"/>
    </row>
    <row r="12" ht="18" customHeight="1" spans="1:7">
      <c r="A12" s="76" t="s">
        <v>107</v>
      </c>
      <c r="B12" s="76" t="s">
        <v>108</v>
      </c>
      <c r="C12" s="122">
        <v>7177258.52</v>
      </c>
      <c r="D12" s="122">
        <v>7008230</v>
      </c>
      <c r="E12" s="122">
        <v>6890030</v>
      </c>
      <c r="F12" s="122">
        <v>118200</v>
      </c>
      <c r="G12" s="122">
        <v>169028.52</v>
      </c>
    </row>
    <row r="13" ht="18" customHeight="1" spans="1:7">
      <c r="A13" s="175" t="s">
        <v>109</v>
      </c>
      <c r="B13" s="175" t="s">
        <v>110</v>
      </c>
      <c r="C13" s="122">
        <v>7008230</v>
      </c>
      <c r="D13" s="122">
        <v>7008230</v>
      </c>
      <c r="E13" s="122">
        <v>6890030</v>
      </c>
      <c r="F13" s="122">
        <v>118200</v>
      </c>
      <c r="G13" s="122"/>
    </row>
    <row r="14" ht="18" customHeight="1" spans="1:7">
      <c r="A14" s="200" t="s">
        <v>111</v>
      </c>
      <c r="B14" s="200" t="s">
        <v>112</v>
      </c>
      <c r="C14" s="122">
        <v>3035400</v>
      </c>
      <c r="D14" s="122">
        <v>3035400</v>
      </c>
      <c r="E14" s="122">
        <v>2917200</v>
      </c>
      <c r="F14" s="122">
        <v>118200</v>
      </c>
      <c r="G14" s="122"/>
    </row>
    <row r="15" ht="18" customHeight="1" spans="1:7">
      <c r="A15" s="200" t="s">
        <v>113</v>
      </c>
      <c r="B15" s="200" t="s">
        <v>114</v>
      </c>
      <c r="C15" s="122">
        <v>3474786</v>
      </c>
      <c r="D15" s="122">
        <v>3474786</v>
      </c>
      <c r="E15" s="122">
        <v>3474786</v>
      </c>
      <c r="F15" s="122"/>
      <c r="G15" s="122"/>
    </row>
    <row r="16" ht="18" customHeight="1" spans="1:7">
      <c r="A16" s="200" t="s">
        <v>115</v>
      </c>
      <c r="B16" s="200" t="s">
        <v>116</v>
      </c>
      <c r="C16" s="122">
        <v>498044</v>
      </c>
      <c r="D16" s="122">
        <v>498044</v>
      </c>
      <c r="E16" s="122">
        <v>498044</v>
      </c>
      <c r="F16" s="122"/>
      <c r="G16" s="122"/>
    </row>
    <row r="17" ht="18" customHeight="1" spans="1:7">
      <c r="A17" s="175" t="s">
        <v>117</v>
      </c>
      <c r="B17" s="175" t="s">
        <v>118</v>
      </c>
      <c r="C17" s="122">
        <v>169028.52</v>
      </c>
      <c r="D17" s="122"/>
      <c r="E17" s="122"/>
      <c r="F17" s="122"/>
      <c r="G17" s="122">
        <v>169028.52</v>
      </c>
    </row>
    <row r="18" ht="18" customHeight="1" spans="1:7">
      <c r="A18" s="200" t="s">
        <v>119</v>
      </c>
      <c r="B18" s="200" t="s">
        <v>120</v>
      </c>
      <c r="C18" s="122">
        <v>129092.52</v>
      </c>
      <c r="D18" s="122"/>
      <c r="E18" s="122"/>
      <c r="F18" s="122"/>
      <c r="G18" s="122">
        <v>129092.52</v>
      </c>
    </row>
    <row r="19" ht="18" customHeight="1" spans="1:7">
      <c r="A19" s="200" t="s">
        <v>121</v>
      </c>
      <c r="B19" s="200" t="s">
        <v>122</v>
      </c>
      <c r="C19" s="122">
        <v>39936</v>
      </c>
      <c r="D19" s="122"/>
      <c r="E19" s="122"/>
      <c r="F19" s="122"/>
      <c r="G19" s="122">
        <v>39936</v>
      </c>
    </row>
    <row r="20" ht="18" customHeight="1" spans="1:7">
      <c r="A20" s="76" t="s">
        <v>123</v>
      </c>
      <c r="B20" s="76" t="s">
        <v>124</v>
      </c>
      <c r="C20" s="122">
        <v>3763150</v>
      </c>
      <c r="D20" s="122">
        <v>3763150</v>
      </c>
      <c r="E20" s="122">
        <v>3763150</v>
      </c>
      <c r="F20" s="122"/>
      <c r="G20" s="122"/>
    </row>
    <row r="21" ht="18" customHeight="1" spans="1:7">
      <c r="A21" s="175" t="s">
        <v>125</v>
      </c>
      <c r="B21" s="175" t="s">
        <v>126</v>
      </c>
      <c r="C21" s="122">
        <v>3763150</v>
      </c>
      <c r="D21" s="122">
        <v>3763150</v>
      </c>
      <c r="E21" s="122">
        <v>3763150</v>
      </c>
      <c r="F21" s="122"/>
      <c r="G21" s="122"/>
    </row>
    <row r="22" ht="18" customHeight="1" spans="1:7">
      <c r="A22" s="200" t="s">
        <v>127</v>
      </c>
      <c r="B22" s="200" t="s">
        <v>128</v>
      </c>
      <c r="C22" s="122">
        <v>1796381</v>
      </c>
      <c r="D22" s="122">
        <v>1796381</v>
      </c>
      <c r="E22" s="122">
        <v>1796381</v>
      </c>
      <c r="F22" s="122"/>
      <c r="G22" s="122"/>
    </row>
    <row r="23" ht="18" customHeight="1" spans="1:7">
      <c r="A23" s="200" t="s">
        <v>129</v>
      </c>
      <c r="B23" s="200" t="s">
        <v>130</v>
      </c>
      <c r="C23" s="122">
        <v>1885202</v>
      </c>
      <c r="D23" s="122">
        <v>1885202</v>
      </c>
      <c r="E23" s="122">
        <v>1885202</v>
      </c>
      <c r="F23" s="122"/>
      <c r="G23" s="122"/>
    </row>
    <row r="24" ht="18" customHeight="1" spans="1:7">
      <c r="A24" s="200" t="s">
        <v>131</v>
      </c>
      <c r="B24" s="200" t="s">
        <v>132</v>
      </c>
      <c r="C24" s="122">
        <v>81567</v>
      </c>
      <c r="D24" s="122">
        <v>81567</v>
      </c>
      <c r="E24" s="122">
        <v>81567</v>
      </c>
      <c r="F24" s="122"/>
      <c r="G24" s="122"/>
    </row>
    <row r="25" ht="18" customHeight="1" spans="1:7">
      <c r="A25" s="76" t="s">
        <v>138</v>
      </c>
      <c r="B25" s="76" t="s">
        <v>139</v>
      </c>
      <c r="C25" s="122">
        <v>2623977</v>
      </c>
      <c r="D25" s="122">
        <v>2623977</v>
      </c>
      <c r="E25" s="122">
        <v>2623977</v>
      </c>
      <c r="F25" s="122"/>
      <c r="G25" s="122"/>
    </row>
    <row r="26" ht="18" customHeight="1" spans="1:7">
      <c r="A26" s="175" t="s">
        <v>140</v>
      </c>
      <c r="B26" s="175" t="s">
        <v>141</v>
      </c>
      <c r="C26" s="122">
        <v>2623977</v>
      </c>
      <c r="D26" s="122">
        <v>2623977</v>
      </c>
      <c r="E26" s="122">
        <v>2623977</v>
      </c>
      <c r="F26" s="122"/>
      <c r="G26" s="122"/>
    </row>
    <row r="27" ht="18" customHeight="1" spans="1:7">
      <c r="A27" s="200" t="s">
        <v>142</v>
      </c>
      <c r="B27" s="200" t="s">
        <v>143</v>
      </c>
      <c r="C27" s="122">
        <v>2623977</v>
      </c>
      <c r="D27" s="122">
        <v>2623977</v>
      </c>
      <c r="E27" s="122">
        <v>2623977</v>
      </c>
      <c r="F27" s="122"/>
      <c r="G27" s="122"/>
    </row>
    <row r="28" ht="18" customHeight="1" spans="1:7">
      <c r="A28" s="121" t="s">
        <v>182</v>
      </c>
      <c r="B28" s="201" t="s">
        <v>182</v>
      </c>
      <c r="C28" s="122">
        <v>37870319.76</v>
      </c>
      <c r="D28" s="122">
        <v>37621291.24</v>
      </c>
      <c r="E28" s="122">
        <v>37121491.24</v>
      </c>
      <c r="F28" s="122">
        <v>499800</v>
      </c>
      <c r="G28" s="122">
        <v>249028.52</v>
      </c>
    </row>
  </sheetData>
  <mergeCells count="6">
    <mergeCell ref="A2:G2"/>
    <mergeCell ref="A4:B4"/>
    <mergeCell ref="D4:F4"/>
    <mergeCell ref="A28:B28"/>
    <mergeCell ref="C4:C5"/>
    <mergeCell ref="G4:G5"/>
  </mergeCells>
  <printOptions horizontalCentered="1"/>
  <pageMargins left="0.37" right="0.37" top="0.56" bottom="0.56" header="0.48" footer="0.48"/>
  <pageSetup paperSize="9" fitToHeight="10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8"/>
  <sheetViews>
    <sheetView showZeros="0" topLeftCell="B1" workbookViewId="0">
      <selection activeCell="D24" sqref="D24"/>
    </sheetView>
  </sheetViews>
  <sheetFormatPr defaultColWidth="10.425" defaultRowHeight="14.25" customHeight="1" outlineLevelRow="7" outlineLevelCol="5"/>
  <cols>
    <col min="1" max="6" width="28.1416666666667" customWidth="1"/>
  </cols>
  <sheetData>
    <row r="1" customHeight="1" spans="1:6">
      <c r="A1" s="89"/>
      <c r="B1" s="89"/>
      <c r="C1" s="89"/>
      <c r="D1" s="89"/>
      <c r="E1" s="88"/>
      <c r="F1" s="193" t="s">
        <v>183</v>
      </c>
    </row>
    <row r="2" ht="41.25" customHeight="1" spans="1:6">
      <c r="A2" s="194" t="str">
        <f>"2026"&amp;"年一般公共预算“三公”经费支出预算表"</f>
        <v>2026年一般公共预算“三公”经费支出预算表</v>
      </c>
      <c r="B2" s="89"/>
      <c r="C2" s="89"/>
      <c r="D2" s="89"/>
      <c r="E2" s="88"/>
      <c r="F2" s="89"/>
    </row>
    <row r="3" customHeight="1" spans="1:6">
      <c r="A3" s="153" t="str">
        <f>"单位名称："&amp;"昆明市东川区碧谷中心学校"</f>
        <v>单位名称：昆明市东川区碧谷中心学校</v>
      </c>
      <c r="B3" s="195"/>
      <c r="D3" s="89"/>
      <c r="E3" s="88"/>
      <c r="F3" s="108" t="s">
        <v>1</v>
      </c>
    </row>
    <row r="4" ht="27" customHeight="1" spans="1:6">
      <c r="A4" s="93" t="s">
        <v>184</v>
      </c>
      <c r="B4" s="93" t="s">
        <v>185</v>
      </c>
      <c r="C4" s="95" t="s">
        <v>186</v>
      </c>
      <c r="D4" s="93"/>
      <c r="E4" s="94"/>
      <c r="F4" s="93" t="s">
        <v>187</v>
      </c>
    </row>
    <row r="5" ht="28.5" customHeight="1" spans="1:6">
      <c r="A5" s="196"/>
      <c r="B5" s="97"/>
      <c r="C5" s="94" t="s">
        <v>57</v>
      </c>
      <c r="D5" s="94" t="s">
        <v>188</v>
      </c>
      <c r="E5" s="94" t="s">
        <v>189</v>
      </c>
      <c r="F5" s="96"/>
    </row>
    <row r="6" ht="17.25" customHeight="1" spans="1:6">
      <c r="A6" s="101" t="s">
        <v>82</v>
      </c>
      <c r="B6" s="101" t="s">
        <v>83</v>
      </c>
      <c r="C6" s="101" t="s">
        <v>84</v>
      </c>
      <c r="D6" s="101" t="s">
        <v>85</v>
      </c>
      <c r="E6" s="101" t="s">
        <v>86</v>
      </c>
      <c r="F6" s="101" t="s">
        <v>87</v>
      </c>
    </row>
    <row r="7" ht="17.25" customHeight="1" spans="1:6">
      <c r="A7" s="122"/>
      <c r="B7" s="122"/>
      <c r="C7" s="122"/>
      <c r="D7" s="122"/>
      <c r="E7" s="122"/>
      <c r="F7" s="122"/>
    </row>
    <row r="8" customHeight="1" spans="2:2">
      <c r="B8" t="s">
        <v>190</v>
      </c>
    </row>
  </sheetData>
  <mergeCells count="6">
    <mergeCell ref="A2:F2"/>
    <mergeCell ref="A3:B3"/>
    <mergeCell ref="C4:E4"/>
    <mergeCell ref="A4:A5"/>
    <mergeCell ref="B4:B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Y37"/>
  <sheetViews>
    <sheetView showZeros="0" topLeftCell="D21" workbookViewId="0">
      <selection activeCell="A1" sqref="A1"/>
    </sheetView>
  </sheetViews>
  <sheetFormatPr defaultColWidth="9.14166666666667" defaultRowHeight="14.25" customHeight="1"/>
  <cols>
    <col min="1" max="2" width="32.85" customWidth="1"/>
    <col min="3" max="3" width="20.7083333333333" customWidth="1"/>
    <col min="4" max="4" width="31.2833333333333" customWidth="1"/>
    <col min="5" max="5" width="10.1416666666667" customWidth="1"/>
    <col min="6" max="6" width="17.575" customWidth="1"/>
    <col min="7" max="7" width="10.2833333333333" customWidth="1"/>
    <col min="8" max="8" width="23" customWidth="1"/>
    <col min="9" max="25" width="18.7083333333333" customWidth="1"/>
  </cols>
  <sheetData>
    <row r="1" ht="13.5" customHeight="1" spans="2:25">
      <c r="B1" s="176"/>
      <c r="C1" s="182"/>
      <c r="E1" s="183"/>
      <c r="F1" s="183"/>
      <c r="G1" s="183"/>
      <c r="H1" s="183"/>
      <c r="I1" s="125"/>
      <c r="J1" s="125"/>
      <c r="K1" s="125"/>
      <c r="L1" s="125"/>
      <c r="M1" s="125"/>
      <c r="N1" s="125"/>
      <c r="O1" s="125"/>
      <c r="S1" s="125"/>
      <c r="W1" s="182"/>
      <c r="Y1" s="52" t="s">
        <v>191</v>
      </c>
    </row>
    <row r="2" ht="45.75" customHeight="1" spans="1:25">
      <c r="A2" s="110" t="str">
        <f>"2026"&amp;"年部门基本支出预算表"</f>
        <v>2026年部门基本支出预算表</v>
      </c>
      <c r="B2" s="53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53"/>
      <c r="Q2" s="53"/>
      <c r="R2" s="53"/>
      <c r="S2" s="110"/>
      <c r="T2" s="110"/>
      <c r="U2" s="110"/>
      <c r="V2" s="110"/>
      <c r="W2" s="110"/>
      <c r="X2" s="110"/>
      <c r="Y2" s="110"/>
    </row>
    <row r="3" ht="18.75" customHeight="1" spans="1:25">
      <c r="A3" s="54" t="str">
        <f>"单位名称："&amp;"昆明市东川区碧谷中心学校"</f>
        <v>单位名称：昆明市东川区碧谷中心学校</v>
      </c>
      <c r="B3" s="55"/>
      <c r="C3" s="184"/>
      <c r="D3" s="184"/>
      <c r="E3" s="184"/>
      <c r="F3" s="184"/>
      <c r="G3" s="184"/>
      <c r="H3" s="184"/>
      <c r="I3" s="127"/>
      <c r="J3" s="127"/>
      <c r="K3" s="127"/>
      <c r="L3" s="127"/>
      <c r="M3" s="127"/>
      <c r="N3" s="127"/>
      <c r="O3" s="127"/>
      <c r="P3" s="56"/>
      <c r="Q3" s="56"/>
      <c r="R3" s="56"/>
      <c r="S3" s="127"/>
      <c r="W3" s="182"/>
      <c r="Y3" s="52" t="s">
        <v>1</v>
      </c>
    </row>
    <row r="4" ht="18" customHeight="1" spans="1:25">
      <c r="A4" s="58" t="s">
        <v>192</v>
      </c>
      <c r="B4" s="58" t="s">
        <v>193</v>
      </c>
      <c r="C4" s="58" t="s">
        <v>194</v>
      </c>
      <c r="D4" s="58" t="s">
        <v>195</v>
      </c>
      <c r="E4" s="58" t="s">
        <v>196</v>
      </c>
      <c r="F4" s="58" t="s">
        <v>197</v>
      </c>
      <c r="G4" s="58" t="s">
        <v>198</v>
      </c>
      <c r="H4" s="58" t="s">
        <v>199</v>
      </c>
      <c r="I4" s="188" t="s">
        <v>200</v>
      </c>
      <c r="J4" s="150" t="s">
        <v>200</v>
      </c>
      <c r="K4" s="150"/>
      <c r="L4" s="150"/>
      <c r="M4" s="150"/>
      <c r="N4" s="150"/>
      <c r="O4" s="150"/>
      <c r="P4" s="13"/>
      <c r="Q4" s="13"/>
      <c r="R4" s="13"/>
      <c r="S4" s="143" t="s">
        <v>61</v>
      </c>
      <c r="T4" s="150" t="s">
        <v>62</v>
      </c>
      <c r="U4" s="150"/>
      <c r="V4" s="150"/>
      <c r="W4" s="150"/>
      <c r="X4" s="150"/>
      <c r="Y4" s="123"/>
    </row>
    <row r="5" ht="18" customHeight="1" spans="1:25">
      <c r="A5" s="60"/>
      <c r="B5" s="75"/>
      <c r="C5" s="169"/>
      <c r="D5" s="60"/>
      <c r="E5" s="60"/>
      <c r="F5" s="60"/>
      <c r="G5" s="60"/>
      <c r="H5" s="60"/>
      <c r="I5" s="167" t="s">
        <v>201</v>
      </c>
      <c r="J5" s="188" t="s">
        <v>58</v>
      </c>
      <c r="K5" s="150"/>
      <c r="L5" s="150"/>
      <c r="M5" s="150"/>
      <c r="N5" s="150"/>
      <c r="O5" s="123"/>
      <c r="P5" s="12" t="s">
        <v>202</v>
      </c>
      <c r="Q5" s="13"/>
      <c r="R5" s="44"/>
      <c r="S5" s="58" t="s">
        <v>61</v>
      </c>
      <c r="T5" s="188" t="s">
        <v>62</v>
      </c>
      <c r="U5" s="143" t="s">
        <v>64</v>
      </c>
      <c r="V5" s="150" t="s">
        <v>62</v>
      </c>
      <c r="W5" s="143" t="s">
        <v>66</v>
      </c>
      <c r="X5" s="143" t="s">
        <v>67</v>
      </c>
      <c r="Y5" s="192" t="s">
        <v>68</v>
      </c>
    </row>
    <row r="6" ht="19.5" customHeight="1" spans="1:25">
      <c r="A6" s="75"/>
      <c r="B6" s="75"/>
      <c r="C6" s="75"/>
      <c r="D6" s="75"/>
      <c r="E6" s="75"/>
      <c r="F6" s="75"/>
      <c r="G6" s="75"/>
      <c r="H6" s="75"/>
      <c r="I6" s="75"/>
      <c r="J6" s="189" t="s">
        <v>203</v>
      </c>
      <c r="K6" s="58"/>
      <c r="L6" s="58" t="s">
        <v>204</v>
      </c>
      <c r="M6" s="58" t="s">
        <v>205</v>
      </c>
      <c r="N6" s="58" t="s">
        <v>206</v>
      </c>
      <c r="O6" s="58" t="s">
        <v>207</v>
      </c>
      <c r="P6" s="58" t="s">
        <v>58</v>
      </c>
      <c r="Q6" s="58" t="s">
        <v>59</v>
      </c>
      <c r="R6" s="58" t="s">
        <v>60</v>
      </c>
      <c r="S6" s="75"/>
      <c r="T6" s="58" t="s">
        <v>57</v>
      </c>
      <c r="U6" s="58" t="s">
        <v>64</v>
      </c>
      <c r="V6" s="58" t="s">
        <v>208</v>
      </c>
      <c r="W6" s="58" t="s">
        <v>66</v>
      </c>
      <c r="X6" s="58" t="s">
        <v>67</v>
      </c>
      <c r="Y6" s="58" t="s">
        <v>68</v>
      </c>
    </row>
    <row r="7" ht="37.5" customHeight="1" spans="1:25">
      <c r="A7" s="185"/>
      <c r="B7" s="65"/>
      <c r="C7" s="185"/>
      <c r="D7" s="185"/>
      <c r="E7" s="185"/>
      <c r="F7" s="185"/>
      <c r="G7" s="185"/>
      <c r="H7" s="185"/>
      <c r="I7" s="185"/>
      <c r="J7" s="190" t="s">
        <v>57</v>
      </c>
      <c r="K7" s="191" t="s">
        <v>209</v>
      </c>
      <c r="L7" s="63" t="s">
        <v>210</v>
      </c>
      <c r="M7" s="63" t="s">
        <v>205</v>
      </c>
      <c r="N7" s="63" t="s">
        <v>206</v>
      </c>
      <c r="O7" s="63" t="s">
        <v>207</v>
      </c>
      <c r="P7" s="63" t="s">
        <v>205</v>
      </c>
      <c r="Q7" s="63" t="s">
        <v>206</v>
      </c>
      <c r="R7" s="63" t="s">
        <v>207</v>
      </c>
      <c r="S7" s="63" t="s">
        <v>61</v>
      </c>
      <c r="T7" s="63" t="s">
        <v>57</v>
      </c>
      <c r="U7" s="63" t="s">
        <v>64</v>
      </c>
      <c r="V7" s="63" t="s">
        <v>208</v>
      </c>
      <c r="W7" s="63" t="s">
        <v>66</v>
      </c>
      <c r="X7" s="63" t="s">
        <v>67</v>
      </c>
      <c r="Y7" s="63" t="s">
        <v>68</v>
      </c>
    </row>
    <row r="8" customHeight="1" spans="1:25">
      <c r="A8" s="82">
        <v>1</v>
      </c>
      <c r="B8" s="82">
        <v>2</v>
      </c>
      <c r="C8" s="82">
        <v>3</v>
      </c>
      <c r="D8" s="82">
        <v>4</v>
      </c>
      <c r="E8" s="82">
        <v>5</v>
      </c>
      <c r="F8" s="82">
        <v>6</v>
      </c>
      <c r="G8" s="82">
        <v>7</v>
      </c>
      <c r="H8" s="82">
        <v>8</v>
      </c>
      <c r="I8" s="82">
        <v>9</v>
      </c>
      <c r="J8" s="82">
        <v>10</v>
      </c>
      <c r="K8" s="82">
        <v>11</v>
      </c>
      <c r="L8" s="82">
        <v>12</v>
      </c>
      <c r="M8" s="82">
        <v>13</v>
      </c>
      <c r="N8" s="82">
        <v>14</v>
      </c>
      <c r="O8" s="82">
        <v>15</v>
      </c>
      <c r="P8" s="82">
        <v>16</v>
      </c>
      <c r="Q8" s="82">
        <v>17</v>
      </c>
      <c r="R8" s="82">
        <v>18</v>
      </c>
      <c r="S8" s="82">
        <v>19</v>
      </c>
      <c r="T8" s="82">
        <v>20</v>
      </c>
      <c r="U8" s="82">
        <v>21</v>
      </c>
      <c r="V8" s="82">
        <v>22</v>
      </c>
      <c r="W8" s="82">
        <v>23</v>
      </c>
      <c r="X8" s="82">
        <v>24</v>
      </c>
      <c r="Y8" s="82">
        <v>25</v>
      </c>
    </row>
    <row r="9" ht="20.25" customHeight="1" spans="1:25">
      <c r="A9" s="21" t="s">
        <v>211</v>
      </c>
      <c r="B9" s="21" t="s">
        <v>70</v>
      </c>
      <c r="C9" s="21" t="s">
        <v>212</v>
      </c>
      <c r="D9" s="21" t="s">
        <v>213</v>
      </c>
      <c r="E9" s="21" t="s">
        <v>103</v>
      </c>
      <c r="F9" s="21" t="s">
        <v>104</v>
      </c>
      <c r="G9" s="21" t="s">
        <v>214</v>
      </c>
      <c r="H9" s="21" t="s">
        <v>215</v>
      </c>
      <c r="I9" s="122">
        <v>10774680</v>
      </c>
      <c r="J9" s="122">
        <v>10774680</v>
      </c>
      <c r="K9" s="122"/>
      <c r="L9" s="122"/>
      <c r="M9" s="122"/>
      <c r="N9" s="122">
        <v>10774680</v>
      </c>
      <c r="O9" s="122"/>
      <c r="P9" s="122"/>
      <c r="Q9" s="122"/>
      <c r="R9" s="122"/>
      <c r="S9" s="122"/>
      <c r="T9" s="122"/>
      <c r="U9" s="122"/>
      <c r="V9" s="122"/>
      <c r="W9" s="122"/>
      <c r="X9" s="122"/>
      <c r="Y9" s="122"/>
    </row>
    <row r="10" ht="20.25" customHeight="1" spans="1:25">
      <c r="A10" s="21" t="s">
        <v>211</v>
      </c>
      <c r="B10" s="21" t="s">
        <v>70</v>
      </c>
      <c r="C10" s="21" t="s">
        <v>212</v>
      </c>
      <c r="D10" s="21" t="s">
        <v>213</v>
      </c>
      <c r="E10" s="21" t="s">
        <v>103</v>
      </c>
      <c r="F10" s="21" t="s">
        <v>104</v>
      </c>
      <c r="G10" s="21" t="s">
        <v>216</v>
      </c>
      <c r="H10" s="21" t="s">
        <v>217</v>
      </c>
      <c r="I10" s="122">
        <v>563124</v>
      </c>
      <c r="J10" s="122">
        <v>563124</v>
      </c>
      <c r="K10" s="70"/>
      <c r="L10" s="70"/>
      <c r="M10" s="70"/>
      <c r="N10" s="122">
        <v>563124</v>
      </c>
      <c r="O10" s="70"/>
      <c r="P10" s="122"/>
      <c r="Q10" s="122"/>
      <c r="R10" s="122"/>
      <c r="S10" s="122"/>
      <c r="T10" s="122"/>
      <c r="U10" s="122"/>
      <c r="V10" s="122"/>
      <c r="W10" s="122"/>
      <c r="X10" s="122"/>
      <c r="Y10" s="122"/>
    </row>
    <row r="11" ht="20.25" customHeight="1" spans="1:25">
      <c r="A11" s="21" t="s">
        <v>211</v>
      </c>
      <c r="B11" s="21" t="s">
        <v>70</v>
      </c>
      <c r="C11" s="21" t="s">
        <v>212</v>
      </c>
      <c r="D11" s="21" t="s">
        <v>213</v>
      </c>
      <c r="E11" s="21" t="s">
        <v>103</v>
      </c>
      <c r="F11" s="21" t="s">
        <v>104</v>
      </c>
      <c r="G11" s="21" t="s">
        <v>216</v>
      </c>
      <c r="H11" s="21" t="s">
        <v>217</v>
      </c>
      <c r="I11" s="122">
        <v>954000</v>
      </c>
      <c r="J11" s="122">
        <v>954000</v>
      </c>
      <c r="K11" s="70"/>
      <c r="L11" s="70"/>
      <c r="M11" s="70"/>
      <c r="N11" s="122">
        <v>954000</v>
      </c>
      <c r="O11" s="70"/>
      <c r="P11" s="122"/>
      <c r="Q11" s="122"/>
      <c r="R11" s="122"/>
      <c r="S11" s="122"/>
      <c r="T11" s="122"/>
      <c r="U11" s="122"/>
      <c r="V11" s="122"/>
      <c r="W11" s="122"/>
      <c r="X11" s="122"/>
      <c r="Y11" s="122"/>
    </row>
    <row r="12" ht="20.25" customHeight="1" spans="1:25">
      <c r="A12" s="21" t="s">
        <v>211</v>
      </c>
      <c r="B12" s="21" t="s">
        <v>70</v>
      </c>
      <c r="C12" s="21" t="s">
        <v>212</v>
      </c>
      <c r="D12" s="21" t="s">
        <v>213</v>
      </c>
      <c r="E12" s="21" t="s">
        <v>103</v>
      </c>
      <c r="F12" s="21" t="s">
        <v>104</v>
      </c>
      <c r="G12" s="21" t="s">
        <v>218</v>
      </c>
      <c r="H12" s="21" t="s">
        <v>219</v>
      </c>
      <c r="I12" s="122">
        <v>897890</v>
      </c>
      <c r="J12" s="122">
        <v>897890</v>
      </c>
      <c r="K12" s="70"/>
      <c r="L12" s="70"/>
      <c r="M12" s="70"/>
      <c r="N12" s="122">
        <v>897890</v>
      </c>
      <c r="O12" s="70"/>
      <c r="P12" s="122"/>
      <c r="Q12" s="122"/>
      <c r="R12" s="122"/>
      <c r="S12" s="122"/>
      <c r="T12" s="122"/>
      <c r="U12" s="122"/>
      <c r="V12" s="122"/>
      <c r="W12" s="122"/>
      <c r="X12" s="122"/>
      <c r="Y12" s="122"/>
    </row>
    <row r="13" ht="20.25" customHeight="1" spans="1:25">
      <c r="A13" s="21" t="s">
        <v>211</v>
      </c>
      <c r="B13" s="21" t="s">
        <v>70</v>
      </c>
      <c r="C13" s="21" t="s">
        <v>212</v>
      </c>
      <c r="D13" s="21" t="s">
        <v>213</v>
      </c>
      <c r="E13" s="21" t="s">
        <v>103</v>
      </c>
      <c r="F13" s="21" t="s">
        <v>104</v>
      </c>
      <c r="G13" s="21" t="s">
        <v>218</v>
      </c>
      <c r="H13" s="21" t="s">
        <v>219</v>
      </c>
      <c r="I13" s="122">
        <v>21980</v>
      </c>
      <c r="J13" s="122">
        <v>21980</v>
      </c>
      <c r="K13" s="70"/>
      <c r="L13" s="70"/>
      <c r="M13" s="70"/>
      <c r="N13" s="122">
        <v>21980</v>
      </c>
      <c r="O13" s="70"/>
      <c r="P13" s="122"/>
      <c r="Q13" s="122"/>
      <c r="R13" s="122"/>
      <c r="S13" s="122"/>
      <c r="T13" s="122"/>
      <c r="U13" s="122"/>
      <c r="V13" s="122"/>
      <c r="W13" s="122"/>
      <c r="X13" s="122"/>
      <c r="Y13" s="122"/>
    </row>
    <row r="14" ht="20.25" customHeight="1" spans="1:25">
      <c r="A14" s="21" t="s">
        <v>211</v>
      </c>
      <c r="B14" s="21" t="s">
        <v>70</v>
      </c>
      <c r="C14" s="21" t="s">
        <v>212</v>
      </c>
      <c r="D14" s="21" t="s">
        <v>213</v>
      </c>
      <c r="E14" s="21" t="s">
        <v>103</v>
      </c>
      <c r="F14" s="21" t="s">
        <v>104</v>
      </c>
      <c r="G14" s="21" t="s">
        <v>220</v>
      </c>
      <c r="H14" s="21" t="s">
        <v>221</v>
      </c>
      <c r="I14" s="122">
        <v>3093900</v>
      </c>
      <c r="J14" s="122">
        <v>3093900</v>
      </c>
      <c r="K14" s="70"/>
      <c r="L14" s="70"/>
      <c r="M14" s="70"/>
      <c r="N14" s="122">
        <v>3093900</v>
      </c>
      <c r="O14" s="70"/>
      <c r="P14" s="122"/>
      <c r="Q14" s="122"/>
      <c r="R14" s="122"/>
      <c r="S14" s="122"/>
      <c r="T14" s="122"/>
      <c r="U14" s="122"/>
      <c r="V14" s="122"/>
      <c r="W14" s="122"/>
      <c r="X14" s="122"/>
      <c r="Y14" s="122"/>
    </row>
    <row r="15" ht="20.25" customHeight="1" spans="1:25">
      <c r="A15" s="21" t="s">
        <v>211</v>
      </c>
      <c r="B15" s="21" t="s">
        <v>70</v>
      </c>
      <c r="C15" s="21" t="s">
        <v>212</v>
      </c>
      <c r="D15" s="21" t="s">
        <v>213</v>
      </c>
      <c r="E15" s="21" t="s">
        <v>103</v>
      </c>
      <c r="F15" s="21" t="s">
        <v>104</v>
      </c>
      <c r="G15" s="21" t="s">
        <v>220</v>
      </c>
      <c r="H15" s="21" t="s">
        <v>221</v>
      </c>
      <c r="I15" s="122">
        <v>1676280</v>
      </c>
      <c r="J15" s="122">
        <v>1676280</v>
      </c>
      <c r="K15" s="70"/>
      <c r="L15" s="70"/>
      <c r="M15" s="70"/>
      <c r="N15" s="122">
        <v>1676280</v>
      </c>
      <c r="O15" s="70"/>
      <c r="P15" s="122"/>
      <c r="Q15" s="122"/>
      <c r="R15" s="122"/>
      <c r="S15" s="122"/>
      <c r="T15" s="122"/>
      <c r="U15" s="122"/>
      <c r="V15" s="122"/>
      <c r="W15" s="122"/>
      <c r="X15" s="122"/>
      <c r="Y15" s="122"/>
    </row>
    <row r="16" ht="20.25" customHeight="1" spans="1:25">
      <c r="A16" s="21" t="s">
        <v>211</v>
      </c>
      <c r="B16" s="21" t="s">
        <v>70</v>
      </c>
      <c r="C16" s="21" t="s">
        <v>212</v>
      </c>
      <c r="D16" s="21" t="s">
        <v>213</v>
      </c>
      <c r="E16" s="21" t="s">
        <v>103</v>
      </c>
      <c r="F16" s="21" t="s">
        <v>104</v>
      </c>
      <c r="G16" s="21" t="s">
        <v>220</v>
      </c>
      <c r="H16" s="21" t="s">
        <v>221</v>
      </c>
      <c r="I16" s="122">
        <v>3417000</v>
      </c>
      <c r="J16" s="122">
        <v>3417000</v>
      </c>
      <c r="K16" s="70"/>
      <c r="L16" s="70"/>
      <c r="M16" s="70"/>
      <c r="N16" s="122">
        <v>3417000</v>
      </c>
      <c r="O16" s="70"/>
      <c r="P16" s="122"/>
      <c r="Q16" s="122"/>
      <c r="R16" s="122"/>
      <c r="S16" s="122"/>
      <c r="T16" s="122"/>
      <c r="U16" s="122"/>
      <c r="V16" s="122"/>
      <c r="W16" s="122"/>
      <c r="X16" s="122"/>
      <c r="Y16" s="122"/>
    </row>
    <row r="17" ht="20.25" customHeight="1" spans="1:25">
      <c r="A17" s="21" t="s">
        <v>211</v>
      </c>
      <c r="B17" s="21" t="s">
        <v>70</v>
      </c>
      <c r="C17" s="21" t="s">
        <v>212</v>
      </c>
      <c r="D17" s="21" t="s">
        <v>213</v>
      </c>
      <c r="E17" s="21" t="s">
        <v>103</v>
      </c>
      <c r="F17" s="21" t="s">
        <v>104</v>
      </c>
      <c r="G17" s="21" t="s">
        <v>220</v>
      </c>
      <c r="H17" s="21" t="s">
        <v>221</v>
      </c>
      <c r="I17" s="122">
        <v>7920</v>
      </c>
      <c r="J17" s="122">
        <v>7920</v>
      </c>
      <c r="K17" s="70"/>
      <c r="L17" s="70"/>
      <c r="M17" s="70"/>
      <c r="N17" s="122">
        <v>7920</v>
      </c>
      <c r="O17" s="70"/>
      <c r="P17" s="122"/>
      <c r="Q17" s="122"/>
      <c r="R17" s="122"/>
      <c r="S17" s="122"/>
      <c r="T17" s="122"/>
      <c r="U17" s="122"/>
      <c r="V17" s="122"/>
      <c r="W17" s="122"/>
      <c r="X17" s="122"/>
      <c r="Y17" s="122"/>
    </row>
    <row r="18" ht="20.25" customHeight="1" spans="1:25">
      <c r="A18" s="21" t="s">
        <v>211</v>
      </c>
      <c r="B18" s="21" t="s">
        <v>70</v>
      </c>
      <c r="C18" s="21" t="s">
        <v>222</v>
      </c>
      <c r="D18" s="21" t="s">
        <v>223</v>
      </c>
      <c r="E18" s="21" t="s">
        <v>113</v>
      </c>
      <c r="F18" s="21" t="s">
        <v>114</v>
      </c>
      <c r="G18" s="21" t="s">
        <v>224</v>
      </c>
      <c r="H18" s="21" t="s">
        <v>225</v>
      </c>
      <c r="I18" s="122">
        <v>3474786</v>
      </c>
      <c r="J18" s="122">
        <v>3474786</v>
      </c>
      <c r="K18" s="70"/>
      <c r="L18" s="70"/>
      <c r="M18" s="70"/>
      <c r="N18" s="122">
        <v>3474786</v>
      </c>
      <c r="O18" s="70"/>
      <c r="P18" s="122"/>
      <c r="Q18" s="122"/>
      <c r="R18" s="122"/>
      <c r="S18" s="122"/>
      <c r="T18" s="122"/>
      <c r="U18" s="122"/>
      <c r="V18" s="122"/>
      <c r="W18" s="122"/>
      <c r="X18" s="122"/>
      <c r="Y18" s="122"/>
    </row>
    <row r="19" ht="20.25" customHeight="1" spans="1:25">
      <c r="A19" s="21" t="s">
        <v>211</v>
      </c>
      <c r="B19" s="21" t="s">
        <v>70</v>
      </c>
      <c r="C19" s="21" t="s">
        <v>222</v>
      </c>
      <c r="D19" s="21" t="s">
        <v>223</v>
      </c>
      <c r="E19" s="21" t="s">
        <v>115</v>
      </c>
      <c r="F19" s="21" t="s">
        <v>116</v>
      </c>
      <c r="G19" s="21" t="s">
        <v>226</v>
      </c>
      <c r="H19" s="21" t="s">
        <v>227</v>
      </c>
      <c r="I19" s="122">
        <v>498044</v>
      </c>
      <c r="J19" s="122">
        <v>498044</v>
      </c>
      <c r="K19" s="70"/>
      <c r="L19" s="70"/>
      <c r="M19" s="70"/>
      <c r="N19" s="122">
        <v>498044</v>
      </c>
      <c r="O19" s="70"/>
      <c r="P19" s="122"/>
      <c r="Q19" s="122"/>
      <c r="R19" s="122"/>
      <c r="S19" s="122"/>
      <c r="T19" s="122"/>
      <c r="U19" s="122"/>
      <c r="V19" s="122"/>
      <c r="W19" s="122"/>
      <c r="X19" s="122"/>
      <c r="Y19" s="122"/>
    </row>
    <row r="20" ht="20.25" customHeight="1" spans="1:25">
      <c r="A20" s="21" t="s">
        <v>211</v>
      </c>
      <c r="B20" s="21" t="s">
        <v>70</v>
      </c>
      <c r="C20" s="21" t="s">
        <v>222</v>
      </c>
      <c r="D20" s="21" t="s">
        <v>223</v>
      </c>
      <c r="E20" s="21" t="s">
        <v>127</v>
      </c>
      <c r="F20" s="21" t="s">
        <v>128</v>
      </c>
      <c r="G20" s="21" t="s">
        <v>228</v>
      </c>
      <c r="H20" s="21" t="s">
        <v>229</v>
      </c>
      <c r="I20" s="122">
        <v>1693350</v>
      </c>
      <c r="J20" s="122">
        <v>1693350</v>
      </c>
      <c r="K20" s="70"/>
      <c r="L20" s="70"/>
      <c r="M20" s="70"/>
      <c r="N20" s="122">
        <v>1693350</v>
      </c>
      <c r="O20" s="70"/>
      <c r="P20" s="122"/>
      <c r="Q20" s="122"/>
      <c r="R20" s="122"/>
      <c r="S20" s="122"/>
      <c r="T20" s="122"/>
      <c r="U20" s="122"/>
      <c r="V20" s="122"/>
      <c r="W20" s="122"/>
      <c r="X20" s="122"/>
      <c r="Y20" s="122"/>
    </row>
    <row r="21" ht="20.25" customHeight="1" spans="1:25">
      <c r="A21" s="21" t="s">
        <v>211</v>
      </c>
      <c r="B21" s="21" t="s">
        <v>70</v>
      </c>
      <c r="C21" s="21" t="s">
        <v>222</v>
      </c>
      <c r="D21" s="21" t="s">
        <v>223</v>
      </c>
      <c r="E21" s="21" t="s">
        <v>127</v>
      </c>
      <c r="F21" s="21" t="s">
        <v>128</v>
      </c>
      <c r="G21" s="21" t="s">
        <v>228</v>
      </c>
      <c r="H21" s="21" t="s">
        <v>229</v>
      </c>
      <c r="I21" s="122">
        <v>103031</v>
      </c>
      <c r="J21" s="122">
        <v>103031</v>
      </c>
      <c r="K21" s="70"/>
      <c r="L21" s="70"/>
      <c r="M21" s="70"/>
      <c r="N21" s="122">
        <v>103031</v>
      </c>
      <c r="O21" s="70"/>
      <c r="P21" s="122"/>
      <c r="Q21" s="122"/>
      <c r="R21" s="122"/>
      <c r="S21" s="122"/>
      <c r="T21" s="122"/>
      <c r="U21" s="122"/>
      <c r="V21" s="122"/>
      <c r="W21" s="122"/>
      <c r="X21" s="122"/>
      <c r="Y21" s="122"/>
    </row>
    <row r="22" ht="20.25" customHeight="1" spans="1:25">
      <c r="A22" s="21" t="s">
        <v>211</v>
      </c>
      <c r="B22" s="21" t="s">
        <v>70</v>
      </c>
      <c r="C22" s="21" t="s">
        <v>222</v>
      </c>
      <c r="D22" s="21" t="s">
        <v>223</v>
      </c>
      <c r="E22" s="21" t="s">
        <v>129</v>
      </c>
      <c r="F22" s="21" t="s">
        <v>130</v>
      </c>
      <c r="G22" s="21" t="s">
        <v>230</v>
      </c>
      <c r="H22" s="21" t="s">
        <v>231</v>
      </c>
      <c r="I22" s="122">
        <v>866012</v>
      </c>
      <c r="J22" s="122">
        <v>866012</v>
      </c>
      <c r="K22" s="70"/>
      <c r="L22" s="70"/>
      <c r="M22" s="70"/>
      <c r="N22" s="122">
        <v>866012</v>
      </c>
      <c r="O22" s="70"/>
      <c r="P22" s="122"/>
      <c r="Q22" s="122"/>
      <c r="R22" s="122"/>
      <c r="S22" s="122"/>
      <c r="T22" s="122"/>
      <c r="U22" s="122"/>
      <c r="V22" s="122"/>
      <c r="W22" s="122"/>
      <c r="X22" s="122"/>
      <c r="Y22" s="122"/>
    </row>
    <row r="23" ht="20.25" customHeight="1" spans="1:25">
      <c r="A23" s="21" t="s">
        <v>211</v>
      </c>
      <c r="B23" s="21" t="s">
        <v>70</v>
      </c>
      <c r="C23" s="21" t="s">
        <v>222</v>
      </c>
      <c r="D23" s="21" t="s">
        <v>223</v>
      </c>
      <c r="E23" s="21" t="s">
        <v>129</v>
      </c>
      <c r="F23" s="21" t="s">
        <v>130</v>
      </c>
      <c r="G23" s="21" t="s">
        <v>230</v>
      </c>
      <c r="H23" s="21" t="s">
        <v>231</v>
      </c>
      <c r="I23" s="122">
        <v>1019190</v>
      </c>
      <c r="J23" s="122">
        <v>1019190</v>
      </c>
      <c r="K23" s="70"/>
      <c r="L23" s="70"/>
      <c r="M23" s="70"/>
      <c r="N23" s="122">
        <v>1019190</v>
      </c>
      <c r="O23" s="70"/>
      <c r="P23" s="122"/>
      <c r="Q23" s="122"/>
      <c r="R23" s="122"/>
      <c r="S23" s="122"/>
      <c r="T23" s="122"/>
      <c r="U23" s="122"/>
      <c r="V23" s="122"/>
      <c r="W23" s="122"/>
      <c r="X23" s="122"/>
      <c r="Y23" s="122"/>
    </row>
    <row r="24" ht="20.25" customHeight="1" spans="1:25">
      <c r="A24" s="21" t="s">
        <v>211</v>
      </c>
      <c r="B24" s="21" t="s">
        <v>70</v>
      </c>
      <c r="C24" s="21" t="s">
        <v>222</v>
      </c>
      <c r="D24" s="21" t="s">
        <v>223</v>
      </c>
      <c r="E24" s="21" t="s">
        <v>103</v>
      </c>
      <c r="F24" s="21" t="s">
        <v>104</v>
      </c>
      <c r="G24" s="21" t="s">
        <v>232</v>
      </c>
      <c r="H24" s="21" t="s">
        <v>233</v>
      </c>
      <c r="I24" s="122">
        <v>142782</v>
      </c>
      <c r="J24" s="122">
        <v>142782</v>
      </c>
      <c r="K24" s="70"/>
      <c r="L24" s="70"/>
      <c r="M24" s="70"/>
      <c r="N24" s="122">
        <v>142782</v>
      </c>
      <c r="O24" s="70"/>
      <c r="P24" s="122"/>
      <c r="Q24" s="122"/>
      <c r="R24" s="122"/>
      <c r="S24" s="122"/>
      <c r="T24" s="122"/>
      <c r="U24" s="122"/>
      <c r="V24" s="122"/>
      <c r="W24" s="122"/>
      <c r="X24" s="122"/>
      <c r="Y24" s="122"/>
    </row>
    <row r="25" ht="20.25" customHeight="1" spans="1:25">
      <c r="A25" s="21" t="s">
        <v>211</v>
      </c>
      <c r="B25" s="21" t="s">
        <v>70</v>
      </c>
      <c r="C25" s="21" t="s">
        <v>222</v>
      </c>
      <c r="D25" s="21" t="s">
        <v>223</v>
      </c>
      <c r="E25" s="21" t="s">
        <v>131</v>
      </c>
      <c r="F25" s="21" t="s">
        <v>132</v>
      </c>
      <c r="G25" s="21" t="s">
        <v>232</v>
      </c>
      <c r="H25" s="21" t="s">
        <v>233</v>
      </c>
      <c r="I25" s="122">
        <v>81567</v>
      </c>
      <c r="J25" s="122">
        <v>81567</v>
      </c>
      <c r="K25" s="70"/>
      <c r="L25" s="70"/>
      <c r="M25" s="70"/>
      <c r="N25" s="122">
        <v>81567</v>
      </c>
      <c r="O25" s="70"/>
      <c r="P25" s="122"/>
      <c r="Q25" s="122"/>
      <c r="R25" s="122"/>
      <c r="S25" s="122"/>
      <c r="T25" s="122"/>
      <c r="U25" s="122"/>
      <c r="V25" s="122"/>
      <c r="W25" s="122"/>
      <c r="X25" s="122"/>
      <c r="Y25" s="122"/>
    </row>
    <row r="26" ht="20.25" customHeight="1" spans="1:25">
      <c r="A26" s="21" t="s">
        <v>211</v>
      </c>
      <c r="B26" s="21" t="s">
        <v>70</v>
      </c>
      <c r="C26" s="21" t="s">
        <v>234</v>
      </c>
      <c r="D26" s="21" t="s">
        <v>143</v>
      </c>
      <c r="E26" s="21" t="s">
        <v>142</v>
      </c>
      <c r="F26" s="21" t="s">
        <v>143</v>
      </c>
      <c r="G26" s="21" t="s">
        <v>235</v>
      </c>
      <c r="H26" s="21" t="s">
        <v>143</v>
      </c>
      <c r="I26" s="122">
        <v>2623977</v>
      </c>
      <c r="J26" s="122">
        <v>2623977</v>
      </c>
      <c r="K26" s="70"/>
      <c r="L26" s="70"/>
      <c r="M26" s="70"/>
      <c r="N26" s="122">
        <v>2623977</v>
      </c>
      <c r="O26" s="70"/>
      <c r="P26" s="122"/>
      <c r="Q26" s="122"/>
      <c r="R26" s="122"/>
      <c r="S26" s="122"/>
      <c r="T26" s="122"/>
      <c r="U26" s="122"/>
      <c r="V26" s="122"/>
      <c r="W26" s="122"/>
      <c r="X26" s="122"/>
      <c r="Y26" s="122"/>
    </row>
    <row r="27" ht="20.25" customHeight="1" spans="1:25">
      <c r="A27" s="21" t="s">
        <v>211</v>
      </c>
      <c r="B27" s="21" t="s">
        <v>70</v>
      </c>
      <c r="C27" s="21" t="s">
        <v>236</v>
      </c>
      <c r="D27" s="21" t="s">
        <v>237</v>
      </c>
      <c r="E27" s="21" t="s">
        <v>103</v>
      </c>
      <c r="F27" s="21" t="s">
        <v>104</v>
      </c>
      <c r="G27" s="21" t="s">
        <v>238</v>
      </c>
      <c r="H27" s="21" t="s">
        <v>237</v>
      </c>
      <c r="I27" s="122">
        <v>381600</v>
      </c>
      <c r="J27" s="122">
        <v>381600</v>
      </c>
      <c r="K27" s="70"/>
      <c r="L27" s="70"/>
      <c r="M27" s="70"/>
      <c r="N27" s="122">
        <v>381600</v>
      </c>
      <c r="O27" s="70"/>
      <c r="P27" s="122"/>
      <c r="Q27" s="122"/>
      <c r="R27" s="122"/>
      <c r="S27" s="122"/>
      <c r="T27" s="122"/>
      <c r="U27" s="122"/>
      <c r="V27" s="122"/>
      <c r="W27" s="122"/>
      <c r="X27" s="122"/>
      <c r="Y27" s="122"/>
    </row>
    <row r="28" ht="20.25" customHeight="1" spans="1:25">
      <c r="A28" s="21" t="s">
        <v>211</v>
      </c>
      <c r="B28" s="21" t="s">
        <v>70</v>
      </c>
      <c r="C28" s="21" t="s">
        <v>239</v>
      </c>
      <c r="D28" s="21" t="s">
        <v>240</v>
      </c>
      <c r="E28" s="21" t="s">
        <v>111</v>
      </c>
      <c r="F28" s="21" t="s">
        <v>112</v>
      </c>
      <c r="G28" s="21" t="s">
        <v>241</v>
      </c>
      <c r="H28" s="21" t="s">
        <v>242</v>
      </c>
      <c r="I28" s="122">
        <v>118200</v>
      </c>
      <c r="J28" s="122">
        <v>118200</v>
      </c>
      <c r="K28" s="70"/>
      <c r="L28" s="70"/>
      <c r="M28" s="70"/>
      <c r="N28" s="122">
        <v>118200</v>
      </c>
      <c r="O28" s="70"/>
      <c r="P28" s="122"/>
      <c r="Q28" s="122"/>
      <c r="R28" s="122"/>
      <c r="S28" s="122"/>
      <c r="T28" s="122"/>
      <c r="U28" s="122"/>
      <c r="V28" s="122"/>
      <c r="W28" s="122"/>
      <c r="X28" s="122"/>
      <c r="Y28" s="122"/>
    </row>
    <row r="29" ht="20.25" customHeight="1" spans="1:25">
      <c r="A29" s="21" t="s">
        <v>211</v>
      </c>
      <c r="B29" s="21" t="s">
        <v>70</v>
      </c>
      <c r="C29" s="21" t="s">
        <v>243</v>
      </c>
      <c r="D29" s="21" t="s">
        <v>244</v>
      </c>
      <c r="E29" s="21" t="s">
        <v>111</v>
      </c>
      <c r="F29" s="21" t="s">
        <v>112</v>
      </c>
      <c r="G29" s="21" t="s">
        <v>245</v>
      </c>
      <c r="H29" s="21" t="s">
        <v>246</v>
      </c>
      <c r="I29" s="122">
        <v>2917200</v>
      </c>
      <c r="J29" s="122">
        <v>2917200</v>
      </c>
      <c r="K29" s="70"/>
      <c r="L29" s="70"/>
      <c r="M29" s="70"/>
      <c r="N29" s="122">
        <v>2917200</v>
      </c>
      <c r="O29" s="70"/>
      <c r="P29" s="122"/>
      <c r="Q29" s="122"/>
      <c r="R29" s="122"/>
      <c r="S29" s="122"/>
      <c r="T29" s="122"/>
      <c r="U29" s="122"/>
      <c r="V29" s="122"/>
      <c r="W29" s="122"/>
      <c r="X29" s="122"/>
      <c r="Y29" s="122"/>
    </row>
    <row r="30" ht="20.25" customHeight="1" spans="1:25">
      <c r="A30" s="21" t="s">
        <v>211</v>
      </c>
      <c r="B30" s="21" t="s">
        <v>70</v>
      </c>
      <c r="C30" s="21" t="s">
        <v>247</v>
      </c>
      <c r="D30" s="21" t="s">
        <v>248</v>
      </c>
      <c r="E30" s="21" t="s">
        <v>105</v>
      </c>
      <c r="F30" s="21" t="s">
        <v>106</v>
      </c>
      <c r="G30" s="21" t="s">
        <v>249</v>
      </c>
      <c r="H30" s="21" t="s">
        <v>250</v>
      </c>
      <c r="I30" s="122">
        <v>158976</v>
      </c>
      <c r="J30" s="122">
        <v>158976</v>
      </c>
      <c r="K30" s="70"/>
      <c r="L30" s="70"/>
      <c r="M30" s="70"/>
      <c r="N30" s="122">
        <v>158976</v>
      </c>
      <c r="O30" s="70"/>
      <c r="P30" s="122"/>
      <c r="Q30" s="122"/>
      <c r="R30" s="122"/>
      <c r="S30" s="122"/>
      <c r="T30" s="122"/>
      <c r="U30" s="122"/>
      <c r="V30" s="122"/>
      <c r="W30" s="122"/>
      <c r="X30" s="122"/>
      <c r="Y30" s="122"/>
    </row>
    <row r="31" ht="20.25" customHeight="1" spans="1:25">
      <c r="A31" s="21" t="s">
        <v>211</v>
      </c>
      <c r="B31" s="21" t="s">
        <v>70</v>
      </c>
      <c r="C31" s="21" t="s">
        <v>247</v>
      </c>
      <c r="D31" s="21" t="s">
        <v>248</v>
      </c>
      <c r="E31" s="21" t="s">
        <v>105</v>
      </c>
      <c r="F31" s="21" t="s">
        <v>106</v>
      </c>
      <c r="G31" s="21" t="s">
        <v>249</v>
      </c>
      <c r="H31" s="21" t="s">
        <v>250</v>
      </c>
      <c r="I31" s="122">
        <v>331603.2</v>
      </c>
      <c r="J31" s="122">
        <v>331603.2</v>
      </c>
      <c r="K31" s="70"/>
      <c r="L31" s="70"/>
      <c r="M31" s="70"/>
      <c r="N31" s="122">
        <v>331603.2</v>
      </c>
      <c r="O31" s="70"/>
      <c r="P31" s="122"/>
      <c r="Q31" s="122"/>
      <c r="R31" s="122"/>
      <c r="S31" s="122"/>
      <c r="T31" s="122"/>
      <c r="U31" s="122"/>
      <c r="V31" s="122"/>
      <c r="W31" s="122"/>
      <c r="X31" s="122"/>
      <c r="Y31" s="122"/>
    </row>
    <row r="32" ht="20.25" customHeight="1" spans="1:25">
      <c r="A32" s="21" t="s">
        <v>211</v>
      </c>
      <c r="B32" s="21" t="s">
        <v>70</v>
      </c>
      <c r="C32" s="21" t="s">
        <v>247</v>
      </c>
      <c r="D32" s="21" t="s">
        <v>248</v>
      </c>
      <c r="E32" s="21" t="s">
        <v>105</v>
      </c>
      <c r="F32" s="21" t="s">
        <v>106</v>
      </c>
      <c r="G32" s="21" t="s">
        <v>249</v>
      </c>
      <c r="H32" s="21" t="s">
        <v>250</v>
      </c>
      <c r="I32" s="122">
        <v>58199.04</v>
      </c>
      <c r="J32" s="122">
        <v>58199.04</v>
      </c>
      <c r="K32" s="70"/>
      <c r="L32" s="70"/>
      <c r="M32" s="70"/>
      <c r="N32" s="122">
        <v>58199.04</v>
      </c>
      <c r="O32" s="70"/>
      <c r="P32" s="122"/>
      <c r="Q32" s="122"/>
      <c r="R32" s="122"/>
      <c r="S32" s="122"/>
      <c r="T32" s="122"/>
      <c r="U32" s="122"/>
      <c r="V32" s="122"/>
      <c r="W32" s="122"/>
      <c r="X32" s="122"/>
      <c r="Y32" s="122"/>
    </row>
    <row r="33" ht="20.25" customHeight="1" spans="1:25">
      <c r="A33" s="21" t="s">
        <v>211</v>
      </c>
      <c r="B33" s="21" t="s">
        <v>70</v>
      </c>
      <c r="C33" s="21" t="s">
        <v>247</v>
      </c>
      <c r="D33" s="21" t="s">
        <v>248</v>
      </c>
      <c r="E33" s="21" t="s">
        <v>105</v>
      </c>
      <c r="F33" s="21" t="s">
        <v>106</v>
      </c>
      <c r="G33" s="21" t="s">
        <v>249</v>
      </c>
      <c r="H33" s="21" t="s">
        <v>250</v>
      </c>
      <c r="I33" s="122">
        <v>181872</v>
      </c>
      <c r="J33" s="122">
        <v>181872</v>
      </c>
      <c r="K33" s="70"/>
      <c r="L33" s="70"/>
      <c r="M33" s="70"/>
      <c r="N33" s="122">
        <v>181872</v>
      </c>
      <c r="O33" s="70"/>
      <c r="P33" s="122"/>
      <c r="Q33" s="122"/>
      <c r="R33" s="122"/>
      <c r="S33" s="122"/>
      <c r="T33" s="122"/>
      <c r="U33" s="122"/>
      <c r="V33" s="122"/>
      <c r="W33" s="122"/>
      <c r="X33" s="122"/>
      <c r="Y33" s="122"/>
    </row>
    <row r="34" ht="20.25" customHeight="1" spans="1:25">
      <c r="A34" s="21" t="s">
        <v>211</v>
      </c>
      <c r="B34" s="21" t="s">
        <v>70</v>
      </c>
      <c r="C34" s="21" t="s">
        <v>247</v>
      </c>
      <c r="D34" s="21" t="s">
        <v>248</v>
      </c>
      <c r="E34" s="21" t="s">
        <v>105</v>
      </c>
      <c r="F34" s="21" t="s">
        <v>106</v>
      </c>
      <c r="G34" s="21" t="s">
        <v>249</v>
      </c>
      <c r="H34" s="21" t="s">
        <v>250</v>
      </c>
      <c r="I34" s="122">
        <v>188784</v>
      </c>
      <c r="J34" s="122">
        <v>188784</v>
      </c>
      <c r="K34" s="70"/>
      <c r="L34" s="70"/>
      <c r="M34" s="70"/>
      <c r="N34" s="122">
        <v>188784</v>
      </c>
      <c r="O34" s="70"/>
      <c r="P34" s="122"/>
      <c r="Q34" s="122"/>
      <c r="R34" s="122"/>
      <c r="S34" s="122"/>
      <c r="T34" s="122"/>
      <c r="U34" s="122"/>
      <c r="V34" s="122"/>
      <c r="W34" s="122"/>
      <c r="X34" s="122"/>
      <c r="Y34" s="122"/>
    </row>
    <row r="35" ht="20.25" customHeight="1" spans="1:25">
      <c r="A35" s="21" t="s">
        <v>211</v>
      </c>
      <c r="B35" s="21" t="s">
        <v>70</v>
      </c>
      <c r="C35" s="21" t="s">
        <v>247</v>
      </c>
      <c r="D35" s="21" t="s">
        <v>248</v>
      </c>
      <c r="E35" s="21" t="s">
        <v>105</v>
      </c>
      <c r="F35" s="21" t="s">
        <v>106</v>
      </c>
      <c r="G35" s="21" t="s">
        <v>249</v>
      </c>
      <c r="H35" s="21" t="s">
        <v>250</v>
      </c>
      <c r="I35" s="122">
        <v>39744</v>
      </c>
      <c r="J35" s="122">
        <v>39744</v>
      </c>
      <c r="K35" s="70"/>
      <c r="L35" s="70"/>
      <c r="M35" s="70"/>
      <c r="N35" s="122">
        <v>39744</v>
      </c>
      <c r="O35" s="70"/>
      <c r="P35" s="122"/>
      <c r="Q35" s="122"/>
      <c r="R35" s="122"/>
      <c r="S35" s="122"/>
      <c r="T35" s="122"/>
      <c r="U35" s="122"/>
      <c r="V35" s="122"/>
      <c r="W35" s="122"/>
      <c r="X35" s="122"/>
      <c r="Y35" s="122"/>
    </row>
    <row r="36" ht="20.25" customHeight="1" spans="1:25">
      <c r="A36" s="21" t="s">
        <v>211</v>
      </c>
      <c r="B36" s="21" t="s">
        <v>70</v>
      </c>
      <c r="C36" s="21" t="s">
        <v>251</v>
      </c>
      <c r="D36" s="21" t="s">
        <v>252</v>
      </c>
      <c r="E36" s="21" t="s">
        <v>103</v>
      </c>
      <c r="F36" s="21" t="s">
        <v>104</v>
      </c>
      <c r="G36" s="21" t="s">
        <v>220</v>
      </c>
      <c r="H36" s="21" t="s">
        <v>221</v>
      </c>
      <c r="I36" s="122">
        <v>1335600</v>
      </c>
      <c r="J36" s="122">
        <v>1335600</v>
      </c>
      <c r="K36" s="70"/>
      <c r="L36" s="70"/>
      <c r="M36" s="70"/>
      <c r="N36" s="122">
        <v>1335600</v>
      </c>
      <c r="O36" s="70"/>
      <c r="P36" s="122"/>
      <c r="Q36" s="122"/>
      <c r="R36" s="122"/>
      <c r="S36" s="122"/>
      <c r="T36" s="122"/>
      <c r="U36" s="122"/>
      <c r="V36" s="122"/>
      <c r="W36" s="122"/>
      <c r="X36" s="122"/>
      <c r="Y36" s="122"/>
    </row>
    <row r="37" ht="17.25" customHeight="1" spans="1:25">
      <c r="A37" s="79" t="s">
        <v>182</v>
      </c>
      <c r="B37" s="80"/>
      <c r="C37" s="186"/>
      <c r="D37" s="186"/>
      <c r="E37" s="186"/>
      <c r="F37" s="186"/>
      <c r="G37" s="186"/>
      <c r="H37" s="187"/>
      <c r="I37" s="122">
        <v>37621291.24</v>
      </c>
      <c r="J37" s="122">
        <v>37621291.24</v>
      </c>
      <c r="K37" s="122"/>
      <c r="L37" s="122"/>
      <c r="M37" s="122"/>
      <c r="N37" s="122">
        <v>37621291.24</v>
      </c>
      <c r="O37" s="122"/>
      <c r="P37" s="122"/>
      <c r="Q37" s="122"/>
      <c r="R37" s="122"/>
      <c r="S37" s="122"/>
      <c r="T37" s="122"/>
      <c r="U37" s="122"/>
      <c r="V37" s="122"/>
      <c r="W37" s="122"/>
      <c r="X37" s="122"/>
      <c r="Y37" s="122"/>
    </row>
  </sheetData>
  <mergeCells count="31">
    <mergeCell ref="A2:Y2"/>
    <mergeCell ref="A3:H3"/>
    <mergeCell ref="I4:Y4"/>
    <mergeCell ref="J5:O5"/>
    <mergeCell ref="P5:R5"/>
    <mergeCell ref="T5:Y5"/>
    <mergeCell ref="J6:K6"/>
    <mergeCell ref="A37:H37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L6:L7"/>
    <mergeCell ref="M6:M7"/>
    <mergeCell ref="N6:N7"/>
    <mergeCell ref="O6:O7"/>
    <mergeCell ref="P6:P7"/>
    <mergeCell ref="Q6:Q7"/>
    <mergeCell ref="R6:R7"/>
    <mergeCell ref="S5:S7"/>
    <mergeCell ref="T6:T7"/>
    <mergeCell ref="U6:U7"/>
    <mergeCell ref="V6:V7"/>
    <mergeCell ref="W6:W7"/>
    <mergeCell ref="X6:X7"/>
    <mergeCell ref="Y6:Y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15"/>
  <sheetViews>
    <sheetView showZeros="0" workbookViewId="0">
      <selection activeCell="A13" sqref="$A13:$XFD14"/>
    </sheetView>
  </sheetViews>
  <sheetFormatPr defaultColWidth="9.14166666666667" defaultRowHeight="14.25" customHeight="1"/>
  <cols>
    <col min="1" max="1" width="10.2833333333333" customWidth="1"/>
    <col min="2" max="2" width="13.425" customWidth="1"/>
    <col min="3" max="3" width="32.85" customWidth="1"/>
    <col min="4" max="4" width="23.85" customWidth="1"/>
    <col min="5" max="5" width="11.1416666666667" customWidth="1"/>
    <col min="6" max="6" width="17.7083333333333" customWidth="1"/>
    <col min="7" max="7" width="9.85" customWidth="1"/>
    <col min="8" max="8" width="17.7083333333333" customWidth="1"/>
    <col min="9" max="13" width="20" customWidth="1"/>
    <col min="14" max="14" width="12.2833333333333" customWidth="1"/>
    <col min="15" max="15" width="12.7083333333333" customWidth="1"/>
    <col min="16" max="16" width="11.1416666666667" customWidth="1"/>
    <col min="17" max="21" width="19.85" customWidth="1"/>
    <col min="22" max="22" width="20" customWidth="1"/>
    <col min="23" max="23" width="19.85" customWidth="1"/>
  </cols>
  <sheetData>
    <row r="1" ht="13.5" customHeight="1" spans="2:23">
      <c r="B1" s="176"/>
      <c r="E1" s="51"/>
      <c r="F1" s="51"/>
      <c r="G1" s="51"/>
      <c r="H1" s="51"/>
      <c r="U1" s="176"/>
      <c r="W1" s="181" t="s">
        <v>253</v>
      </c>
    </row>
    <row r="2" ht="46.5" customHeight="1" spans="1:23">
      <c r="A2" s="53" t="str">
        <f>"2026"&amp;"年部门项目支出预算表"</f>
        <v>2026年部门项目支出预算表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</row>
    <row r="3" ht="13.5" customHeight="1" spans="1:23">
      <c r="A3" s="54" t="str">
        <f>"单位名称："&amp;"昆明市东川区碧谷中心学校"</f>
        <v>单位名称：昆明市东川区碧谷中心学校</v>
      </c>
      <c r="B3" s="55"/>
      <c r="C3" s="55"/>
      <c r="D3" s="55"/>
      <c r="E3" s="55"/>
      <c r="F3" s="55"/>
      <c r="G3" s="55"/>
      <c r="H3" s="55"/>
      <c r="I3" s="56"/>
      <c r="J3" s="56"/>
      <c r="K3" s="56"/>
      <c r="L3" s="56"/>
      <c r="M3" s="56"/>
      <c r="N3" s="56"/>
      <c r="O3" s="56"/>
      <c r="P3" s="56"/>
      <c r="Q3" s="56"/>
      <c r="U3" s="176"/>
      <c r="W3" s="160" t="s">
        <v>1</v>
      </c>
    </row>
    <row r="4" ht="21.75" customHeight="1" spans="1:23">
      <c r="A4" s="58" t="s">
        <v>254</v>
      </c>
      <c r="B4" s="59" t="s">
        <v>194</v>
      </c>
      <c r="C4" s="58" t="s">
        <v>195</v>
      </c>
      <c r="D4" s="58" t="s">
        <v>255</v>
      </c>
      <c r="E4" s="59" t="s">
        <v>196</v>
      </c>
      <c r="F4" s="59" t="s">
        <v>197</v>
      </c>
      <c r="G4" s="59" t="s">
        <v>256</v>
      </c>
      <c r="H4" s="59" t="s">
        <v>257</v>
      </c>
      <c r="I4" s="74" t="s">
        <v>55</v>
      </c>
      <c r="J4" s="12" t="s">
        <v>258</v>
      </c>
      <c r="K4" s="13"/>
      <c r="L4" s="13"/>
      <c r="M4" s="44"/>
      <c r="N4" s="12" t="s">
        <v>202</v>
      </c>
      <c r="O4" s="13"/>
      <c r="P4" s="44"/>
      <c r="Q4" s="59" t="s">
        <v>61</v>
      </c>
      <c r="R4" s="12" t="s">
        <v>62</v>
      </c>
      <c r="S4" s="13"/>
      <c r="T4" s="13"/>
      <c r="U4" s="13"/>
      <c r="V4" s="13"/>
      <c r="W4" s="44"/>
    </row>
    <row r="5" ht="21.75" customHeight="1" spans="1:23">
      <c r="A5" s="60"/>
      <c r="B5" s="75"/>
      <c r="C5" s="60"/>
      <c r="D5" s="60"/>
      <c r="E5" s="61"/>
      <c r="F5" s="61"/>
      <c r="G5" s="61"/>
      <c r="H5" s="61"/>
      <c r="I5" s="75"/>
      <c r="J5" s="177" t="s">
        <v>58</v>
      </c>
      <c r="K5" s="178"/>
      <c r="L5" s="59" t="s">
        <v>59</v>
      </c>
      <c r="M5" s="59" t="s">
        <v>60</v>
      </c>
      <c r="N5" s="59" t="s">
        <v>58</v>
      </c>
      <c r="O5" s="59" t="s">
        <v>59</v>
      </c>
      <c r="P5" s="59" t="s">
        <v>60</v>
      </c>
      <c r="Q5" s="61"/>
      <c r="R5" s="59" t="s">
        <v>57</v>
      </c>
      <c r="S5" s="59" t="s">
        <v>64</v>
      </c>
      <c r="T5" s="59" t="s">
        <v>208</v>
      </c>
      <c r="U5" s="59" t="s">
        <v>66</v>
      </c>
      <c r="V5" s="59" t="s">
        <v>67</v>
      </c>
      <c r="W5" s="59" t="s">
        <v>68</v>
      </c>
    </row>
    <row r="6" ht="21" customHeight="1" spans="1:23">
      <c r="A6" s="75"/>
      <c r="B6" s="75"/>
      <c r="C6" s="75"/>
      <c r="D6" s="75"/>
      <c r="E6" s="75"/>
      <c r="F6" s="75"/>
      <c r="G6" s="75"/>
      <c r="H6" s="75"/>
      <c r="I6" s="75"/>
      <c r="J6" s="179" t="s">
        <v>57</v>
      </c>
      <c r="K6" s="180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</row>
    <row r="7" ht="39.75" customHeight="1" spans="1:23">
      <c r="A7" s="63"/>
      <c r="B7" s="65"/>
      <c r="C7" s="63"/>
      <c r="D7" s="63"/>
      <c r="E7" s="64"/>
      <c r="F7" s="64"/>
      <c r="G7" s="64"/>
      <c r="H7" s="64"/>
      <c r="I7" s="65"/>
      <c r="J7" s="17" t="s">
        <v>57</v>
      </c>
      <c r="K7" s="17" t="s">
        <v>259</v>
      </c>
      <c r="L7" s="64"/>
      <c r="M7" s="64"/>
      <c r="N7" s="64"/>
      <c r="O7" s="64"/>
      <c r="P7" s="64"/>
      <c r="Q7" s="64"/>
      <c r="R7" s="64"/>
      <c r="S7" s="64"/>
      <c r="T7" s="64"/>
      <c r="U7" s="65"/>
      <c r="V7" s="64"/>
      <c r="W7" s="64"/>
    </row>
    <row r="8" ht="15" customHeight="1" spans="1:23">
      <c r="A8" s="66">
        <v>1</v>
      </c>
      <c r="B8" s="66">
        <v>2</v>
      </c>
      <c r="C8" s="66">
        <v>3</v>
      </c>
      <c r="D8" s="66">
        <v>4</v>
      </c>
      <c r="E8" s="66">
        <v>5</v>
      </c>
      <c r="F8" s="66">
        <v>6</v>
      </c>
      <c r="G8" s="66">
        <v>7</v>
      </c>
      <c r="H8" s="66">
        <v>8</v>
      </c>
      <c r="I8" s="66">
        <v>9</v>
      </c>
      <c r="J8" s="66">
        <v>10</v>
      </c>
      <c r="K8" s="66">
        <v>11</v>
      </c>
      <c r="L8" s="82">
        <v>12</v>
      </c>
      <c r="M8" s="82">
        <v>13</v>
      </c>
      <c r="N8" s="82">
        <v>14</v>
      </c>
      <c r="O8" s="82">
        <v>15</v>
      </c>
      <c r="P8" s="82">
        <v>16</v>
      </c>
      <c r="Q8" s="82">
        <v>17</v>
      </c>
      <c r="R8" s="82">
        <v>18</v>
      </c>
      <c r="S8" s="82">
        <v>19</v>
      </c>
      <c r="T8" s="82">
        <v>20</v>
      </c>
      <c r="U8" s="66">
        <v>21</v>
      </c>
      <c r="V8" s="82">
        <v>22</v>
      </c>
      <c r="W8" s="66">
        <v>23</v>
      </c>
    </row>
    <row r="9" ht="21.75" customHeight="1" spans="1:23">
      <c r="A9" s="112" t="s">
        <v>260</v>
      </c>
      <c r="B9" s="112" t="s">
        <v>261</v>
      </c>
      <c r="C9" s="112" t="s">
        <v>262</v>
      </c>
      <c r="D9" s="112" t="s">
        <v>70</v>
      </c>
      <c r="E9" s="112" t="s">
        <v>121</v>
      </c>
      <c r="F9" s="112" t="s">
        <v>122</v>
      </c>
      <c r="G9" s="112" t="s">
        <v>263</v>
      </c>
      <c r="H9" s="112" t="s">
        <v>264</v>
      </c>
      <c r="I9" s="122">
        <v>39936</v>
      </c>
      <c r="J9" s="122">
        <v>39936</v>
      </c>
      <c r="K9" s="122">
        <v>39936</v>
      </c>
      <c r="L9" s="122"/>
      <c r="M9" s="122"/>
      <c r="N9" s="122"/>
      <c r="O9" s="122"/>
      <c r="P9" s="122"/>
      <c r="Q9" s="122"/>
      <c r="R9" s="122"/>
      <c r="S9" s="122"/>
      <c r="T9" s="122"/>
      <c r="U9" s="122"/>
      <c r="V9" s="122"/>
      <c r="W9" s="122"/>
    </row>
    <row r="10" ht="21.75" customHeight="1" spans="1:23">
      <c r="A10" s="112" t="s">
        <v>260</v>
      </c>
      <c r="B10" s="112" t="s">
        <v>265</v>
      </c>
      <c r="C10" s="112" t="s">
        <v>266</v>
      </c>
      <c r="D10" s="112" t="s">
        <v>70</v>
      </c>
      <c r="E10" s="112" t="s">
        <v>119</v>
      </c>
      <c r="F10" s="112" t="s">
        <v>120</v>
      </c>
      <c r="G10" s="112" t="s">
        <v>245</v>
      </c>
      <c r="H10" s="112" t="s">
        <v>246</v>
      </c>
      <c r="I10" s="122">
        <v>129092.52</v>
      </c>
      <c r="J10" s="122">
        <v>129092.52</v>
      </c>
      <c r="K10" s="122">
        <v>129092.52</v>
      </c>
      <c r="L10" s="122"/>
      <c r="M10" s="122"/>
      <c r="N10" s="122"/>
      <c r="O10" s="122"/>
      <c r="P10" s="122"/>
      <c r="Q10" s="122"/>
      <c r="R10" s="122"/>
      <c r="S10" s="122"/>
      <c r="T10" s="122"/>
      <c r="U10" s="122"/>
      <c r="V10" s="122"/>
      <c r="W10" s="122"/>
    </row>
    <row r="11" ht="21.75" customHeight="1" spans="1:23">
      <c r="A11" s="112" t="s">
        <v>267</v>
      </c>
      <c r="B11" s="112" t="s">
        <v>268</v>
      </c>
      <c r="C11" s="112" t="s">
        <v>269</v>
      </c>
      <c r="D11" s="112" t="s">
        <v>70</v>
      </c>
      <c r="E11" s="112" t="s">
        <v>101</v>
      </c>
      <c r="F11" s="112" t="s">
        <v>102</v>
      </c>
      <c r="G11" s="112" t="s">
        <v>270</v>
      </c>
      <c r="H11" s="112" t="s">
        <v>271</v>
      </c>
      <c r="I11" s="122">
        <v>64000</v>
      </c>
      <c r="J11" s="122">
        <v>64000</v>
      </c>
      <c r="K11" s="122">
        <v>64000</v>
      </c>
      <c r="L11" s="122"/>
      <c r="M11" s="122"/>
      <c r="N11" s="122"/>
      <c r="O11" s="122"/>
      <c r="P11" s="122"/>
      <c r="Q11" s="122"/>
      <c r="R11" s="122"/>
      <c r="S11" s="122"/>
      <c r="T11" s="122"/>
      <c r="U11" s="122"/>
      <c r="V11" s="122"/>
      <c r="W11" s="122"/>
    </row>
    <row r="12" ht="21.75" customHeight="1" spans="1:23">
      <c r="A12" s="112" t="s">
        <v>267</v>
      </c>
      <c r="B12" s="112" t="s">
        <v>268</v>
      </c>
      <c r="C12" s="112" t="s">
        <v>269</v>
      </c>
      <c r="D12" s="112" t="s">
        <v>70</v>
      </c>
      <c r="E12" s="112" t="s">
        <v>101</v>
      </c>
      <c r="F12" s="112" t="s">
        <v>102</v>
      </c>
      <c r="G12" s="112" t="s">
        <v>272</v>
      </c>
      <c r="H12" s="112" t="s">
        <v>273</v>
      </c>
      <c r="I12" s="122">
        <v>16000</v>
      </c>
      <c r="J12" s="122">
        <v>16000</v>
      </c>
      <c r="K12" s="122">
        <v>16000</v>
      </c>
      <c r="L12" s="122"/>
      <c r="M12" s="122"/>
      <c r="N12" s="122"/>
      <c r="O12" s="122"/>
      <c r="P12" s="122"/>
      <c r="Q12" s="122"/>
      <c r="R12" s="122"/>
      <c r="S12" s="122"/>
      <c r="T12" s="122"/>
      <c r="U12" s="122"/>
      <c r="V12" s="122"/>
      <c r="W12" s="122"/>
    </row>
    <row r="13" ht="21.75" customHeight="1" spans="1:23">
      <c r="A13" s="112" t="s">
        <v>267</v>
      </c>
      <c r="B13" s="112" t="s">
        <v>274</v>
      </c>
      <c r="C13" s="112" t="s">
        <v>275</v>
      </c>
      <c r="D13" s="112" t="s">
        <v>70</v>
      </c>
      <c r="E13" s="112" t="s">
        <v>137</v>
      </c>
      <c r="F13" s="112" t="s">
        <v>136</v>
      </c>
      <c r="G13" s="112" t="s">
        <v>276</v>
      </c>
      <c r="H13" s="112" t="s">
        <v>81</v>
      </c>
      <c r="I13" s="122">
        <v>2500</v>
      </c>
      <c r="J13" s="122"/>
      <c r="K13" s="122"/>
      <c r="L13" s="122"/>
      <c r="M13" s="122"/>
      <c r="N13" s="122"/>
      <c r="O13" s="122"/>
      <c r="P13" s="122"/>
      <c r="Q13" s="122"/>
      <c r="R13" s="122">
        <v>2500</v>
      </c>
      <c r="S13" s="122"/>
      <c r="T13" s="122"/>
      <c r="U13" s="122"/>
      <c r="V13" s="122"/>
      <c r="W13" s="122">
        <v>2500</v>
      </c>
    </row>
    <row r="14" ht="21.75" customHeight="1" spans="1:23">
      <c r="A14" s="112" t="s">
        <v>267</v>
      </c>
      <c r="B14" s="112" t="s">
        <v>277</v>
      </c>
      <c r="C14" s="112" t="s">
        <v>278</v>
      </c>
      <c r="D14" s="112" t="s">
        <v>70</v>
      </c>
      <c r="E14" s="112" t="s">
        <v>105</v>
      </c>
      <c r="F14" s="112" t="s">
        <v>106</v>
      </c>
      <c r="G14" s="112" t="s">
        <v>270</v>
      </c>
      <c r="H14" s="112" t="s">
        <v>271</v>
      </c>
      <c r="I14" s="122">
        <v>1360000</v>
      </c>
      <c r="J14" s="122"/>
      <c r="K14" s="122"/>
      <c r="L14" s="122"/>
      <c r="M14" s="122"/>
      <c r="N14" s="122"/>
      <c r="O14" s="122"/>
      <c r="P14" s="122"/>
      <c r="Q14" s="122"/>
      <c r="R14" s="122">
        <v>1360000</v>
      </c>
      <c r="S14" s="122"/>
      <c r="T14" s="122"/>
      <c r="U14" s="122"/>
      <c r="V14" s="122"/>
      <c r="W14" s="122">
        <v>1360000</v>
      </c>
    </row>
    <row r="15" ht="18.75" customHeight="1" spans="1:23">
      <c r="A15" s="79" t="s">
        <v>182</v>
      </c>
      <c r="B15" s="80"/>
      <c r="C15" s="80"/>
      <c r="D15" s="80"/>
      <c r="E15" s="80"/>
      <c r="F15" s="80"/>
      <c r="G15" s="80"/>
      <c r="H15" s="81"/>
      <c r="I15" s="122">
        <v>1611528.52</v>
      </c>
      <c r="J15" s="122">
        <v>249028.52</v>
      </c>
      <c r="K15" s="122">
        <v>249028.52</v>
      </c>
      <c r="L15" s="122"/>
      <c r="M15" s="122"/>
      <c r="N15" s="122"/>
      <c r="O15" s="122"/>
      <c r="P15" s="122"/>
      <c r="Q15" s="122"/>
      <c r="R15" s="122">
        <v>1362500</v>
      </c>
      <c r="S15" s="122"/>
      <c r="T15" s="122"/>
      <c r="U15" s="122"/>
      <c r="V15" s="122"/>
      <c r="W15" s="122">
        <v>1362500</v>
      </c>
    </row>
  </sheetData>
  <mergeCells count="28">
    <mergeCell ref="A2:W2"/>
    <mergeCell ref="A3:H3"/>
    <mergeCell ref="J4:M4"/>
    <mergeCell ref="N4:P4"/>
    <mergeCell ref="R4:W4"/>
    <mergeCell ref="A15:H15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26"/>
  <sheetViews>
    <sheetView showZeros="0" tabSelected="1" topLeftCell="A6" workbookViewId="0">
      <selection activeCell="B22" sqref="B22:B26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8" customHeight="1" spans="10:10">
      <c r="J1" s="52" t="s">
        <v>279</v>
      </c>
    </row>
    <row r="2" ht="39.75" customHeight="1" spans="1:10">
      <c r="A2" s="109" t="str">
        <f>"2026"&amp;"年部门项目支出绩效目标表"</f>
        <v>2026年部门项目支出绩效目标表</v>
      </c>
      <c r="B2" s="53"/>
      <c r="C2" s="53"/>
      <c r="D2" s="53"/>
      <c r="E2" s="53"/>
      <c r="F2" s="110"/>
      <c r="G2" s="53"/>
      <c r="H2" s="110"/>
      <c r="I2" s="110"/>
      <c r="J2" s="53"/>
    </row>
    <row r="3" ht="17.25" customHeight="1" spans="1:1">
      <c r="A3" s="54" t="str">
        <f>"单位名称："&amp;"昆明市东川区碧谷中心学校"</f>
        <v>单位名称：昆明市东川区碧谷中心学校</v>
      </c>
    </row>
    <row r="4" ht="44.25" customHeight="1" spans="1:10">
      <c r="A4" s="17" t="s">
        <v>195</v>
      </c>
      <c r="B4" s="17" t="s">
        <v>280</v>
      </c>
      <c r="C4" s="17" t="s">
        <v>281</v>
      </c>
      <c r="D4" s="17" t="s">
        <v>282</v>
      </c>
      <c r="E4" s="17" t="s">
        <v>283</v>
      </c>
      <c r="F4" s="111" t="s">
        <v>284</v>
      </c>
      <c r="G4" s="17" t="s">
        <v>285</v>
      </c>
      <c r="H4" s="111" t="s">
        <v>286</v>
      </c>
      <c r="I4" s="111" t="s">
        <v>287</v>
      </c>
      <c r="J4" s="17" t="s">
        <v>288</v>
      </c>
    </row>
    <row r="5" ht="18.75" customHeight="1" spans="1:10">
      <c r="A5" s="174">
        <v>1</v>
      </c>
      <c r="B5" s="174">
        <v>2</v>
      </c>
      <c r="C5" s="174">
        <v>3</v>
      </c>
      <c r="D5" s="174">
        <v>4</v>
      </c>
      <c r="E5" s="174">
        <v>5</v>
      </c>
      <c r="F5" s="82">
        <v>6</v>
      </c>
      <c r="G5" s="174">
        <v>7</v>
      </c>
      <c r="H5" s="82">
        <v>8</v>
      </c>
      <c r="I5" s="82">
        <v>9</v>
      </c>
      <c r="J5" s="174">
        <v>10</v>
      </c>
    </row>
    <row r="6" ht="42" customHeight="1" spans="1:10">
      <c r="A6" s="76" t="s">
        <v>70</v>
      </c>
      <c r="B6" s="112"/>
      <c r="C6" s="112"/>
      <c r="D6" s="112"/>
      <c r="E6" s="100"/>
      <c r="F6" s="113"/>
      <c r="G6" s="100"/>
      <c r="H6" s="113"/>
      <c r="I6" s="113"/>
      <c r="J6" s="100"/>
    </row>
    <row r="7" ht="42" customHeight="1" spans="1:10">
      <c r="A7" s="175" t="s">
        <v>275</v>
      </c>
      <c r="B7" s="67" t="s">
        <v>289</v>
      </c>
      <c r="C7" s="67" t="s">
        <v>290</v>
      </c>
      <c r="D7" s="67" t="s">
        <v>291</v>
      </c>
      <c r="E7" s="76" t="s">
        <v>292</v>
      </c>
      <c r="F7" s="67" t="s">
        <v>293</v>
      </c>
      <c r="G7" s="76" t="s">
        <v>294</v>
      </c>
      <c r="H7" s="67" t="s">
        <v>295</v>
      </c>
      <c r="I7" s="67" t="s">
        <v>296</v>
      </c>
      <c r="J7" s="76" t="s">
        <v>292</v>
      </c>
    </row>
    <row r="8" ht="42" customHeight="1" spans="1:10">
      <c r="A8" s="175" t="s">
        <v>275</v>
      </c>
      <c r="B8" s="67" t="s">
        <v>275</v>
      </c>
      <c r="C8" s="67" t="s">
        <v>297</v>
      </c>
      <c r="D8" s="67" t="s">
        <v>298</v>
      </c>
      <c r="E8" s="76" t="s">
        <v>299</v>
      </c>
      <c r="F8" s="67" t="s">
        <v>293</v>
      </c>
      <c r="G8" s="76" t="s">
        <v>300</v>
      </c>
      <c r="H8" s="67" t="s">
        <v>295</v>
      </c>
      <c r="I8" s="67" t="s">
        <v>296</v>
      </c>
      <c r="J8" s="76" t="s">
        <v>299</v>
      </c>
    </row>
    <row r="9" ht="42" customHeight="1" spans="1:10">
      <c r="A9" s="175" t="s">
        <v>275</v>
      </c>
      <c r="B9" s="67" t="s">
        <v>275</v>
      </c>
      <c r="C9" s="67" t="s">
        <v>301</v>
      </c>
      <c r="D9" s="67" t="s">
        <v>302</v>
      </c>
      <c r="E9" s="76" t="s">
        <v>303</v>
      </c>
      <c r="F9" s="67" t="s">
        <v>304</v>
      </c>
      <c r="G9" s="76" t="s">
        <v>305</v>
      </c>
      <c r="H9" s="67" t="s">
        <v>295</v>
      </c>
      <c r="I9" s="67" t="s">
        <v>306</v>
      </c>
      <c r="J9" s="76" t="s">
        <v>303</v>
      </c>
    </row>
    <row r="10" ht="42" customHeight="1" spans="1:10">
      <c r="A10" s="175" t="s">
        <v>266</v>
      </c>
      <c r="B10" s="67" t="s">
        <v>307</v>
      </c>
      <c r="C10" s="67" t="s">
        <v>290</v>
      </c>
      <c r="D10" s="67" t="s">
        <v>308</v>
      </c>
      <c r="E10" s="76" t="s">
        <v>309</v>
      </c>
      <c r="F10" s="67" t="s">
        <v>293</v>
      </c>
      <c r="G10" s="76" t="s">
        <v>310</v>
      </c>
      <c r="H10" s="67" t="s">
        <v>311</v>
      </c>
      <c r="I10" s="67" t="s">
        <v>306</v>
      </c>
      <c r="J10" s="76" t="s">
        <v>312</v>
      </c>
    </row>
    <row r="11" ht="42" customHeight="1" spans="1:10">
      <c r="A11" s="175" t="s">
        <v>266</v>
      </c>
      <c r="B11" s="67" t="s">
        <v>307</v>
      </c>
      <c r="C11" s="67" t="s">
        <v>297</v>
      </c>
      <c r="D11" s="67" t="s">
        <v>298</v>
      </c>
      <c r="E11" s="76" t="s">
        <v>313</v>
      </c>
      <c r="F11" s="67" t="s">
        <v>293</v>
      </c>
      <c r="G11" s="76" t="s">
        <v>314</v>
      </c>
      <c r="H11" s="67"/>
      <c r="I11" s="67" t="s">
        <v>296</v>
      </c>
      <c r="J11" s="76" t="s">
        <v>315</v>
      </c>
    </row>
    <row r="12" ht="42" customHeight="1" spans="1:10">
      <c r="A12" s="175" t="s">
        <v>266</v>
      </c>
      <c r="B12" s="67" t="s">
        <v>307</v>
      </c>
      <c r="C12" s="67" t="s">
        <v>301</v>
      </c>
      <c r="D12" s="67" t="s">
        <v>302</v>
      </c>
      <c r="E12" s="76" t="s">
        <v>316</v>
      </c>
      <c r="F12" s="67" t="s">
        <v>304</v>
      </c>
      <c r="G12" s="76" t="s">
        <v>305</v>
      </c>
      <c r="H12" s="67" t="s">
        <v>295</v>
      </c>
      <c r="I12" s="67" t="s">
        <v>306</v>
      </c>
      <c r="J12" s="76" t="s">
        <v>317</v>
      </c>
    </row>
    <row r="13" ht="42" customHeight="1" spans="1:10">
      <c r="A13" s="175" t="s">
        <v>269</v>
      </c>
      <c r="B13" s="67" t="s">
        <v>318</v>
      </c>
      <c r="C13" s="67" t="s">
        <v>290</v>
      </c>
      <c r="D13" s="67" t="s">
        <v>319</v>
      </c>
      <c r="E13" s="76" t="s">
        <v>320</v>
      </c>
      <c r="F13" s="67" t="s">
        <v>293</v>
      </c>
      <c r="G13" s="76" t="s">
        <v>300</v>
      </c>
      <c r="H13" s="67" t="s">
        <v>295</v>
      </c>
      <c r="I13" s="67" t="s">
        <v>296</v>
      </c>
      <c r="J13" s="76" t="s">
        <v>320</v>
      </c>
    </row>
    <row r="14" ht="42" customHeight="1" spans="1:10">
      <c r="A14" s="175" t="s">
        <v>269</v>
      </c>
      <c r="B14" s="67" t="s">
        <v>321</v>
      </c>
      <c r="C14" s="67" t="s">
        <v>290</v>
      </c>
      <c r="D14" s="67" t="s">
        <v>291</v>
      </c>
      <c r="E14" s="76" t="s">
        <v>322</v>
      </c>
      <c r="F14" s="67" t="s">
        <v>293</v>
      </c>
      <c r="G14" s="76" t="s">
        <v>294</v>
      </c>
      <c r="H14" s="67" t="s">
        <v>295</v>
      </c>
      <c r="I14" s="67" t="s">
        <v>296</v>
      </c>
      <c r="J14" s="76" t="s">
        <v>323</v>
      </c>
    </row>
    <row r="15" ht="42" customHeight="1" spans="1:10">
      <c r="A15" s="175" t="s">
        <v>269</v>
      </c>
      <c r="B15" s="67" t="s">
        <v>321</v>
      </c>
      <c r="C15" s="67" t="s">
        <v>297</v>
      </c>
      <c r="D15" s="67" t="s">
        <v>298</v>
      </c>
      <c r="E15" s="76" t="s">
        <v>324</v>
      </c>
      <c r="F15" s="67" t="s">
        <v>293</v>
      </c>
      <c r="G15" s="76" t="s">
        <v>325</v>
      </c>
      <c r="H15" s="67" t="s">
        <v>295</v>
      </c>
      <c r="I15" s="67" t="s">
        <v>296</v>
      </c>
      <c r="J15" s="76" t="s">
        <v>324</v>
      </c>
    </row>
    <row r="16" ht="42" customHeight="1" spans="1:10">
      <c r="A16" s="175" t="s">
        <v>269</v>
      </c>
      <c r="B16" s="67" t="s">
        <v>321</v>
      </c>
      <c r="C16" s="67" t="s">
        <v>297</v>
      </c>
      <c r="D16" s="67" t="s">
        <v>298</v>
      </c>
      <c r="E16" s="76" t="s">
        <v>326</v>
      </c>
      <c r="F16" s="67" t="s">
        <v>293</v>
      </c>
      <c r="G16" s="76" t="s">
        <v>327</v>
      </c>
      <c r="H16" s="67" t="s">
        <v>295</v>
      </c>
      <c r="I16" s="67" t="s">
        <v>296</v>
      </c>
      <c r="J16" s="76" t="s">
        <v>326</v>
      </c>
    </row>
    <row r="17" ht="42" customHeight="1" spans="1:10">
      <c r="A17" s="175" t="s">
        <v>269</v>
      </c>
      <c r="B17" s="67" t="s">
        <v>321</v>
      </c>
      <c r="C17" s="67" t="s">
        <v>301</v>
      </c>
      <c r="D17" s="67" t="s">
        <v>302</v>
      </c>
      <c r="E17" s="76" t="s">
        <v>328</v>
      </c>
      <c r="F17" s="67" t="s">
        <v>293</v>
      </c>
      <c r="G17" s="76" t="s">
        <v>329</v>
      </c>
      <c r="H17" s="67" t="s">
        <v>295</v>
      </c>
      <c r="I17" s="67" t="s">
        <v>306</v>
      </c>
      <c r="J17" s="76" t="s">
        <v>330</v>
      </c>
    </row>
    <row r="18" ht="42" customHeight="1" spans="1:10">
      <c r="A18" s="175" t="s">
        <v>269</v>
      </c>
      <c r="B18" s="67" t="s">
        <v>321</v>
      </c>
      <c r="C18" s="67" t="s">
        <v>301</v>
      </c>
      <c r="D18" s="67" t="s">
        <v>302</v>
      </c>
      <c r="E18" s="76" t="s">
        <v>331</v>
      </c>
      <c r="F18" s="67" t="s">
        <v>293</v>
      </c>
      <c r="G18" s="76" t="s">
        <v>305</v>
      </c>
      <c r="H18" s="67" t="s">
        <v>295</v>
      </c>
      <c r="I18" s="67" t="s">
        <v>306</v>
      </c>
      <c r="J18" s="76" t="s">
        <v>330</v>
      </c>
    </row>
    <row r="19" ht="42" customHeight="1" spans="1:10">
      <c r="A19" s="175" t="s">
        <v>278</v>
      </c>
      <c r="B19" s="67" t="s">
        <v>332</v>
      </c>
      <c r="C19" s="67" t="s">
        <v>290</v>
      </c>
      <c r="D19" s="67" t="s">
        <v>319</v>
      </c>
      <c r="E19" s="76" t="s">
        <v>333</v>
      </c>
      <c r="F19" s="67" t="s">
        <v>293</v>
      </c>
      <c r="G19" s="76" t="s">
        <v>300</v>
      </c>
      <c r="H19" s="67" t="s">
        <v>295</v>
      </c>
      <c r="I19" s="67" t="s">
        <v>296</v>
      </c>
      <c r="J19" s="76" t="s">
        <v>334</v>
      </c>
    </row>
    <row r="20" ht="42" customHeight="1" spans="1:10">
      <c r="A20" s="175" t="s">
        <v>278</v>
      </c>
      <c r="B20" s="67" t="s">
        <v>335</v>
      </c>
      <c r="C20" s="67" t="s">
        <v>297</v>
      </c>
      <c r="D20" s="67" t="s">
        <v>298</v>
      </c>
      <c r="E20" s="76" t="s">
        <v>336</v>
      </c>
      <c r="F20" s="67" t="s">
        <v>293</v>
      </c>
      <c r="G20" s="76" t="s">
        <v>300</v>
      </c>
      <c r="H20" s="67" t="s">
        <v>295</v>
      </c>
      <c r="I20" s="67" t="s">
        <v>296</v>
      </c>
      <c r="J20" s="76" t="s">
        <v>337</v>
      </c>
    </row>
    <row r="21" ht="42" customHeight="1" spans="1:10">
      <c r="A21" s="175" t="s">
        <v>278</v>
      </c>
      <c r="B21" s="67" t="s">
        <v>335</v>
      </c>
      <c r="C21" s="67" t="s">
        <v>301</v>
      </c>
      <c r="D21" s="67" t="s">
        <v>302</v>
      </c>
      <c r="E21" s="76" t="s">
        <v>338</v>
      </c>
      <c r="F21" s="67" t="s">
        <v>304</v>
      </c>
      <c r="G21" s="76" t="s">
        <v>329</v>
      </c>
      <c r="H21" s="67" t="s">
        <v>295</v>
      </c>
      <c r="I21" s="67" t="s">
        <v>306</v>
      </c>
      <c r="J21" s="76" t="s">
        <v>339</v>
      </c>
    </row>
    <row r="22" ht="42" customHeight="1" spans="1:10">
      <c r="A22" s="175" t="s">
        <v>262</v>
      </c>
      <c r="B22" s="67" t="s">
        <v>340</v>
      </c>
      <c r="C22" s="67" t="s">
        <v>290</v>
      </c>
      <c r="D22" s="67" t="s">
        <v>308</v>
      </c>
      <c r="E22" s="76" t="s">
        <v>341</v>
      </c>
      <c r="F22" s="67" t="s">
        <v>293</v>
      </c>
      <c r="G22" s="76">
        <v>3</v>
      </c>
      <c r="H22" s="67" t="s">
        <v>311</v>
      </c>
      <c r="I22" s="67" t="s">
        <v>306</v>
      </c>
      <c r="J22" s="76" t="s">
        <v>342</v>
      </c>
    </row>
    <row r="23" ht="42" customHeight="1" spans="1:10">
      <c r="A23" s="175" t="s">
        <v>262</v>
      </c>
      <c r="B23" s="67"/>
      <c r="C23" s="67" t="s">
        <v>290</v>
      </c>
      <c r="D23" s="67" t="s">
        <v>319</v>
      </c>
      <c r="E23" s="76" t="s">
        <v>343</v>
      </c>
      <c r="F23" s="67" t="s">
        <v>293</v>
      </c>
      <c r="G23" s="76" t="s">
        <v>327</v>
      </c>
      <c r="H23" s="67" t="s">
        <v>295</v>
      </c>
      <c r="I23" s="67" t="s">
        <v>296</v>
      </c>
      <c r="J23" s="76" t="s">
        <v>344</v>
      </c>
    </row>
    <row r="24" ht="42" customHeight="1" spans="1:10">
      <c r="A24" s="175" t="s">
        <v>262</v>
      </c>
      <c r="B24" s="67"/>
      <c r="C24" s="67" t="s">
        <v>290</v>
      </c>
      <c r="D24" s="67" t="s">
        <v>291</v>
      </c>
      <c r="E24" s="76" t="s">
        <v>345</v>
      </c>
      <c r="F24" s="67" t="s">
        <v>293</v>
      </c>
      <c r="G24" s="76" t="s">
        <v>346</v>
      </c>
      <c r="H24" s="67" t="s">
        <v>295</v>
      </c>
      <c r="I24" s="67" t="s">
        <v>296</v>
      </c>
      <c r="J24" s="76" t="s">
        <v>345</v>
      </c>
    </row>
    <row r="25" ht="42" customHeight="1" spans="1:10">
      <c r="A25" s="175" t="s">
        <v>262</v>
      </c>
      <c r="B25" s="67"/>
      <c r="C25" s="67" t="s">
        <v>297</v>
      </c>
      <c r="D25" s="67" t="s">
        <v>298</v>
      </c>
      <c r="E25" s="76" t="s">
        <v>347</v>
      </c>
      <c r="F25" s="67" t="s">
        <v>293</v>
      </c>
      <c r="G25" s="76" t="s">
        <v>348</v>
      </c>
      <c r="H25" s="67" t="s">
        <v>295</v>
      </c>
      <c r="I25" s="67" t="s">
        <v>296</v>
      </c>
      <c r="J25" s="76" t="s">
        <v>349</v>
      </c>
    </row>
    <row r="26" ht="42" customHeight="1" spans="1:10">
      <c r="A26" s="175" t="s">
        <v>262</v>
      </c>
      <c r="B26" s="67"/>
      <c r="C26" s="67" t="s">
        <v>301</v>
      </c>
      <c r="D26" s="67" t="s">
        <v>302</v>
      </c>
      <c r="E26" s="76" t="s">
        <v>350</v>
      </c>
      <c r="F26" s="67" t="s">
        <v>304</v>
      </c>
      <c r="G26" s="76">
        <v>100</v>
      </c>
      <c r="H26" s="67" t="s">
        <v>295</v>
      </c>
      <c r="I26" s="67" t="s">
        <v>306</v>
      </c>
      <c r="J26" s="76" t="s">
        <v>351</v>
      </c>
    </row>
  </sheetData>
  <mergeCells count="12">
    <mergeCell ref="A2:J2"/>
    <mergeCell ref="A3:H3"/>
    <mergeCell ref="A7:A9"/>
    <mergeCell ref="A10:A12"/>
    <mergeCell ref="A13:A18"/>
    <mergeCell ref="A19:A21"/>
    <mergeCell ref="A22:A26"/>
    <mergeCell ref="B7:B9"/>
    <mergeCell ref="B10:B12"/>
    <mergeCell ref="B13:B18"/>
    <mergeCell ref="B19:B21"/>
    <mergeCell ref="B22:B26"/>
  </mergeCells>
  <printOptions horizontalCentered="1"/>
  <pageMargins left="0.96" right="0.96" top="0.72" bottom="0.72" header="0" footer="0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上级补助项目支出预算表11</vt:lpstr>
      <vt:lpstr>部门项目中期规划预算表12</vt:lpstr>
      <vt:lpstr>部门整体支出绩效目标表13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2026-03-10T07:12:00Z</dcterms:created>
  <dcterms:modified xsi:type="dcterms:W3CDTF">2026-03-13T01:32:41Z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2462A17904DC462BAF0E6DDA15FEC51D</vt:lpwstr>
  </property>
  <property fmtid="{D5CDD505-2E9C-101B-9397-08002B2CF9AE}" pid="3" name="KSOProductBuildVer">
    <vt:lpwstr>2052-11.8.2.11019</vt:lpwstr>
  </property>
</Properties>
</file>