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9" activeTab="1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<sst xmlns="http://schemas.openxmlformats.org/spreadsheetml/2006/main" count="984" uniqueCount="414">
  <si>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</si>
  <si>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</si>
  <si>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</si>
  <si>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</si>
  <si>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</si>
  <si>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</si>
  <si>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</si>
  <si>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</si>
  <si>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</si>
  <si>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</si>
  <si>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</si>
  <si>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</si>
  <si>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</si>
  <si>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</si>
  <si>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</si>
  <si>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</si>
  <si>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</si>
  <si>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</si>
  <si>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</si>
  <si>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</si>
  <si>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</si>
  <si>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</si>
  <si>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</si>
  <si>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</si>
  <si>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</si>
  <si>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</si>
  <si>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</si>
  <si>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</si>
  <si>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</si>
  <si>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</si>
  <si>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</si>
  <si>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</si>
  <si>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</si>
  <si>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</si>
  <si>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</si>
  <si>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</si>
  <si>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</si>
  <si>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</si>
  <si>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</si>
  <si>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</si>
  <si>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</si>
  <si>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</si>
  <si>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</si>
  <si>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</si>
  <si>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</si>
  <si>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</si>
  <si>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</si>
  <si>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</si>
  <si>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</si>
  <si>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</si>
  <si>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</si>
  <si>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</si>
  <si>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</si>
  <si>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</si>
  <si>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</si>
  <si>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</si>
  <si>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</si>
  <si>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</si>
  <si>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</si>
  <si>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</si>
  <si>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</si>
  <si>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</si>
  <si>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</si>
  <si>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</si>
  <si>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</si>
  <si>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</si>
  <si>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</si>
  <si>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</si>
  <si>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</si>
  <si>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169007</t>
  </si>
  <si>
    <t>昆明市东川区森林病虫害防治检疫站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</si>
  <si>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</si>
  <si>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</si>
  <si>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</si>
  <si>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</si>
  <si>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</si>
  <si>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</si>
  <si>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</si>
  <si>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</si>
  <si>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</si>
  <si>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</si>
  <si>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</si>
  <si>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</si>
  <si>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</si>
  <si>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</si>
  <si>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</si>
  <si>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</si>
  <si>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</si>
  <si>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</si>
  <si>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</si>
  <si>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</si>
  <si>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</si>
  <si>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</si>
  <si>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</si>
  <si>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</si>
  <si>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</si>
  <si>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</si>
  <si>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</si>
  <si>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</si>
  <si>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</si>
  <si>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</si>
  <si>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</si>
  <si>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</si>
  <si>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</si>
  <si>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</si>
  <si>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</si>
  <si>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</si>
  <si>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</si>
  <si>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</si>
  <si>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2080802</t>
  </si>
  <si>
    <t>伤残抚恤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</si>
  <si>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</si>
  <si>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</si>
  <si>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</si>
  <si>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</si>
  <si>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</si>
  <si>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</si>
  <si>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</si>
  <si>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</si>
  <si>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</si>
  <si>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</si>
  <si>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</si>
  <si>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</si>
  <si>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21302</t>
  </si>
  <si>
    <t>林业和草原</t>
  </si>
  <si>
    <t>2130204</t>
  </si>
  <si>
    <t>事业机构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</si>
  <si>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</si>
  <si>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</si>
  <si>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</si>
  <si>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</si>
  <si>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</si>
  <si>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</si>
  <si>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</si>
  <si>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</si>
  <si>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</si>
  <si>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</si>
  <si>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</si>
  <si>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</si>
  <si>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</si>
  <si>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</si>
  <si>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</si>
  <si>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</si>
  <si>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</si>
  <si>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</si>
  <si>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</si>
  <si>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</si>
  <si>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</si>
  <si>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</si>
  <si>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</si>
  <si>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</si>
  <si>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</si>
  <si>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</si>
  <si>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</si>
  <si>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</si>
  <si>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</si>
  <si>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</si>
  <si>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</si>
  <si>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</si>
  <si>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</si>
  <si>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</si>
  <si>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</si>
  <si>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</si>
  <si>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</si>
  <si>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</si>
  <si>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</si>
  <si>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</si>
  <si>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</si>
  <si>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</si>
  <si>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</si>
  <si>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</si>
  <si>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</si>
  <si>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</si>
  <si>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</si>
  <si>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</si>
  <si>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</si>
  <si>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</si>
  <si>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</si>
  <si>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</si>
  <si>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</si>
  <si>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</si>
  <si>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</si>
  <si>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</si>
  <si>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</si>
  <si>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</si>
  <si>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</si>
  <si>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</si>
  <si>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</si>
  <si>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</si>
  <si>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</si>
  <si>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</si>
  <si>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</si>
  <si>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</si>
  <si>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</si>
  <si>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</si>
  <si>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</si>
  <si>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</si>
  <si>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</si>
  <si>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</si>
  <si>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昆明市东川区林业和草原局</t>
  </si>
  <si>
    <t>530113210000000002299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</si>
  <si>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</si>
  <si>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</si>
  <si>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</si>
  <si>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</si>
  <si>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</si>
  <si>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</si>
  <si>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</si>
  <si>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</si>
  <si>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</si>
  <si>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530113210000000002300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</si>
  <si>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</si>
  <si>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</si>
  <si>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</si>
  <si>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</si>
  <si>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</si>
  <si>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</si>
  <si>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</si>
  <si>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</si>
  <si>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</si>
  <si>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530113210000000002301</t>
  </si>
  <si>
    <t>30113</t>
  </si>
  <si>
    <t>530113210000000002306</t>
  </si>
  <si>
    <t>30217</t>
  </si>
  <si>
    <t>530113210000000002308</t>
  </si>
  <si>
    <t>工会经费</t>
  </si>
  <si>
    <t>30228</t>
  </si>
  <si>
    <t>530113210000000002309</t>
  </si>
  <si>
    <t>离退休公用经费</t>
  </si>
  <si>
    <t>30299</t>
  </si>
  <si>
    <t>其他商品和服务支出</t>
  </si>
  <si>
    <t>530113210000000002311</t>
  </si>
  <si>
    <t>一般公用支出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</si>
  <si>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</si>
  <si>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</si>
  <si>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</si>
  <si>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</si>
  <si>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</si>
  <si>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</si>
  <si>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</si>
  <si>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</si>
  <si>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</si>
  <si>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</si>
  <si>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</si>
  <si>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</si>
  <si>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</si>
  <si>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</si>
  <si>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</si>
  <si>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</si>
  <si>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530113221100000328138</t>
  </si>
  <si>
    <t>离退休生活补助</t>
  </si>
  <si>
    <t>30305</t>
  </si>
  <si>
    <t>生活补助</t>
  </si>
  <si>
    <t>530113231100001500746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</si>
  <si>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</si>
  <si>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</si>
  <si>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</si>
  <si>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</si>
  <si>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</si>
  <si>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</si>
  <si>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</si>
  <si>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</si>
  <si>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</si>
  <si>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530113261100004991248</t>
  </si>
  <si>
    <t>遗属补助经费</t>
  </si>
  <si>
    <t>530113261100004991264</t>
  </si>
  <si>
    <t>抚恤金经费</t>
  </si>
  <si>
    <t>30304</t>
  </si>
  <si>
    <t>抚恤金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</si>
  <si>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</si>
  <si>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</si>
  <si>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</si>
  <si>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</si>
  <si>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</si>
  <si>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</si>
  <si>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</si>
  <si>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</si>
  <si>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</si>
  <si>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</si>
  <si>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</si>
  <si>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</si>
  <si>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</si>
  <si>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发放人数</t>
  </si>
  <si>
    <t>=</t>
  </si>
  <si>
    <t>1人</t>
  </si>
  <si>
    <t>人</t>
  </si>
  <si>
    <t>定量指标</t>
  </si>
  <si>
    <t>反映部门（单位）实际发放人员数量。</t>
  </si>
  <si>
    <t>效益指标</t>
  </si>
  <si>
    <t>经济效益</t>
  </si>
  <si>
    <t>部门运转</t>
  </si>
  <si>
    <t>正常运转</t>
  </si>
  <si>
    <t>%</t>
  </si>
  <si>
    <t>定性指标</t>
  </si>
  <si>
    <t>反映部门（单位）运转情况。</t>
  </si>
  <si>
    <t>满意度指标</t>
  </si>
  <si>
    <t>服务对象满意度</t>
  </si>
  <si>
    <t>单位人员满意度</t>
  </si>
  <si>
    <t>&gt;=</t>
  </si>
  <si>
    <t>90</t>
  </si>
  <si>
    <t>反映部门（单位）人员对工资福利发放的满意程度。</t>
  </si>
  <si>
    <t>遗属补助人数</t>
  </si>
  <si>
    <t>社会效益</t>
  </si>
  <si>
    <t>预算06表</t>
  </si>
  <si>
    <t>政府性基金预算支出预算表</t>
  </si>
  <si>
    <t>单位名称：昆明市发展和改革委员会</t>
  </si>
  <si>
    <t>政府性基金预算支出</t>
  </si>
  <si>
    <t>备注：昆明市东川区森林病虫害防治检疫站2026年度无部门政府性基金预算支出预算表，此表无数据。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</si>
  <si>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</si>
  <si>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</si>
  <si>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</si>
  <si>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</si>
  <si>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</si>
  <si>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</si>
  <si>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</si>
  <si>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</si>
  <si>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</si>
  <si>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</si>
  <si>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</si>
  <si>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</si>
  <si>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备注：昆明市东川区森林病虫害防治检疫站无2026年部门政府采购预算，此表无数据。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</si>
  <si>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</si>
  <si>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</si>
  <si>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</si>
  <si>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</si>
  <si>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</si>
  <si>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</si>
  <si>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</si>
  <si>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</si>
  <si>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</si>
  <si>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</si>
  <si>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备注：昆明市东川区森林病虫害防治检疫站2026年度无对下转移支付预算表支出情况，此表无数据。</t>
  </si>
  <si>
    <t>预算09-2表</t>
  </si>
  <si>
    <t>备注：昆明市东川区森林病虫害防治检疫站2026年度无对下转移支付绩效目标表支出情况，此表无数据。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</si>
  <si>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</si>
  <si>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</si>
  <si>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</si>
  <si>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</si>
  <si>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</si>
  <si>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</si>
  <si>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</si>
  <si>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</si>
  <si>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备注：昆明市东川区森林病虫害防治检疫站2026年度无新增资产配备预算表，此表无数据。</t>
  </si>
  <si>
    <t>预算11表</t>
  </si>
  <si>
    <t>上级补助</t>
  </si>
  <si>
    <t>备注：昆明市东川区森林病虫害防治检疫站2026年度无上级补助项目支出预算表，此表无数据。</t>
  </si>
  <si>
    <t>预算12表</t>
  </si>
  <si>
    <t>项目级次</t>
  </si>
  <si>
    <t>114 对个人和家庭的补助</t>
  </si>
  <si>
    <t>本级</t>
  </si>
  <si>
    <t/>
  </si>
  <si>
    <t>预算6表</t>
  </si>
  <si>
    <t>部门编码</t>
  </si>
  <si>
    <t>部门名称</t>
  </si>
  <si>
    <t>内容</t>
  </si>
  <si>
    <t>说明</t>
  </si>
  <si>
    <t>部门总体目标</t>
  </si>
  <si>
    <t>部门职责</t>
  </si>
  <si>
    <t>（1）贯彻执行国家、省、市有关森林病虫害防治检疫的法律法规和方针政策。（2）开展森林植物检疫，预防和控制危害森林植物的危险性病虫草鼠害的传播蔓延。（3）严格实行森林病虫鼠情联系报告制度，做好全区森林病虫草鼠害预测预报及防治网络建设工作。（4）负责处理突发性森林病虫害的除治和应急物资的储备。（5）组织实施全区森林病虫草鼠害治理，以及治理后的观察、监测和治理效果分析。</t>
  </si>
  <si>
    <t>根据三定方案归纳</t>
  </si>
  <si>
    <t>林业有害生物无公害防治率：85% 林业有害生物成灾率：0.45‰，林业有害生物种苗产地检疫率：98%，林业有害生物测报准确率：85%。</t>
  </si>
  <si>
    <t>根据部门职责，中长期规划，各级党委，各级政府要求归纳</t>
  </si>
  <si>
    <t>部门年度目标</t>
  </si>
  <si>
    <t>1.森林病虫害防治10,000亩。
2.草原有害生物防治20000亩。                                                                                                                                                                                                                                                                                                                                        3.2025年全区林业有害生物应施监测面积3,150,000亩。主要监测对象11种，其他林业有害生物监测6种，加强检疫性有害生物松材线虫、红火蚁的监测与防控工作。依照《红火蚁防控技术方案》进行了红火蚁的除治工作。森防站对发生红火蚁的苗圃业主下发除治处理通知书；告知有红火蚁发生的苗圃业主，作好苗圃长期监测工作，早发现早除治。
4.东川区2021-2025年松材线虫病疫情防控五年攻坚行动，开展松材线虫病日常监测、枯死木清理、春秋两季普查。
5.加强植物检疫及植物检疫执法工作力度，宣传植物检疫法律法规，及时完成《植检疫证书》的行政审批，对区内重点绿化工程苗木进行产地检疫和复检工作；加强对松科植物及产品监管跟踪，防范松材线虫病等危险性林业有害生物入侵；严厉查处违反《植物检疫条例》从事生产、调运森林植物其及产品等违法行为，确保我区森林健康和生态建设成果的安全。                                                   
6.完成河长制工作。有效保护河道周围的农地、草木及道路等不被河水冲刷。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</si>
  <si>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</si>
  <si>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</si>
  <si>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</si>
  <si>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</si>
  <si>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</si>
  <si>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</si>
  <si>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</si>
  <si>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</si>
  <si>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</si>
  <si>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贯彻执行国家、省、市有关森林病虫害防治检疫的法律法规和方针政策。开展森林植物检疫，预防和控制危害森林植物的危险性病虫草鼠害的传播蔓延。</t>
  </si>
  <si>
    <t>社会保障缴费（基本养老保险缴费、职业年金缴费、职工基本医疗保险缴费、公务员医疗补助缴费、其他社会保障缴费）</t>
  </si>
  <si>
    <t>事业单位离退休生活补助</t>
  </si>
  <si>
    <t>遗属补助</t>
  </si>
  <si>
    <t>一般公用支出（办公费、水费、电费、邮电费、差旅费、维修（护）费、会议费、培训费、福利费）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</si>
  <si>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</si>
  <si>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</si>
  <si>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</si>
  <si>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</si>
  <si>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</si>
  <si>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全额拨款事业单位人员</t>
  </si>
  <si>
    <t>按照指标值完成情况评（扣）分</t>
  </si>
  <si>
    <t>东川区林业和草原局2025年工作计划</t>
  </si>
  <si>
    <t>森林病虫害防治</t>
  </si>
  <si>
    <t>25000</t>
  </si>
  <si>
    <t>亩</t>
  </si>
  <si>
    <t>草原有害生物防治</t>
  </si>
  <si>
    <t>20000</t>
  </si>
  <si>
    <t>2025年全区林业有害生物应施监测面积</t>
  </si>
  <si>
    <t>3000000</t>
  </si>
  <si>
    <t>成本指标</t>
  </si>
  <si>
    <t>2500330.50</t>
  </si>
  <si>
    <t>元</t>
  </si>
  <si>
    <t>质量指标</t>
  </si>
  <si>
    <t>林业有害生物种苗产地检疫率</t>
  </si>
  <si>
    <t>&gt;</t>
  </si>
  <si>
    <t>98</t>
  </si>
  <si>
    <t>林业有害生物测报准确率</t>
  </si>
  <si>
    <t>时效指标</t>
  </si>
  <si>
    <t>完成当年目标任务</t>
  </si>
  <si>
    <t>方案规定时限内</t>
  </si>
  <si>
    <t>年</t>
  </si>
  <si>
    <t>病虫害防治</t>
  </si>
  <si>
    <t>2025年12月31日</t>
  </si>
  <si>
    <t>全面收集害虫在东川区的种群动态资料，（生活史发生期和发生量，扩散速度寄主状况和天敌）有关气象资料（气温、相对湿度、降雨量、灾害性天气和物候期），为预测预报提供依据。</t>
  </si>
  <si>
    <t>明显提高</t>
  </si>
  <si>
    <t>提高防治效果和防治水平，准确及时地掌握虫情，提高预测预报水平，为综合治理提供可靠依据。</t>
  </si>
  <si>
    <t>生态效益</t>
  </si>
  <si>
    <t>通过治理病、虫蔓延趋势得到有效控制，将受害林分危害指数降低到经济阈值以下。</t>
  </si>
  <si>
    <t>有效改善</t>
  </si>
  <si>
    <t>公众满意度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</si>
</sst>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0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theme="1"/>
      <name val="宋体"/>
      <charset val="134"/>
      <scheme val="min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6" borderId="20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7" borderId="21" applyNumberFormat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176" fontId="39" fillId="0" borderId="1">
      <alignment horizontal="right" vertical="center"/>
    </xf>
    <xf numFmtId="177" fontId="39" fillId="0" borderId="1">
      <alignment horizontal="right" vertical="center"/>
    </xf>
    <xf numFmtId="10" fontId="39" fillId="0" borderId="1">
      <alignment horizontal="right" vertical="center"/>
    </xf>
    <xf numFmtId="178" fontId="39" fillId="0" borderId="1">
      <alignment horizontal="right" vertical="center"/>
    </xf>
    <xf numFmtId="49" fontId="39" fillId="0" borderId="1">
      <alignment horizontal="left" vertical="center" wrapText="1"/>
    </xf>
    <xf numFmtId="178" fontId="39" fillId="0" borderId="1">
      <alignment horizontal="right" vertical="center"/>
    </xf>
    <xf numFmtId="179" fontId="39" fillId="0" borderId="1">
      <alignment horizontal="right" vertical="center"/>
    </xf>
    <xf numFmtId="180" fontId="39" fillId="0" borderId="1">
      <alignment horizontal="right" vertical="center"/>
    </xf>
  </cellStyleXfs>
  <cellXfs count="261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 applyProtection="1">
      <alignment horizontal="center" vertical="center"/>
      <protection locked="0"/>
    </xf>
    <xf numFmtId="4" fontId="2" fillId="2" borderId="1" xfId="0" applyNumberFormat="1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49" fontId="7" fillId="0" borderId="7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Border="1"/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9" fontId="9" fillId="0" borderId="1" xfId="53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>
      <alignment horizontal="right" vertical="center" wrapText="1"/>
    </xf>
    <xf numFmtId="4" fontId="9" fillId="0" borderId="1" xfId="54" applyNumberFormat="1" applyFont="1" applyBorder="1">
      <alignment horizontal="righ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0" fillId="0" borderId="0" xfId="0" applyFont="1" applyBorder="1" applyAlignment="1"/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8" xfId="0" applyFont="1" applyBorder="1" applyAlignment="1">
      <alignment horizontal="left"/>
    </xf>
    <xf numFmtId="0" fontId="2" fillId="2" borderId="8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left" vertical="center" wrapText="1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vertical="center" wrapText="1"/>
    </xf>
    <xf numFmtId="178" fontId="9" fillId="0" borderId="5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left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left" vertical="center" wrapText="1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2" borderId="14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9" fillId="0" borderId="0" xfId="0" applyNumberFormat="1" applyFont="1" applyBorder="1" applyAlignment="1">
      <alignment horizontal="left" vertical="center"/>
    </xf>
    <xf numFmtId="0" fontId="13" fillId="0" borderId="0" xfId="0" applyFont="1" applyBorder="1"/>
    <xf numFmtId="0" fontId="14" fillId="0" borderId="0" xfId="0" applyFont="1" applyBorder="1" applyAlignment="1" applyProtection="1">
      <alignment horizontal="right"/>
      <protection locked="0"/>
    </xf>
    <xf numFmtId="49" fontId="14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178" fontId="19" fillId="0" borderId="1" xfId="0" applyNumberFormat="1" applyFont="1" applyBorder="1" applyAlignment="1">
      <alignment horizontal="right" vertical="center"/>
    </xf>
    <xf numFmtId="0" fontId="17" fillId="2" borderId="5" xfId="0" applyFont="1" applyFill="1" applyBorder="1" applyAlignment="1">
      <alignment horizontal="center" vertical="center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2" borderId="7" xfId="0" applyFont="1" applyFill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4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4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103"/>
      <c r="B1" s="103"/>
      <c r="C1" s="103"/>
      <c r="D1" s="104" t="s">
        <v>0</v>
      </c>
    </row>
    <row r="2" ht="41.25" customHeight="1" spans="1:4">
      <c r="A2" s="98" t="str">
        <f>"2026"&amp;"年部门财务收支预算总表"</f>
        <v>2026年部门财务收支预算总表</v>
      </c>
    </row>
    <row r="3" ht="17.25" customHeight="1" spans="1:4">
      <c r="A3" s="101" t="str">
        <f>"单位名称："&amp;"昆明市东川区森林病虫害防治检疫站"</f>
        <v>单位名称：昆明市东川区森林病虫害防治检疫站</v>
      </c>
      <c r="B3" s="225"/>
      <c r="D3" s="197" t="s">
        <v>1</v>
      </c>
    </row>
    <row r="4" ht="23.25" customHeight="1" spans="1:4">
      <c r="A4" s="226" t="s">
        <v>2</v>
      </c>
      <c r="B4" s="227"/>
      <c r="C4" s="226" t="s">
        <v>3</v>
      </c>
      <c r="D4" s="227"/>
    </row>
    <row r="5" ht="24" customHeight="1" spans="1:4">
      <c r="A5" s="226" t="s">
        <v>4</v>
      </c>
      <c r="B5" s="226" t="s">
        <v>5</v>
      </c>
      <c r="C5" s="226" t="s">
        <v>6</v>
      </c>
      <c r="D5" s="226" t="s">
        <v>5</v>
      </c>
    </row>
    <row r="6" ht="17.25" customHeight="1" spans="1:4">
      <c r="A6" s="228" t="s">
        <v>7</v>
      </c>
      <c r="B6" s="139">
        <v>2500330.5</v>
      </c>
      <c r="C6" s="228" t="s">
        <v>8</v>
      </c>
      <c r="D6" s="139"/>
    </row>
    <row r="7" ht="17.25" customHeight="1" spans="1:4">
      <c r="A7" s="228" t="s">
        <v>9</v>
      </c>
      <c r="B7" s="139"/>
      <c r="C7" s="228" t="s">
        <v>10</v>
      </c>
      <c r="D7" s="139"/>
    </row>
    <row r="8" ht="17.25" customHeight="1" spans="1:4">
      <c r="A8" s="228" t="s">
        <v>11</v>
      </c>
      <c r="B8" s="139"/>
      <c r="C8" s="260" t="s">
        <v>12</v>
      </c>
      <c r="D8" s="139"/>
    </row>
    <row r="9" ht="17.25" customHeight="1" spans="1:4">
      <c r="A9" s="228" t="s">
        <v>13</v>
      </c>
      <c r="B9" s="139"/>
      <c r="C9" s="260" t="s">
        <v>14</v>
      </c>
      <c r="D9" s="139"/>
    </row>
    <row r="10" ht="17.25" customHeight="1" spans="1:4">
      <c r="A10" s="228" t="s">
        <v>15</v>
      </c>
      <c r="B10" s="139"/>
      <c r="C10" s="260" t="s">
        <v>16</v>
      </c>
      <c r="D10" s="139"/>
    </row>
    <row r="11" ht="17.25" customHeight="1" spans="1:4">
      <c r="A11" s="228" t="s">
        <v>17</v>
      </c>
      <c r="B11" s="139"/>
      <c r="C11" s="260" t="s">
        <v>18</v>
      </c>
      <c r="D11" s="139"/>
    </row>
    <row r="12" ht="17.25" customHeight="1" spans="1:4">
      <c r="A12" s="228" t="s">
        <v>19</v>
      </c>
      <c r="B12" s="139"/>
      <c r="C12" s="90" t="s">
        <v>20</v>
      </c>
      <c r="D12" s="139"/>
    </row>
    <row r="13" ht="17.25" customHeight="1" spans="1:4">
      <c r="A13" s="228" t="s">
        <v>21</v>
      </c>
      <c r="B13" s="139"/>
      <c r="C13" s="90" t="s">
        <v>22</v>
      </c>
      <c r="D13" s="139">
        <v>372416.5</v>
      </c>
    </row>
    <row r="14" ht="17.25" customHeight="1" spans="1:4">
      <c r="A14" s="228" t="s">
        <v>23</v>
      </c>
      <c r="B14" s="139"/>
      <c r="C14" s="90" t="s">
        <v>24</v>
      </c>
      <c r="D14" s="139">
        <v>237977</v>
      </c>
    </row>
    <row r="15" ht="17.25" customHeight="1" spans="1:4">
      <c r="A15" s="228" t="s">
        <v>25</v>
      </c>
      <c r="B15" s="139"/>
      <c r="C15" s="90" t="s">
        <v>26</v>
      </c>
      <c r="D15" s="139"/>
    </row>
    <row r="16" ht="17.25" customHeight="1" spans="1:4">
      <c r="A16" s="26"/>
      <c r="B16" s="139"/>
      <c r="C16" s="90" t="s">
        <v>27</v>
      </c>
      <c r="D16" s="139"/>
    </row>
    <row r="17" ht="17.25" customHeight="1" spans="1:4">
      <c r="A17" s="229"/>
      <c r="B17" s="139"/>
      <c r="C17" s="90" t="s">
        <v>28</v>
      </c>
      <c r="D17" s="139">
        <v>1699483</v>
      </c>
    </row>
    <row r="18" ht="17.25" customHeight="1" spans="1:4">
      <c r="A18" s="229"/>
      <c r="B18" s="139"/>
      <c r="C18" s="90" t="s">
        <v>29</v>
      </c>
      <c r="D18" s="139"/>
    </row>
    <row r="19" ht="17.25" customHeight="1" spans="1:4">
      <c r="A19" s="229"/>
      <c r="B19" s="139"/>
      <c r="C19" s="90" t="s">
        <v>30</v>
      </c>
      <c r="D19" s="139"/>
    </row>
    <row r="20" ht="17.25" customHeight="1" spans="1:4">
      <c r="A20" s="229"/>
      <c r="B20" s="139"/>
      <c r="C20" s="90" t="s">
        <v>31</v>
      </c>
      <c r="D20" s="139"/>
    </row>
    <row r="21" ht="17.25" customHeight="1" spans="1:4">
      <c r="A21" s="229"/>
      <c r="B21" s="139"/>
      <c r="C21" s="90" t="s">
        <v>32</v>
      </c>
      <c r="D21" s="139"/>
    </row>
    <row r="22" ht="17.25" customHeight="1" spans="1:4">
      <c r="A22" s="229"/>
      <c r="B22" s="139"/>
      <c r="C22" s="90" t="s">
        <v>33</v>
      </c>
      <c r="D22" s="139"/>
    </row>
    <row r="23" ht="17.25" customHeight="1" spans="1:4">
      <c r="A23" s="229"/>
      <c r="B23" s="139"/>
      <c r="C23" s="90" t="s">
        <v>34</v>
      </c>
      <c r="D23" s="139"/>
    </row>
    <row r="24" ht="17.25" customHeight="1" spans="1:4">
      <c r="A24" s="229"/>
      <c r="B24" s="139"/>
      <c r="C24" s="90" t="s">
        <v>35</v>
      </c>
      <c r="D24" s="139">
        <v>190454</v>
      </c>
    </row>
    <row r="25" ht="17.25" customHeight="1" spans="1:4">
      <c r="A25" s="229"/>
      <c r="B25" s="139"/>
      <c r="C25" s="90" t="s">
        <v>36</v>
      </c>
      <c r="D25" s="139"/>
    </row>
    <row r="26" ht="17.25" customHeight="1" spans="1:4">
      <c r="A26" s="229"/>
      <c r="B26" s="139"/>
      <c r="C26" s="26" t="s">
        <v>37</v>
      </c>
      <c r="D26" s="139"/>
    </row>
    <row r="27" ht="17.25" customHeight="1" spans="1:4">
      <c r="A27" s="229"/>
      <c r="B27" s="139"/>
      <c r="C27" s="90" t="s">
        <v>38</v>
      </c>
      <c r="D27" s="139"/>
    </row>
    <row r="28" ht="16.5" customHeight="1" spans="1:4">
      <c r="A28" s="229"/>
      <c r="B28" s="139"/>
      <c r="C28" s="90" t="s">
        <v>39</v>
      </c>
      <c r="D28" s="139"/>
    </row>
    <row r="29" ht="16.5" customHeight="1" spans="1:4">
      <c r="A29" s="229"/>
      <c r="B29" s="139"/>
      <c r="C29" s="26" t="s">
        <v>40</v>
      </c>
      <c r="D29" s="139"/>
    </row>
    <row r="30" ht="17.25" customHeight="1" spans="1:4">
      <c r="A30" s="229"/>
      <c r="B30" s="139"/>
      <c r="C30" s="26" t="s">
        <v>41</v>
      </c>
      <c r="D30" s="139"/>
    </row>
    <row r="31" ht="17.25" customHeight="1" spans="1:4">
      <c r="A31" s="229"/>
      <c r="B31" s="139"/>
      <c r="C31" s="90" t="s">
        <v>42</v>
      </c>
      <c r="D31" s="139"/>
    </row>
    <row r="32" ht="16.5" customHeight="1" spans="1:4">
      <c r="A32" s="229" t="s">
        <v>43</v>
      </c>
      <c r="B32" s="139">
        <v>2500330.5</v>
      </c>
      <c r="C32" s="229" t="s">
        <v>44</v>
      </c>
      <c r="D32" s="139">
        <v>2500330.5</v>
      </c>
    </row>
    <row r="33" ht="16.5" customHeight="1" spans="1:4">
      <c r="A33" s="26" t="s">
        <v>45</v>
      </c>
      <c r="B33" s="139"/>
      <c r="C33" s="26" t="s">
        <v>46</v>
      </c>
      <c r="D33" s="139"/>
    </row>
    <row r="34" ht="16.5" customHeight="1" spans="1:4">
      <c r="A34" s="90" t="s">
        <v>47</v>
      </c>
      <c r="B34" s="139"/>
      <c r="C34" s="90" t="s">
        <v>47</v>
      </c>
      <c r="D34" s="139"/>
    </row>
    <row r="35" ht="16.5" customHeight="1" spans="1:4">
      <c r="A35" s="90" t="s">
        <v>48</v>
      </c>
      <c r="B35" s="139"/>
      <c r="C35" s="90" t="s">
        <v>49</v>
      </c>
      <c r="D35" s="139"/>
    </row>
    <row r="36" ht="16.5" customHeight="1" spans="1:4">
      <c r="A36" s="230" t="s">
        <v>50</v>
      </c>
      <c r="B36" s="139">
        <v>2500330.5</v>
      </c>
      <c r="C36" s="230" t="s">
        <v>51</v>
      </c>
      <c r="D36" s="139">
        <v>2500330.5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E20" sqref="E2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79">
        <v>1</v>
      </c>
      <c r="B1" s="180">
        <v>0</v>
      </c>
      <c r="C1" s="179">
        <v>1</v>
      </c>
      <c r="D1" s="181"/>
      <c r="E1" s="181"/>
      <c r="F1" s="168" t="s">
        <v>303</v>
      </c>
    </row>
    <row r="2" ht="42" customHeight="1" spans="1:6">
      <c r="A2" s="182" t="str">
        <f>"2026"&amp;"年部门政府性基金预算支出预算表"</f>
        <v>2026年部门政府性基金预算支出预算表</v>
      </c>
      <c r="B2" s="182" t="s">
        <v>304</v>
      </c>
      <c r="C2" s="183"/>
      <c r="D2" s="184"/>
      <c r="E2" s="184"/>
      <c r="F2" s="184"/>
    </row>
    <row r="3" ht="13.5" customHeight="1" spans="1:6">
      <c r="A3" s="65" t="str">
        <f>"单位名称："&amp;"昆明市东川区森林病虫害防治检疫站"</f>
        <v>单位名称：昆明市东川区森林病虫害防治检疫站</v>
      </c>
      <c r="B3" s="65" t="s">
        <v>305</v>
      </c>
      <c r="C3" s="179"/>
      <c r="D3" s="181"/>
      <c r="E3" s="181"/>
      <c r="F3" s="168" t="s">
        <v>1</v>
      </c>
    </row>
    <row r="4" ht="19.5" customHeight="1" spans="1:6">
      <c r="A4" s="185" t="s">
        <v>181</v>
      </c>
      <c r="B4" s="186" t="s">
        <v>72</v>
      </c>
      <c r="C4" s="185" t="s">
        <v>73</v>
      </c>
      <c r="D4" s="13" t="s">
        <v>306</v>
      </c>
      <c r="E4" s="14"/>
      <c r="F4" s="15"/>
    </row>
    <row r="5" ht="18.75" customHeight="1" spans="1:6">
      <c r="A5" s="187"/>
      <c r="B5" s="188"/>
      <c r="C5" s="187"/>
      <c r="D5" s="73" t="s">
        <v>55</v>
      </c>
      <c r="E5" s="13" t="s">
        <v>75</v>
      </c>
      <c r="F5" s="73" t="s">
        <v>76</v>
      </c>
    </row>
    <row r="6" ht="18.75" customHeight="1" spans="1:6">
      <c r="A6" s="123">
        <v>1</v>
      </c>
      <c r="B6" s="189" t="s">
        <v>83</v>
      </c>
      <c r="C6" s="123">
        <v>3</v>
      </c>
      <c r="D6" s="17">
        <v>4</v>
      </c>
      <c r="E6" s="17">
        <v>5</v>
      </c>
      <c r="F6" s="17">
        <v>6</v>
      </c>
    </row>
    <row r="7" ht="21" customHeight="1" spans="1:6">
      <c r="A7" s="78"/>
      <c r="B7" s="78"/>
      <c r="C7" s="78"/>
      <c r="D7" s="139"/>
      <c r="E7" s="139"/>
      <c r="F7" s="139"/>
    </row>
    <row r="8" ht="21" customHeight="1" spans="1:6">
      <c r="A8" s="78"/>
      <c r="B8" s="78"/>
      <c r="C8" s="78"/>
      <c r="D8" s="139"/>
      <c r="E8" s="139"/>
      <c r="F8" s="139"/>
    </row>
    <row r="9" ht="18.75" customHeight="1" spans="1:6">
      <c r="A9" s="190" t="s">
        <v>171</v>
      </c>
      <c r="B9" s="191" t="s">
        <v>171</v>
      </c>
      <c r="C9" s="192" t="s">
        <v>171</v>
      </c>
      <c r="D9" s="139"/>
      <c r="E9" s="139"/>
      <c r="F9" s="139"/>
    </row>
    <row r="10" customHeight="1" spans="1:6">
      <c r="A10" s="193" t="s">
        <v>307</v>
      </c>
      <c r="B10" s="193"/>
      <c r="C10" s="193"/>
    </row>
  </sheetData>
  <mergeCells count="8">
    <mergeCell ref="A2:F2"/>
    <mergeCell ref="A3:C3"/>
    <mergeCell ref="D4:F4"/>
    <mergeCell ref="A9:C9"/>
    <mergeCell ref="A10:C10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tabSelected="1" workbookViewId="0">
      <selection activeCell="E22" sqref="E22"/>
    </sheetView>
  </sheetViews>
  <sheetFormatPr defaultColWidth="9.14166666666667" defaultRowHeight="14.25" customHeight="1"/>
  <cols>
    <col min="1" max="1" width="21.5" customWidth="1"/>
    <col min="2" max="2" width="19.5" customWidth="1"/>
    <col min="3" max="3" width="23.5" customWidth="1"/>
    <col min="4" max="4" width="21.7083333333333" customWidth="1"/>
    <col min="5" max="5" width="20.5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143"/>
      <c r="C1" s="143"/>
      <c r="R1" s="63"/>
      <c r="S1" s="63" t="s">
        <v>308</v>
      </c>
    </row>
    <row r="2" ht="41.25" customHeight="1" spans="1:19">
      <c r="A2" s="130" t="str">
        <f>"2026"&amp;"年部门政府采购预算表"</f>
        <v>2026年部门政府采购预算表</v>
      </c>
      <c r="B2" s="122"/>
      <c r="C2" s="122"/>
      <c r="D2" s="64"/>
      <c r="E2" s="64"/>
      <c r="F2" s="64"/>
      <c r="G2" s="64"/>
      <c r="H2" s="64"/>
      <c r="I2" s="64"/>
      <c r="J2" s="64"/>
      <c r="K2" s="64"/>
      <c r="L2" s="64"/>
      <c r="M2" s="122"/>
      <c r="N2" s="64"/>
      <c r="O2" s="64"/>
      <c r="P2" s="122"/>
      <c r="Q2" s="64"/>
      <c r="R2" s="122"/>
      <c r="S2" s="122"/>
    </row>
    <row r="3" ht="18.75" customHeight="1" spans="1:19">
      <c r="A3" s="167" t="str">
        <f>"单位名称："&amp;"昆明市东川区森林病虫害防治检疫站"</f>
        <v>单位名称：昆明市东川区森林病虫害防治检疫站</v>
      </c>
      <c r="B3" s="148"/>
      <c r="C3" s="148"/>
      <c r="D3" s="67"/>
      <c r="E3" s="67"/>
      <c r="F3" s="67"/>
      <c r="G3" s="67"/>
      <c r="H3" s="67"/>
      <c r="I3" s="67"/>
      <c r="J3" s="67"/>
      <c r="K3" s="67"/>
      <c r="L3" s="67"/>
      <c r="R3" s="68"/>
      <c r="S3" s="168" t="s">
        <v>1</v>
      </c>
    </row>
    <row r="4" ht="15.75" customHeight="1" spans="1:19">
      <c r="A4" s="70" t="s">
        <v>180</v>
      </c>
      <c r="B4" s="150" t="s">
        <v>181</v>
      </c>
      <c r="C4" s="150" t="s">
        <v>309</v>
      </c>
      <c r="D4" s="151" t="s">
        <v>310</v>
      </c>
      <c r="E4" s="151" t="s">
        <v>311</v>
      </c>
      <c r="F4" s="151" t="s">
        <v>312</v>
      </c>
      <c r="G4" s="151" t="s">
        <v>313</v>
      </c>
      <c r="H4" s="151" t="s">
        <v>314</v>
      </c>
      <c r="I4" s="152" t="s">
        <v>188</v>
      </c>
      <c r="J4" s="152"/>
      <c r="K4" s="152"/>
      <c r="L4" s="152"/>
      <c r="M4" s="153"/>
      <c r="N4" s="152"/>
      <c r="O4" s="152"/>
      <c r="P4" s="154"/>
      <c r="Q4" s="152"/>
      <c r="R4" s="153"/>
      <c r="S4" s="135"/>
    </row>
    <row r="5" ht="17.25" customHeight="1" spans="1:19">
      <c r="A5" s="72"/>
      <c r="B5" s="155"/>
      <c r="C5" s="155"/>
      <c r="D5" s="156"/>
      <c r="E5" s="156"/>
      <c r="F5" s="156"/>
      <c r="G5" s="156"/>
      <c r="H5" s="156"/>
      <c r="I5" s="156" t="s">
        <v>55</v>
      </c>
      <c r="J5" s="156" t="s">
        <v>58</v>
      </c>
      <c r="K5" s="156" t="s">
        <v>315</v>
      </c>
      <c r="L5" s="156" t="s">
        <v>316</v>
      </c>
      <c r="M5" s="157" t="s">
        <v>317</v>
      </c>
      <c r="N5" s="158" t="s">
        <v>318</v>
      </c>
      <c r="O5" s="158"/>
      <c r="P5" s="159"/>
      <c r="Q5" s="158"/>
      <c r="R5" s="160"/>
      <c r="S5" s="161"/>
    </row>
    <row r="6" ht="54" customHeight="1" spans="1:19">
      <c r="A6" s="75"/>
      <c r="B6" s="161"/>
      <c r="C6" s="161"/>
      <c r="D6" s="162"/>
      <c r="E6" s="162"/>
      <c r="F6" s="162"/>
      <c r="G6" s="162"/>
      <c r="H6" s="162"/>
      <c r="I6" s="162"/>
      <c r="J6" s="162" t="s">
        <v>57</v>
      </c>
      <c r="K6" s="162"/>
      <c r="L6" s="162"/>
      <c r="M6" s="163"/>
      <c r="N6" s="162" t="s">
        <v>57</v>
      </c>
      <c r="O6" s="162" t="s">
        <v>64</v>
      </c>
      <c r="P6" s="161" t="s">
        <v>65</v>
      </c>
      <c r="Q6" s="162" t="s">
        <v>66</v>
      </c>
      <c r="R6" s="163" t="s">
        <v>67</v>
      </c>
      <c r="S6" s="161" t="s">
        <v>68</v>
      </c>
    </row>
    <row r="7" ht="18" customHeight="1" spans="1:19">
      <c r="A7" s="169">
        <v>1</v>
      </c>
      <c r="B7" s="169" t="s">
        <v>83</v>
      </c>
      <c r="C7" s="170">
        <v>3</v>
      </c>
      <c r="D7" s="170">
        <v>4</v>
      </c>
      <c r="E7" s="169">
        <v>5</v>
      </c>
      <c r="F7" s="169">
        <v>6</v>
      </c>
      <c r="G7" s="169">
        <v>7</v>
      </c>
      <c r="H7" s="169">
        <v>8</v>
      </c>
      <c r="I7" s="169">
        <v>9</v>
      </c>
      <c r="J7" s="169">
        <v>10</v>
      </c>
      <c r="K7" s="169">
        <v>11</v>
      </c>
      <c r="L7" s="169">
        <v>12</v>
      </c>
      <c r="M7" s="169">
        <v>13</v>
      </c>
      <c r="N7" s="169">
        <v>14</v>
      </c>
      <c r="O7" s="169">
        <v>15</v>
      </c>
      <c r="P7" s="169">
        <v>16</v>
      </c>
      <c r="Q7" s="169">
        <v>17</v>
      </c>
      <c r="R7" s="169">
        <v>18</v>
      </c>
      <c r="S7" s="169">
        <v>19</v>
      </c>
    </row>
    <row r="8" ht="21" customHeight="1" spans="1:19">
      <c r="A8" s="58"/>
      <c r="B8" s="164"/>
      <c r="C8" s="164"/>
      <c r="D8" s="165"/>
      <c r="E8" s="165"/>
      <c r="F8" s="165"/>
      <c r="G8" s="171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</row>
    <row r="9" ht="21" customHeight="1" spans="1:19">
      <c r="A9" s="172" t="s">
        <v>171</v>
      </c>
      <c r="B9" s="173"/>
      <c r="C9" s="173"/>
      <c r="D9" s="174"/>
      <c r="E9" s="174"/>
      <c r="F9" s="174"/>
      <c r="G9" s="175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</row>
    <row r="10" ht="21" customHeight="1" spans="1:19">
      <c r="A10" s="167" t="s">
        <v>319</v>
      </c>
      <c r="B10" s="65"/>
      <c r="C10" s="65"/>
      <c r="D10" s="167"/>
      <c r="E10" s="167"/>
      <c r="F10" s="167"/>
      <c r="G10" s="176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</row>
    <row r="11" customHeight="1" spans="1:19">
      <c r="A11" s="178" t="s">
        <v>320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D23" sqref="D23"/>
    </sheetView>
  </sheetViews>
  <sheetFormatPr defaultColWidth="9.14166666666667" defaultRowHeight="14.25" customHeight="1"/>
  <cols>
    <col min="1" max="1" width="21.875" customWidth="1"/>
    <col min="2" max="2" width="18.375" customWidth="1"/>
    <col min="3" max="3" width="14.75" customWidth="1"/>
    <col min="4" max="4" width="22.875" customWidth="1"/>
    <col min="5" max="5" width="25.625" customWidth="1"/>
    <col min="6" max="6" width="20.375" customWidth="1"/>
    <col min="7" max="7" width="18.875" customWidth="1"/>
    <col min="8" max="8" width="16.375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34"/>
      <c r="B1" s="143"/>
      <c r="C1" s="143"/>
      <c r="D1" s="143"/>
      <c r="E1" s="143"/>
      <c r="F1" s="143"/>
      <c r="G1" s="143"/>
      <c r="H1" s="134"/>
      <c r="I1" s="134"/>
      <c r="J1" s="134"/>
      <c r="K1" s="134"/>
      <c r="L1" s="134"/>
      <c r="M1" s="134"/>
      <c r="N1" s="144"/>
      <c r="O1" s="134"/>
      <c r="P1" s="134"/>
      <c r="Q1" s="143"/>
      <c r="R1" s="134"/>
      <c r="S1" s="145"/>
      <c r="T1" s="145" t="s">
        <v>321</v>
      </c>
    </row>
    <row r="2" ht="41.25" customHeight="1" spans="1:20">
      <c r="A2" s="130" t="str">
        <f>"2026"&amp;"年部门政府购买服务预算表"</f>
        <v>2026年部门政府购买服务预算表</v>
      </c>
      <c r="B2" s="122"/>
      <c r="C2" s="122"/>
      <c r="D2" s="122"/>
      <c r="E2" s="122"/>
      <c r="F2" s="122"/>
      <c r="G2" s="122"/>
      <c r="H2" s="146"/>
      <c r="I2" s="146"/>
      <c r="J2" s="146"/>
      <c r="K2" s="146"/>
      <c r="L2" s="146"/>
      <c r="M2" s="146"/>
      <c r="N2" s="147"/>
      <c r="O2" s="146"/>
      <c r="P2" s="146"/>
      <c r="Q2" s="122"/>
      <c r="R2" s="146"/>
      <c r="S2" s="147"/>
      <c r="T2" s="122"/>
    </row>
    <row r="3" ht="22.5" customHeight="1" spans="1:20">
      <c r="A3" s="131" t="str">
        <f>"单位名称："&amp;"昆明市东川区森林病虫害防治检疫站"</f>
        <v>单位名称：昆明市东川区森林病虫害防治检疫站</v>
      </c>
      <c r="B3" s="148"/>
      <c r="C3" s="148"/>
      <c r="D3" s="148"/>
      <c r="E3" s="148"/>
      <c r="F3" s="148"/>
      <c r="G3" s="148"/>
      <c r="H3" s="132"/>
      <c r="I3" s="132"/>
      <c r="J3" s="132"/>
      <c r="K3" s="132"/>
      <c r="L3" s="132"/>
      <c r="M3" s="132"/>
      <c r="N3" s="144"/>
      <c r="O3" s="134"/>
      <c r="P3" s="134"/>
      <c r="Q3" s="143"/>
      <c r="R3" s="134"/>
      <c r="S3" s="149"/>
      <c r="T3" s="145" t="s">
        <v>1</v>
      </c>
    </row>
    <row r="4" ht="24" customHeight="1" spans="1:20">
      <c r="A4" s="70" t="s">
        <v>180</v>
      </c>
      <c r="B4" s="150" t="s">
        <v>181</v>
      </c>
      <c r="C4" s="150" t="s">
        <v>309</v>
      </c>
      <c r="D4" s="150" t="s">
        <v>322</v>
      </c>
      <c r="E4" s="150" t="s">
        <v>323</v>
      </c>
      <c r="F4" s="150" t="s">
        <v>324</v>
      </c>
      <c r="G4" s="150" t="s">
        <v>325</v>
      </c>
      <c r="H4" s="151" t="s">
        <v>326</v>
      </c>
      <c r="I4" s="151" t="s">
        <v>327</v>
      </c>
      <c r="J4" s="152" t="s">
        <v>188</v>
      </c>
      <c r="K4" s="152"/>
      <c r="L4" s="152"/>
      <c r="M4" s="152"/>
      <c r="N4" s="153"/>
      <c r="O4" s="152"/>
      <c r="P4" s="152"/>
      <c r="Q4" s="154"/>
      <c r="R4" s="152"/>
      <c r="S4" s="153"/>
      <c r="T4" s="135"/>
    </row>
    <row r="5" ht="24" customHeight="1" spans="1:20">
      <c r="A5" s="72"/>
      <c r="B5" s="155"/>
      <c r="C5" s="155"/>
      <c r="D5" s="155"/>
      <c r="E5" s="155"/>
      <c r="F5" s="155"/>
      <c r="G5" s="155"/>
      <c r="H5" s="156"/>
      <c r="I5" s="156"/>
      <c r="J5" s="156" t="s">
        <v>55</v>
      </c>
      <c r="K5" s="156" t="s">
        <v>58</v>
      </c>
      <c r="L5" s="156" t="s">
        <v>315</v>
      </c>
      <c r="M5" s="156" t="s">
        <v>316</v>
      </c>
      <c r="N5" s="157" t="s">
        <v>317</v>
      </c>
      <c r="O5" s="158" t="s">
        <v>318</v>
      </c>
      <c r="P5" s="158"/>
      <c r="Q5" s="159"/>
      <c r="R5" s="158"/>
      <c r="S5" s="160"/>
      <c r="T5" s="161"/>
    </row>
    <row r="6" ht="54" customHeight="1" spans="1:20">
      <c r="A6" s="75"/>
      <c r="B6" s="161"/>
      <c r="C6" s="161"/>
      <c r="D6" s="161"/>
      <c r="E6" s="161"/>
      <c r="F6" s="161"/>
      <c r="G6" s="161"/>
      <c r="H6" s="162"/>
      <c r="I6" s="162"/>
      <c r="J6" s="162"/>
      <c r="K6" s="162" t="s">
        <v>57</v>
      </c>
      <c r="L6" s="162"/>
      <c r="M6" s="162"/>
      <c r="N6" s="163"/>
      <c r="O6" s="162" t="s">
        <v>57</v>
      </c>
      <c r="P6" s="162" t="s">
        <v>64</v>
      </c>
      <c r="Q6" s="161" t="s">
        <v>65</v>
      </c>
      <c r="R6" s="162" t="s">
        <v>66</v>
      </c>
      <c r="S6" s="163" t="s">
        <v>67</v>
      </c>
      <c r="T6" s="161" t="s">
        <v>68</v>
      </c>
    </row>
    <row r="7" ht="17.25" customHeight="1" spans="1:20">
      <c r="A7" s="76">
        <v>1</v>
      </c>
      <c r="B7" s="161">
        <v>2</v>
      </c>
      <c r="C7" s="76">
        <v>3</v>
      </c>
      <c r="D7" s="76">
        <v>4</v>
      </c>
      <c r="E7" s="161">
        <v>5</v>
      </c>
      <c r="F7" s="76">
        <v>6</v>
      </c>
      <c r="G7" s="76">
        <v>7</v>
      </c>
      <c r="H7" s="161">
        <v>8</v>
      </c>
      <c r="I7" s="76">
        <v>9</v>
      </c>
      <c r="J7" s="76">
        <v>10</v>
      </c>
      <c r="K7" s="161">
        <v>11</v>
      </c>
      <c r="L7" s="76">
        <v>12</v>
      </c>
      <c r="M7" s="76">
        <v>13</v>
      </c>
      <c r="N7" s="161">
        <v>14</v>
      </c>
      <c r="O7" s="76">
        <v>15</v>
      </c>
      <c r="P7" s="76">
        <v>16</v>
      </c>
      <c r="Q7" s="161">
        <v>17</v>
      </c>
      <c r="R7" s="76">
        <v>18</v>
      </c>
      <c r="S7" s="76">
        <v>19</v>
      </c>
      <c r="T7" s="76">
        <v>20</v>
      </c>
    </row>
    <row r="8" ht="21" customHeight="1" spans="1:20">
      <c r="A8" s="58"/>
      <c r="B8" s="164"/>
      <c r="C8" s="164"/>
      <c r="D8" s="164"/>
      <c r="E8" s="164"/>
      <c r="F8" s="164"/>
      <c r="G8" s="164"/>
      <c r="H8" s="165"/>
      <c r="I8" s="165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</row>
    <row r="9" ht="21" customHeight="1" spans="1:20">
      <c r="A9" s="116" t="s">
        <v>171</v>
      </c>
      <c r="B9" s="166"/>
      <c r="C9" s="166"/>
      <c r="D9" s="166"/>
      <c r="E9" s="166"/>
      <c r="F9" s="166"/>
      <c r="G9" s="166"/>
      <c r="H9" s="92"/>
      <c r="I9" s="93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</row>
    <row r="10" customHeight="1" spans="1:20">
      <c r="A10" s="94" t="s">
        <v>320</v>
      </c>
      <c r="B10" s="94"/>
      <c r="C10" s="94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9"/>
  <sheetViews>
    <sheetView showZeros="0" workbookViewId="0">
      <selection activeCell="A9" sqref="A9:D9"/>
    </sheetView>
  </sheetViews>
  <sheetFormatPr defaultColWidth="9.14166666666667" defaultRowHeight="14.25" customHeight="1"/>
  <cols>
    <col min="1" max="1" width="37.7083333333333" customWidth="1"/>
    <col min="2" max="13" width="20" customWidth="1"/>
  </cols>
  <sheetData>
    <row r="1" ht="17.25" customHeight="1" spans="1:13">
      <c r="D1" s="129"/>
      <c r="M1" s="63" t="s">
        <v>328</v>
      </c>
    </row>
    <row r="2" ht="41.25" customHeight="1" spans="1:13">
      <c r="A2" s="130" t="str">
        <f>"2026"&amp;"年对下转移支付预算表"</f>
        <v>2026年对下转移支付预算表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122"/>
    </row>
    <row r="3" ht="18" customHeight="1" spans="1:13">
      <c r="A3" s="131" t="str">
        <f>"单位名称："&amp;"昆明市东川区森林病虫害防治检疫站"</f>
        <v>单位名称：昆明市东川区森林病虫害防治检疫站</v>
      </c>
      <c r="B3" s="132"/>
      <c r="C3" s="132"/>
      <c r="D3" s="133"/>
      <c r="E3" s="134"/>
      <c r="F3" s="134"/>
      <c r="G3" s="134"/>
      <c r="H3" s="134"/>
      <c r="I3" s="134"/>
      <c r="M3" s="68" t="s">
        <v>1</v>
      </c>
    </row>
    <row r="4" ht="19.5" customHeight="1" spans="1:13">
      <c r="A4" s="85" t="s">
        <v>329</v>
      </c>
      <c r="B4" s="13" t="s">
        <v>188</v>
      </c>
      <c r="C4" s="14"/>
      <c r="D4" s="14"/>
      <c r="E4" s="13" t="s">
        <v>330</v>
      </c>
      <c r="F4" s="14"/>
      <c r="G4" s="14"/>
      <c r="H4" s="14"/>
      <c r="I4" s="14"/>
      <c r="J4" s="14"/>
      <c r="K4" s="14"/>
      <c r="L4" s="14"/>
      <c r="M4" s="135"/>
    </row>
    <row r="5" ht="40.5" customHeight="1" spans="1:13">
      <c r="A5" s="76"/>
      <c r="B5" s="86" t="s">
        <v>55</v>
      </c>
      <c r="C5" s="70" t="s">
        <v>58</v>
      </c>
      <c r="D5" s="136" t="s">
        <v>315</v>
      </c>
      <c r="E5" s="106"/>
      <c r="F5" s="106"/>
      <c r="G5" s="106"/>
      <c r="H5" s="106"/>
      <c r="I5" s="106"/>
      <c r="J5" s="106"/>
      <c r="K5" s="106"/>
      <c r="L5" s="106"/>
      <c r="M5" s="137"/>
    </row>
    <row r="6" ht="19.5" customHeight="1" spans="1:13">
      <c r="A6" s="77">
        <v>1</v>
      </c>
      <c r="B6" s="77">
        <v>2</v>
      </c>
      <c r="C6" s="77">
        <v>3</v>
      </c>
      <c r="D6" s="138">
        <v>4</v>
      </c>
      <c r="E6" s="87">
        <v>5</v>
      </c>
      <c r="F6" s="77">
        <v>6</v>
      </c>
      <c r="G6" s="77">
        <v>7</v>
      </c>
      <c r="H6" s="138">
        <v>8</v>
      </c>
      <c r="I6" s="77">
        <v>9</v>
      </c>
      <c r="J6" s="77">
        <v>10</v>
      </c>
      <c r="K6" s="77">
        <v>11</v>
      </c>
      <c r="L6" s="77">
        <v>13</v>
      </c>
      <c r="M6" s="87">
        <v>24</v>
      </c>
    </row>
    <row r="7" ht="19.5" customHeight="1" spans="1:13">
      <c r="A7" s="22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</row>
    <row r="8" ht="19.5" customHeight="1" spans="1:13">
      <c r="A8" s="140"/>
      <c r="B8" s="141"/>
      <c r="C8" s="141"/>
      <c r="D8" s="141"/>
      <c r="E8" s="139"/>
      <c r="F8" s="139"/>
      <c r="G8" s="139"/>
      <c r="H8" s="139"/>
      <c r="I8" s="139"/>
      <c r="J8" s="139"/>
      <c r="K8" s="139"/>
      <c r="L8" s="139"/>
      <c r="M8" s="139"/>
    </row>
    <row r="9" customHeight="1" spans="1:13">
      <c r="A9" s="142" t="s">
        <v>331</v>
      </c>
      <c r="B9" s="142"/>
      <c r="C9" s="142"/>
      <c r="D9" s="142"/>
    </row>
  </sheetData>
  <mergeCells count="6">
    <mergeCell ref="A2:M2"/>
    <mergeCell ref="A3:I3"/>
    <mergeCell ref="B4:D4"/>
    <mergeCell ref="E4:M4"/>
    <mergeCell ref="A9:D9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19" sqref="B19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63" t="s">
        <v>332</v>
      </c>
    </row>
    <row r="2" ht="41.25" customHeight="1" spans="1:10">
      <c r="A2" s="121" t="str">
        <f>"2026"&amp;"年对下转移支付绩效目标表"</f>
        <v>2026年对下转移支付绩效目标表</v>
      </c>
      <c r="B2" s="64"/>
      <c r="C2" s="64"/>
      <c r="D2" s="64"/>
      <c r="E2" s="64"/>
      <c r="F2" s="122"/>
      <c r="G2" s="64"/>
      <c r="H2" s="122"/>
      <c r="I2" s="122"/>
      <c r="J2" s="64"/>
    </row>
    <row r="3" ht="17.25" customHeight="1" spans="1:10">
      <c r="A3" s="65" t="str">
        <f>"单位名称："&amp;"昆明市东川区森林病虫害防治检疫站"</f>
        <v>单位名称：昆明市东川区森林病虫害防治检疫站</v>
      </c>
    </row>
    <row r="4" ht="44.25" customHeight="1" spans="1:10">
      <c r="A4" s="21" t="s">
        <v>329</v>
      </c>
      <c r="B4" s="21" t="s">
        <v>270</v>
      </c>
      <c r="C4" s="21" t="s">
        <v>271</v>
      </c>
      <c r="D4" s="21" t="s">
        <v>272</v>
      </c>
      <c r="E4" s="21" t="s">
        <v>273</v>
      </c>
      <c r="F4" s="123" t="s">
        <v>274</v>
      </c>
      <c r="G4" s="21" t="s">
        <v>275</v>
      </c>
      <c r="H4" s="123" t="s">
        <v>276</v>
      </c>
      <c r="I4" s="123" t="s">
        <v>277</v>
      </c>
      <c r="J4" s="21" t="s">
        <v>278</v>
      </c>
    </row>
    <row r="5" ht="14.25" customHeight="1" spans="1:10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123">
        <v>6</v>
      </c>
      <c r="G5" s="21">
        <v>7</v>
      </c>
      <c r="H5" s="123">
        <v>8</v>
      </c>
      <c r="I5" s="123">
        <v>9</v>
      </c>
      <c r="J5" s="21">
        <v>10</v>
      </c>
    </row>
    <row r="6" ht="42" customHeight="1" spans="1:10">
      <c r="A6" s="22"/>
      <c r="B6" s="124"/>
      <c r="C6" s="124"/>
      <c r="D6" s="124"/>
      <c r="E6" s="59"/>
      <c r="F6" s="125"/>
      <c r="G6" s="59"/>
      <c r="H6" s="125"/>
      <c r="I6" s="125"/>
      <c r="J6" s="59"/>
    </row>
    <row r="7" ht="42" customHeight="1" spans="1:10">
      <c r="A7" s="126"/>
      <c r="B7" s="127"/>
      <c r="C7" s="127"/>
      <c r="D7" s="128"/>
      <c r="E7" s="22"/>
      <c r="F7" s="78"/>
      <c r="G7" s="22"/>
      <c r="H7" s="78"/>
      <c r="I7" s="78"/>
      <c r="J7" s="22"/>
    </row>
    <row r="8" ht="26" customHeight="1" spans="1:10">
      <c r="A8" s="94" t="s">
        <v>333</v>
      </c>
      <c r="B8" s="94"/>
      <c r="C8" s="94"/>
      <c r="D8" s="94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95" t="s">
        <v>334</v>
      </c>
      <c r="B1" s="96"/>
      <c r="C1" s="96"/>
      <c r="D1" s="97"/>
      <c r="E1" s="97"/>
      <c r="F1" s="97"/>
      <c r="G1" s="96"/>
      <c r="H1" s="96"/>
      <c r="I1" s="97"/>
    </row>
    <row r="2" ht="41.25" customHeight="1" spans="1:9">
      <c r="A2" s="98" t="str">
        <f>"2026"&amp;"年新增资产配置预算表"</f>
        <v>2026年新增资产配置预算表</v>
      </c>
      <c r="B2" s="99"/>
      <c r="C2" s="99"/>
      <c r="D2" s="100"/>
      <c r="E2" s="100"/>
      <c r="F2" s="100"/>
      <c r="G2" s="99"/>
      <c r="H2" s="99"/>
      <c r="I2" s="100"/>
    </row>
    <row r="3" customHeight="1" spans="1:9">
      <c r="A3" s="101" t="str">
        <f>"单位名称："&amp;"昆明市东川区森林病虫害防治检疫站"</f>
        <v>单位名称：昆明市东川区森林病虫害防治检疫站</v>
      </c>
      <c r="B3" s="102"/>
      <c r="C3" s="102"/>
      <c r="D3" s="103"/>
      <c r="F3" s="100"/>
      <c r="G3" s="99"/>
      <c r="H3" s="99"/>
      <c r="I3" s="104" t="s">
        <v>1</v>
      </c>
    </row>
    <row r="4" ht="28.5" customHeight="1" spans="1:9">
      <c r="A4" s="105" t="s">
        <v>180</v>
      </c>
      <c r="B4" s="106" t="s">
        <v>181</v>
      </c>
      <c r="C4" s="107" t="s">
        <v>335</v>
      </c>
      <c r="D4" s="105" t="s">
        <v>336</v>
      </c>
      <c r="E4" s="105" t="s">
        <v>337</v>
      </c>
      <c r="F4" s="105" t="s">
        <v>338</v>
      </c>
      <c r="G4" s="106" t="s">
        <v>339</v>
      </c>
      <c r="H4" s="87"/>
      <c r="I4" s="105"/>
    </row>
    <row r="5" ht="21" customHeight="1" spans="1:9">
      <c r="A5" s="107"/>
      <c r="B5" s="108"/>
      <c r="C5" s="108"/>
      <c r="D5" s="109"/>
      <c r="E5" s="108"/>
      <c r="F5" s="108"/>
      <c r="G5" s="106" t="s">
        <v>313</v>
      </c>
      <c r="H5" s="106" t="s">
        <v>340</v>
      </c>
      <c r="I5" s="106" t="s">
        <v>341</v>
      </c>
    </row>
    <row r="6" ht="17.25" customHeight="1" spans="1:9">
      <c r="A6" s="110" t="s">
        <v>82</v>
      </c>
      <c r="B6" s="111" t="s">
        <v>83</v>
      </c>
      <c r="C6" s="110" t="s">
        <v>84</v>
      </c>
      <c r="D6" s="59" t="s">
        <v>85</v>
      </c>
      <c r="E6" s="110" t="s">
        <v>86</v>
      </c>
      <c r="F6" s="111" t="s">
        <v>87</v>
      </c>
      <c r="G6" s="112" t="s">
        <v>88</v>
      </c>
      <c r="H6" s="59" t="s">
        <v>89</v>
      </c>
      <c r="I6" s="59">
        <v>9</v>
      </c>
    </row>
    <row r="7" ht="19.5" customHeight="1" spans="1:9">
      <c r="A7" s="113"/>
      <c r="B7" s="90"/>
      <c r="C7" s="90"/>
      <c r="D7" s="22"/>
      <c r="E7" s="78"/>
      <c r="F7" s="112"/>
      <c r="G7" s="114"/>
      <c r="H7" s="115"/>
      <c r="I7" s="115"/>
    </row>
    <row r="8" ht="19.5" customHeight="1" spans="1:9">
      <c r="A8" s="116" t="s">
        <v>55</v>
      </c>
      <c r="B8" s="117"/>
      <c r="C8" s="117"/>
      <c r="D8" s="118"/>
      <c r="E8" s="119"/>
      <c r="F8" s="120"/>
      <c r="G8" s="114"/>
      <c r="H8" s="115"/>
      <c r="I8" s="115"/>
    </row>
    <row r="9" customHeight="1" spans="1:9">
      <c r="A9" s="94" t="s">
        <v>342</v>
      </c>
      <c r="B9" s="94"/>
      <c r="C9" s="94"/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62"/>
      <c r="E1" s="62"/>
      <c r="F1" s="62"/>
      <c r="G1" s="62"/>
      <c r="K1" s="63" t="s">
        <v>343</v>
      </c>
    </row>
    <row r="2" ht="41.25" customHeight="1" spans="1:11">
      <c r="A2" s="64" t="str">
        <f>"2026"&amp;"年上级补助项目支出预算表"</f>
        <v>2026年上级补助项目支出预算表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13.5" customHeight="1" spans="1:11">
      <c r="A3" s="65" t="str">
        <f>"单位名称："&amp;"昆明市东川区森林病虫害防治检疫站"</f>
        <v>单位名称：昆明市东川区森林病虫害防治检疫站</v>
      </c>
      <c r="B3" s="66"/>
      <c r="C3" s="66"/>
      <c r="D3" s="66"/>
      <c r="E3" s="66"/>
      <c r="F3" s="66"/>
      <c r="G3" s="66"/>
      <c r="H3" s="67"/>
      <c r="I3" s="67"/>
      <c r="J3" s="67"/>
      <c r="K3" s="68" t="s">
        <v>1</v>
      </c>
    </row>
    <row r="4" ht="21.75" customHeight="1" spans="1:11">
      <c r="A4" s="69" t="s">
        <v>256</v>
      </c>
      <c r="B4" s="69" t="s">
        <v>183</v>
      </c>
      <c r="C4" s="69" t="s">
        <v>257</v>
      </c>
      <c r="D4" s="70" t="s">
        <v>184</v>
      </c>
      <c r="E4" s="70" t="s">
        <v>185</v>
      </c>
      <c r="F4" s="70" t="s">
        <v>258</v>
      </c>
      <c r="G4" s="70" t="s">
        <v>259</v>
      </c>
      <c r="H4" s="85" t="s">
        <v>55</v>
      </c>
      <c r="I4" s="13" t="s">
        <v>344</v>
      </c>
      <c r="J4" s="14"/>
      <c r="K4" s="15"/>
    </row>
    <row r="5" ht="21.75" customHeight="1" spans="1:11">
      <c r="A5" s="71"/>
      <c r="B5" s="71"/>
      <c r="C5" s="71"/>
      <c r="D5" s="72"/>
      <c r="E5" s="72"/>
      <c r="F5" s="72"/>
      <c r="G5" s="72"/>
      <c r="H5" s="86"/>
      <c r="I5" s="70" t="s">
        <v>58</v>
      </c>
      <c r="J5" s="70" t="s">
        <v>59</v>
      </c>
      <c r="K5" s="70" t="s">
        <v>60</v>
      </c>
    </row>
    <row r="6" ht="40.5" customHeight="1" spans="1:11">
      <c r="A6" s="74"/>
      <c r="B6" s="74"/>
      <c r="C6" s="74"/>
      <c r="D6" s="75"/>
      <c r="E6" s="75"/>
      <c r="F6" s="75"/>
      <c r="G6" s="75"/>
      <c r="H6" s="76"/>
      <c r="I6" s="75" t="s">
        <v>57</v>
      </c>
      <c r="J6" s="75"/>
      <c r="K6" s="75"/>
    </row>
    <row r="7" ht="15" customHeight="1" spans="1:11">
      <c r="A7" s="77">
        <v>1</v>
      </c>
      <c r="B7" s="77">
        <v>2</v>
      </c>
      <c r="C7" s="77">
        <v>3</v>
      </c>
      <c r="D7" s="77">
        <v>4</v>
      </c>
      <c r="E7" s="77">
        <v>5</v>
      </c>
      <c r="F7" s="77">
        <v>6</v>
      </c>
      <c r="G7" s="77">
        <v>7</v>
      </c>
      <c r="H7" s="77">
        <v>8</v>
      </c>
      <c r="I7" s="77">
        <v>9</v>
      </c>
      <c r="J7" s="87">
        <v>10</v>
      </c>
      <c r="K7" s="87">
        <v>11</v>
      </c>
    </row>
    <row r="8" ht="18.75" customHeight="1" spans="1:11">
      <c r="A8" s="22"/>
      <c r="B8" s="78"/>
      <c r="C8" s="22"/>
      <c r="D8" s="22"/>
      <c r="E8" s="22"/>
      <c r="F8" s="22"/>
      <c r="G8" s="22"/>
      <c r="H8" s="88"/>
      <c r="I8" s="89"/>
      <c r="J8" s="89"/>
      <c r="K8" s="88"/>
    </row>
    <row r="9" ht="18.75" customHeight="1" spans="1:11">
      <c r="A9" s="90"/>
      <c r="B9" s="78"/>
      <c r="C9" s="78"/>
      <c r="D9" s="78"/>
      <c r="E9" s="78"/>
      <c r="F9" s="78"/>
      <c r="G9" s="78"/>
      <c r="H9" s="80"/>
      <c r="I9" s="80"/>
      <c r="J9" s="80"/>
      <c r="K9" s="88"/>
    </row>
    <row r="10" ht="18.75" customHeight="1" spans="1:11">
      <c r="A10" s="91" t="s">
        <v>171</v>
      </c>
      <c r="B10" s="92"/>
      <c r="C10" s="92"/>
      <c r="D10" s="92"/>
      <c r="E10" s="92"/>
      <c r="F10" s="92"/>
      <c r="G10" s="93"/>
      <c r="H10" s="80"/>
      <c r="I10" s="80"/>
      <c r="J10" s="80"/>
      <c r="K10" s="88"/>
    </row>
    <row r="11" customHeight="1" spans="1:11">
      <c r="A11" s="94" t="s">
        <v>345</v>
      </c>
      <c r="B11" s="94"/>
      <c r="C11" s="94"/>
      <c r="D11" s="94"/>
      <c r="E11" s="94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62"/>
      <c r="G1" s="63" t="s">
        <v>346</v>
      </c>
    </row>
    <row r="2" ht="41.25" customHeight="1" spans="1:7">
      <c r="A2" s="64" t="str">
        <f>"2026"&amp;"年部门项目中期规划预算表"</f>
        <v>2026年部门项目中期规划预算表</v>
      </c>
      <c r="B2" s="64"/>
      <c r="C2" s="64"/>
      <c r="D2" s="64"/>
      <c r="E2" s="64"/>
      <c r="F2" s="64"/>
      <c r="G2" s="64"/>
    </row>
    <row r="3" ht="13.5" customHeight="1" spans="1:7">
      <c r="A3" s="65" t="str">
        <f>"单位名称："&amp;"昆明市东川区森林病虫害防治检疫站"</f>
        <v>单位名称：昆明市东川区森林病虫害防治检疫站</v>
      </c>
      <c r="B3" s="66"/>
      <c r="C3" s="66"/>
      <c r="D3" s="66"/>
      <c r="E3" s="67"/>
      <c r="F3" s="67"/>
      <c r="G3" s="68" t="s">
        <v>1</v>
      </c>
    </row>
    <row r="4" ht="21.75" customHeight="1" spans="1:7">
      <c r="A4" s="69" t="s">
        <v>257</v>
      </c>
      <c r="B4" s="69" t="s">
        <v>256</v>
      </c>
      <c r="C4" s="69" t="s">
        <v>183</v>
      </c>
      <c r="D4" s="70" t="s">
        <v>347</v>
      </c>
      <c r="E4" s="13" t="s">
        <v>58</v>
      </c>
      <c r="F4" s="14"/>
      <c r="G4" s="15"/>
    </row>
    <row r="5" ht="21.75" customHeight="1" spans="1:7">
      <c r="A5" s="71"/>
      <c r="B5" s="71"/>
      <c r="C5" s="71"/>
      <c r="D5" s="72"/>
      <c r="E5" s="73" t="str">
        <f>"2026"&amp;"年"</f>
        <v>2026年</v>
      </c>
      <c r="F5" s="70" t="str">
        <f>("2026"+1)&amp;"年"</f>
        <v>2027年</v>
      </c>
      <c r="G5" s="70" t="str">
        <f>("2026"+2)&amp;"年"</f>
        <v>2028年</v>
      </c>
    </row>
    <row r="6" ht="40.5" customHeight="1" spans="1:7">
      <c r="A6" s="74"/>
      <c r="B6" s="74"/>
      <c r="C6" s="74"/>
      <c r="D6" s="75"/>
      <c r="E6" s="76"/>
      <c r="F6" s="75" t="s">
        <v>57</v>
      </c>
      <c r="G6" s="75"/>
    </row>
    <row r="7" ht="15" customHeight="1" spans="1:7">
      <c r="A7" s="77">
        <v>1</v>
      </c>
      <c r="B7" s="77">
        <v>2</v>
      </c>
      <c r="C7" s="77">
        <v>3</v>
      </c>
      <c r="D7" s="77">
        <v>4</v>
      </c>
      <c r="E7" s="77">
        <v>5</v>
      </c>
      <c r="F7" s="77">
        <v>6</v>
      </c>
      <c r="G7" s="77">
        <v>7</v>
      </c>
    </row>
    <row r="8" ht="17.25" customHeight="1" spans="1:7">
      <c r="A8" s="78" t="s">
        <v>70</v>
      </c>
      <c r="B8" s="79"/>
      <c r="C8" s="79"/>
      <c r="D8" s="78"/>
      <c r="E8" s="80">
        <v>24932.5</v>
      </c>
      <c r="F8" s="80"/>
      <c r="G8" s="80"/>
    </row>
    <row r="9" ht="18.75" customHeight="1" spans="1:7">
      <c r="A9" s="78"/>
      <c r="B9" s="78" t="s">
        <v>348</v>
      </c>
      <c r="C9" s="78" t="s">
        <v>264</v>
      </c>
      <c r="D9" s="78" t="s">
        <v>349</v>
      </c>
      <c r="E9" s="80">
        <v>8924.5</v>
      </c>
      <c r="F9" s="80"/>
      <c r="G9" s="80"/>
    </row>
    <row r="10" ht="18.75" customHeight="1" spans="1:7">
      <c r="A10" s="81"/>
      <c r="B10" s="78" t="s">
        <v>348</v>
      </c>
      <c r="C10" s="78" t="s">
        <v>266</v>
      </c>
      <c r="D10" s="78" t="s">
        <v>349</v>
      </c>
      <c r="E10" s="80">
        <v>16008</v>
      </c>
      <c r="F10" s="80"/>
      <c r="G10" s="80"/>
    </row>
    <row r="11" ht="18.75" customHeight="1" spans="1:7">
      <c r="A11" s="82" t="s">
        <v>55</v>
      </c>
      <c r="B11" s="83" t="s">
        <v>350</v>
      </c>
      <c r="C11" s="83"/>
      <c r="D11" s="84"/>
      <c r="E11" s="80">
        <v>24932.5</v>
      </c>
      <c r="F11" s="80"/>
      <c r="G11" s="80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39"/>
  <sheetViews>
    <sheetView showZeros="0" topLeftCell="A35" workbookViewId="0">
      <selection activeCell="N37" sqref="N37"/>
    </sheetView>
  </sheetViews>
  <sheetFormatPr defaultColWidth="8.575" defaultRowHeight="14.25" customHeight="1"/>
  <cols>
    <col min="1" max="1" width="18.1416666666667" customWidth="1"/>
    <col min="2" max="2" width="21.875" customWidth="1"/>
    <col min="3" max="3" width="23.75" customWidth="1"/>
    <col min="4" max="4" width="15.575" customWidth="1"/>
    <col min="5" max="5" width="15.875" customWidth="1"/>
    <col min="6" max="6" width="11.375" customWidth="1"/>
    <col min="7" max="7" width="8.875" customWidth="1"/>
    <col min="8" max="8" width="24.875" customWidth="1"/>
    <col min="9" max="9" width="22.125" customWidth="1"/>
    <col min="10" max="10" width="22.125" hidden="1" customWidth="1"/>
    <col min="11" max="11" width="23.85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2" t="s">
        <v>351</v>
      </c>
    </row>
    <row r="2" ht="41.25" customHeight="1" spans="1:11">
      <c r="A2" s="1" t="str">
        <f>"2026"&amp;"年部门整体支出绩效目标表"</f>
        <v>2026年部门整体支出绩效目标表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7.25" customHeight="1" spans="1:11">
      <c r="A3" s="4" t="str">
        <f>"单位名称："&amp;"昆明市东川区森林病虫害防治检疫站"</f>
        <v>单位名称：昆明市东川区森林病虫害防治检疫站</v>
      </c>
      <c r="B3" s="4"/>
      <c r="C3" s="5"/>
      <c r="D3" s="6"/>
      <c r="E3" s="6"/>
      <c r="F3" s="6"/>
      <c r="G3" s="6"/>
      <c r="H3" s="6"/>
      <c r="I3" s="6"/>
      <c r="J3" s="6"/>
      <c r="K3" s="261" t="s">
        <v>1</v>
      </c>
    </row>
    <row r="4" ht="30" customHeight="1" spans="1:11">
      <c r="A4" s="7" t="s">
        <v>352</v>
      </c>
      <c r="B4" s="8">
        <v>169007</v>
      </c>
      <c r="C4" s="9"/>
      <c r="D4" s="9"/>
      <c r="E4" s="10"/>
      <c r="F4" s="11" t="s">
        <v>353</v>
      </c>
      <c r="G4" s="10"/>
      <c r="H4" s="12" t="s">
        <v>70</v>
      </c>
      <c r="I4" s="9"/>
      <c r="J4" s="9"/>
      <c r="K4" s="10"/>
    </row>
    <row r="5" ht="32.25" customHeight="1" spans="1:11">
      <c r="A5" s="13" t="s">
        <v>354</v>
      </c>
      <c r="B5" s="14"/>
      <c r="C5" s="14"/>
      <c r="D5" s="14"/>
      <c r="E5" s="14"/>
      <c r="F5" s="14"/>
      <c r="G5" s="14"/>
      <c r="H5" s="14"/>
      <c r="I5" s="14"/>
      <c r="J5" s="15"/>
      <c r="K5" s="16" t="s">
        <v>355</v>
      </c>
    </row>
    <row r="6" ht="63" customHeight="1" spans="1:11">
      <c r="A6" s="17" t="s">
        <v>356</v>
      </c>
      <c r="B6" s="18" t="s">
        <v>357</v>
      </c>
      <c r="C6" s="19" t="s">
        <v>358</v>
      </c>
      <c r="D6" s="19"/>
      <c r="E6" s="19"/>
      <c r="F6" s="19"/>
      <c r="G6" s="19"/>
      <c r="H6" s="19"/>
      <c r="I6" s="19"/>
      <c r="J6" s="19"/>
      <c r="K6" s="20" t="s">
        <v>359</v>
      </c>
    </row>
    <row r="7" ht="42" customHeight="1" spans="1:11">
      <c r="A7" s="17"/>
      <c r="B7" s="18" t="str">
        <f>"总体绩效目标（"&amp;"2026"&amp;"-"&amp;("2026"+2)&amp;"年期间）"</f>
        <v>总体绩效目标（2026-2028年期间）</v>
      </c>
      <c r="C7" s="19" t="s">
        <v>360</v>
      </c>
      <c r="D7" s="19"/>
      <c r="E7" s="19"/>
      <c r="F7" s="19"/>
      <c r="G7" s="19"/>
      <c r="H7" s="19"/>
      <c r="I7" s="19"/>
      <c r="J7" s="19"/>
      <c r="K7" s="20" t="s">
        <v>361</v>
      </c>
    </row>
    <row r="8" ht="122" customHeight="1" spans="1:11">
      <c r="A8" s="18" t="s">
        <v>362</v>
      </c>
      <c r="B8" s="21" t="str">
        <f>"预算年度（"&amp;"2026"&amp;"年）绩效目标"</f>
        <v>预算年度（2026年）绩效目标</v>
      </c>
      <c r="C8" s="22" t="s">
        <v>363</v>
      </c>
      <c r="D8" s="22"/>
      <c r="E8" s="22"/>
      <c r="F8" s="22"/>
      <c r="G8" s="22"/>
      <c r="H8" s="22"/>
      <c r="I8" s="22"/>
      <c r="J8" s="22"/>
      <c r="K8" s="23" t="s">
        <v>364</v>
      </c>
    </row>
    <row r="9" ht="32.25" customHeight="1" spans="1:11">
      <c r="A9" s="24" t="s">
        <v>365</v>
      </c>
      <c r="B9" s="24"/>
      <c r="C9" s="24"/>
      <c r="D9" s="24"/>
      <c r="E9" s="24"/>
      <c r="F9" s="24"/>
      <c r="G9" s="24"/>
      <c r="H9" s="24"/>
      <c r="I9" s="24"/>
      <c r="J9" s="24"/>
      <c r="K9" s="24"/>
    </row>
    <row r="10" ht="27" customHeight="1" spans="1:11">
      <c r="A10" s="18" t="s">
        <v>366</v>
      </c>
      <c r="B10" s="18"/>
      <c r="C10" s="17" t="s">
        <v>367</v>
      </c>
      <c r="D10" s="17"/>
      <c r="E10" s="17"/>
      <c r="F10" s="17" t="s">
        <v>368</v>
      </c>
      <c r="G10" s="17"/>
      <c r="H10" s="17" t="s">
        <v>369</v>
      </c>
      <c r="I10" s="17"/>
      <c r="J10" s="17"/>
      <c r="K10" s="17"/>
    </row>
    <row r="11" ht="20" customHeight="1" spans="1:11">
      <c r="A11" s="18"/>
      <c r="B11" s="18"/>
      <c r="C11" s="17"/>
      <c r="D11" s="17"/>
      <c r="E11" s="17"/>
      <c r="F11" s="17"/>
      <c r="G11" s="17"/>
      <c r="H11" s="18" t="s">
        <v>370</v>
      </c>
      <c r="I11" s="18" t="s">
        <v>371</v>
      </c>
      <c r="J11" s="18" t="s">
        <v>371</v>
      </c>
      <c r="K11" s="18" t="s">
        <v>372</v>
      </c>
    </row>
    <row r="12" ht="24" customHeight="1" spans="1:11">
      <c r="A12" s="25" t="s">
        <v>55</v>
      </c>
      <c r="B12" s="26"/>
      <c r="C12" s="26"/>
      <c r="D12" s="26"/>
      <c r="E12" s="26"/>
      <c r="F12" s="26"/>
      <c r="G12" s="27"/>
      <c r="H12" s="28">
        <v>2500330.5</v>
      </c>
      <c r="I12" s="28">
        <v>2500330.5</v>
      </c>
      <c r="J12" s="28"/>
      <c r="K12" s="28"/>
    </row>
    <row r="13" ht="45" customHeight="1" spans="1:11">
      <c r="A13" s="29" t="s">
        <v>373</v>
      </c>
      <c r="B13" s="30"/>
      <c r="C13" s="31" t="s">
        <v>254</v>
      </c>
      <c r="D13" s="32"/>
      <c r="E13" s="32"/>
      <c r="F13" s="32"/>
      <c r="G13" s="33"/>
      <c r="H13" s="34">
        <v>755879</v>
      </c>
      <c r="I13" s="34">
        <v>755879</v>
      </c>
      <c r="J13" s="35"/>
      <c r="K13" s="35"/>
    </row>
    <row r="14" ht="45" customHeight="1" spans="1:11">
      <c r="A14" s="29" t="s">
        <v>373</v>
      </c>
      <c r="B14" s="30"/>
      <c r="C14" s="31" t="s">
        <v>268</v>
      </c>
      <c r="D14" s="32"/>
      <c r="E14" s="32"/>
      <c r="F14" s="32"/>
      <c r="G14" s="33"/>
      <c r="H14" s="34">
        <v>16008</v>
      </c>
      <c r="I14" s="34">
        <v>16008</v>
      </c>
      <c r="J14" s="35"/>
      <c r="K14" s="35"/>
    </row>
    <row r="15" ht="45" customHeight="1" spans="1:11">
      <c r="A15" s="29" t="s">
        <v>373</v>
      </c>
      <c r="B15" s="30"/>
      <c r="C15" s="31" t="s">
        <v>176</v>
      </c>
      <c r="D15" s="32"/>
      <c r="E15" s="32"/>
      <c r="F15" s="32"/>
      <c r="G15" s="33"/>
      <c r="H15" s="34">
        <v>2200</v>
      </c>
      <c r="I15" s="34">
        <v>2200</v>
      </c>
      <c r="J15" s="35"/>
      <c r="K15" s="35"/>
    </row>
    <row r="16" ht="45" customHeight="1" spans="1:11">
      <c r="A16" s="29" t="s">
        <v>373</v>
      </c>
      <c r="B16" s="30"/>
      <c r="C16" s="31" t="s">
        <v>225</v>
      </c>
      <c r="D16" s="32"/>
      <c r="E16" s="32"/>
      <c r="F16" s="32"/>
      <c r="G16" s="33"/>
      <c r="H16" s="34">
        <v>29700</v>
      </c>
      <c r="I16" s="34">
        <v>29700</v>
      </c>
      <c r="J16" s="35"/>
      <c r="K16" s="35"/>
    </row>
    <row r="17" ht="45" customHeight="1" spans="1:11">
      <c r="A17" s="29" t="s">
        <v>373</v>
      </c>
      <c r="B17" s="30"/>
      <c r="C17" s="36" t="s">
        <v>374</v>
      </c>
      <c r="D17" s="37"/>
      <c r="E17" s="37"/>
      <c r="F17" s="37"/>
      <c r="G17" s="38"/>
      <c r="H17" s="34">
        <v>490427</v>
      </c>
      <c r="I17" s="34">
        <v>490427</v>
      </c>
      <c r="J17" s="35"/>
      <c r="K17" s="35"/>
    </row>
    <row r="18" ht="45" customHeight="1" spans="1:11">
      <c r="A18" s="29" t="s">
        <v>373</v>
      </c>
      <c r="B18" s="30"/>
      <c r="C18" s="31" t="s">
        <v>201</v>
      </c>
      <c r="D18" s="32"/>
      <c r="E18" s="32"/>
      <c r="F18" s="32"/>
      <c r="G18" s="33"/>
      <c r="H18" s="34">
        <v>862908</v>
      </c>
      <c r="I18" s="34">
        <v>862908</v>
      </c>
      <c r="J18" s="35"/>
      <c r="K18" s="35"/>
    </row>
    <row r="19" ht="45" customHeight="1" spans="1:11">
      <c r="A19" s="29" t="s">
        <v>373</v>
      </c>
      <c r="B19" s="30"/>
      <c r="C19" s="31" t="s">
        <v>132</v>
      </c>
      <c r="D19" s="32"/>
      <c r="E19" s="32"/>
      <c r="F19" s="32"/>
      <c r="G19" s="33"/>
      <c r="H19" s="34">
        <v>190454</v>
      </c>
      <c r="I19" s="34">
        <v>190454</v>
      </c>
      <c r="J19" s="35"/>
      <c r="K19" s="35"/>
    </row>
    <row r="20" ht="45" customHeight="1" spans="1:11">
      <c r="A20" s="29" t="s">
        <v>373</v>
      </c>
      <c r="B20" s="30"/>
      <c r="C20" s="31" t="s">
        <v>375</v>
      </c>
      <c r="D20" s="32"/>
      <c r="E20" s="32"/>
      <c r="F20" s="32"/>
      <c r="G20" s="33"/>
      <c r="H20" s="34">
        <v>100800</v>
      </c>
      <c r="I20" s="34">
        <v>100800</v>
      </c>
      <c r="J20" s="35"/>
      <c r="K20" s="35"/>
    </row>
    <row r="21" ht="45" customHeight="1" spans="1:11">
      <c r="A21" s="29" t="s">
        <v>373</v>
      </c>
      <c r="B21" s="30"/>
      <c r="C21" s="31" t="s">
        <v>376</v>
      </c>
      <c r="D21" s="32"/>
      <c r="E21" s="32"/>
      <c r="F21" s="32"/>
      <c r="G21" s="33"/>
      <c r="H21" s="34">
        <v>8924.5</v>
      </c>
      <c r="I21" s="34">
        <v>8924.5</v>
      </c>
      <c r="J21" s="35"/>
      <c r="K21" s="35"/>
    </row>
    <row r="22" ht="45" customHeight="1" spans="1:11">
      <c r="A22" s="29" t="s">
        <v>373</v>
      </c>
      <c r="B22" s="30"/>
      <c r="C22" s="31" t="s">
        <v>377</v>
      </c>
      <c r="D22" s="32"/>
      <c r="E22" s="32"/>
      <c r="F22" s="32"/>
      <c r="G22" s="33"/>
      <c r="H22" s="34">
        <v>38830</v>
      </c>
      <c r="I22" s="34">
        <v>38830</v>
      </c>
      <c r="J22" s="35"/>
      <c r="K22" s="35"/>
    </row>
    <row r="23" ht="45" customHeight="1" spans="1:11">
      <c r="A23" s="19" t="s">
        <v>373</v>
      </c>
      <c r="B23" s="39"/>
      <c r="C23" s="40" t="s">
        <v>228</v>
      </c>
      <c r="D23" s="41"/>
      <c r="E23" s="41"/>
      <c r="F23" s="41"/>
      <c r="G23" s="41"/>
      <c r="H23" s="42">
        <v>4200</v>
      </c>
      <c r="I23" s="42">
        <v>4200</v>
      </c>
      <c r="J23" s="43"/>
      <c r="K23" s="43"/>
    </row>
    <row r="24" ht="32.25" customHeight="1" spans="1:11">
      <c r="A24" s="24" t="s">
        <v>378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</row>
    <row r="25" ht="32.25" customHeight="1" spans="1:11">
      <c r="A25" s="44" t="s">
        <v>379</v>
      </c>
      <c r="B25" s="44"/>
      <c r="C25" s="44"/>
      <c r="D25" s="44"/>
      <c r="E25" s="44"/>
      <c r="F25" s="44"/>
      <c r="G25" s="44"/>
      <c r="H25" s="45" t="s">
        <v>380</v>
      </c>
      <c r="I25" s="46"/>
      <c r="J25" s="46" t="s">
        <v>278</v>
      </c>
      <c r="K25" s="45" t="s">
        <v>381</v>
      </c>
    </row>
    <row r="26" ht="36" customHeight="1" spans="1:11">
      <c r="A26" s="47" t="s">
        <v>271</v>
      </c>
      <c r="B26" s="47" t="s">
        <v>382</v>
      </c>
      <c r="C26" s="48" t="s">
        <v>273</v>
      </c>
      <c r="D26" s="48" t="s">
        <v>274</v>
      </c>
      <c r="E26" s="48" t="s">
        <v>275</v>
      </c>
      <c r="F26" s="48" t="s">
        <v>276</v>
      </c>
      <c r="G26" s="48" t="s">
        <v>277</v>
      </c>
      <c r="H26" s="49"/>
      <c r="I26" s="49"/>
      <c r="J26" s="49"/>
      <c r="K26" s="49"/>
    </row>
    <row r="27" ht="36" customHeight="1" spans="1:11">
      <c r="A27" s="50" t="s">
        <v>280</v>
      </c>
      <c r="B27" s="51" t="s">
        <v>281</v>
      </c>
      <c r="C27" s="52" t="s">
        <v>383</v>
      </c>
      <c r="D27" s="52" t="s">
        <v>283</v>
      </c>
      <c r="E27" s="52" t="s">
        <v>92</v>
      </c>
      <c r="F27" s="52" t="s">
        <v>285</v>
      </c>
      <c r="G27" s="52" t="s">
        <v>286</v>
      </c>
      <c r="H27" s="53" t="s">
        <v>384</v>
      </c>
      <c r="I27" s="54"/>
      <c r="J27" s="49"/>
      <c r="K27" s="53" t="s">
        <v>385</v>
      </c>
    </row>
    <row r="28" ht="36" customHeight="1" spans="1:11">
      <c r="A28" s="55"/>
      <c r="B28" s="51"/>
      <c r="C28" s="52" t="s">
        <v>386</v>
      </c>
      <c r="D28" s="52" t="s">
        <v>283</v>
      </c>
      <c r="E28" s="52" t="s">
        <v>387</v>
      </c>
      <c r="F28" s="52" t="s">
        <v>388</v>
      </c>
      <c r="G28" s="52" t="s">
        <v>286</v>
      </c>
      <c r="H28" s="53" t="s">
        <v>384</v>
      </c>
      <c r="I28" s="54"/>
      <c r="J28" s="49"/>
      <c r="K28" s="53" t="s">
        <v>385</v>
      </c>
    </row>
    <row r="29" ht="36" customHeight="1" spans="1:11">
      <c r="A29" s="55"/>
      <c r="B29" s="51"/>
      <c r="C29" s="52" t="s">
        <v>389</v>
      </c>
      <c r="D29" s="52" t="s">
        <v>283</v>
      </c>
      <c r="E29" s="52" t="s">
        <v>390</v>
      </c>
      <c r="F29" s="52" t="s">
        <v>388</v>
      </c>
      <c r="G29" s="52" t="s">
        <v>286</v>
      </c>
      <c r="H29" s="53" t="s">
        <v>384</v>
      </c>
      <c r="I29" s="54"/>
      <c r="J29" s="49"/>
      <c r="K29" s="53" t="s">
        <v>385</v>
      </c>
    </row>
    <row r="30" ht="36" customHeight="1" spans="1:11">
      <c r="A30" s="55"/>
      <c r="B30" s="56"/>
      <c r="C30" s="52" t="s">
        <v>391</v>
      </c>
      <c r="D30" s="52" t="s">
        <v>283</v>
      </c>
      <c r="E30" s="52" t="s">
        <v>392</v>
      </c>
      <c r="F30" s="52" t="s">
        <v>388</v>
      </c>
      <c r="G30" s="52" t="s">
        <v>286</v>
      </c>
      <c r="H30" s="53" t="s">
        <v>384</v>
      </c>
      <c r="I30" s="54"/>
      <c r="J30" s="49"/>
      <c r="K30" s="53" t="s">
        <v>385</v>
      </c>
    </row>
    <row r="31" ht="36" customHeight="1" spans="1:11">
      <c r="A31" s="55"/>
      <c r="B31" s="56" t="s">
        <v>393</v>
      </c>
      <c r="C31" s="52" t="s">
        <v>75</v>
      </c>
      <c r="D31" s="52" t="s">
        <v>283</v>
      </c>
      <c r="E31" s="52" t="s">
        <v>394</v>
      </c>
      <c r="F31" s="52" t="s">
        <v>395</v>
      </c>
      <c r="G31" s="52" t="s">
        <v>286</v>
      </c>
      <c r="H31" s="53" t="s">
        <v>384</v>
      </c>
      <c r="I31" s="54"/>
      <c r="J31" s="49"/>
      <c r="K31" s="53" t="s">
        <v>385</v>
      </c>
    </row>
    <row r="32" ht="36" customHeight="1" spans="1:11">
      <c r="A32" s="55"/>
      <c r="B32" s="51" t="s">
        <v>396</v>
      </c>
      <c r="C32" s="52" t="s">
        <v>397</v>
      </c>
      <c r="D32" s="52" t="s">
        <v>398</v>
      </c>
      <c r="E32" s="52" t="s">
        <v>399</v>
      </c>
      <c r="F32" s="52" t="s">
        <v>292</v>
      </c>
      <c r="G32" s="52" t="s">
        <v>286</v>
      </c>
      <c r="H32" s="53" t="s">
        <v>384</v>
      </c>
      <c r="I32" s="54"/>
      <c r="J32" s="49"/>
      <c r="K32" s="53" t="s">
        <v>385</v>
      </c>
    </row>
    <row r="33" ht="36" customHeight="1" spans="1:11">
      <c r="A33" s="55"/>
      <c r="B33" s="56"/>
      <c r="C33" s="52" t="s">
        <v>400</v>
      </c>
      <c r="D33" s="52" t="s">
        <v>398</v>
      </c>
      <c r="E33" s="52" t="s">
        <v>299</v>
      </c>
      <c r="F33" s="52" t="s">
        <v>292</v>
      </c>
      <c r="G33" s="52" t="s">
        <v>286</v>
      </c>
      <c r="H33" s="53" t="s">
        <v>384</v>
      </c>
      <c r="I33" s="54"/>
      <c r="J33" s="49"/>
      <c r="K33" s="53" t="s">
        <v>385</v>
      </c>
    </row>
    <row r="34" ht="36" customHeight="1" spans="1:11">
      <c r="A34" s="55"/>
      <c r="B34" s="51" t="s">
        <v>401</v>
      </c>
      <c r="C34" s="52" t="s">
        <v>402</v>
      </c>
      <c r="D34" s="52" t="s">
        <v>298</v>
      </c>
      <c r="E34" s="52" t="s">
        <v>403</v>
      </c>
      <c r="F34" s="52" t="s">
        <v>404</v>
      </c>
      <c r="G34" s="52" t="s">
        <v>286</v>
      </c>
      <c r="H34" s="53" t="s">
        <v>384</v>
      </c>
      <c r="I34" s="54"/>
      <c r="J34" s="49"/>
      <c r="K34" s="53" t="s">
        <v>385</v>
      </c>
    </row>
    <row r="35" ht="32.25" customHeight="1" spans="1:11">
      <c r="A35" s="57"/>
      <c r="B35" s="56"/>
      <c r="C35" s="52" t="s">
        <v>405</v>
      </c>
      <c r="D35" s="52" t="s">
        <v>298</v>
      </c>
      <c r="E35" s="52" t="s">
        <v>406</v>
      </c>
      <c r="F35" s="52" t="s">
        <v>404</v>
      </c>
      <c r="G35" s="52" t="s">
        <v>286</v>
      </c>
      <c r="H35" s="53" t="s">
        <v>384</v>
      </c>
      <c r="I35" s="58"/>
      <c r="J35" s="22"/>
      <c r="K35" s="53" t="s">
        <v>385</v>
      </c>
    </row>
    <row r="36" ht="72" customHeight="1" spans="1:11">
      <c r="A36" s="55" t="s">
        <v>288</v>
      </c>
      <c r="B36" s="56" t="s">
        <v>289</v>
      </c>
      <c r="C36" s="52" t="s">
        <v>407</v>
      </c>
      <c r="D36" s="52" t="s">
        <v>298</v>
      </c>
      <c r="E36" s="52" t="s">
        <v>408</v>
      </c>
      <c r="F36" s="52" t="s">
        <v>404</v>
      </c>
      <c r="G36" s="52" t="s">
        <v>286</v>
      </c>
      <c r="H36" s="53" t="s">
        <v>384</v>
      </c>
      <c r="I36" s="58"/>
      <c r="J36" s="58"/>
      <c r="K36" s="53" t="s">
        <v>385</v>
      </c>
    </row>
    <row r="37" ht="49" customHeight="1" spans="1:11">
      <c r="A37" s="55"/>
      <c r="B37" s="56" t="s">
        <v>302</v>
      </c>
      <c r="C37" s="52" t="s">
        <v>409</v>
      </c>
      <c r="D37" s="52" t="s">
        <v>298</v>
      </c>
      <c r="E37" s="52" t="s">
        <v>408</v>
      </c>
      <c r="F37" s="52" t="s">
        <v>404</v>
      </c>
      <c r="G37" s="52" t="s">
        <v>286</v>
      </c>
      <c r="H37" s="59" t="s">
        <v>384</v>
      </c>
      <c r="I37" s="22"/>
      <c r="J37" s="22"/>
      <c r="K37" s="53" t="s">
        <v>385</v>
      </c>
    </row>
    <row r="38" ht="37" customHeight="1" spans="1:11">
      <c r="A38" s="57"/>
      <c r="B38" s="56" t="s">
        <v>410</v>
      </c>
      <c r="C38" s="52" t="s">
        <v>411</v>
      </c>
      <c r="D38" s="52" t="s">
        <v>298</v>
      </c>
      <c r="E38" s="52" t="s">
        <v>412</v>
      </c>
      <c r="F38" s="52" t="s">
        <v>404</v>
      </c>
      <c r="G38" s="52" t="s">
        <v>286</v>
      </c>
      <c r="H38" s="59" t="s">
        <v>384</v>
      </c>
      <c r="I38" s="22"/>
      <c r="J38" s="22"/>
      <c r="K38" s="53" t="s">
        <v>385</v>
      </c>
    </row>
    <row r="39" ht="29" customHeight="1" spans="1:11">
      <c r="A39" s="60" t="s">
        <v>295</v>
      </c>
      <c r="B39" s="56" t="s">
        <v>296</v>
      </c>
      <c r="C39" s="52" t="s">
        <v>413</v>
      </c>
      <c r="D39" s="52" t="s">
        <v>298</v>
      </c>
      <c r="E39" s="52">
        <v>90</v>
      </c>
      <c r="F39" s="52" t="s">
        <v>292</v>
      </c>
      <c r="G39" s="52" t="s">
        <v>286</v>
      </c>
      <c r="H39" s="53" t="s">
        <v>384</v>
      </c>
      <c r="I39" s="61"/>
      <c r="J39" s="61"/>
      <c r="K39" s="53" t="s">
        <v>385</v>
      </c>
    </row>
  </sheetData>
  <mergeCells count="47">
    <mergeCell ref="A2:K2"/>
    <mergeCell ref="A3:C3"/>
    <mergeCell ref="B4:E4"/>
    <mergeCell ref="F4:G4"/>
    <mergeCell ref="H4:K4"/>
    <mergeCell ref="A5:J5"/>
    <mergeCell ref="C6:J6"/>
    <mergeCell ref="C7:J7"/>
    <mergeCell ref="C8:J8"/>
    <mergeCell ref="A9:K9"/>
    <mergeCell ref="H10:K10"/>
    <mergeCell ref="A12:G12"/>
    <mergeCell ref="A13:B13"/>
    <mergeCell ref="C13:G13"/>
    <mergeCell ref="A14:B14"/>
    <mergeCell ref="C14:G14"/>
    <mergeCell ref="A15:B15"/>
    <mergeCell ref="C15:G15"/>
    <mergeCell ref="A16:B16"/>
    <mergeCell ref="C16:G16"/>
    <mergeCell ref="A17:B17"/>
    <mergeCell ref="C17:G17"/>
    <mergeCell ref="A18:B18"/>
    <mergeCell ref="C18:G18"/>
    <mergeCell ref="A19:B19"/>
    <mergeCell ref="C19:G19"/>
    <mergeCell ref="A20:B20"/>
    <mergeCell ref="C20:G20"/>
    <mergeCell ref="A21:B21"/>
    <mergeCell ref="C21:G21"/>
    <mergeCell ref="A22:B22"/>
    <mergeCell ref="C22:G22"/>
    <mergeCell ref="A23:B23"/>
    <mergeCell ref="C23:G23"/>
    <mergeCell ref="A24:K24"/>
    <mergeCell ref="A25:G25"/>
    <mergeCell ref="A6:A7"/>
    <mergeCell ref="A27:A35"/>
    <mergeCell ref="A36:A38"/>
    <mergeCell ref="B27:B30"/>
    <mergeCell ref="B32:B33"/>
    <mergeCell ref="B34:B35"/>
    <mergeCell ref="H25:H26"/>
    <mergeCell ref="J25:J26"/>
    <mergeCell ref="K25:K26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C1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104" t="s">
        <v>52</v>
      </c>
    </row>
    <row r="2" ht="41.25" customHeight="1" spans="1:19">
      <c r="A2" s="98" t="str">
        <f>"2026"&amp;"年部门收入预算表"</f>
        <v>2026年部门收入预算表</v>
      </c>
    </row>
    <row r="3" ht="17.25" customHeight="1" spans="1:19">
      <c r="A3" s="101" t="str">
        <f>"单位名称："&amp;"昆明市东川区森林病虫害防治检疫站"</f>
        <v>单位名称：昆明市东川区森林病虫害防治检疫站</v>
      </c>
      <c r="S3" s="103" t="s">
        <v>1</v>
      </c>
    </row>
    <row r="4" ht="21.75" customHeight="1" spans="1:19">
      <c r="A4" s="246" t="s">
        <v>53</v>
      </c>
      <c r="B4" s="247" t="s">
        <v>54</v>
      </c>
      <c r="C4" s="247" t="s">
        <v>55</v>
      </c>
      <c r="D4" s="248" t="s">
        <v>56</v>
      </c>
      <c r="E4" s="248"/>
      <c r="F4" s="248"/>
      <c r="G4" s="248"/>
      <c r="H4" s="248"/>
      <c r="I4" s="191"/>
      <c r="J4" s="248"/>
      <c r="K4" s="248"/>
      <c r="L4" s="248"/>
      <c r="M4" s="248"/>
      <c r="N4" s="249"/>
      <c r="O4" s="248" t="s">
        <v>45</v>
      </c>
      <c r="P4" s="248"/>
      <c r="Q4" s="248"/>
      <c r="R4" s="248"/>
      <c r="S4" s="249"/>
    </row>
    <row r="5" ht="27" customHeight="1" spans="1:19">
      <c r="A5" s="250"/>
      <c r="B5" s="251"/>
      <c r="C5" s="251"/>
      <c r="D5" s="251" t="s">
        <v>57</v>
      </c>
      <c r="E5" s="251" t="s">
        <v>58</v>
      </c>
      <c r="F5" s="251" t="s">
        <v>59</v>
      </c>
      <c r="G5" s="251" t="s">
        <v>60</v>
      </c>
      <c r="H5" s="251" t="s">
        <v>61</v>
      </c>
      <c r="I5" s="252" t="s">
        <v>62</v>
      </c>
      <c r="J5" s="253"/>
      <c r="K5" s="253"/>
      <c r="L5" s="253"/>
      <c r="M5" s="253"/>
      <c r="N5" s="254"/>
      <c r="O5" s="251" t="s">
        <v>57</v>
      </c>
      <c r="P5" s="251" t="s">
        <v>58</v>
      </c>
      <c r="Q5" s="251" t="s">
        <v>59</v>
      </c>
      <c r="R5" s="251" t="s">
        <v>60</v>
      </c>
      <c r="S5" s="251" t="s">
        <v>63</v>
      </c>
    </row>
    <row r="6" ht="30" customHeight="1" spans="1:19">
      <c r="A6" s="255"/>
      <c r="B6" s="256"/>
      <c r="C6" s="175"/>
      <c r="D6" s="175"/>
      <c r="E6" s="175"/>
      <c r="F6" s="175"/>
      <c r="G6" s="175"/>
      <c r="H6" s="175"/>
      <c r="I6" s="125" t="s">
        <v>57</v>
      </c>
      <c r="J6" s="254" t="s">
        <v>64</v>
      </c>
      <c r="K6" s="254" t="s">
        <v>65</v>
      </c>
      <c r="L6" s="254" t="s">
        <v>66</v>
      </c>
      <c r="M6" s="254" t="s">
        <v>67</v>
      </c>
      <c r="N6" s="254" t="s">
        <v>68</v>
      </c>
      <c r="O6" s="257"/>
      <c r="P6" s="257"/>
      <c r="Q6" s="257"/>
      <c r="R6" s="257"/>
      <c r="S6" s="175"/>
    </row>
    <row r="7" ht="15" customHeight="1" spans="1:19">
      <c r="A7" s="258">
        <v>1</v>
      </c>
      <c r="B7" s="258">
        <v>2</v>
      </c>
      <c r="C7" s="258">
        <v>3</v>
      </c>
      <c r="D7" s="258">
        <v>4</v>
      </c>
      <c r="E7" s="258">
        <v>5</v>
      </c>
      <c r="F7" s="258">
        <v>6</v>
      </c>
      <c r="G7" s="258">
        <v>7</v>
      </c>
      <c r="H7" s="258">
        <v>8</v>
      </c>
      <c r="I7" s="125">
        <v>9</v>
      </c>
      <c r="J7" s="258">
        <v>10</v>
      </c>
      <c r="K7" s="258">
        <v>11</v>
      </c>
      <c r="L7" s="258">
        <v>12</v>
      </c>
      <c r="M7" s="258">
        <v>13</v>
      </c>
      <c r="N7" s="258">
        <v>14</v>
      </c>
      <c r="O7" s="258">
        <v>15</v>
      </c>
      <c r="P7" s="258">
        <v>16</v>
      </c>
      <c r="Q7" s="258">
        <v>17</v>
      </c>
      <c r="R7" s="258">
        <v>18</v>
      </c>
      <c r="S7" s="258">
        <v>19</v>
      </c>
    </row>
    <row r="8" ht="18" customHeight="1" spans="1:19">
      <c r="A8" s="78" t="s">
        <v>69</v>
      </c>
      <c r="B8" s="78" t="s">
        <v>70</v>
      </c>
      <c r="C8" s="139">
        <v>2500330.5</v>
      </c>
      <c r="D8" s="139">
        <v>2500330.5</v>
      </c>
      <c r="E8" s="139">
        <v>2500330.5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</row>
    <row r="9" ht="18" customHeight="1" spans="1:19">
      <c r="A9" s="107" t="s">
        <v>55</v>
      </c>
      <c r="B9" s="259"/>
      <c r="C9" s="139">
        <v>2500330.5</v>
      </c>
      <c r="D9" s="139">
        <v>2500330.5</v>
      </c>
      <c r="E9" s="139">
        <v>2500330.5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103" t="s">
        <v>71</v>
      </c>
    </row>
    <row r="2" ht="41.25" customHeight="1" spans="1:15">
      <c r="A2" s="98" t="str">
        <f>"2026"&amp;"年部门支出预算表"</f>
        <v>2026年部门支出预算表</v>
      </c>
    </row>
    <row r="3" ht="17.25" customHeight="1" spans="1:15">
      <c r="A3" s="101" t="str">
        <f>"单位名称："&amp;"昆明市东川区森林病虫害防治检疫站"</f>
        <v>单位名称：昆明市东川区森林病虫害防治检疫站</v>
      </c>
      <c r="O3" s="103" t="s">
        <v>1</v>
      </c>
    </row>
    <row r="4" ht="27" customHeight="1" spans="1:15">
      <c r="A4" s="232" t="s">
        <v>72</v>
      </c>
      <c r="B4" s="232" t="s">
        <v>73</v>
      </c>
      <c r="C4" s="232" t="s">
        <v>55</v>
      </c>
      <c r="D4" s="233" t="s">
        <v>58</v>
      </c>
      <c r="E4" s="234"/>
      <c r="F4" s="235"/>
      <c r="G4" s="236" t="s">
        <v>59</v>
      </c>
      <c r="H4" s="236" t="s">
        <v>60</v>
      </c>
      <c r="I4" s="236" t="s">
        <v>74</v>
      </c>
      <c r="J4" s="233" t="s">
        <v>62</v>
      </c>
      <c r="K4" s="234"/>
      <c r="L4" s="234"/>
      <c r="M4" s="234"/>
      <c r="N4" s="237"/>
      <c r="O4" s="238"/>
    </row>
    <row r="5" ht="42" customHeight="1" spans="1:15">
      <c r="A5" s="239"/>
      <c r="B5" s="239"/>
      <c r="C5" s="240"/>
      <c r="D5" s="241" t="s">
        <v>57</v>
      </c>
      <c r="E5" s="241" t="s">
        <v>75</v>
      </c>
      <c r="F5" s="241" t="s">
        <v>76</v>
      </c>
      <c r="G5" s="240"/>
      <c r="H5" s="240"/>
      <c r="I5" s="242"/>
      <c r="J5" s="241" t="s">
        <v>57</v>
      </c>
      <c r="K5" s="226" t="s">
        <v>77</v>
      </c>
      <c r="L5" s="226" t="s">
        <v>78</v>
      </c>
      <c r="M5" s="226" t="s">
        <v>79</v>
      </c>
      <c r="N5" s="226" t="s">
        <v>80</v>
      </c>
      <c r="O5" s="226" t="s">
        <v>81</v>
      </c>
    </row>
    <row r="6" ht="18" customHeight="1" spans="1:15">
      <c r="A6" s="110" t="s">
        <v>82</v>
      </c>
      <c r="B6" s="110" t="s">
        <v>83</v>
      </c>
      <c r="C6" s="110" t="s">
        <v>84</v>
      </c>
      <c r="D6" s="112" t="s">
        <v>85</v>
      </c>
      <c r="E6" s="112" t="s">
        <v>86</v>
      </c>
      <c r="F6" s="112" t="s">
        <v>87</v>
      </c>
      <c r="G6" s="112" t="s">
        <v>88</v>
      </c>
      <c r="H6" s="112" t="s">
        <v>89</v>
      </c>
      <c r="I6" s="112" t="s">
        <v>90</v>
      </c>
      <c r="J6" s="112" t="s">
        <v>91</v>
      </c>
      <c r="K6" s="112" t="s">
        <v>92</v>
      </c>
      <c r="L6" s="112" t="s">
        <v>93</v>
      </c>
      <c r="M6" s="112" t="s">
        <v>94</v>
      </c>
      <c r="N6" s="110" t="s">
        <v>95</v>
      </c>
      <c r="O6" s="112" t="s">
        <v>96</v>
      </c>
    </row>
    <row r="7" ht="21" customHeight="1" spans="1:15">
      <c r="A7" s="113" t="s">
        <v>97</v>
      </c>
      <c r="B7" s="113" t="s">
        <v>98</v>
      </c>
      <c r="C7" s="139">
        <v>372416.5</v>
      </c>
      <c r="D7" s="139">
        <v>372416.5</v>
      </c>
      <c r="E7" s="139">
        <v>347484</v>
      </c>
      <c r="F7" s="139">
        <v>24932.5</v>
      </c>
      <c r="G7" s="139"/>
      <c r="H7" s="139"/>
      <c r="I7" s="139"/>
      <c r="J7" s="139"/>
      <c r="K7" s="139"/>
      <c r="L7" s="139"/>
      <c r="M7" s="139"/>
      <c r="N7" s="139"/>
      <c r="O7" s="139"/>
    </row>
    <row r="8" ht="21" customHeight="1" spans="1:15">
      <c r="A8" s="243" t="s">
        <v>99</v>
      </c>
      <c r="B8" s="243" t="s">
        <v>100</v>
      </c>
      <c r="C8" s="139">
        <v>347484</v>
      </c>
      <c r="D8" s="139">
        <v>347484</v>
      </c>
      <c r="E8" s="139">
        <v>347484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</row>
    <row r="9" ht="21" customHeight="1" spans="1:15">
      <c r="A9" s="244" t="s">
        <v>101</v>
      </c>
      <c r="B9" s="244" t="s">
        <v>102</v>
      </c>
      <c r="C9" s="139">
        <v>105000</v>
      </c>
      <c r="D9" s="139">
        <v>105000</v>
      </c>
      <c r="E9" s="139">
        <v>105000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</row>
    <row r="10" ht="21" customHeight="1" spans="1:15">
      <c r="A10" s="244" t="s">
        <v>103</v>
      </c>
      <c r="B10" s="244" t="s">
        <v>104</v>
      </c>
      <c r="C10" s="139">
        <v>242484</v>
      </c>
      <c r="D10" s="139">
        <v>242484</v>
      </c>
      <c r="E10" s="139">
        <v>242484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</row>
    <row r="11" ht="21" customHeight="1" spans="1:15">
      <c r="A11" s="243" t="s">
        <v>105</v>
      </c>
      <c r="B11" s="243" t="s">
        <v>106</v>
      </c>
      <c r="C11" s="139">
        <v>24932.5</v>
      </c>
      <c r="D11" s="139">
        <v>24932.5</v>
      </c>
      <c r="E11" s="139"/>
      <c r="F11" s="139">
        <v>24932.5</v>
      </c>
      <c r="G11" s="139"/>
      <c r="H11" s="139"/>
      <c r="I11" s="139"/>
      <c r="J11" s="139"/>
      <c r="K11" s="139"/>
      <c r="L11" s="139"/>
      <c r="M11" s="139"/>
      <c r="N11" s="139"/>
      <c r="O11" s="139"/>
    </row>
    <row r="12" ht="21" customHeight="1" spans="1:15">
      <c r="A12" s="244" t="s">
        <v>107</v>
      </c>
      <c r="B12" s="244" t="s">
        <v>108</v>
      </c>
      <c r="C12" s="139">
        <v>8924.5</v>
      </c>
      <c r="D12" s="139">
        <v>8924.5</v>
      </c>
      <c r="E12" s="139"/>
      <c r="F12" s="139">
        <v>8924.5</v>
      </c>
      <c r="G12" s="139"/>
      <c r="H12" s="139"/>
      <c r="I12" s="139"/>
      <c r="J12" s="139"/>
      <c r="K12" s="139"/>
      <c r="L12" s="139"/>
      <c r="M12" s="139"/>
      <c r="N12" s="139"/>
      <c r="O12" s="139"/>
    </row>
    <row r="13" ht="21" customHeight="1" spans="1:15">
      <c r="A13" s="244" t="s">
        <v>109</v>
      </c>
      <c r="B13" s="244" t="s">
        <v>110</v>
      </c>
      <c r="C13" s="139">
        <v>16008</v>
      </c>
      <c r="D13" s="139">
        <v>16008</v>
      </c>
      <c r="E13" s="139"/>
      <c r="F13" s="139">
        <v>16008</v>
      </c>
      <c r="G13" s="139"/>
      <c r="H13" s="139"/>
      <c r="I13" s="139"/>
      <c r="J13" s="139"/>
      <c r="K13" s="139"/>
      <c r="L13" s="139"/>
      <c r="M13" s="139"/>
      <c r="N13" s="139"/>
      <c r="O13" s="139"/>
    </row>
    <row r="14" ht="21" customHeight="1" spans="1:15">
      <c r="A14" s="113" t="s">
        <v>111</v>
      </c>
      <c r="B14" s="113" t="s">
        <v>112</v>
      </c>
      <c r="C14" s="139">
        <v>237977</v>
      </c>
      <c r="D14" s="139">
        <v>237977</v>
      </c>
      <c r="E14" s="139">
        <v>237977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</row>
    <row r="15" ht="21" customHeight="1" spans="1:15">
      <c r="A15" s="243" t="s">
        <v>113</v>
      </c>
      <c r="B15" s="243" t="s">
        <v>114</v>
      </c>
      <c r="C15" s="139">
        <v>237977</v>
      </c>
      <c r="D15" s="139">
        <v>237977</v>
      </c>
      <c r="E15" s="139">
        <v>237977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</row>
    <row r="16" ht="21" customHeight="1" spans="1:15">
      <c r="A16" s="244" t="s">
        <v>115</v>
      </c>
      <c r="B16" s="244" t="s">
        <v>116</v>
      </c>
      <c r="C16" s="139">
        <v>126531</v>
      </c>
      <c r="D16" s="139">
        <v>126531</v>
      </c>
      <c r="E16" s="139">
        <v>126531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</row>
    <row r="17" ht="21" customHeight="1" spans="1:15">
      <c r="A17" s="244" t="s">
        <v>117</v>
      </c>
      <c r="B17" s="244" t="s">
        <v>118</v>
      </c>
      <c r="C17" s="139">
        <v>108597</v>
      </c>
      <c r="D17" s="139">
        <v>108597</v>
      </c>
      <c r="E17" s="139">
        <v>108597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</row>
    <row r="18" ht="21" customHeight="1" spans="1:15">
      <c r="A18" s="244" t="s">
        <v>119</v>
      </c>
      <c r="B18" s="244" t="s">
        <v>120</v>
      </c>
      <c r="C18" s="139">
        <v>2849</v>
      </c>
      <c r="D18" s="139">
        <v>2849</v>
      </c>
      <c r="E18" s="139">
        <v>2849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</row>
    <row r="19" ht="21" customHeight="1" spans="1:15">
      <c r="A19" s="113" t="s">
        <v>121</v>
      </c>
      <c r="B19" s="113" t="s">
        <v>122</v>
      </c>
      <c r="C19" s="139">
        <v>1699483</v>
      </c>
      <c r="D19" s="139">
        <v>1699483</v>
      </c>
      <c r="E19" s="139">
        <v>1699483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</row>
    <row r="20" ht="21" customHeight="1" spans="1:15">
      <c r="A20" s="243" t="s">
        <v>123</v>
      </c>
      <c r="B20" s="243" t="s">
        <v>124</v>
      </c>
      <c r="C20" s="139">
        <v>1699483</v>
      </c>
      <c r="D20" s="139">
        <v>1699483</v>
      </c>
      <c r="E20" s="139">
        <v>1699483</v>
      </c>
      <c r="F20" s="139"/>
      <c r="G20" s="139"/>
      <c r="H20" s="139"/>
      <c r="I20" s="139"/>
      <c r="J20" s="139"/>
      <c r="K20" s="139"/>
      <c r="L20" s="139"/>
      <c r="M20" s="139"/>
      <c r="N20" s="139"/>
      <c r="O20" s="139"/>
    </row>
    <row r="21" ht="21" customHeight="1" spans="1:15">
      <c r="A21" s="244" t="s">
        <v>125</v>
      </c>
      <c r="B21" s="244" t="s">
        <v>126</v>
      </c>
      <c r="C21" s="139">
        <v>1699483</v>
      </c>
      <c r="D21" s="139">
        <v>1699483</v>
      </c>
      <c r="E21" s="139">
        <v>1699483</v>
      </c>
      <c r="F21" s="139"/>
      <c r="G21" s="139"/>
      <c r="H21" s="139"/>
      <c r="I21" s="139"/>
      <c r="J21" s="139"/>
      <c r="K21" s="139"/>
      <c r="L21" s="139"/>
      <c r="M21" s="139"/>
      <c r="N21" s="139"/>
      <c r="O21" s="139"/>
    </row>
    <row r="22" ht="21" customHeight="1" spans="1:15">
      <c r="A22" s="113" t="s">
        <v>127</v>
      </c>
      <c r="B22" s="113" t="s">
        <v>128</v>
      </c>
      <c r="C22" s="139">
        <v>190454</v>
      </c>
      <c r="D22" s="139">
        <v>190454</v>
      </c>
      <c r="E22" s="139">
        <v>190454</v>
      </c>
      <c r="F22" s="139"/>
      <c r="G22" s="139"/>
      <c r="H22" s="139"/>
      <c r="I22" s="139"/>
      <c r="J22" s="139"/>
      <c r="K22" s="139"/>
      <c r="L22" s="139"/>
      <c r="M22" s="139"/>
      <c r="N22" s="139"/>
      <c r="O22" s="139"/>
    </row>
    <row r="23" ht="21" customHeight="1" spans="1:15">
      <c r="A23" s="243" t="s">
        <v>129</v>
      </c>
      <c r="B23" s="243" t="s">
        <v>130</v>
      </c>
      <c r="C23" s="139">
        <v>190454</v>
      </c>
      <c r="D23" s="139">
        <v>190454</v>
      </c>
      <c r="E23" s="139">
        <v>190454</v>
      </c>
      <c r="F23" s="139"/>
      <c r="G23" s="139"/>
      <c r="H23" s="139"/>
      <c r="I23" s="139"/>
      <c r="J23" s="139"/>
      <c r="K23" s="139"/>
      <c r="L23" s="139"/>
      <c r="M23" s="139"/>
      <c r="N23" s="139"/>
      <c r="O23" s="139"/>
    </row>
    <row r="24" ht="21" customHeight="1" spans="1:15">
      <c r="A24" s="244" t="s">
        <v>131</v>
      </c>
      <c r="B24" s="244" t="s">
        <v>132</v>
      </c>
      <c r="C24" s="139">
        <v>190454</v>
      </c>
      <c r="D24" s="139">
        <v>190454</v>
      </c>
      <c r="E24" s="139">
        <v>190454</v>
      </c>
      <c r="F24" s="139"/>
      <c r="G24" s="139"/>
      <c r="H24" s="139"/>
      <c r="I24" s="139"/>
      <c r="J24" s="139"/>
      <c r="K24" s="139"/>
      <c r="L24" s="139"/>
      <c r="M24" s="139"/>
      <c r="N24" s="139"/>
      <c r="O24" s="139"/>
    </row>
    <row r="25" ht="21" customHeight="1" spans="1:15">
      <c r="A25" s="245" t="s">
        <v>55</v>
      </c>
      <c r="B25" s="204"/>
      <c r="C25" s="139">
        <v>2500330.5</v>
      </c>
      <c r="D25" s="139">
        <v>2500330.5</v>
      </c>
      <c r="E25" s="139">
        <v>2475398</v>
      </c>
      <c r="F25" s="139">
        <v>24932.5</v>
      </c>
      <c r="G25" s="139"/>
      <c r="H25" s="139"/>
      <c r="I25" s="139"/>
      <c r="J25" s="139"/>
      <c r="K25" s="139"/>
      <c r="L25" s="139"/>
      <c r="M25" s="139"/>
      <c r="N25" s="139"/>
      <c r="O25" s="139"/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99"/>
      <c r="B1" s="103"/>
      <c r="C1" s="103"/>
      <c r="D1" s="103" t="s">
        <v>133</v>
      </c>
    </row>
    <row r="2" ht="41.25" customHeight="1" spans="1:4">
      <c r="A2" s="98" t="str">
        <f>"2026"&amp;"年部门财政拨款收支预算总表"</f>
        <v>2026年部门财政拨款收支预算总表</v>
      </c>
    </row>
    <row r="3" ht="17.25" customHeight="1" spans="1:4">
      <c r="A3" s="101" t="str">
        <f>"单位名称："&amp;"昆明市东川区森林病虫害防治检疫站"</f>
        <v>单位名称：昆明市东川区森林病虫害防治检疫站</v>
      </c>
      <c r="B3" s="225"/>
      <c r="D3" s="103" t="s">
        <v>1</v>
      </c>
    </row>
    <row r="4" ht="17.25" customHeight="1" spans="1:4">
      <c r="A4" s="226" t="s">
        <v>2</v>
      </c>
      <c r="B4" s="227"/>
      <c r="C4" s="226" t="s">
        <v>3</v>
      </c>
      <c r="D4" s="227"/>
    </row>
    <row r="5" ht="18.75" customHeight="1" spans="1:4">
      <c r="A5" s="226" t="s">
        <v>4</v>
      </c>
      <c r="B5" s="226" t="s">
        <v>5</v>
      </c>
      <c r="C5" s="226" t="s">
        <v>6</v>
      </c>
      <c r="D5" s="226" t="s">
        <v>5</v>
      </c>
    </row>
    <row r="6" ht="16.5" customHeight="1" spans="1:4">
      <c r="A6" s="228" t="s">
        <v>134</v>
      </c>
      <c r="B6" s="139">
        <v>2500330.5</v>
      </c>
      <c r="C6" s="228" t="s">
        <v>135</v>
      </c>
      <c r="D6" s="139">
        <v>2500330.5</v>
      </c>
    </row>
    <row r="7" ht="16.5" customHeight="1" spans="1:4">
      <c r="A7" s="228" t="s">
        <v>136</v>
      </c>
      <c r="B7" s="139">
        <v>2500330.5</v>
      </c>
      <c r="C7" s="228" t="s">
        <v>137</v>
      </c>
      <c r="D7" s="139"/>
    </row>
    <row r="8" ht="16.5" customHeight="1" spans="1:4">
      <c r="A8" s="228" t="s">
        <v>138</v>
      </c>
      <c r="B8" s="139"/>
      <c r="C8" s="228" t="s">
        <v>139</v>
      </c>
      <c r="D8" s="139"/>
    </row>
    <row r="9" ht="16.5" customHeight="1" spans="1:4">
      <c r="A9" s="228" t="s">
        <v>140</v>
      </c>
      <c r="B9" s="139"/>
      <c r="C9" s="228" t="s">
        <v>141</v>
      </c>
      <c r="D9" s="139"/>
    </row>
    <row r="10" ht="16.5" customHeight="1" spans="1:4">
      <c r="A10" s="228" t="s">
        <v>142</v>
      </c>
      <c r="B10" s="139"/>
      <c r="C10" s="228" t="s">
        <v>143</v>
      </c>
      <c r="D10" s="139"/>
    </row>
    <row r="11" ht="16.5" customHeight="1" spans="1:4">
      <c r="A11" s="228" t="s">
        <v>136</v>
      </c>
      <c r="B11" s="139"/>
      <c r="C11" s="228" t="s">
        <v>144</v>
      </c>
      <c r="D11" s="139"/>
    </row>
    <row r="12" ht="16.5" customHeight="1" spans="1:4">
      <c r="A12" s="26" t="s">
        <v>138</v>
      </c>
      <c r="B12" s="139"/>
      <c r="C12" s="124" t="s">
        <v>145</v>
      </c>
      <c r="D12" s="139"/>
    </row>
    <row r="13" ht="16.5" customHeight="1" spans="1:4">
      <c r="A13" s="26" t="s">
        <v>140</v>
      </c>
      <c r="B13" s="139"/>
      <c r="C13" s="124" t="s">
        <v>146</v>
      </c>
      <c r="D13" s="139"/>
    </row>
    <row r="14" ht="16.5" customHeight="1" spans="1:4">
      <c r="A14" s="229"/>
      <c r="B14" s="139"/>
      <c r="C14" s="124" t="s">
        <v>147</v>
      </c>
      <c r="D14" s="139">
        <v>372416.5</v>
      </c>
    </row>
    <row r="15" ht="16.5" customHeight="1" spans="1:4">
      <c r="A15" s="229"/>
      <c r="B15" s="139"/>
      <c r="C15" s="124" t="s">
        <v>148</v>
      </c>
      <c r="D15" s="139">
        <v>237977</v>
      </c>
    </row>
    <row r="16" ht="16.5" customHeight="1" spans="1:4">
      <c r="A16" s="229"/>
      <c r="B16" s="139"/>
      <c r="C16" s="124" t="s">
        <v>149</v>
      </c>
      <c r="D16" s="139"/>
    </row>
    <row r="17" ht="16.5" customHeight="1" spans="1:4">
      <c r="A17" s="229"/>
      <c r="B17" s="139"/>
      <c r="C17" s="124" t="s">
        <v>150</v>
      </c>
      <c r="D17" s="139"/>
    </row>
    <row r="18" ht="16.5" customHeight="1" spans="1:4">
      <c r="A18" s="229"/>
      <c r="B18" s="139"/>
      <c r="C18" s="124" t="s">
        <v>151</v>
      </c>
      <c r="D18" s="139">
        <v>1699483</v>
      </c>
    </row>
    <row r="19" ht="16.5" customHeight="1" spans="1:4">
      <c r="A19" s="229"/>
      <c r="B19" s="139"/>
      <c r="C19" s="124" t="s">
        <v>152</v>
      </c>
      <c r="D19" s="139"/>
    </row>
    <row r="20" ht="16.5" customHeight="1" spans="1:4">
      <c r="A20" s="229"/>
      <c r="B20" s="139"/>
      <c r="C20" s="124" t="s">
        <v>153</v>
      </c>
      <c r="D20" s="139"/>
    </row>
    <row r="21" ht="16.5" customHeight="1" spans="1:4">
      <c r="A21" s="229"/>
      <c r="B21" s="139"/>
      <c r="C21" s="124" t="s">
        <v>154</v>
      </c>
      <c r="D21" s="139"/>
    </row>
    <row r="22" ht="16.5" customHeight="1" spans="1:4">
      <c r="A22" s="229"/>
      <c r="B22" s="139"/>
      <c r="C22" s="124" t="s">
        <v>155</v>
      </c>
      <c r="D22" s="139"/>
    </row>
    <row r="23" ht="16.5" customHeight="1" spans="1:4">
      <c r="A23" s="229"/>
      <c r="B23" s="139"/>
      <c r="C23" s="124" t="s">
        <v>156</v>
      </c>
      <c r="D23" s="139"/>
    </row>
    <row r="24" ht="16.5" customHeight="1" spans="1:4">
      <c r="A24" s="229"/>
      <c r="B24" s="139"/>
      <c r="C24" s="124" t="s">
        <v>157</v>
      </c>
      <c r="D24" s="139"/>
    </row>
    <row r="25" ht="16.5" customHeight="1" spans="1:4">
      <c r="A25" s="229"/>
      <c r="B25" s="139"/>
      <c r="C25" s="124" t="s">
        <v>158</v>
      </c>
      <c r="D25" s="139">
        <v>190454</v>
      </c>
    </row>
    <row r="26" ht="16.5" customHeight="1" spans="1:4">
      <c r="A26" s="229"/>
      <c r="B26" s="139"/>
      <c r="C26" s="124" t="s">
        <v>159</v>
      </c>
      <c r="D26" s="139"/>
    </row>
    <row r="27" ht="16.5" customHeight="1" spans="1:4">
      <c r="A27" s="229"/>
      <c r="B27" s="139"/>
      <c r="C27" s="124" t="s">
        <v>160</v>
      </c>
      <c r="D27" s="139"/>
    </row>
    <row r="28" ht="16.5" customHeight="1" spans="1:4">
      <c r="A28" s="229"/>
      <c r="B28" s="139"/>
      <c r="C28" s="124" t="s">
        <v>161</v>
      </c>
      <c r="D28" s="139"/>
    </row>
    <row r="29" ht="16.5" customHeight="1" spans="1:4">
      <c r="A29" s="229"/>
      <c r="B29" s="139"/>
      <c r="C29" s="124" t="s">
        <v>162</v>
      </c>
      <c r="D29" s="139"/>
    </row>
    <row r="30" ht="16.5" customHeight="1" spans="1:4">
      <c r="A30" s="229"/>
      <c r="B30" s="139"/>
      <c r="C30" s="124" t="s">
        <v>163</v>
      </c>
      <c r="D30" s="139"/>
    </row>
    <row r="31" ht="16.5" customHeight="1" spans="1:4">
      <c r="A31" s="229"/>
      <c r="B31" s="139"/>
      <c r="C31" s="26" t="s">
        <v>164</v>
      </c>
      <c r="D31" s="139"/>
    </row>
    <row r="32" ht="16.5" customHeight="1" spans="1:4">
      <c r="A32" s="229"/>
      <c r="B32" s="139"/>
      <c r="C32" s="26" t="s">
        <v>165</v>
      </c>
      <c r="D32" s="139"/>
    </row>
    <row r="33" ht="16.5" customHeight="1" spans="1:4">
      <c r="A33" s="229"/>
      <c r="B33" s="139"/>
      <c r="C33" s="22" t="s">
        <v>166</v>
      </c>
      <c r="D33" s="139"/>
    </row>
    <row r="34" ht="15" customHeight="1" spans="1:4">
      <c r="A34" s="230" t="s">
        <v>50</v>
      </c>
      <c r="B34" s="231">
        <v>2500330.5</v>
      </c>
      <c r="C34" s="230" t="s">
        <v>51</v>
      </c>
      <c r="D34" s="231">
        <v>2500330.5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96"/>
      <c r="F1" s="129"/>
      <c r="G1" s="197" t="s">
        <v>167</v>
      </c>
    </row>
    <row r="2" ht="41.25" customHeight="1" spans="1:7">
      <c r="A2" s="184" t="str">
        <f>"2026"&amp;"年一般公共预算支出预算表（按功能科目分类）"</f>
        <v>2026年一般公共预算支出预算表（按功能科目分类）</v>
      </c>
      <c r="B2" s="184"/>
      <c r="C2" s="184"/>
      <c r="D2" s="184"/>
      <c r="E2" s="184"/>
      <c r="F2" s="184"/>
      <c r="G2" s="184"/>
    </row>
    <row r="3" ht="18" customHeight="1" spans="1:7">
      <c r="A3" s="65" t="str">
        <f>"单位名称："&amp;"昆明市东川区森林病虫害防治检疫站"</f>
        <v>单位名称：昆明市东川区森林病虫害防治检疫站</v>
      </c>
      <c r="F3" s="181"/>
      <c r="G3" s="197" t="s">
        <v>1</v>
      </c>
    </row>
    <row r="4" ht="20.25" customHeight="1" spans="1:7">
      <c r="A4" s="220" t="s">
        <v>168</v>
      </c>
      <c r="B4" s="221"/>
      <c r="C4" s="185" t="s">
        <v>55</v>
      </c>
      <c r="D4" s="208" t="s">
        <v>75</v>
      </c>
      <c r="E4" s="14"/>
      <c r="F4" s="15"/>
      <c r="G4" s="199" t="s">
        <v>76</v>
      </c>
    </row>
    <row r="5" ht="20.25" customHeight="1" spans="1:7">
      <c r="A5" s="222" t="s">
        <v>72</v>
      </c>
      <c r="B5" s="222" t="s">
        <v>73</v>
      </c>
      <c r="C5" s="76"/>
      <c r="D5" s="17" t="s">
        <v>57</v>
      </c>
      <c r="E5" s="17" t="s">
        <v>169</v>
      </c>
      <c r="F5" s="17" t="s">
        <v>170</v>
      </c>
      <c r="G5" s="201"/>
    </row>
    <row r="6" ht="15" customHeight="1" spans="1:7">
      <c r="A6" s="25" t="s">
        <v>82</v>
      </c>
      <c r="B6" s="25" t="s">
        <v>83</v>
      </c>
      <c r="C6" s="25" t="s">
        <v>84</v>
      </c>
      <c r="D6" s="25" t="s">
        <v>85</v>
      </c>
      <c r="E6" s="25" t="s">
        <v>86</v>
      </c>
      <c r="F6" s="25" t="s">
        <v>87</v>
      </c>
      <c r="G6" s="25" t="s">
        <v>88</v>
      </c>
    </row>
    <row r="7" ht="18" customHeight="1" spans="1:7">
      <c r="A7" s="22" t="s">
        <v>97</v>
      </c>
      <c r="B7" s="22" t="s">
        <v>98</v>
      </c>
      <c r="C7" s="139">
        <v>372416.5</v>
      </c>
      <c r="D7" s="139">
        <v>347484</v>
      </c>
      <c r="E7" s="139">
        <v>343284</v>
      </c>
      <c r="F7" s="139">
        <v>4200</v>
      </c>
      <c r="G7" s="139">
        <v>24932.5</v>
      </c>
    </row>
    <row r="8" ht="18" customHeight="1" spans="1:7">
      <c r="A8" s="195" t="s">
        <v>99</v>
      </c>
      <c r="B8" s="195" t="s">
        <v>100</v>
      </c>
      <c r="C8" s="139">
        <v>347484</v>
      </c>
      <c r="D8" s="139">
        <v>347484</v>
      </c>
      <c r="E8" s="139">
        <v>343284</v>
      </c>
      <c r="F8" s="139">
        <v>4200</v>
      </c>
      <c r="G8" s="139"/>
    </row>
    <row r="9" ht="18" customHeight="1" spans="1:7">
      <c r="A9" s="223" t="s">
        <v>101</v>
      </c>
      <c r="B9" s="223" t="s">
        <v>102</v>
      </c>
      <c r="C9" s="139">
        <v>105000</v>
      </c>
      <c r="D9" s="139">
        <v>105000</v>
      </c>
      <c r="E9" s="139">
        <v>100800</v>
      </c>
      <c r="F9" s="139">
        <v>4200</v>
      </c>
      <c r="G9" s="139"/>
    </row>
    <row r="10" ht="18" customHeight="1" spans="1:7">
      <c r="A10" s="223" t="s">
        <v>103</v>
      </c>
      <c r="B10" s="223" t="s">
        <v>104</v>
      </c>
      <c r="C10" s="139">
        <v>242484</v>
      </c>
      <c r="D10" s="139">
        <v>242484</v>
      </c>
      <c r="E10" s="139">
        <v>242484</v>
      </c>
      <c r="F10" s="139"/>
      <c r="G10" s="139"/>
    </row>
    <row r="11" ht="18" customHeight="1" spans="1:7">
      <c r="A11" s="195" t="s">
        <v>105</v>
      </c>
      <c r="B11" s="195" t="s">
        <v>106</v>
      </c>
      <c r="C11" s="139">
        <v>24932.5</v>
      </c>
      <c r="D11" s="139"/>
      <c r="E11" s="139"/>
      <c r="F11" s="139"/>
      <c r="G11" s="139">
        <v>24932.5</v>
      </c>
    </row>
    <row r="12" ht="18" customHeight="1" spans="1:7">
      <c r="A12" s="223" t="s">
        <v>107</v>
      </c>
      <c r="B12" s="223" t="s">
        <v>108</v>
      </c>
      <c r="C12" s="139">
        <v>8924.5</v>
      </c>
      <c r="D12" s="139"/>
      <c r="E12" s="139"/>
      <c r="F12" s="139"/>
      <c r="G12" s="139">
        <v>8924.5</v>
      </c>
    </row>
    <row r="13" ht="18" customHeight="1" spans="1:7">
      <c r="A13" s="223" t="s">
        <v>109</v>
      </c>
      <c r="B13" s="223" t="s">
        <v>110</v>
      </c>
      <c r="C13" s="139">
        <v>16008</v>
      </c>
      <c r="D13" s="139"/>
      <c r="E13" s="139"/>
      <c r="F13" s="139"/>
      <c r="G13" s="139">
        <v>16008</v>
      </c>
    </row>
    <row r="14" ht="18" customHeight="1" spans="1:7">
      <c r="A14" s="22" t="s">
        <v>111</v>
      </c>
      <c r="B14" s="22" t="s">
        <v>112</v>
      </c>
      <c r="C14" s="139">
        <v>237977</v>
      </c>
      <c r="D14" s="139">
        <v>237977</v>
      </c>
      <c r="E14" s="139">
        <v>237977</v>
      </c>
      <c r="F14" s="139"/>
      <c r="G14" s="139"/>
    </row>
    <row r="15" ht="18" customHeight="1" spans="1:7">
      <c r="A15" s="195" t="s">
        <v>113</v>
      </c>
      <c r="B15" s="195" t="s">
        <v>114</v>
      </c>
      <c r="C15" s="139">
        <v>237977</v>
      </c>
      <c r="D15" s="139">
        <v>237977</v>
      </c>
      <c r="E15" s="139">
        <v>237977</v>
      </c>
      <c r="F15" s="139"/>
      <c r="G15" s="139"/>
    </row>
    <row r="16" ht="18" customHeight="1" spans="1:7">
      <c r="A16" s="223" t="s">
        <v>115</v>
      </c>
      <c r="B16" s="223" t="s">
        <v>116</v>
      </c>
      <c r="C16" s="139">
        <v>126531</v>
      </c>
      <c r="D16" s="139">
        <v>126531</v>
      </c>
      <c r="E16" s="139">
        <v>126531</v>
      </c>
      <c r="F16" s="139"/>
      <c r="G16" s="139"/>
    </row>
    <row r="17" ht="18" customHeight="1" spans="1:7">
      <c r="A17" s="223" t="s">
        <v>117</v>
      </c>
      <c r="B17" s="223" t="s">
        <v>118</v>
      </c>
      <c r="C17" s="139">
        <v>108597</v>
      </c>
      <c r="D17" s="139">
        <v>108597</v>
      </c>
      <c r="E17" s="139">
        <v>108597</v>
      </c>
      <c r="F17" s="139"/>
      <c r="G17" s="139"/>
    </row>
    <row r="18" ht="18" customHeight="1" spans="1:7">
      <c r="A18" s="223" t="s">
        <v>119</v>
      </c>
      <c r="B18" s="223" t="s">
        <v>120</v>
      </c>
      <c r="C18" s="139">
        <v>2849</v>
      </c>
      <c r="D18" s="139">
        <v>2849</v>
      </c>
      <c r="E18" s="139">
        <v>2849</v>
      </c>
      <c r="F18" s="139"/>
      <c r="G18" s="139"/>
    </row>
    <row r="19" ht="18" customHeight="1" spans="1:7">
      <c r="A19" s="22" t="s">
        <v>121</v>
      </c>
      <c r="B19" s="22" t="s">
        <v>122</v>
      </c>
      <c r="C19" s="139">
        <v>1699483</v>
      </c>
      <c r="D19" s="139">
        <v>1699483</v>
      </c>
      <c r="E19" s="139">
        <v>1628753</v>
      </c>
      <c r="F19" s="139">
        <v>70730</v>
      </c>
      <c r="G19" s="139"/>
    </row>
    <row r="20" ht="18" customHeight="1" spans="1:7">
      <c r="A20" s="195" t="s">
        <v>123</v>
      </c>
      <c r="B20" s="195" t="s">
        <v>124</v>
      </c>
      <c r="C20" s="139">
        <v>1699483</v>
      </c>
      <c r="D20" s="139">
        <v>1699483</v>
      </c>
      <c r="E20" s="139">
        <v>1628753</v>
      </c>
      <c r="F20" s="139">
        <v>70730</v>
      </c>
      <c r="G20" s="139"/>
    </row>
    <row r="21" ht="18" customHeight="1" spans="1:7">
      <c r="A21" s="223" t="s">
        <v>125</v>
      </c>
      <c r="B21" s="223" t="s">
        <v>126</v>
      </c>
      <c r="C21" s="139">
        <v>1699483</v>
      </c>
      <c r="D21" s="139">
        <v>1699483</v>
      </c>
      <c r="E21" s="139">
        <v>1628753</v>
      </c>
      <c r="F21" s="139">
        <v>70730</v>
      </c>
      <c r="G21" s="139"/>
    </row>
    <row r="22" ht="18" customHeight="1" spans="1:7">
      <c r="A22" s="22" t="s">
        <v>127</v>
      </c>
      <c r="B22" s="22" t="s">
        <v>128</v>
      </c>
      <c r="C22" s="139">
        <v>190454</v>
      </c>
      <c r="D22" s="139">
        <v>190454</v>
      </c>
      <c r="E22" s="139">
        <v>190454</v>
      </c>
      <c r="F22" s="139"/>
      <c r="G22" s="139"/>
    </row>
    <row r="23" ht="18" customHeight="1" spans="1:7">
      <c r="A23" s="195" t="s">
        <v>129</v>
      </c>
      <c r="B23" s="195" t="s">
        <v>130</v>
      </c>
      <c r="C23" s="139">
        <v>190454</v>
      </c>
      <c r="D23" s="139">
        <v>190454</v>
      </c>
      <c r="E23" s="139">
        <v>190454</v>
      </c>
      <c r="F23" s="139"/>
      <c r="G23" s="139"/>
    </row>
    <row r="24" ht="18" customHeight="1" spans="1:7">
      <c r="A24" s="223" t="s">
        <v>131</v>
      </c>
      <c r="B24" s="223" t="s">
        <v>132</v>
      </c>
      <c r="C24" s="139">
        <v>190454</v>
      </c>
      <c r="D24" s="139">
        <v>190454</v>
      </c>
      <c r="E24" s="139">
        <v>190454</v>
      </c>
      <c r="F24" s="139"/>
      <c r="G24" s="139"/>
    </row>
    <row r="25" ht="18" customHeight="1" spans="1:7">
      <c r="A25" s="138" t="s">
        <v>171</v>
      </c>
      <c r="B25" s="224" t="s">
        <v>171</v>
      </c>
      <c r="C25" s="139">
        <v>2500330.5</v>
      </c>
      <c r="D25" s="139">
        <v>2475398</v>
      </c>
      <c r="E25" s="139">
        <v>2400468</v>
      </c>
      <c r="F25" s="139">
        <v>74930</v>
      </c>
      <c r="G25" s="139">
        <v>24932.5</v>
      </c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100"/>
      <c r="B1" s="100"/>
      <c r="C1" s="100"/>
      <c r="D1" s="100"/>
      <c r="E1" s="99"/>
      <c r="F1" s="216" t="s">
        <v>172</v>
      </c>
    </row>
    <row r="2" ht="41.25" customHeight="1" spans="1:6">
      <c r="A2" s="217" t="str">
        <f>"2026"&amp;"年一般公共预算“三公”经费支出预算表"</f>
        <v>2026年一般公共预算“三公”经费支出预算表</v>
      </c>
      <c r="B2" s="100"/>
      <c r="C2" s="100"/>
      <c r="D2" s="100"/>
      <c r="E2" s="99"/>
      <c r="F2" s="100"/>
    </row>
    <row r="3" customHeight="1" spans="1:6">
      <c r="A3" s="167" t="str">
        <f>"单位名称："&amp;"昆明市东川区森林病虫害防治检疫站"</f>
        <v>单位名称：昆明市东川区森林病虫害防治检疫站</v>
      </c>
      <c r="B3" s="218"/>
      <c r="D3" s="100"/>
      <c r="E3" s="99"/>
      <c r="F3" s="104" t="s">
        <v>1</v>
      </c>
    </row>
    <row r="4" ht="27" customHeight="1" spans="1:6">
      <c r="A4" s="105" t="s">
        <v>173</v>
      </c>
      <c r="B4" s="105" t="s">
        <v>174</v>
      </c>
      <c r="C4" s="107" t="s">
        <v>175</v>
      </c>
      <c r="D4" s="105"/>
      <c r="E4" s="106"/>
      <c r="F4" s="105" t="s">
        <v>176</v>
      </c>
    </row>
    <row r="5" ht="28.5" customHeight="1" spans="1:6">
      <c r="A5" s="219"/>
      <c r="B5" s="109"/>
      <c r="C5" s="106" t="s">
        <v>57</v>
      </c>
      <c r="D5" s="106" t="s">
        <v>177</v>
      </c>
      <c r="E5" s="106" t="s">
        <v>178</v>
      </c>
      <c r="F5" s="108"/>
    </row>
    <row r="6" ht="17.25" customHeight="1" spans="1:6">
      <c r="A6" s="112" t="s">
        <v>82</v>
      </c>
      <c r="B6" s="112" t="s">
        <v>83</v>
      </c>
      <c r="C6" s="112" t="s">
        <v>84</v>
      </c>
      <c r="D6" s="112" t="s">
        <v>85</v>
      </c>
      <c r="E6" s="112" t="s">
        <v>86</v>
      </c>
      <c r="F6" s="112" t="s">
        <v>87</v>
      </c>
    </row>
    <row r="7" ht="17.25" customHeight="1" spans="1:6">
      <c r="A7" s="139">
        <v>2200</v>
      </c>
      <c r="B7" s="139"/>
      <c r="C7" s="139"/>
      <c r="D7" s="139"/>
      <c r="E7" s="139"/>
      <c r="F7" s="139">
        <v>2200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38"/>
  <sheetViews>
    <sheetView showZeros="0" topLeftCell="D10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5" width="18.7083333333333" customWidth="1"/>
  </cols>
  <sheetData>
    <row r="1" ht="13.5" customHeight="1" spans="1:25">
      <c r="B1" s="196"/>
      <c r="C1" s="205"/>
      <c r="E1" s="206"/>
      <c r="F1" s="206"/>
      <c r="G1" s="206"/>
      <c r="H1" s="206"/>
      <c r="I1" s="143"/>
      <c r="J1" s="143"/>
      <c r="K1" s="143"/>
      <c r="L1" s="143"/>
      <c r="M1" s="143"/>
      <c r="N1" s="143"/>
      <c r="O1" s="143"/>
      <c r="S1" s="143"/>
      <c r="W1" s="205"/>
      <c r="Y1" s="63" t="s">
        <v>179</v>
      </c>
    </row>
    <row r="2" ht="45.75" customHeight="1" spans="1:25">
      <c r="A2" s="122" t="str">
        <f>"2026"&amp;"年部门基本支出预算表"</f>
        <v>2026年部门基本支出预算表</v>
      </c>
      <c r="B2" s="64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64"/>
      <c r="Q2" s="64"/>
      <c r="R2" s="64"/>
      <c r="S2" s="122"/>
      <c r="T2" s="122"/>
      <c r="U2" s="122"/>
      <c r="V2" s="122"/>
      <c r="W2" s="122"/>
      <c r="X2" s="122"/>
      <c r="Y2" s="122"/>
    </row>
    <row r="3" ht="18.75" customHeight="1" spans="1:25">
      <c r="A3" s="65" t="str">
        <f>"单位名称："&amp;"昆明市东川区森林病虫害防治检疫站"</f>
        <v>单位名称：昆明市东川区森林病虫害防治检疫站</v>
      </c>
      <c r="B3" s="66"/>
      <c r="C3" s="207"/>
      <c r="D3" s="207"/>
      <c r="E3" s="207"/>
      <c r="F3" s="207"/>
      <c r="G3" s="207"/>
      <c r="H3" s="207"/>
      <c r="I3" s="148"/>
      <c r="J3" s="148"/>
      <c r="K3" s="148"/>
      <c r="L3" s="148"/>
      <c r="M3" s="148"/>
      <c r="N3" s="148"/>
      <c r="O3" s="148"/>
      <c r="P3" s="67"/>
      <c r="Q3" s="67"/>
      <c r="R3" s="67"/>
      <c r="S3" s="148"/>
      <c r="W3" s="205"/>
      <c r="Y3" s="63" t="s">
        <v>1</v>
      </c>
    </row>
    <row r="4" ht="18" customHeight="1" spans="1:25">
      <c r="A4" s="69" t="s">
        <v>180</v>
      </c>
      <c r="B4" s="69" t="s">
        <v>181</v>
      </c>
      <c r="C4" s="69" t="s">
        <v>182</v>
      </c>
      <c r="D4" s="69" t="s">
        <v>183</v>
      </c>
      <c r="E4" s="69" t="s">
        <v>184</v>
      </c>
      <c r="F4" s="69" t="s">
        <v>185</v>
      </c>
      <c r="G4" s="69" t="s">
        <v>186</v>
      </c>
      <c r="H4" s="69" t="s">
        <v>187</v>
      </c>
      <c r="I4" s="208" t="s">
        <v>188</v>
      </c>
      <c r="J4" s="154" t="s">
        <v>188</v>
      </c>
      <c r="K4" s="154"/>
      <c r="L4" s="154"/>
      <c r="M4" s="154"/>
      <c r="N4" s="154"/>
      <c r="O4" s="154"/>
      <c r="P4" s="14"/>
      <c r="Q4" s="14"/>
      <c r="R4" s="14"/>
      <c r="S4" s="153" t="s">
        <v>61</v>
      </c>
      <c r="T4" s="154" t="s">
        <v>62</v>
      </c>
      <c r="U4" s="154"/>
      <c r="V4" s="154"/>
      <c r="W4" s="154"/>
      <c r="X4" s="154"/>
      <c r="Y4" s="135"/>
    </row>
    <row r="5" ht="18" customHeight="1" spans="1:25">
      <c r="A5" s="71"/>
      <c r="B5" s="86"/>
      <c r="C5" s="187"/>
      <c r="D5" s="71"/>
      <c r="E5" s="71"/>
      <c r="F5" s="71"/>
      <c r="G5" s="71"/>
      <c r="H5" s="71"/>
      <c r="I5" s="185" t="s">
        <v>189</v>
      </c>
      <c r="J5" s="208" t="s">
        <v>58</v>
      </c>
      <c r="K5" s="154"/>
      <c r="L5" s="154"/>
      <c r="M5" s="154"/>
      <c r="N5" s="154"/>
      <c r="O5" s="135"/>
      <c r="P5" s="13" t="s">
        <v>190</v>
      </c>
      <c r="Q5" s="14"/>
      <c r="R5" s="15"/>
      <c r="S5" s="69" t="s">
        <v>61</v>
      </c>
      <c r="T5" s="208" t="s">
        <v>62</v>
      </c>
      <c r="U5" s="153" t="s">
        <v>64</v>
      </c>
      <c r="V5" s="154" t="s">
        <v>62</v>
      </c>
      <c r="W5" s="153" t="s">
        <v>66</v>
      </c>
      <c r="X5" s="153" t="s">
        <v>67</v>
      </c>
      <c r="Y5" s="209" t="s">
        <v>68</v>
      </c>
    </row>
    <row r="6" ht="19.5" customHeight="1" spans="1:25">
      <c r="A6" s="86"/>
      <c r="B6" s="86"/>
      <c r="C6" s="86"/>
      <c r="D6" s="86"/>
      <c r="E6" s="86"/>
      <c r="F6" s="86"/>
      <c r="G6" s="86"/>
      <c r="H6" s="86"/>
      <c r="I6" s="86"/>
      <c r="J6" s="210" t="s">
        <v>191</v>
      </c>
      <c r="K6" s="69"/>
      <c r="L6" s="69" t="s">
        <v>192</v>
      </c>
      <c r="M6" s="69" t="s">
        <v>193</v>
      </c>
      <c r="N6" s="69" t="s">
        <v>194</v>
      </c>
      <c r="O6" s="69" t="s">
        <v>195</v>
      </c>
      <c r="P6" s="69" t="s">
        <v>58</v>
      </c>
      <c r="Q6" s="69" t="s">
        <v>59</v>
      </c>
      <c r="R6" s="69" t="s">
        <v>60</v>
      </c>
      <c r="S6" s="86"/>
      <c r="T6" s="69" t="s">
        <v>57</v>
      </c>
      <c r="U6" s="69" t="s">
        <v>64</v>
      </c>
      <c r="V6" s="69" t="s">
        <v>196</v>
      </c>
      <c r="W6" s="69" t="s">
        <v>66</v>
      </c>
      <c r="X6" s="69" t="s">
        <v>67</v>
      </c>
      <c r="Y6" s="69" t="s">
        <v>68</v>
      </c>
    </row>
    <row r="7" ht="37.5" customHeight="1" spans="1:25">
      <c r="A7" s="211"/>
      <c r="B7" s="76"/>
      <c r="C7" s="211"/>
      <c r="D7" s="211"/>
      <c r="E7" s="211"/>
      <c r="F7" s="211"/>
      <c r="G7" s="211"/>
      <c r="H7" s="211"/>
      <c r="I7" s="211"/>
      <c r="J7" s="212" t="s">
        <v>57</v>
      </c>
      <c r="K7" s="213" t="s">
        <v>197</v>
      </c>
      <c r="L7" s="74" t="s">
        <v>198</v>
      </c>
      <c r="M7" s="74" t="s">
        <v>193</v>
      </c>
      <c r="N7" s="74" t="s">
        <v>194</v>
      </c>
      <c r="O7" s="74" t="s">
        <v>195</v>
      </c>
      <c r="P7" s="74" t="s">
        <v>193</v>
      </c>
      <c r="Q7" s="74" t="s">
        <v>194</v>
      </c>
      <c r="R7" s="74" t="s">
        <v>195</v>
      </c>
      <c r="S7" s="74" t="s">
        <v>61</v>
      </c>
      <c r="T7" s="74" t="s">
        <v>57</v>
      </c>
      <c r="U7" s="74" t="s">
        <v>64</v>
      </c>
      <c r="V7" s="74" t="s">
        <v>196</v>
      </c>
      <c r="W7" s="74" t="s">
        <v>66</v>
      </c>
      <c r="X7" s="74" t="s">
        <v>67</v>
      </c>
      <c r="Y7" s="74" t="s">
        <v>68</v>
      </c>
    </row>
    <row r="8" customHeight="1" spans="1:25">
      <c r="A8" s="87">
        <v>1</v>
      </c>
      <c r="B8" s="87">
        <v>2</v>
      </c>
      <c r="C8" s="87">
        <v>3</v>
      </c>
      <c r="D8" s="87">
        <v>4</v>
      </c>
      <c r="E8" s="87">
        <v>5</v>
      </c>
      <c r="F8" s="87">
        <v>6</v>
      </c>
      <c r="G8" s="87">
        <v>7</v>
      </c>
      <c r="H8" s="87">
        <v>8</v>
      </c>
      <c r="I8" s="87">
        <v>9</v>
      </c>
      <c r="J8" s="87">
        <v>10</v>
      </c>
      <c r="K8" s="87">
        <v>11</v>
      </c>
      <c r="L8" s="87">
        <v>12</v>
      </c>
      <c r="M8" s="87">
        <v>13</v>
      </c>
      <c r="N8" s="87">
        <v>14</v>
      </c>
      <c r="O8" s="87">
        <v>15</v>
      </c>
      <c r="P8" s="87">
        <v>16</v>
      </c>
      <c r="Q8" s="87">
        <v>17</v>
      </c>
      <c r="R8" s="87">
        <v>18</v>
      </c>
      <c r="S8" s="87">
        <v>19</v>
      </c>
      <c r="T8" s="87">
        <v>20</v>
      </c>
      <c r="U8" s="87">
        <v>21</v>
      </c>
      <c r="V8" s="87">
        <v>22</v>
      </c>
      <c r="W8" s="87">
        <v>23</v>
      </c>
      <c r="X8" s="87">
        <v>24</v>
      </c>
      <c r="Y8" s="87">
        <v>25</v>
      </c>
    </row>
    <row r="9" ht="20.25" customHeight="1" spans="1:25">
      <c r="A9" s="26" t="s">
        <v>199</v>
      </c>
      <c r="B9" s="26" t="s">
        <v>70</v>
      </c>
      <c r="C9" s="26" t="s">
        <v>200</v>
      </c>
      <c r="D9" s="26" t="s">
        <v>201</v>
      </c>
      <c r="E9" s="26" t="s">
        <v>125</v>
      </c>
      <c r="F9" s="26" t="s">
        <v>126</v>
      </c>
      <c r="G9" s="26" t="s">
        <v>202</v>
      </c>
      <c r="H9" s="26" t="s">
        <v>203</v>
      </c>
      <c r="I9" s="139">
        <v>762252</v>
      </c>
      <c r="J9" s="139">
        <v>762252</v>
      </c>
      <c r="K9" s="139"/>
      <c r="L9" s="139"/>
      <c r="M9" s="139"/>
      <c r="N9" s="139">
        <v>762252</v>
      </c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</row>
    <row r="10" ht="20.25" customHeight="1" spans="1:25">
      <c r="A10" s="26" t="s">
        <v>199</v>
      </c>
      <c r="B10" s="26" t="s">
        <v>70</v>
      </c>
      <c r="C10" s="26" t="s">
        <v>200</v>
      </c>
      <c r="D10" s="26" t="s">
        <v>201</v>
      </c>
      <c r="E10" s="26" t="s">
        <v>125</v>
      </c>
      <c r="F10" s="26" t="s">
        <v>126</v>
      </c>
      <c r="G10" s="26" t="s">
        <v>204</v>
      </c>
      <c r="H10" s="26" t="s">
        <v>205</v>
      </c>
      <c r="I10" s="139">
        <v>100656</v>
      </c>
      <c r="J10" s="139">
        <v>100656</v>
      </c>
      <c r="K10" s="81"/>
      <c r="L10" s="81"/>
      <c r="M10" s="81"/>
      <c r="N10" s="139">
        <v>100656</v>
      </c>
      <c r="O10" s="81"/>
      <c r="P10" s="139"/>
      <c r="Q10" s="139"/>
      <c r="R10" s="139"/>
      <c r="S10" s="139"/>
      <c r="T10" s="139"/>
      <c r="U10" s="139"/>
      <c r="V10" s="139"/>
      <c r="W10" s="139"/>
      <c r="X10" s="139"/>
      <c r="Y10" s="139"/>
    </row>
    <row r="11" ht="20.25" customHeight="1" spans="1:25">
      <c r="A11" s="26" t="s">
        <v>199</v>
      </c>
      <c r="B11" s="26" t="s">
        <v>70</v>
      </c>
      <c r="C11" s="26" t="s">
        <v>200</v>
      </c>
      <c r="D11" s="26" t="s">
        <v>201</v>
      </c>
      <c r="E11" s="26" t="s">
        <v>125</v>
      </c>
      <c r="F11" s="26" t="s">
        <v>126</v>
      </c>
      <c r="G11" s="26" t="s">
        <v>206</v>
      </c>
      <c r="H11" s="26" t="s">
        <v>207</v>
      </c>
      <c r="I11" s="139">
        <v>7560</v>
      </c>
      <c r="J11" s="139">
        <v>7560</v>
      </c>
      <c r="K11" s="81"/>
      <c r="L11" s="81"/>
      <c r="M11" s="81"/>
      <c r="N11" s="139">
        <v>7560</v>
      </c>
      <c r="O11" s="81"/>
      <c r="P11" s="139"/>
      <c r="Q11" s="139"/>
      <c r="R11" s="139"/>
      <c r="S11" s="139"/>
      <c r="T11" s="139"/>
      <c r="U11" s="139"/>
      <c r="V11" s="139"/>
      <c r="W11" s="139"/>
      <c r="X11" s="139"/>
      <c r="Y11" s="139"/>
    </row>
    <row r="12" ht="20.25" customHeight="1" spans="1:25">
      <c r="A12" s="26" t="s">
        <v>199</v>
      </c>
      <c r="B12" s="26" t="s">
        <v>70</v>
      </c>
      <c r="C12" s="26" t="s">
        <v>200</v>
      </c>
      <c r="D12" s="26" t="s">
        <v>201</v>
      </c>
      <c r="E12" s="26" t="s">
        <v>125</v>
      </c>
      <c r="F12" s="26" t="s">
        <v>126</v>
      </c>
      <c r="G12" s="26" t="s">
        <v>206</v>
      </c>
      <c r="H12" s="26" t="s">
        <v>207</v>
      </c>
      <c r="I12" s="139">
        <v>63521</v>
      </c>
      <c r="J12" s="139">
        <v>63521</v>
      </c>
      <c r="K12" s="81"/>
      <c r="L12" s="81"/>
      <c r="M12" s="81"/>
      <c r="N12" s="139">
        <v>63521</v>
      </c>
      <c r="O12" s="81"/>
      <c r="P12" s="139"/>
      <c r="Q12" s="139"/>
      <c r="R12" s="139"/>
      <c r="S12" s="139"/>
      <c r="T12" s="139"/>
      <c r="U12" s="139"/>
      <c r="V12" s="139"/>
      <c r="W12" s="139"/>
      <c r="X12" s="139"/>
      <c r="Y12" s="139"/>
    </row>
    <row r="13" ht="20.25" customHeight="1" spans="1:25">
      <c r="A13" s="26" t="s">
        <v>199</v>
      </c>
      <c r="B13" s="26" t="s">
        <v>70</v>
      </c>
      <c r="C13" s="26" t="s">
        <v>200</v>
      </c>
      <c r="D13" s="26" t="s">
        <v>201</v>
      </c>
      <c r="E13" s="26" t="s">
        <v>125</v>
      </c>
      <c r="F13" s="26" t="s">
        <v>126</v>
      </c>
      <c r="G13" s="26" t="s">
        <v>208</v>
      </c>
      <c r="H13" s="26" t="s">
        <v>209</v>
      </c>
      <c r="I13" s="139">
        <v>123660</v>
      </c>
      <c r="J13" s="139">
        <v>123660</v>
      </c>
      <c r="K13" s="81"/>
      <c r="L13" s="81"/>
      <c r="M13" s="81"/>
      <c r="N13" s="139">
        <v>123660</v>
      </c>
      <c r="O13" s="81"/>
      <c r="P13" s="139"/>
      <c r="Q13" s="139"/>
      <c r="R13" s="139"/>
      <c r="S13" s="139"/>
      <c r="T13" s="139"/>
      <c r="U13" s="139"/>
      <c r="V13" s="139"/>
      <c r="W13" s="139"/>
      <c r="X13" s="139"/>
      <c r="Y13" s="139"/>
    </row>
    <row r="14" ht="20.25" customHeight="1" spans="1:25">
      <c r="A14" s="26" t="s">
        <v>199</v>
      </c>
      <c r="B14" s="26" t="s">
        <v>70</v>
      </c>
      <c r="C14" s="26" t="s">
        <v>200</v>
      </c>
      <c r="D14" s="26" t="s">
        <v>201</v>
      </c>
      <c r="E14" s="26" t="s">
        <v>125</v>
      </c>
      <c r="F14" s="26" t="s">
        <v>126</v>
      </c>
      <c r="G14" s="26" t="s">
        <v>208</v>
      </c>
      <c r="H14" s="26" t="s">
        <v>209</v>
      </c>
      <c r="I14" s="139">
        <v>14658</v>
      </c>
      <c r="J14" s="139">
        <v>14658</v>
      </c>
      <c r="K14" s="81"/>
      <c r="L14" s="81"/>
      <c r="M14" s="81"/>
      <c r="N14" s="139">
        <v>14658</v>
      </c>
      <c r="O14" s="81"/>
      <c r="P14" s="139"/>
      <c r="Q14" s="139"/>
      <c r="R14" s="139"/>
      <c r="S14" s="139"/>
      <c r="T14" s="139"/>
      <c r="U14" s="139"/>
      <c r="V14" s="139"/>
      <c r="W14" s="139"/>
      <c r="X14" s="139"/>
      <c r="Y14" s="139"/>
    </row>
    <row r="15" ht="20.25" customHeight="1" spans="1:25">
      <c r="A15" s="26" t="s">
        <v>199</v>
      </c>
      <c r="B15" s="26" t="s">
        <v>70</v>
      </c>
      <c r="C15" s="26" t="s">
        <v>200</v>
      </c>
      <c r="D15" s="26" t="s">
        <v>201</v>
      </c>
      <c r="E15" s="26" t="s">
        <v>125</v>
      </c>
      <c r="F15" s="26" t="s">
        <v>126</v>
      </c>
      <c r="G15" s="26" t="s">
        <v>208</v>
      </c>
      <c r="H15" s="26" t="s">
        <v>209</v>
      </c>
      <c r="I15" s="139">
        <v>217500</v>
      </c>
      <c r="J15" s="139">
        <v>217500</v>
      </c>
      <c r="K15" s="81"/>
      <c r="L15" s="81"/>
      <c r="M15" s="81"/>
      <c r="N15" s="139">
        <v>217500</v>
      </c>
      <c r="O15" s="81"/>
      <c r="P15" s="139"/>
      <c r="Q15" s="139"/>
      <c r="R15" s="139"/>
      <c r="S15" s="139"/>
      <c r="T15" s="139"/>
      <c r="U15" s="139"/>
      <c r="V15" s="139"/>
      <c r="W15" s="139"/>
      <c r="X15" s="139"/>
      <c r="Y15" s="139"/>
    </row>
    <row r="16" ht="20.25" customHeight="1" spans="1:25">
      <c r="A16" s="26" t="s">
        <v>199</v>
      </c>
      <c r="B16" s="26" t="s">
        <v>70</v>
      </c>
      <c r="C16" s="26" t="s">
        <v>200</v>
      </c>
      <c r="D16" s="26" t="s">
        <v>201</v>
      </c>
      <c r="E16" s="26" t="s">
        <v>125</v>
      </c>
      <c r="F16" s="26" t="s">
        <v>126</v>
      </c>
      <c r="G16" s="26" t="s">
        <v>208</v>
      </c>
      <c r="H16" s="26" t="s">
        <v>209</v>
      </c>
      <c r="I16" s="139">
        <v>236580</v>
      </c>
      <c r="J16" s="139">
        <v>236580</v>
      </c>
      <c r="K16" s="81"/>
      <c r="L16" s="81"/>
      <c r="M16" s="81"/>
      <c r="N16" s="139">
        <v>236580</v>
      </c>
      <c r="O16" s="81"/>
      <c r="P16" s="139"/>
      <c r="Q16" s="139"/>
      <c r="R16" s="139"/>
      <c r="S16" s="139"/>
      <c r="T16" s="139"/>
      <c r="U16" s="139"/>
      <c r="V16" s="139"/>
      <c r="W16" s="139"/>
      <c r="X16" s="139"/>
      <c r="Y16" s="139"/>
    </row>
    <row r="17" ht="20.25" customHeight="1" spans="1:25">
      <c r="A17" s="26" t="s">
        <v>199</v>
      </c>
      <c r="B17" s="26" t="s">
        <v>70</v>
      </c>
      <c r="C17" s="26" t="s">
        <v>210</v>
      </c>
      <c r="D17" s="26" t="s">
        <v>211</v>
      </c>
      <c r="E17" s="26" t="s">
        <v>103</v>
      </c>
      <c r="F17" s="26" t="s">
        <v>104</v>
      </c>
      <c r="G17" s="26" t="s">
        <v>212</v>
      </c>
      <c r="H17" s="26" t="s">
        <v>213</v>
      </c>
      <c r="I17" s="139">
        <v>242484</v>
      </c>
      <c r="J17" s="139">
        <v>242484</v>
      </c>
      <c r="K17" s="81"/>
      <c r="L17" s="81"/>
      <c r="M17" s="81"/>
      <c r="N17" s="139">
        <v>242484</v>
      </c>
      <c r="O17" s="81"/>
      <c r="P17" s="139"/>
      <c r="Q17" s="139"/>
      <c r="R17" s="139"/>
      <c r="S17" s="139"/>
      <c r="T17" s="139"/>
      <c r="U17" s="139"/>
      <c r="V17" s="139"/>
      <c r="W17" s="139"/>
      <c r="X17" s="139"/>
      <c r="Y17" s="139"/>
    </row>
    <row r="18" ht="20.25" customHeight="1" spans="1:25">
      <c r="A18" s="26" t="s">
        <v>199</v>
      </c>
      <c r="B18" s="26" t="s">
        <v>70</v>
      </c>
      <c r="C18" s="26" t="s">
        <v>210</v>
      </c>
      <c r="D18" s="26" t="s">
        <v>211</v>
      </c>
      <c r="E18" s="26" t="s">
        <v>115</v>
      </c>
      <c r="F18" s="26" t="s">
        <v>116</v>
      </c>
      <c r="G18" s="26" t="s">
        <v>214</v>
      </c>
      <c r="H18" s="26" t="s">
        <v>215</v>
      </c>
      <c r="I18" s="139">
        <v>3661</v>
      </c>
      <c r="J18" s="139">
        <v>3661</v>
      </c>
      <c r="K18" s="81"/>
      <c r="L18" s="81"/>
      <c r="M18" s="81"/>
      <c r="N18" s="139">
        <v>3661</v>
      </c>
      <c r="O18" s="81"/>
      <c r="P18" s="139"/>
      <c r="Q18" s="139"/>
      <c r="R18" s="139"/>
      <c r="S18" s="139"/>
      <c r="T18" s="139"/>
      <c r="U18" s="139"/>
      <c r="V18" s="139"/>
      <c r="W18" s="139"/>
      <c r="X18" s="139"/>
      <c r="Y18" s="139"/>
    </row>
    <row r="19" ht="20.25" customHeight="1" spans="1:25">
      <c r="A19" s="26" t="s">
        <v>199</v>
      </c>
      <c r="B19" s="26" t="s">
        <v>70</v>
      </c>
      <c r="C19" s="26" t="s">
        <v>210</v>
      </c>
      <c r="D19" s="26" t="s">
        <v>211</v>
      </c>
      <c r="E19" s="26" t="s">
        <v>115</v>
      </c>
      <c r="F19" s="26" t="s">
        <v>116</v>
      </c>
      <c r="G19" s="26" t="s">
        <v>214</v>
      </c>
      <c r="H19" s="26" t="s">
        <v>215</v>
      </c>
      <c r="I19" s="139">
        <v>122870</v>
      </c>
      <c r="J19" s="139">
        <v>122870</v>
      </c>
      <c r="K19" s="81"/>
      <c r="L19" s="81"/>
      <c r="M19" s="81"/>
      <c r="N19" s="139">
        <v>122870</v>
      </c>
      <c r="O19" s="81"/>
      <c r="P19" s="139"/>
      <c r="Q19" s="139"/>
      <c r="R19" s="139"/>
      <c r="S19" s="139"/>
      <c r="T19" s="139"/>
      <c r="U19" s="139"/>
      <c r="V19" s="139"/>
      <c r="W19" s="139"/>
      <c r="X19" s="139"/>
      <c r="Y19" s="139"/>
    </row>
    <row r="20" ht="20.25" customHeight="1" spans="1:25">
      <c r="A20" s="26" t="s">
        <v>199</v>
      </c>
      <c r="B20" s="26" t="s">
        <v>70</v>
      </c>
      <c r="C20" s="26" t="s">
        <v>210</v>
      </c>
      <c r="D20" s="26" t="s">
        <v>211</v>
      </c>
      <c r="E20" s="26" t="s">
        <v>117</v>
      </c>
      <c r="F20" s="26" t="s">
        <v>118</v>
      </c>
      <c r="G20" s="26" t="s">
        <v>216</v>
      </c>
      <c r="H20" s="26" t="s">
        <v>217</v>
      </c>
      <c r="I20" s="139">
        <v>34468</v>
      </c>
      <c r="J20" s="139">
        <v>34468</v>
      </c>
      <c r="K20" s="81"/>
      <c r="L20" s="81"/>
      <c r="M20" s="81"/>
      <c r="N20" s="139">
        <v>34468</v>
      </c>
      <c r="O20" s="81"/>
      <c r="P20" s="139"/>
      <c r="Q20" s="139"/>
      <c r="R20" s="139"/>
      <c r="S20" s="139"/>
      <c r="T20" s="139"/>
      <c r="U20" s="139"/>
      <c r="V20" s="139"/>
      <c r="W20" s="139"/>
      <c r="X20" s="139"/>
      <c r="Y20" s="139"/>
    </row>
    <row r="21" ht="20.25" customHeight="1" spans="1:25">
      <c r="A21" s="26" t="s">
        <v>199</v>
      </c>
      <c r="B21" s="26" t="s">
        <v>70</v>
      </c>
      <c r="C21" s="26" t="s">
        <v>210</v>
      </c>
      <c r="D21" s="26" t="s">
        <v>211</v>
      </c>
      <c r="E21" s="26" t="s">
        <v>117</v>
      </c>
      <c r="F21" s="26" t="s">
        <v>118</v>
      </c>
      <c r="G21" s="26" t="s">
        <v>216</v>
      </c>
      <c r="H21" s="26" t="s">
        <v>217</v>
      </c>
      <c r="I21" s="139">
        <v>74129</v>
      </c>
      <c r="J21" s="139">
        <v>74129</v>
      </c>
      <c r="K21" s="81"/>
      <c r="L21" s="81"/>
      <c r="M21" s="81"/>
      <c r="N21" s="139">
        <v>74129</v>
      </c>
      <c r="O21" s="81"/>
      <c r="P21" s="139"/>
      <c r="Q21" s="139"/>
      <c r="R21" s="139"/>
      <c r="S21" s="139"/>
      <c r="T21" s="139"/>
      <c r="U21" s="139"/>
      <c r="V21" s="139"/>
      <c r="W21" s="139"/>
      <c r="X21" s="139"/>
      <c r="Y21" s="139"/>
    </row>
    <row r="22" ht="20.25" customHeight="1" spans="1:25">
      <c r="A22" s="26" t="s">
        <v>199</v>
      </c>
      <c r="B22" s="26" t="s">
        <v>70</v>
      </c>
      <c r="C22" s="26" t="s">
        <v>210</v>
      </c>
      <c r="D22" s="26" t="s">
        <v>211</v>
      </c>
      <c r="E22" s="26" t="s">
        <v>119</v>
      </c>
      <c r="F22" s="26" t="s">
        <v>120</v>
      </c>
      <c r="G22" s="26" t="s">
        <v>218</v>
      </c>
      <c r="H22" s="26" t="s">
        <v>219</v>
      </c>
      <c r="I22" s="139">
        <v>2849</v>
      </c>
      <c r="J22" s="139">
        <v>2849</v>
      </c>
      <c r="K22" s="81"/>
      <c r="L22" s="81"/>
      <c r="M22" s="81"/>
      <c r="N22" s="139">
        <v>2849</v>
      </c>
      <c r="O22" s="81"/>
      <c r="P22" s="139"/>
      <c r="Q22" s="139"/>
      <c r="R22" s="139"/>
      <c r="S22" s="139"/>
      <c r="T22" s="139"/>
      <c r="U22" s="139"/>
      <c r="V22" s="139"/>
      <c r="W22" s="139"/>
      <c r="X22" s="139"/>
      <c r="Y22" s="139"/>
    </row>
    <row r="23" ht="20.25" customHeight="1" spans="1:25">
      <c r="A23" s="26" t="s">
        <v>199</v>
      </c>
      <c r="B23" s="26" t="s">
        <v>70</v>
      </c>
      <c r="C23" s="26" t="s">
        <v>210</v>
      </c>
      <c r="D23" s="26" t="s">
        <v>211</v>
      </c>
      <c r="E23" s="26" t="s">
        <v>125</v>
      </c>
      <c r="F23" s="26" t="s">
        <v>126</v>
      </c>
      <c r="G23" s="26" t="s">
        <v>218</v>
      </c>
      <c r="H23" s="26" t="s">
        <v>219</v>
      </c>
      <c r="I23" s="139">
        <v>9966</v>
      </c>
      <c r="J23" s="139">
        <v>9966</v>
      </c>
      <c r="K23" s="81"/>
      <c r="L23" s="81"/>
      <c r="M23" s="81"/>
      <c r="N23" s="139">
        <v>9966</v>
      </c>
      <c r="O23" s="81"/>
      <c r="P23" s="139"/>
      <c r="Q23" s="139"/>
      <c r="R23" s="139"/>
      <c r="S23" s="139"/>
      <c r="T23" s="139"/>
      <c r="U23" s="139"/>
      <c r="V23" s="139"/>
      <c r="W23" s="139"/>
      <c r="X23" s="139"/>
      <c r="Y23" s="139"/>
    </row>
    <row r="24" ht="20.25" customHeight="1" spans="1:25">
      <c r="A24" s="26" t="s">
        <v>199</v>
      </c>
      <c r="B24" s="26" t="s">
        <v>70</v>
      </c>
      <c r="C24" s="26" t="s">
        <v>220</v>
      </c>
      <c r="D24" s="26" t="s">
        <v>132</v>
      </c>
      <c r="E24" s="26" t="s">
        <v>131</v>
      </c>
      <c r="F24" s="26" t="s">
        <v>132</v>
      </c>
      <c r="G24" s="26" t="s">
        <v>221</v>
      </c>
      <c r="H24" s="26" t="s">
        <v>132</v>
      </c>
      <c r="I24" s="139">
        <v>190454</v>
      </c>
      <c r="J24" s="139">
        <v>190454</v>
      </c>
      <c r="K24" s="81"/>
      <c r="L24" s="81"/>
      <c r="M24" s="81"/>
      <c r="N24" s="139">
        <v>190454</v>
      </c>
      <c r="O24" s="81"/>
      <c r="P24" s="139"/>
      <c r="Q24" s="139"/>
      <c r="R24" s="139"/>
      <c r="S24" s="139"/>
      <c r="T24" s="139"/>
      <c r="U24" s="139"/>
      <c r="V24" s="139"/>
      <c r="W24" s="139"/>
      <c r="X24" s="139"/>
      <c r="Y24" s="139"/>
    </row>
    <row r="25" ht="20.25" customHeight="1" spans="1:25">
      <c r="A25" s="26" t="s">
        <v>199</v>
      </c>
      <c r="B25" s="26" t="s">
        <v>70</v>
      </c>
      <c r="C25" s="26" t="s">
        <v>222</v>
      </c>
      <c r="D25" s="26" t="s">
        <v>176</v>
      </c>
      <c r="E25" s="26" t="s">
        <v>125</v>
      </c>
      <c r="F25" s="26" t="s">
        <v>126</v>
      </c>
      <c r="G25" s="26" t="s">
        <v>223</v>
      </c>
      <c r="H25" s="26" t="s">
        <v>176</v>
      </c>
      <c r="I25" s="139">
        <v>2200</v>
      </c>
      <c r="J25" s="139">
        <v>2200</v>
      </c>
      <c r="K25" s="81"/>
      <c r="L25" s="81"/>
      <c r="M25" s="81"/>
      <c r="N25" s="139">
        <v>2200</v>
      </c>
      <c r="O25" s="81"/>
      <c r="P25" s="139"/>
      <c r="Q25" s="139"/>
      <c r="R25" s="139"/>
      <c r="S25" s="139"/>
      <c r="T25" s="139"/>
      <c r="U25" s="139"/>
      <c r="V25" s="139"/>
      <c r="W25" s="139"/>
      <c r="X25" s="139"/>
      <c r="Y25" s="139"/>
    </row>
    <row r="26" ht="20.25" customHeight="1" spans="1:25">
      <c r="A26" s="26" t="s">
        <v>199</v>
      </c>
      <c r="B26" s="26" t="s">
        <v>70</v>
      </c>
      <c r="C26" s="26" t="s">
        <v>224</v>
      </c>
      <c r="D26" s="26" t="s">
        <v>225</v>
      </c>
      <c r="E26" s="26" t="s">
        <v>125</v>
      </c>
      <c r="F26" s="26" t="s">
        <v>126</v>
      </c>
      <c r="G26" s="26" t="s">
        <v>226</v>
      </c>
      <c r="H26" s="26" t="s">
        <v>225</v>
      </c>
      <c r="I26" s="139">
        <v>29700</v>
      </c>
      <c r="J26" s="139">
        <v>29700</v>
      </c>
      <c r="K26" s="81"/>
      <c r="L26" s="81"/>
      <c r="M26" s="81"/>
      <c r="N26" s="139">
        <v>29700</v>
      </c>
      <c r="O26" s="81"/>
      <c r="P26" s="139"/>
      <c r="Q26" s="139"/>
      <c r="R26" s="139"/>
      <c r="S26" s="139"/>
      <c r="T26" s="139"/>
      <c r="U26" s="139"/>
      <c r="V26" s="139"/>
      <c r="W26" s="139"/>
      <c r="X26" s="139"/>
      <c r="Y26" s="139"/>
    </row>
    <row r="27" ht="20.25" customHeight="1" spans="1:25">
      <c r="A27" s="26" t="s">
        <v>199</v>
      </c>
      <c r="B27" s="26" t="s">
        <v>70</v>
      </c>
      <c r="C27" s="26" t="s">
        <v>227</v>
      </c>
      <c r="D27" s="26" t="s">
        <v>228</v>
      </c>
      <c r="E27" s="26" t="s">
        <v>101</v>
      </c>
      <c r="F27" s="26" t="s">
        <v>102</v>
      </c>
      <c r="G27" s="26" t="s">
        <v>229</v>
      </c>
      <c r="H27" s="26" t="s">
        <v>230</v>
      </c>
      <c r="I27" s="139">
        <v>4200</v>
      </c>
      <c r="J27" s="139">
        <v>4200</v>
      </c>
      <c r="K27" s="81"/>
      <c r="L27" s="81"/>
      <c r="M27" s="81"/>
      <c r="N27" s="139">
        <v>4200</v>
      </c>
      <c r="O27" s="81"/>
      <c r="P27" s="139"/>
      <c r="Q27" s="139"/>
      <c r="R27" s="139"/>
      <c r="S27" s="139"/>
      <c r="T27" s="139"/>
      <c r="U27" s="139"/>
      <c r="V27" s="139"/>
      <c r="W27" s="139"/>
      <c r="X27" s="139"/>
      <c r="Y27" s="139"/>
    </row>
    <row r="28" ht="20.25" customHeight="1" spans="1:25">
      <c r="A28" s="26" t="s">
        <v>199</v>
      </c>
      <c r="B28" s="26" t="s">
        <v>70</v>
      </c>
      <c r="C28" s="26" t="s">
        <v>231</v>
      </c>
      <c r="D28" s="26" t="s">
        <v>232</v>
      </c>
      <c r="E28" s="26" t="s">
        <v>125</v>
      </c>
      <c r="F28" s="26" t="s">
        <v>126</v>
      </c>
      <c r="G28" s="26" t="s">
        <v>233</v>
      </c>
      <c r="H28" s="26" t="s">
        <v>234</v>
      </c>
      <c r="I28" s="139">
        <v>9900</v>
      </c>
      <c r="J28" s="139">
        <v>9900</v>
      </c>
      <c r="K28" s="81"/>
      <c r="L28" s="81"/>
      <c r="M28" s="81"/>
      <c r="N28" s="139">
        <v>9900</v>
      </c>
      <c r="O28" s="81"/>
      <c r="P28" s="139"/>
      <c r="Q28" s="139"/>
      <c r="R28" s="139"/>
      <c r="S28" s="139"/>
      <c r="T28" s="139"/>
      <c r="U28" s="139"/>
      <c r="V28" s="139"/>
      <c r="W28" s="139"/>
      <c r="X28" s="139"/>
      <c r="Y28" s="139"/>
    </row>
    <row r="29" ht="20.25" customHeight="1" spans="1:25">
      <c r="A29" s="26" t="s">
        <v>199</v>
      </c>
      <c r="B29" s="26" t="s">
        <v>70</v>
      </c>
      <c r="C29" s="26" t="s">
        <v>231</v>
      </c>
      <c r="D29" s="26" t="s">
        <v>232</v>
      </c>
      <c r="E29" s="26" t="s">
        <v>125</v>
      </c>
      <c r="F29" s="26" t="s">
        <v>126</v>
      </c>
      <c r="G29" s="26" t="s">
        <v>235</v>
      </c>
      <c r="H29" s="26" t="s">
        <v>236</v>
      </c>
      <c r="I29" s="139">
        <v>2200</v>
      </c>
      <c r="J29" s="139">
        <v>2200</v>
      </c>
      <c r="K29" s="81"/>
      <c r="L29" s="81"/>
      <c r="M29" s="81"/>
      <c r="N29" s="139">
        <v>2200</v>
      </c>
      <c r="O29" s="81"/>
      <c r="P29" s="139"/>
      <c r="Q29" s="139"/>
      <c r="R29" s="139"/>
      <c r="S29" s="139"/>
      <c r="T29" s="139"/>
      <c r="U29" s="139"/>
      <c r="V29" s="139"/>
      <c r="W29" s="139"/>
      <c r="X29" s="139"/>
      <c r="Y29" s="139"/>
    </row>
    <row r="30" ht="20.25" customHeight="1" spans="1:25">
      <c r="A30" s="26" t="s">
        <v>199</v>
      </c>
      <c r="B30" s="26" t="s">
        <v>70</v>
      </c>
      <c r="C30" s="26" t="s">
        <v>231</v>
      </c>
      <c r="D30" s="26" t="s">
        <v>232</v>
      </c>
      <c r="E30" s="26" t="s">
        <v>125</v>
      </c>
      <c r="F30" s="26" t="s">
        <v>126</v>
      </c>
      <c r="G30" s="26" t="s">
        <v>237</v>
      </c>
      <c r="H30" s="26" t="s">
        <v>238</v>
      </c>
      <c r="I30" s="139">
        <v>2200</v>
      </c>
      <c r="J30" s="139">
        <v>2200</v>
      </c>
      <c r="K30" s="81"/>
      <c r="L30" s="81"/>
      <c r="M30" s="81"/>
      <c r="N30" s="139">
        <v>2200</v>
      </c>
      <c r="O30" s="81"/>
      <c r="P30" s="139"/>
      <c r="Q30" s="139"/>
      <c r="R30" s="139"/>
      <c r="S30" s="139"/>
      <c r="T30" s="139"/>
      <c r="U30" s="139"/>
      <c r="V30" s="139"/>
      <c r="W30" s="139"/>
      <c r="X30" s="139"/>
      <c r="Y30" s="139"/>
    </row>
    <row r="31" ht="20.25" customHeight="1" spans="1:25">
      <c r="A31" s="26" t="s">
        <v>199</v>
      </c>
      <c r="B31" s="26" t="s">
        <v>70</v>
      </c>
      <c r="C31" s="26" t="s">
        <v>231</v>
      </c>
      <c r="D31" s="26" t="s">
        <v>232</v>
      </c>
      <c r="E31" s="26" t="s">
        <v>125</v>
      </c>
      <c r="F31" s="26" t="s">
        <v>126</v>
      </c>
      <c r="G31" s="26" t="s">
        <v>239</v>
      </c>
      <c r="H31" s="26" t="s">
        <v>240</v>
      </c>
      <c r="I31" s="139">
        <v>7700</v>
      </c>
      <c r="J31" s="139">
        <v>7700</v>
      </c>
      <c r="K31" s="81"/>
      <c r="L31" s="81"/>
      <c r="M31" s="81"/>
      <c r="N31" s="139">
        <v>7700</v>
      </c>
      <c r="O31" s="81"/>
      <c r="P31" s="139"/>
      <c r="Q31" s="139"/>
      <c r="R31" s="139"/>
      <c r="S31" s="139"/>
      <c r="T31" s="139"/>
      <c r="U31" s="139"/>
      <c r="V31" s="139"/>
      <c r="W31" s="139"/>
      <c r="X31" s="139"/>
      <c r="Y31" s="139"/>
    </row>
    <row r="32" ht="20.25" customHeight="1" spans="1:25">
      <c r="A32" s="26" t="s">
        <v>199</v>
      </c>
      <c r="B32" s="26" t="s">
        <v>70</v>
      </c>
      <c r="C32" s="26" t="s">
        <v>231</v>
      </c>
      <c r="D32" s="26" t="s">
        <v>232</v>
      </c>
      <c r="E32" s="26" t="s">
        <v>125</v>
      </c>
      <c r="F32" s="26" t="s">
        <v>126</v>
      </c>
      <c r="G32" s="26" t="s">
        <v>241</v>
      </c>
      <c r="H32" s="26" t="s">
        <v>242</v>
      </c>
      <c r="I32" s="139">
        <v>14080</v>
      </c>
      <c r="J32" s="139">
        <v>14080</v>
      </c>
      <c r="K32" s="81"/>
      <c r="L32" s="81"/>
      <c r="M32" s="81"/>
      <c r="N32" s="139">
        <v>14080</v>
      </c>
      <c r="O32" s="81"/>
      <c r="P32" s="139"/>
      <c r="Q32" s="139"/>
      <c r="R32" s="139"/>
      <c r="S32" s="139"/>
      <c r="T32" s="139"/>
      <c r="U32" s="139"/>
      <c r="V32" s="139"/>
      <c r="W32" s="139"/>
      <c r="X32" s="139"/>
      <c r="Y32" s="139"/>
    </row>
    <row r="33" ht="20.25" customHeight="1" spans="1:25">
      <c r="A33" s="26" t="s">
        <v>199</v>
      </c>
      <c r="B33" s="26" t="s">
        <v>70</v>
      </c>
      <c r="C33" s="26" t="s">
        <v>231</v>
      </c>
      <c r="D33" s="26" t="s">
        <v>232</v>
      </c>
      <c r="E33" s="26" t="s">
        <v>125</v>
      </c>
      <c r="F33" s="26" t="s">
        <v>126</v>
      </c>
      <c r="G33" s="26" t="s">
        <v>243</v>
      </c>
      <c r="H33" s="26" t="s">
        <v>244</v>
      </c>
      <c r="I33" s="139">
        <v>1650</v>
      </c>
      <c r="J33" s="139">
        <v>1650</v>
      </c>
      <c r="K33" s="81"/>
      <c r="L33" s="81"/>
      <c r="M33" s="81"/>
      <c r="N33" s="139">
        <v>1650</v>
      </c>
      <c r="O33" s="81"/>
      <c r="P33" s="139"/>
      <c r="Q33" s="139"/>
      <c r="R33" s="139"/>
      <c r="S33" s="139"/>
      <c r="T33" s="139"/>
      <c r="U33" s="139"/>
      <c r="V33" s="139"/>
      <c r="W33" s="139"/>
      <c r="X33" s="139"/>
      <c r="Y33" s="139"/>
    </row>
    <row r="34" ht="20.25" customHeight="1" spans="1:25">
      <c r="A34" s="26" t="s">
        <v>199</v>
      </c>
      <c r="B34" s="26" t="s">
        <v>70</v>
      </c>
      <c r="C34" s="26" t="s">
        <v>231</v>
      </c>
      <c r="D34" s="26" t="s">
        <v>232</v>
      </c>
      <c r="E34" s="26" t="s">
        <v>125</v>
      </c>
      <c r="F34" s="26" t="s">
        <v>126</v>
      </c>
      <c r="G34" s="26" t="s">
        <v>245</v>
      </c>
      <c r="H34" s="26" t="s">
        <v>246</v>
      </c>
      <c r="I34" s="139">
        <v>550</v>
      </c>
      <c r="J34" s="139">
        <v>550</v>
      </c>
      <c r="K34" s="81"/>
      <c r="L34" s="81"/>
      <c r="M34" s="81"/>
      <c r="N34" s="139">
        <v>550</v>
      </c>
      <c r="O34" s="81"/>
      <c r="P34" s="139"/>
      <c r="Q34" s="139"/>
      <c r="R34" s="139"/>
      <c r="S34" s="139"/>
      <c r="T34" s="139"/>
      <c r="U34" s="139"/>
      <c r="V34" s="139"/>
      <c r="W34" s="139"/>
      <c r="X34" s="139"/>
      <c r="Y34" s="139"/>
    </row>
    <row r="35" ht="20.25" customHeight="1" spans="1:25">
      <c r="A35" s="26" t="s">
        <v>199</v>
      </c>
      <c r="B35" s="26" t="s">
        <v>70</v>
      </c>
      <c r="C35" s="26" t="s">
        <v>231</v>
      </c>
      <c r="D35" s="26" t="s">
        <v>232</v>
      </c>
      <c r="E35" s="26" t="s">
        <v>125</v>
      </c>
      <c r="F35" s="26" t="s">
        <v>126</v>
      </c>
      <c r="G35" s="26" t="s">
        <v>247</v>
      </c>
      <c r="H35" s="26" t="s">
        <v>248</v>
      </c>
      <c r="I35" s="139">
        <v>550</v>
      </c>
      <c r="J35" s="139">
        <v>550</v>
      </c>
      <c r="K35" s="81"/>
      <c r="L35" s="81"/>
      <c r="M35" s="81"/>
      <c r="N35" s="139">
        <v>550</v>
      </c>
      <c r="O35" s="81"/>
      <c r="P35" s="139"/>
      <c r="Q35" s="139"/>
      <c r="R35" s="139"/>
      <c r="S35" s="139"/>
      <c r="T35" s="139"/>
      <c r="U35" s="139"/>
      <c r="V35" s="139"/>
      <c r="W35" s="139"/>
      <c r="X35" s="139"/>
      <c r="Y35" s="139"/>
    </row>
    <row r="36" ht="20.25" customHeight="1" spans="1:25">
      <c r="A36" s="26" t="s">
        <v>199</v>
      </c>
      <c r="B36" s="26" t="s">
        <v>70</v>
      </c>
      <c r="C36" s="26" t="s">
        <v>249</v>
      </c>
      <c r="D36" s="26" t="s">
        <v>250</v>
      </c>
      <c r="E36" s="26" t="s">
        <v>101</v>
      </c>
      <c r="F36" s="26" t="s">
        <v>102</v>
      </c>
      <c r="G36" s="26" t="s">
        <v>251</v>
      </c>
      <c r="H36" s="26" t="s">
        <v>252</v>
      </c>
      <c r="I36" s="139">
        <v>100800</v>
      </c>
      <c r="J36" s="139">
        <v>100800</v>
      </c>
      <c r="K36" s="81"/>
      <c r="L36" s="81"/>
      <c r="M36" s="81"/>
      <c r="N36" s="139">
        <v>100800</v>
      </c>
      <c r="O36" s="81"/>
      <c r="P36" s="139"/>
      <c r="Q36" s="139"/>
      <c r="R36" s="139"/>
      <c r="S36" s="139"/>
      <c r="T36" s="139"/>
      <c r="U36" s="139"/>
      <c r="V36" s="139"/>
      <c r="W36" s="139"/>
      <c r="X36" s="139"/>
      <c r="Y36" s="139"/>
    </row>
    <row r="37" ht="20.25" customHeight="1" spans="1:25">
      <c r="A37" s="26" t="s">
        <v>199</v>
      </c>
      <c r="B37" s="26" t="s">
        <v>70</v>
      </c>
      <c r="C37" s="26" t="s">
        <v>253</v>
      </c>
      <c r="D37" s="26" t="s">
        <v>254</v>
      </c>
      <c r="E37" s="26" t="s">
        <v>125</v>
      </c>
      <c r="F37" s="26" t="s">
        <v>126</v>
      </c>
      <c r="G37" s="26" t="s">
        <v>208</v>
      </c>
      <c r="H37" s="26" t="s">
        <v>209</v>
      </c>
      <c r="I37" s="139">
        <v>92400</v>
      </c>
      <c r="J37" s="139">
        <v>92400</v>
      </c>
      <c r="K37" s="81"/>
      <c r="L37" s="81"/>
      <c r="M37" s="81"/>
      <c r="N37" s="139">
        <v>92400</v>
      </c>
      <c r="O37" s="81"/>
      <c r="P37" s="139"/>
      <c r="Q37" s="139"/>
      <c r="R37" s="139"/>
      <c r="S37" s="139"/>
      <c r="T37" s="139"/>
      <c r="U37" s="139"/>
      <c r="V37" s="139"/>
      <c r="W37" s="139"/>
      <c r="X37" s="139"/>
      <c r="Y37" s="139"/>
    </row>
    <row r="38" ht="17.25" customHeight="1" spans="1:25">
      <c r="A38" s="202" t="s">
        <v>171</v>
      </c>
      <c r="B38" s="203"/>
      <c r="C38" s="214"/>
      <c r="D38" s="214"/>
      <c r="E38" s="214"/>
      <c r="F38" s="214"/>
      <c r="G38" s="214"/>
      <c r="H38" s="215"/>
      <c r="I38" s="139">
        <v>2475398</v>
      </c>
      <c r="J38" s="139">
        <v>2475398</v>
      </c>
      <c r="K38" s="139"/>
      <c r="L38" s="139"/>
      <c r="M38" s="139"/>
      <c r="N38" s="139">
        <v>2475398</v>
      </c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38:H3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G22" sqref="G22"/>
    </sheetView>
  </sheetViews>
  <sheetFormatPr defaultColWidth="9.14166666666667" defaultRowHeight="14.25" customHeight="1"/>
  <cols>
    <col min="1" max="1" width="19.75" customWidth="1"/>
    <col min="2" max="2" width="13.425" customWidth="1"/>
    <col min="3" max="3" width="18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96"/>
      <c r="E1" s="62"/>
      <c r="F1" s="62"/>
      <c r="G1" s="62"/>
      <c r="H1" s="62"/>
      <c r="U1" s="196"/>
      <c r="W1" s="197" t="s">
        <v>255</v>
      </c>
    </row>
    <row r="2" ht="46.5" customHeight="1" spans="1:23">
      <c r="A2" s="64" t="str">
        <f>"2026"&amp;"年部门项目支出预算表"</f>
        <v>2026年部门项目支出预算表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</row>
    <row r="3" ht="13.5" customHeight="1" spans="1:23">
      <c r="A3" s="65" t="str">
        <f>"单位名称："&amp;"昆明市东川区森林病虫害防治检疫站"</f>
        <v>单位名称：昆明市东川区森林病虫害防治检疫站</v>
      </c>
      <c r="B3" s="66"/>
      <c r="C3" s="66"/>
      <c r="D3" s="66"/>
      <c r="E3" s="66"/>
      <c r="F3" s="66"/>
      <c r="G3" s="66"/>
      <c r="H3" s="66"/>
      <c r="I3" s="67"/>
      <c r="J3" s="67"/>
      <c r="K3" s="67"/>
      <c r="L3" s="67"/>
      <c r="M3" s="67"/>
      <c r="N3" s="67"/>
      <c r="O3" s="67"/>
      <c r="P3" s="67"/>
      <c r="Q3" s="67"/>
      <c r="U3" s="196"/>
      <c r="W3" s="168" t="s">
        <v>1</v>
      </c>
    </row>
    <row r="4" ht="21.75" customHeight="1" spans="1:23">
      <c r="A4" s="69" t="s">
        <v>256</v>
      </c>
      <c r="B4" s="70" t="s">
        <v>182</v>
      </c>
      <c r="C4" s="69" t="s">
        <v>183</v>
      </c>
      <c r="D4" s="69" t="s">
        <v>257</v>
      </c>
      <c r="E4" s="70" t="s">
        <v>184</v>
      </c>
      <c r="F4" s="70" t="s">
        <v>185</v>
      </c>
      <c r="G4" s="70" t="s">
        <v>258</v>
      </c>
      <c r="H4" s="70" t="s">
        <v>259</v>
      </c>
      <c r="I4" s="85" t="s">
        <v>55</v>
      </c>
      <c r="J4" s="13" t="s">
        <v>260</v>
      </c>
      <c r="K4" s="14"/>
      <c r="L4" s="14"/>
      <c r="M4" s="15"/>
      <c r="N4" s="13" t="s">
        <v>190</v>
      </c>
      <c r="O4" s="14"/>
      <c r="P4" s="15"/>
      <c r="Q4" s="70" t="s">
        <v>61</v>
      </c>
      <c r="R4" s="13" t="s">
        <v>62</v>
      </c>
      <c r="S4" s="14"/>
      <c r="T4" s="14"/>
      <c r="U4" s="14"/>
      <c r="V4" s="14"/>
      <c r="W4" s="15"/>
    </row>
    <row r="5" ht="21.75" customHeight="1" spans="1:23">
      <c r="A5" s="71"/>
      <c r="B5" s="86"/>
      <c r="C5" s="71"/>
      <c r="D5" s="71"/>
      <c r="E5" s="72"/>
      <c r="F5" s="72"/>
      <c r="G5" s="72"/>
      <c r="H5" s="72"/>
      <c r="I5" s="86"/>
      <c r="J5" s="198" t="s">
        <v>58</v>
      </c>
      <c r="K5" s="199"/>
      <c r="L5" s="70" t="s">
        <v>59</v>
      </c>
      <c r="M5" s="70" t="s">
        <v>60</v>
      </c>
      <c r="N5" s="70" t="s">
        <v>58</v>
      </c>
      <c r="O5" s="70" t="s">
        <v>59</v>
      </c>
      <c r="P5" s="70" t="s">
        <v>60</v>
      </c>
      <c r="Q5" s="72"/>
      <c r="R5" s="70" t="s">
        <v>57</v>
      </c>
      <c r="S5" s="70" t="s">
        <v>64</v>
      </c>
      <c r="T5" s="70" t="s">
        <v>196</v>
      </c>
      <c r="U5" s="70" t="s">
        <v>66</v>
      </c>
      <c r="V5" s="70" t="s">
        <v>67</v>
      </c>
      <c r="W5" s="70" t="s">
        <v>68</v>
      </c>
    </row>
    <row r="6" ht="21" customHeight="1" spans="1:23">
      <c r="A6" s="86"/>
      <c r="B6" s="86"/>
      <c r="C6" s="86"/>
      <c r="D6" s="86"/>
      <c r="E6" s="86"/>
      <c r="F6" s="86"/>
      <c r="G6" s="86"/>
      <c r="H6" s="86"/>
      <c r="I6" s="86"/>
      <c r="J6" s="200" t="s">
        <v>57</v>
      </c>
      <c r="K6" s="201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</row>
    <row r="7" ht="39.75" customHeight="1" spans="1:23">
      <c r="A7" s="74"/>
      <c r="B7" s="76"/>
      <c r="C7" s="74"/>
      <c r="D7" s="74"/>
      <c r="E7" s="75"/>
      <c r="F7" s="75"/>
      <c r="G7" s="75"/>
      <c r="H7" s="75"/>
      <c r="I7" s="76"/>
      <c r="J7" s="21" t="s">
        <v>57</v>
      </c>
      <c r="K7" s="21" t="s">
        <v>261</v>
      </c>
      <c r="L7" s="75"/>
      <c r="M7" s="75"/>
      <c r="N7" s="75"/>
      <c r="O7" s="75"/>
      <c r="P7" s="75"/>
      <c r="Q7" s="75"/>
      <c r="R7" s="75"/>
      <c r="S7" s="75"/>
      <c r="T7" s="75"/>
      <c r="U7" s="76"/>
      <c r="V7" s="75"/>
      <c r="W7" s="75"/>
    </row>
    <row r="8" ht="15" customHeight="1" spans="1:23">
      <c r="A8" s="77">
        <v>1</v>
      </c>
      <c r="B8" s="77">
        <v>2</v>
      </c>
      <c r="C8" s="77">
        <v>3</v>
      </c>
      <c r="D8" s="77">
        <v>4</v>
      </c>
      <c r="E8" s="77">
        <v>5</v>
      </c>
      <c r="F8" s="77">
        <v>6</v>
      </c>
      <c r="G8" s="77">
        <v>7</v>
      </c>
      <c r="H8" s="77">
        <v>8</v>
      </c>
      <c r="I8" s="77">
        <v>9</v>
      </c>
      <c r="J8" s="77">
        <v>10</v>
      </c>
      <c r="K8" s="77">
        <v>11</v>
      </c>
      <c r="L8" s="87">
        <v>12</v>
      </c>
      <c r="M8" s="87">
        <v>13</v>
      </c>
      <c r="N8" s="87">
        <v>14</v>
      </c>
      <c r="O8" s="87">
        <v>15</v>
      </c>
      <c r="P8" s="87">
        <v>16</v>
      </c>
      <c r="Q8" s="87">
        <v>17</v>
      </c>
      <c r="R8" s="87">
        <v>18</v>
      </c>
      <c r="S8" s="87">
        <v>19</v>
      </c>
      <c r="T8" s="87">
        <v>20</v>
      </c>
      <c r="U8" s="77">
        <v>21</v>
      </c>
      <c r="V8" s="87">
        <v>22</v>
      </c>
      <c r="W8" s="77">
        <v>23</v>
      </c>
    </row>
    <row r="9" ht="21.75" customHeight="1" spans="1:23">
      <c r="A9" s="124" t="s">
        <v>262</v>
      </c>
      <c r="B9" s="124" t="s">
        <v>263</v>
      </c>
      <c r="C9" s="124" t="s">
        <v>264</v>
      </c>
      <c r="D9" s="124" t="s">
        <v>70</v>
      </c>
      <c r="E9" s="124" t="s">
        <v>107</v>
      </c>
      <c r="F9" s="124" t="s">
        <v>108</v>
      </c>
      <c r="G9" s="124" t="s">
        <v>251</v>
      </c>
      <c r="H9" s="124" t="s">
        <v>252</v>
      </c>
      <c r="I9" s="139">
        <v>8924.5</v>
      </c>
      <c r="J9" s="139">
        <v>8924.5</v>
      </c>
      <c r="K9" s="139">
        <v>8924.5</v>
      </c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</row>
    <row r="10" ht="21.75" customHeight="1" spans="1:23">
      <c r="A10" s="124" t="s">
        <v>262</v>
      </c>
      <c r="B10" s="124" t="s">
        <v>265</v>
      </c>
      <c r="C10" s="124" t="s">
        <v>266</v>
      </c>
      <c r="D10" s="124" t="s">
        <v>70</v>
      </c>
      <c r="E10" s="124" t="s">
        <v>109</v>
      </c>
      <c r="F10" s="124" t="s">
        <v>110</v>
      </c>
      <c r="G10" s="124" t="s">
        <v>267</v>
      </c>
      <c r="H10" s="124" t="s">
        <v>268</v>
      </c>
      <c r="I10" s="139">
        <v>16008</v>
      </c>
      <c r="J10" s="139">
        <v>16008</v>
      </c>
      <c r="K10" s="139">
        <v>16008</v>
      </c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</row>
    <row r="11" ht="18.75" customHeight="1" spans="1:23">
      <c r="A11" s="202" t="s">
        <v>171</v>
      </c>
      <c r="B11" s="203"/>
      <c r="C11" s="203"/>
      <c r="D11" s="203"/>
      <c r="E11" s="203"/>
      <c r="F11" s="203"/>
      <c r="G11" s="203"/>
      <c r="H11" s="204"/>
      <c r="I11" s="139">
        <v>24932.5</v>
      </c>
      <c r="J11" s="139">
        <v>24932.5</v>
      </c>
      <c r="K11" s="139">
        <v>24932.5</v>
      </c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63" t="s">
        <v>269</v>
      </c>
    </row>
    <row r="2" ht="39.75" customHeight="1" spans="1:10">
      <c r="A2" s="121" t="str">
        <f>"2026"&amp;"年部门项目支出绩效目标表"</f>
        <v>2026年部门项目支出绩效目标表</v>
      </c>
      <c r="B2" s="64"/>
      <c r="C2" s="64"/>
      <c r="D2" s="64"/>
      <c r="E2" s="64"/>
      <c r="F2" s="122"/>
      <c r="G2" s="64"/>
      <c r="H2" s="122"/>
      <c r="I2" s="122"/>
      <c r="J2" s="64"/>
    </row>
    <row r="3" ht="17.25" customHeight="1" spans="1:10">
      <c r="A3" s="65" t="str">
        <f>"单位名称："&amp;"昆明市东川区森林病虫害防治检疫站"</f>
        <v>单位名称：昆明市东川区森林病虫害防治检疫站</v>
      </c>
    </row>
    <row r="4" ht="44.25" customHeight="1" spans="1:10">
      <c r="A4" s="21" t="s">
        <v>183</v>
      </c>
      <c r="B4" s="21" t="s">
        <v>270</v>
      </c>
      <c r="C4" s="21" t="s">
        <v>271</v>
      </c>
      <c r="D4" s="21" t="s">
        <v>272</v>
      </c>
      <c r="E4" s="21" t="s">
        <v>273</v>
      </c>
      <c r="F4" s="123" t="s">
        <v>274</v>
      </c>
      <c r="G4" s="21" t="s">
        <v>275</v>
      </c>
      <c r="H4" s="123" t="s">
        <v>276</v>
      </c>
      <c r="I4" s="123" t="s">
        <v>277</v>
      </c>
      <c r="J4" s="21" t="s">
        <v>278</v>
      </c>
    </row>
    <row r="5" ht="18.75" customHeight="1" spans="1:10">
      <c r="A5" s="194">
        <v>1</v>
      </c>
      <c r="B5" s="194">
        <v>2</v>
      </c>
      <c r="C5" s="194">
        <v>3</v>
      </c>
      <c r="D5" s="194">
        <v>4</v>
      </c>
      <c r="E5" s="194">
        <v>5</v>
      </c>
      <c r="F5" s="87">
        <v>6</v>
      </c>
      <c r="G5" s="194">
        <v>7</v>
      </c>
      <c r="H5" s="87">
        <v>8</v>
      </c>
      <c r="I5" s="87">
        <v>9</v>
      </c>
      <c r="J5" s="194">
        <v>10</v>
      </c>
    </row>
    <row r="6" ht="42" customHeight="1" spans="1:10">
      <c r="A6" s="22" t="s">
        <v>70</v>
      </c>
      <c r="B6" s="124"/>
      <c r="C6" s="124"/>
      <c r="D6" s="124"/>
      <c r="E6" s="59"/>
      <c r="F6" s="125"/>
      <c r="G6" s="59"/>
      <c r="H6" s="125"/>
      <c r="I6" s="125"/>
      <c r="J6" s="59"/>
    </row>
    <row r="7" ht="42" customHeight="1" spans="1:10">
      <c r="A7" s="195" t="s">
        <v>266</v>
      </c>
      <c r="B7" s="78" t="s">
        <v>279</v>
      </c>
      <c r="C7" s="78" t="s">
        <v>280</v>
      </c>
      <c r="D7" s="78" t="s">
        <v>281</v>
      </c>
      <c r="E7" s="22" t="s">
        <v>282</v>
      </c>
      <c r="F7" s="78" t="s">
        <v>283</v>
      </c>
      <c r="G7" s="22" t="s">
        <v>284</v>
      </c>
      <c r="H7" s="78" t="s">
        <v>285</v>
      </c>
      <c r="I7" s="78" t="s">
        <v>286</v>
      </c>
      <c r="J7" s="22" t="s">
        <v>287</v>
      </c>
    </row>
    <row r="8" ht="42" customHeight="1" spans="1:10">
      <c r="A8" s="195" t="s">
        <v>266</v>
      </c>
      <c r="B8" s="78" t="s">
        <v>279</v>
      </c>
      <c r="C8" s="78" t="s">
        <v>288</v>
      </c>
      <c r="D8" s="78" t="s">
        <v>289</v>
      </c>
      <c r="E8" s="22" t="s">
        <v>290</v>
      </c>
      <c r="F8" s="78" t="s">
        <v>283</v>
      </c>
      <c r="G8" s="22" t="s">
        <v>291</v>
      </c>
      <c r="H8" s="78" t="s">
        <v>292</v>
      </c>
      <c r="I8" s="78" t="s">
        <v>293</v>
      </c>
      <c r="J8" s="22" t="s">
        <v>294</v>
      </c>
    </row>
    <row r="9" ht="42" customHeight="1" spans="1:10">
      <c r="A9" s="195" t="s">
        <v>266</v>
      </c>
      <c r="B9" s="78" t="s">
        <v>279</v>
      </c>
      <c r="C9" s="78" t="s">
        <v>295</v>
      </c>
      <c r="D9" s="78" t="s">
        <v>296</v>
      </c>
      <c r="E9" s="22" t="s">
        <v>297</v>
      </c>
      <c r="F9" s="78" t="s">
        <v>298</v>
      </c>
      <c r="G9" s="22" t="s">
        <v>299</v>
      </c>
      <c r="H9" s="78" t="s">
        <v>292</v>
      </c>
      <c r="I9" s="78" t="s">
        <v>286</v>
      </c>
      <c r="J9" s="22" t="s">
        <v>300</v>
      </c>
    </row>
    <row r="10" ht="42" customHeight="1" spans="1:10">
      <c r="A10" s="195" t="s">
        <v>264</v>
      </c>
      <c r="B10" s="78" t="s">
        <v>279</v>
      </c>
      <c r="C10" s="78" t="s">
        <v>280</v>
      </c>
      <c r="D10" s="78" t="s">
        <v>281</v>
      </c>
      <c r="E10" s="22" t="s">
        <v>301</v>
      </c>
      <c r="F10" s="78" t="s">
        <v>283</v>
      </c>
      <c r="G10" s="22" t="s">
        <v>284</v>
      </c>
      <c r="H10" s="78" t="s">
        <v>285</v>
      </c>
      <c r="I10" s="78" t="s">
        <v>286</v>
      </c>
      <c r="J10" s="22" t="s">
        <v>287</v>
      </c>
    </row>
    <row r="11" ht="42" customHeight="1" spans="1:10">
      <c r="A11" s="195" t="s">
        <v>264</v>
      </c>
      <c r="B11" s="78" t="s">
        <v>279</v>
      </c>
      <c r="C11" s="78" t="s">
        <v>288</v>
      </c>
      <c r="D11" s="78" t="s">
        <v>302</v>
      </c>
      <c r="E11" s="22" t="s">
        <v>290</v>
      </c>
      <c r="F11" s="78" t="s">
        <v>283</v>
      </c>
      <c r="G11" s="22" t="s">
        <v>291</v>
      </c>
      <c r="H11" s="78" t="s">
        <v>292</v>
      </c>
      <c r="I11" s="78" t="s">
        <v>293</v>
      </c>
      <c r="J11" s="22" t="s">
        <v>294</v>
      </c>
    </row>
    <row r="12" ht="42" customHeight="1" spans="1:10">
      <c r="A12" s="195" t="s">
        <v>264</v>
      </c>
      <c r="B12" s="78" t="s">
        <v>279</v>
      </c>
      <c r="C12" s="78" t="s">
        <v>295</v>
      </c>
      <c r="D12" s="78" t="s">
        <v>296</v>
      </c>
      <c r="E12" s="22" t="s">
        <v>297</v>
      </c>
      <c r="F12" s="78" t="s">
        <v>298</v>
      </c>
      <c r="G12" s="22" t="s">
        <v>299</v>
      </c>
      <c r="H12" s="78" t="s">
        <v>292</v>
      </c>
      <c r="I12" s="78" t="s">
        <v>286</v>
      </c>
      <c r="J12" s="22" t="s">
        <v>300</v>
      </c>
    </row>
  </sheetData>
  <mergeCells count="6">
    <mergeCell ref="A2:J2"/>
    <mergeCell ref="A3:H3"/>
    <mergeCell ref="A7:A9"/>
    <mergeCell ref="A10:A12"/>
    <mergeCell ref="B7:B9"/>
    <mergeCell ref="B10:B12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2026-03-10T08:53:00Z</dcterms:created>
  <dcterms:modified xsi:type="dcterms:W3CDTF">2026-03-16T02:07:40Z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051E9218E78D4528B0E00E1E53DEB330_13</vt:lpwstr>
  </property>
  <property fmtid="{D5CDD505-2E9C-101B-9397-08002B2CF9AE}" pid="4" name="CalculationRule">
    <vt:i4>0</vt:i4>
  </property>
</Properties>
</file>