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<sst xmlns="http://schemas.openxmlformats.org/spreadsheetml/2006/main" count="1233" uniqueCount="453">
  <si>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</si>
  <si>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</si>
  <si>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</si>
  <si>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</si>
  <si>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</si>
  <si>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</si>
  <si>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</si>
  <si>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</si>
  <si>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</si>
  <si>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</si>
  <si>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</si>
  <si>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</si>
  <si>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</si>
  <si>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</si>
  <si>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</si>
  <si>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</si>
  <si>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</si>
  <si>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</si>
  <si>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</si>
  <si>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</si>
  <si>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</si>
  <si>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</si>
  <si>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</si>
  <si>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</si>
  <si>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</si>
  <si>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</si>
  <si>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</si>
  <si>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</si>
  <si>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</si>
  <si>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</si>
  <si>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</si>
  <si>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</si>
  <si>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</si>
  <si>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</si>
  <si>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</si>
  <si>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</si>
  <si>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</si>
  <si>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</si>
  <si>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</si>
  <si>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</si>
  <si>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</si>
  <si>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</si>
  <si>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</si>
  <si>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</si>
  <si>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</si>
  <si>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</si>
  <si>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</si>
  <si>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</si>
  <si>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</si>
  <si>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</si>
  <si>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</si>
  <si>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</si>
  <si>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</si>
  <si>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</si>
  <si>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</si>
  <si>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</si>
  <si>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</si>
  <si>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</si>
  <si>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</si>
  <si>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</si>
  <si>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</si>
  <si>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</si>
  <si>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</si>
  <si>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</si>
  <si>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</si>
  <si>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</si>
  <si>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</si>
  <si>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</si>
  <si>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</si>
  <si>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</si>
  <si>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昆明市东川区乌龙镇中心学校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</si>
  <si>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</si>
  <si>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</si>
  <si>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</si>
  <si>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</si>
  <si>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</si>
  <si>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</si>
  <si>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</si>
  <si>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</si>
  <si>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</si>
  <si>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</si>
  <si>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</si>
  <si>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</si>
  <si>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</si>
  <si>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</si>
  <si>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</si>
  <si>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</si>
  <si>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</si>
  <si>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</si>
  <si>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</si>
  <si>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</si>
  <si>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</si>
  <si>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</si>
  <si>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</si>
  <si>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</si>
  <si>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</si>
  <si>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</si>
  <si>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</si>
  <si>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</si>
  <si>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</si>
  <si>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</si>
  <si>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</si>
  <si>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</si>
  <si>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</si>
  <si>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</si>
  <si>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</si>
  <si>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</si>
  <si>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</si>
  <si>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</si>
  <si>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</si>
  <si>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</si>
  <si>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</si>
  <si>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</si>
  <si>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</si>
  <si>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</si>
  <si>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</si>
  <si>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</si>
  <si>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</si>
  <si>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</si>
  <si>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</si>
  <si>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</si>
  <si>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</si>
  <si>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</si>
  <si>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</si>
  <si>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</si>
  <si>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</si>
  <si>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</si>
  <si>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</si>
  <si>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</si>
  <si>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</si>
  <si>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</si>
  <si>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</si>
  <si>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</si>
  <si>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</si>
  <si>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</si>
  <si>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</si>
  <si>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</si>
  <si>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</si>
  <si>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</si>
  <si>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</si>
  <si>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</si>
  <si>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</si>
  <si>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</si>
  <si>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</si>
  <si>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</si>
  <si>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</si>
  <si>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</si>
  <si>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</si>
  <si>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</si>
  <si>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</si>
  <si>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</si>
  <si>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</si>
  <si>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</si>
  <si>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</si>
  <si>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</si>
  <si>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</si>
  <si>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</si>
  <si>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</si>
  <si>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</si>
  <si>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</si>
  <si>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</si>
  <si>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</si>
  <si>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</si>
  <si>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</si>
  <si>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</si>
  <si>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</si>
  <si>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</si>
  <si>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</si>
  <si>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</si>
  <si>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</si>
  <si>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</si>
  <si>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</si>
  <si>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</si>
  <si>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</si>
  <si>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</si>
  <si>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</si>
  <si>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</si>
  <si>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</si>
  <si>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</si>
  <si>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</si>
  <si>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</si>
  <si>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</si>
  <si>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</si>
  <si>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</si>
  <si>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</si>
  <si>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</si>
  <si>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</si>
  <si>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</si>
  <si>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</si>
  <si>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</si>
  <si>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</si>
  <si>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</si>
  <si>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备注：昆明市东川区乌龙镇中心学校2026年度无一般公共预算“三公”经费支出预算支出情况，此表无数据。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</si>
  <si>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</si>
  <si>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</si>
  <si>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</si>
  <si>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</si>
  <si>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</si>
  <si>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</si>
  <si>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</si>
  <si>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</si>
  <si>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</si>
  <si>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</si>
  <si>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</si>
  <si>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</si>
  <si>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</si>
  <si>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</si>
  <si>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</si>
  <si>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</si>
  <si>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</si>
  <si>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</si>
  <si>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</si>
  <si>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</si>
  <si>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</si>
  <si>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530113210000000002676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</si>
  <si>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</si>
  <si>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</si>
  <si>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</si>
  <si>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</si>
  <si>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</si>
  <si>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</si>
  <si>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</si>
  <si>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</si>
  <si>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</si>
  <si>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530113210000000002677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</si>
  <si>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</si>
  <si>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</si>
  <si>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</si>
  <si>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</si>
  <si>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</si>
  <si>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</si>
  <si>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</si>
  <si>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</si>
  <si>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</si>
  <si>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</si>
  <si>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</si>
  <si>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530113210000000002678</t>
  </si>
  <si>
    <t>30113</t>
  </si>
  <si>
    <t>530113210000000002685</t>
  </si>
  <si>
    <t>离退休公用经费</t>
  </si>
  <si>
    <t>30299</t>
  </si>
  <si>
    <t>其他商品和服务支出</t>
  </si>
  <si>
    <t>530113221100000450304</t>
  </si>
  <si>
    <t>离退休生活补助</t>
  </si>
  <si>
    <t>30305</t>
  </si>
  <si>
    <t>生活补助</t>
  </si>
  <si>
    <t>530113221100000459336</t>
  </si>
  <si>
    <t>工会经费</t>
  </si>
  <si>
    <t>30228</t>
  </si>
  <si>
    <t>530113231100001201353</t>
  </si>
  <si>
    <t>编外聘用人员支出</t>
  </si>
  <si>
    <t>30199</t>
  </si>
  <si>
    <t>其他工资福利支出</t>
  </si>
  <si>
    <t>530113231100001499827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</si>
  <si>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</si>
  <si>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</si>
  <si>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</si>
  <si>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</si>
  <si>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</si>
  <si>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</si>
  <si>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</si>
  <si>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</si>
  <si>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</si>
  <si>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530113261100004988660</t>
  </si>
  <si>
    <t>事业单位职工伤残抚恤资金</t>
  </si>
  <si>
    <t>30304</t>
  </si>
  <si>
    <t>抚恤金</t>
  </si>
  <si>
    <t>530113261100004990917</t>
  </si>
  <si>
    <t>遗属补助经费</t>
  </si>
  <si>
    <t>事业发展类</t>
  </si>
  <si>
    <t>530113241100002276325</t>
  </si>
  <si>
    <t>公办幼儿园保教费项目资金</t>
  </si>
  <si>
    <t>30201</t>
  </si>
  <si>
    <t>办公费</t>
  </si>
  <si>
    <t>30226</t>
  </si>
  <si>
    <t>劳务费</t>
  </si>
  <si>
    <t>530113251100003705148</t>
  </si>
  <si>
    <t>教育自有资金</t>
  </si>
  <si>
    <t>530113251100003706992</t>
  </si>
  <si>
    <t>单位资金收支专户利息资金</t>
  </si>
  <si>
    <t>530113251100004636901</t>
  </si>
  <si>
    <t>伙食费自有资金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</si>
  <si>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</si>
  <si>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</si>
  <si>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</si>
  <si>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</si>
  <si>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</si>
  <si>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</si>
  <si>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</si>
  <si>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</si>
  <si>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</si>
  <si>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</si>
  <si>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</si>
  <si>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</si>
  <si>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提升资金使用率情况</t>
  </si>
  <si>
    <t>=</t>
  </si>
  <si>
    <t>得到提升</t>
  </si>
  <si>
    <t>%</t>
  </si>
  <si>
    <t>定性指标</t>
  </si>
  <si>
    <t>项目资金使用情况</t>
  </si>
  <si>
    <t>效益指标</t>
  </si>
  <si>
    <t>社会效益</t>
  </si>
  <si>
    <t>提升社会对教育的认同感</t>
  </si>
  <si>
    <t>群众对教育的认可</t>
  </si>
  <si>
    <t>满意度指标</t>
  </si>
  <si>
    <t>服务对象满意度</t>
  </si>
  <si>
    <t>学校师生满意度</t>
  </si>
  <si>
    <t>&gt;=</t>
  </si>
  <si>
    <t>95</t>
  </si>
  <si>
    <t>定量指标</t>
  </si>
  <si>
    <t>学校师生满意情况</t>
  </si>
  <si>
    <t>公办幼儿园教育教学质量提升情况</t>
  </si>
  <si>
    <t>时效指标</t>
  </si>
  <si>
    <t>项目实施年限</t>
  </si>
  <si>
    <t>当年完成</t>
  </si>
  <si>
    <t>项目完成时间要求</t>
  </si>
  <si>
    <t>解决公办幼儿园师资紧张问题</t>
  </si>
  <si>
    <t>得到缓解</t>
  </si>
  <si>
    <t>改善公办幼儿园办学条件情况</t>
  </si>
  <si>
    <t>得到改善</t>
  </si>
  <si>
    <t>师生满意度</t>
  </si>
  <si>
    <t>问卷调查</t>
  </si>
  <si>
    <t>社会对公办幼儿园的满意度</t>
  </si>
  <si>
    <t>90</t>
  </si>
  <si>
    <t>做好本部门人员、公用经费保障，按规定落实干部职工各项待遇，支持部门正常履职。</t>
  </si>
  <si>
    <t>数量指标</t>
  </si>
  <si>
    <t>遗属补助发放人数</t>
  </si>
  <si>
    <t>一</t>
  </si>
  <si>
    <t>人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</si>
  <si>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</si>
  <si>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</si>
  <si>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</si>
  <si>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</si>
  <si>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</si>
  <si>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</si>
  <si>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教育自有资金，包含捐赠款、其他教育收入等。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</si>
  <si>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</si>
  <si>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单位享受伤残抚恤人数</t>
  </si>
  <si>
    <t>1.00</t>
  </si>
  <si>
    <t>享受伤残抚恤人数</t>
  </si>
  <si>
    <t>改善单位因公伤残人员康复条件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</si>
  <si>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</si>
  <si>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</si>
  <si>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</si>
  <si>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</si>
  <si>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</si>
  <si>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</si>
  <si>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</si>
  <si>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享受补助职工及其家庭满意度情况</t>
  </si>
  <si>
    <t>项目完成时间</t>
  </si>
  <si>
    <t>提升资金使用效率</t>
  </si>
  <si>
    <t>群众满意度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</si>
  <si>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</si>
  <si>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</si>
  <si>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</si>
  <si>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</si>
  <si>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备注：昆明市东川区乌龙镇中心学校2026年度无政府性基金支出预算支出情况，此表无数据。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</si>
  <si>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</si>
  <si>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</si>
  <si>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</si>
  <si>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</si>
  <si>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</si>
  <si>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</si>
  <si>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</si>
  <si>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</si>
  <si>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</si>
  <si>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</si>
  <si>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</si>
  <si>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备注：昆明市东川区乌龙镇中心学校2026年度无部门政府采购预算支出情况，此表无数据。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</si>
  <si>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</si>
  <si>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</si>
  <si>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</si>
  <si>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</si>
  <si>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</si>
  <si>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</si>
  <si>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</si>
  <si>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备注：昆明市东川区乌龙镇中心学校2026年度无部门政府购买服务预算支出情况，此表无数据。</t>
  </si>
  <si>
    <t>预算09-1表</t>
  </si>
  <si>
    <t>单位名称（项目）</t>
  </si>
  <si>
    <t>地区</t>
  </si>
  <si>
    <t>备注：昆明市东川区乌龙镇中心学校2026年度无对下转移支付预算支出情况，此表无数据。</t>
  </si>
  <si>
    <t>预算09-2表</t>
  </si>
  <si>
    <t>备注：昆明市东川区乌龙镇中心学校2026年度无对下转移支付绩效目标情况，此表无数据。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</si>
  <si>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</si>
  <si>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</si>
  <si>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</si>
  <si>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</si>
  <si>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</si>
  <si>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</si>
  <si>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</si>
  <si>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</si>
  <si>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备注：昆明市东川区乌龙镇中心学校2026年度无新增资产配置预算支出情况，此表无数据。</t>
  </si>
  <si>
    <t>预算11表</t>
  </si>
  <si>
    <t>上级补助</t>
  </si>
  <si>
    <t>备注：昆明市东川区乌龙镇中心学校2026年度无上级补助项目支出预算支出情况，此表无数据。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</si>
  <si>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</si>
  <si>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</si>
  <si>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</si>
  <si>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</si>
  <si>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</si>
  <si>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</si>
  <si>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</si>
  <si>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</si>
  <si>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</si>
  <si>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</si>
  <si>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</si>
  <si>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</si>
  <si>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</si>
  <si>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开展初中、小学学历教育和学前教育，提供相关社会服务。</t>
  </si>
  <si>
    <t>根据三定方案归纳</t>
  </si>
  <si>
    <t>坚决执行党和国家的教育方针政策；维护学校秩序，为学生创造良好的学习氛围；保障教学秩序平稳进行，为教师解决后顾之忧；保障学生有教育的权利，做好学生资助工作。</t>
  </si>
  <si>
    <t>根据部门职责，中长期规划，各级党委，各级政府要求归纳</t>
  </si>
  <si>
    <t>部门年度目标</t>
  </si>
  <si>
    <t>保障学校112名教师的正常工作、生活秩序；执行党和国家的教育方针政策，保障学生受教育权力；优化教学环境，提升教师教学幸福感。</t>
  </si>
  <si>
    <t>部门年度重点工作任务对应的目标或措施预计的产出和效果，每项工作任务都有明确的一项或几项目标。</t>
  </si>
  <si>
    <t>部门年度重点工作任务</t>
  </si>
  <si>
    <t>主要内容</t>
  </si>
  <si>
    <t>纳入预算金额（元）</t>
  </si>
  <si>
    <t>总额</t>
  </si>
  <si>
    <t>财政拨款</t>
  </si>
  <si>
    <t>其他资金</t>
  </si>
  <si>
    <t>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</si>
  <si>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</si>
  <si>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</si>
  <si>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</si>
  <si>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</si>
  <si>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涉及人员</t>
  </si>
  <si>
    <t xml:space="preserve">＝
</t>
  </si>
  <si>
    <t>100</t>
  </si>
  <si>
    <t>低于指标值10%扣5分</t>
  </si>
  <si>
    <t>资金使用情况</t>
  </si>
  <si>
    <t>师资力量和生源</t>
  </si>
  <si>
    <t>资金支付率</t>
  </si>
  <si>
    <t>资金指标</t>
  </si>
  <si>
    <t>完成情况</t>
  </si>
  <si>
    <t>成本指标</t>
  </si>
  <si>
    <t>经费预算</t>
  </si>
  <si>
    <t>教师待遇</t>
  </si>
  <si>
    <t>经济效益
指标</t>
  </si>
  <si>
    <t>学校形象得到改善</t>
  </si>
  <si>
    <t xml:space="preserve">
≥
</t>
  </si>
  <si>
    <t>服务对象反映情况</t>
  </si>
  <si>
    <t>社会效益
指标</t>
  </si>
  <si>
    <t>提高教师生活质量</t>
  </si>
  <si>
    <t>生态效益
指标</t>
  </si>
  <si>
    <t>教职工心理健康</t>
  </si>
  <si>
    <t>教师反映情况</t>
  </si>
  <si>
    <t>可持续影响
指标</t>
  </si>
  <si>
    <t>提升教学成绩</t>
  </si>
  <si>
    <t>主管部门对学校教学成绩的认可</t>
  </si>
  <si>
    <t>教育教学最终目标</t>
  </si>
  <si>
    <t>服务对象满意度指标等</t>
  </si>
  <si>
    <t>社会群众满意度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</si>
</sst>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50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/>
    <xf numFmtId="0" fontId="0" fillId="0" borderId="0" xfId="0" applyFont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 quotePrefix="1">
      <alignment horizontal="right" vertical="center" wrapText="1"/>
    </xf>
    <xf numFmtId="0" fontId="2" fillId="0" borderId="12" xfId="0" applyFont="1" applyFill="1" applyBorder="1" applyAlignment="1" applyProtection="1" quotePrefix="1">
      <alignment horizontal="center" vertical="center"/>
      <protection locked="0"/>
    </xf>
    <xf numFmtId="0" fontId="2" fillId="0" borderId="15" xfId="0" applyFont="1" applyFill="1" applyBorder="1" applyAlignment="1" applyProtection="1" quotePrefix="1">
      <alignment horizontal="center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0"/>
      <c r="B1" s="100"/>
      <c r="C1" s="100"/>
      <c r="D1" s="101" t="s">
        <v>0</v>
      </c>
    </row>
    <row r="2" ht="41.25" customHeight="1" spans="1:4">
      <c r="A2" s="95" t="str">
        <f>"2026"&amp;"年部门财务收支预算总表"</f>
        <v>2026年部门财务收支预算总表</v>
      </c>
    </row>
    <row r="3" ht="17.25" customHeight="1" spans="1:4">
      <c r="A3" s="98" t="str">
        <f>"单位名称："&amp;"昆明市东川区乌龙镇中心学校"</f>
        <v>单位名称：昆明市东川区乌龙镇中心学校</v>
      </c>
      <c r="B3" s="215"/>
      <c r="D3" s="189" t="s">
        <v>1</v>
      </c>
    </row>
    <row r="4" ht="23.25" customHeight="1" spans="1:4">
      <c r="A4" s="216" t="s">
        <v>2</v>
      </c>
      <c r="B4" s="217"/>
      <c r="C4" s="216" t="s">
        <v>3</v>
      </c>
      <c r="D4" s="217"/>
    </row>
    <row r="5" ht="24" customHeight="1" spans="1:4">
      <c r="A5" s="216" t="s">
        <v>4</v>
      </c>
      <c r="B5" s="216" t="s">
        <v>5</v>
      </c>
      <c r="C5" s="216" t="s">
        <v>6</v>
      </c>
      <c r="D5" s="216" t="s">
        <v>5</v>
      </c>
    </row>
    <row r="6" ht="17.25" customHeight="1" spans="1:4">
      <c r="A6" s="218" t="s">
        <v>7</v>
      </c>
      <c r="B6" s="134">
        <v>25697580.24</v>
      </c>
      <c r="C6" s="218" t="s">
        <v>8</v>
      </c>
      <c r="D6" s="134"/>
    </row>
    <row r="7" ht="17.25" customHeight="1" spans="1:4">
      <c r="A7" s="218" t="s">
        <v>9</v>
      </c>
      <c r="B7" s="134"/>
      <c r="C7" s="218" t="s">
        <v>10</v>
      </c>
      <c r="D7" s="134"/>
    </row>
    <row r="8" ht="17.25" customHeight="1" spans="1:4">
      <c r="A8" s="218" t="s">
        <v>11</v>
      </c>
      <c r="B8" s="134"/>
      <c r="C8" s="249" t="s">
        <v>12</v>
      </c>
      <c r="D8" s="134"/>
    </row>
    <row r="9" ht="17.25" customHeight="1" spans="1:4">
      <c r="A9" s="218" t="s">
        <v>13</v>
      </c>
      <c r="B9" s="134"/>
      <c r="C9" s="249" t="s">
        <v>14</v>
      </c>
      <c r="D9" s="134"/>
    </row>
    <row r="10" ht="17.25" customHeight="1" spans="1:4">
      <c r="A10" s="218" t="s">
        <v>15</v>
      </c>
      <c r="B10" s="134">
        <v>1205000</v>
      </c>
      <c r="C10" s="249" t="s">
        <v>16</v>
      </c>
      <c r="D10" s="134">
        <v>18940517.52</v>
      </c>
    </row>
    <row r="11" ht="17.25" customHeight="1" spans="1:4">
      <c r="A11" s="218" t="s">
        <v>17</v>
      </c>
      <c r="B11" s="134"/>
      <c r="C11" s="249" t="s">
        <v>18</v>
      </c>
      <c r="D11" s="134"/>
    </row>
    <row r="12" ht="17.25" customHeight="1" spans="1:4">
      <c r="A12" s="218" t="s">
        <v>19</v>
      </c>
      <c r="B12" s="134"/>
      <c r="C12" s="86" t="s">
        <v>20</v>
      </c>
      <c r="D12" s="134"/>
    </row>
    <row r="13" ht="17.25" customHeight="1" spans="1:4">
      <c r="A13" s="218" t="s">
        <v>21</v>
      </c>
      <c r="B13" s="134"/>
      <c r="C13" s="86" t="s">
        <v>22</v>
      </c>
      <c r="D13" s="134">
        <v>3813324.72</v>
      </c>
    </row>
    <row r="14" ht="17.25" customHeight="1" spans="1:4">
      <c r="A14" s="218" t="s">
        <v>23</v>
      </c>
      <c r="B14" s="134"/>
      <c r="C14" s="86" t="s">
        <v>24</v>
      </c>
      <c r="D14" s="134">
        <v>2258625</v>
      </c>
    </row>
    <row r="15" ht="17.25" customHeight="1" spans="1:4">
      <c r="A15" s="218" t="s">
        <v>25</v>
      </c>
      <c r="B15" s="134">
        <v>1205000</v>
      </c>
      <c r="C15" s="86" t="s">
        <v>26</v>
      </c>
      <c r="D15" s="134"/>
    </row>
    <row r="16" ht="17.25" customHeight="1" spans="1:4">
      <c r="A16" s="203"/>
      <c r="B16" s="134"/>
      <c r="C16" s="86" t="s">
        <v>27</v>
      </c>
      <c r="D16" s="134"/>
    </row>
    <row r="17" ht="17.25" customHeight="1" spans="1:4">
      <c r="A17" s="219"/>
      <c r="B17" s="134"/>
      <c r="C17" s="86" t="s">
        <v>28</v>
      </c>
      <c r="D17" s="134"/>
    </row>
    <row r="18" ht="17.25" customHeight="1" spans="1:4">
      <c r="A18" s="219"/>
      <c r="B18" s="134"/>
      <c r="C18" s="86" t="s">
        <v>29</v>
      </c>
      <c r="D18" s="134"/>
    </row>
    <row r="19" ht="17.25" customHeight="1" spans="1:4">
      <c r="A19" s="219"/>
      <c r="B19" s="134"/>
      <c r="C19" s="86" t="s">
        <v>30</v>
      </c>
      <c r="D19" s="134"/>
    </row>
    <row r="20" ht="17.25" customHeight="1" spans="1:4">
      <c r="A20" s="219"/>
      <c r="B20" s="134"/>
      <c r="C20" s="86" t="s">
        <v>31</v>
      </c>
      <c r="D20" s="134"/>
    </row>
    <row r="21" ht="17.25" customHeight="1" spans="1:4">
      <c r="A21" s="219"/>
      <c r="B21" s="134"/>
      <c r="C21" s="86" t="s">
        <v>32</v>
      </c>
      <c r="D21" s="134">
        <v>5000</v>
      </c>
    </row>
    <row r="22" ht="17.25" customHeight="1" spans="1:4">
      <c r="A22" s="219"/>
      <c r="B22" s="134"/>
      <c r="C22" s="86" t="s">
        <v>33</v>
      </c>
      <c r="D22" s="134"/>
    </row>
    <row r="23" ht="17.25" customHeight="1" spans="1:4">
      <c r="A23" s="219"/>
      <c r="B23" s="134"/>
      <c r="C23" s="86" t="s">
        <v>34</v>
      </c>
      <c r="D23" s="134"/>
    </row>
    <row r="24" ht="17.25" customHeight="1" spans="1:4">
      <c r="A24" s="219"/>
      <c r="B24" s="134"/>
      <c r="C24" s="86" t="s">
        <v>35</v>
      </c>
      <c r="D24" s="134">
        <v>1885113</v>
      </c>
    </row>
    <row r="25" ht="17.25" customHeight="1" spans="1:4">
      <c r="A25" s="219"/>
      <c r="B25" s="134"/>
      <c r="C25" s="86" t="s">
        <v>36</v>
      </c>
      <c r="D25" s="134"/>
    </row>
    <row r="26" ht="17.25" customHeight="1" spans="1:4">
      <c r="A26" s="219"/>
      <c r="B26" s="134"/>
      <c r="C26" s="203" t="s">
        <v>37</v>
      </c>
      <c r="D26" s="134"/>
    </row>
    <row r="27" ht="17.25" customHeight="1" spans="1:4">
      <c r="A27" s="219"/>
      <c r="B27" s="134"/>
      <c r="C27" s="86" t="s">
        <v>38</v>
      </c>
      <c r="D27" s="134"/>
    </row>
    <row r="28" ht="16.5" customHeight="1" spans="1:4">
      <c r="A28" s="219"/>
      <c r="B28" s="134"/>
      <c r="C28" s="86" t="s">
        <v>39</v>
      </c>
      <c r="D28" s="134"/>
    </row>
    <row r="29" ht="16.5" customHeight="1" spans="1:4">
      <c r="A29" s="219"/>
      <c r="B29" s="134"/>
      <c r="C29" s="203" t="s">
        <v>40</v>
      </c>
      <c r="D29" s="134"/>
    </row>
    <row r="30" ht="17.25" customHeight="1" spans="1:4">
      <c r="A30" s="219"/>
      <c r="B30" s="134"/>
      <c r="C30" s="203" t="s">
        <v>41</v>
      </c>
      <c r="D30" s="134"/>
    </row>
    <row r="31" ht="17.25" customHeight="1" spans="1:4">
      <c r="A31" s="219"/>
      <c r="B31" s="134"/>
      <c r="C31" s="86" t="s">
        <v>42</v>
      </c>
      <c r="D31" s="134"/>
    </row>
    <row r="32" ht="16.5" customHeight="1" spans="1:4">
      <c r="A32" s="219" t="s">
        <v>43</v>
      </c>
      <c r="B32" s="134">
        <v>26902580.24</v>
      </c>
      <c r="C32" s="219" t="s">
        <v>44</v>
      </c>
      <c r="D32" s="134">
        <v>26902580.24</v>
      </c>
    </row>
    <row r="33" ht="16.5" customHeight="1" spans="1:4">
      <c r="A33" s="203" t="s">
        <v>45</v>
      </c>
      <c r="B33" s="134"/>
      <c r="C33" s="203" t="s">
        <v>46</v>
      </c>
      <c r="D33" s="134"/>
    </row>
    <row r="34" ht="16.5" customHeight="1" spans="1:4">
      <c r="A34" s="86" t="s">
        <v>47</v>
      </c>
      <c r="B34" s="134"/>
      <c r="C34" s="86" t="s">
        <v>47</v>
      </c>
      <c r="D34" s="134"/>
    </row>
    <row r="35" ht="16.5" customHeight="1" spans="1:4">
      <c r="A35" s="86" t="s">
        <v>48</v>
      </c>
      <c r="B35" s="134"/>
      <c r="C35" s="86" t="s">
        <v>49</v>
      </c>
      <c r="D35" s="134"/>
    </row>
    <row r="36" ht="16.5" customHeight="1" spans="1:4">
      <c r="A36" s="220" t="s">
        <v>50</v>
      </c>
      <c r="B36" s="134">
        <v>26902580.24</v>
      </c>
      <c r="C36" s="220" t="s">
        <v>51</v>
      </c>
      <c r="D36" s="134">
        <v>26902580.24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2">
        <v>1</v>
      </c>
      <c r="B1" s="173">
        <v>0</v>
      </c>
      <c r="C1" s="172">
        <v>1</v>
      </c>
      <c r="D1" s="174"/>
      <c r="E1" s="174"/>
      <c r="F1" s="165" t="s">
        <v>352</v>
      </c>
    </row>
    <row r="2" ht="42" customHeight="1" spans="1:6">
      <c r="A2" s="175" t="str">
        <f>"2026"&amp;"年部门政府性基金预算支出预算表"</f>
        <v>2026年部门政府性基金预算支出预算表</v>
      </c>
      <c r="B2" s="175" t="s">
        <v>353</v>
      </c>
      <c r="C2" s="176"/>
      <c r="D2" s="177"/>
      <c r="E2" s="177"/>
      <c r="F2" s="177"/>
    </row>
    <row r="3" ht="13.5" customHeight="1" spans="1:6">
      <c r="A3" s="58" t="str">
        <f>"单位名称："&amp;"昆明市东川区乌龙镇中心学校"</f>
        <v>单位名称：昆明市东川区乌龙镇中心学校</v>
      </c>
      <c r="B3" s="58" t="s">
        <v>354</v>
      </c>
      <c r="C3" s="172"/>
      <c r="D3" s="174"/>
      <c r="E3" s="174"/>
      <c r="F3" s="165" t="s">
        <v>1</v>
      </c>
    </row>
    <row r="4" ht="19.5" customHeight="1" spans="1:6">
      <c r="A4" s="178" t="s">
        <v>195</v>
      </c>
      <c r="B4" s="179" t="s">
        <v>72</v>
      </c>
      <c r="C4" s="178" t="s">
        <v>73</v>
      </c>
      <c r="D4" s="64" t="s">
        <v>355</v>
      </c>
      <c r="E4" s="65"/>
      <c r="F4" s="66"/>
    </row>
    <row r="5" ht="18.75" customHeight="1" spans="1:6">
      <c r="A5" s="180"/>
      <c r="B5" s="181"/>
      <c r="C5" s="180"/>
      <c r="D5" s="69" t="s">
        <v>55</v>
      </c>
      <c r="E5" s="64" t="s">
        <v>75</v>
      </c>
      <c r="F5" s="69" t="s">
        <v>76</v>
      </c>
    </row>
    <row r="6" ht="18.75" customHeight="1" spans="1:6">
      <c r="A6" s="121">
        <v>1</v>
      </c>
      <c r="B6" s="182" t="s">
        <v>83</v>
      </c>
      <c r="C6" s="121">
        <v>3</v>
      </c>
      <c r="D6" s="183">
        <v>4</v>
      </c>
      <c r="E6" s="183">
        <v>5</v>
      </c>
      <c r="F6" s="183">
        <v>6</v>
      </c>
    </row>
    <row r="7" ht="21" customHeight="1" spans="1:6">
      <c r="A7" s="49"/>
      <c r="B7" s="49"/>
      <c r="C7" s="49"/>
      <c r="D7" s="134"/>
      <c r="E7" s="134"/>
      <c r="F7" s="134"/>
    </row>
    <row r="8" ht="21" customHeight="1" spans="1:6">
      <c r="A8" s="49"/>
      <c r="B8" s="49"/>
      <c r="C8" s="49"/>
      <c r="D8" s="134"/>
      <c r="E8" s="134"/>
      <c r="F8" s="134"/>
    </row>
    <row r="9" ht="18.75" customHeight="1" spans="1:6">
      <c r="A9" s="184" t="s">
        <v>184</v>
      </c>
      <c r="B9" s="184" t="s">
        <v>184</v>
      </c>
      <c r="C9" s="185" t="s">
        <v>184</v>
      </c>
      <c r="D9" s="134"/>
      <c r="E9" s="134"/>
      <c r="F9" s="134"/>
    </row>
    <row r="10" customHeight="1" spans="1:6">
      <c r="A10" s="135" t="s">
        <v>356</v>
      </c>
      <c r="B10" s="135"/>
      <c r="C10" s="135"/>
      <c r="D10" s="135"/>
      <c r="E10" s="135"/>
      <c r="F10" s="13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36"/>
      <c r="C1" s="136"/>
      <c r="R1" s="56"/>
      <c r="S1" s="56" t="s">
        <v>357</v>
      </c>
    </row>
    <row r="2" ht="41.25" customHeight="1" spans="1:19">
      <c r="A2" s="125" t="str">
        <f>"2026"&amp;"年部门政府采购预算表"</f>
        <v>2026年部门政府采购预算表</v>
      </c>
      <c r="B2" s="120"/>
      <c r="C2" s="120"/>
      <c r="D2" s="57"/>
      <c r="E2" s="57"/>
      <c r="F2" s="57"/>
      <c r="G2" s="57"/>
      <c r="H2" s="57"/>
      <c r="I2" s="57"/>
      <c r="J2" s="57"/>
      <c r="K2" s="57"/>
      <c r="L2" s="57"/>
      <c r="M2" s="120"/>
      <c r="N2" s="57"/>
      <c r="O2" s="57"/>
      <c r="P2" s="120"/>
      <c r="Q2" s="57"/>
      <c r="R2" s="120"/>
      <c r="S2" s="120"/>
    </row>
    <row r="3" ht="18.75" customHeight="1" spans="1:19">
      <c r="A3" s="164" t="str">
        <f>"单位名称："&amp;"昆明市东川区乌龙镇中心学校"</f>
        <v>单位名称：昆明市东川区乌龙镇中心学校</v>
      </c>
      <c r="B3" s="141"/>
      <c r="C3" s="141"/>
      <c r="D3" s="60"/>
      <c r="E3" s="60"/>
      <c r="F3" s="60"/>
      <c r="G3" s="60"/>
      <c r="H3" s="60"/>
      <c r="I3" s="60"/>
      <c r="J3" s="60"/>
      <c r="K3" s="60"/>
      <c r="L3" s="60"/>
      <c r="R3" s="61"/>
      <c r="S3" s="165" t="s">
        <v>1</v>
      </c>
    </row>
    <row r="4" ht="15.75" customHeight="1" spans="1:19">
      <c r="A4" s="63" t="s">
        <v>194</v>
      </c>
      <c r="B4" s="143" t="s">
        <v>195</v>
      </c>
      <c r="C4" s="143" t="s">
        <v>358</v>
      </c>
      <c r="D4" s="144" t="s">
        <v>359</v>
      </c>
      <c r="E4" s="144" t="s">
        <v>360</v>
      </c>
      <c r="F4" s="144" t="s">
        <v>361</v>
      </c>
      <c r="G4" s="144" t="s">
        <v>362</v>
      </c>
      <c r="H4" s="144" t="s">
        <v>363</v>
      </c>
      <c r="I4" s="145" t="s">
        <v>202</v>
      </c>
      <c r="J4" s="145"/>
      <c r="K4" s="145"/>
      <c r="L4" s="145"/>
      <c r="M4" s="146"/>
      <c r="N4" s="145"/>
      <c r="O4" s="145"/>
      <c r="P4" s="147"/>
      <c r="Q4" s="145"/>
      <c r="R4" s="146"/>
      <c r="S4" s="130"/>
    </row>
    <row r="5" ht="17.25" customHeight="1" spans="1:19">
      <c r="A5" s="68"/>
      <c r="B5" s="148"/>
      <c r="C5" s="148"/>
      <c r="D5" s="149"/>
      <c r="E5" s="149"/>
      <c r="F5" s="149"/>
      <c r="G5" s="149"/>
      <c r="H5" s="149"/>
      <c r="I5" s="149" t="s">
        <v>55</v>
      </c>
      <c r="J5" s="149" t="s">
        <v>58</v>
      </c>
      <c r="K5" s="149" t="s">
        <v>364</v>
      </c>
      <c r="L5" s="149" t="s">
        <v>365</v>
      </c>
      <c r="M5" s="150" t="s">
        <v>366</v>
      </c>
      <c r="N5" s="151" t="s">
        <v>367</v>
      </c>
      <c r="O5" s="151"/>
      <c r="P5" s="152"/>
      <c r="Q5" s="151"/>
      <c r="R5" s="153"/>
      <c r="S5" s="154"/>
    </row>
    <row r="6" ht="54" customHeight="1" spans="1:19">
      <c r="A6" s="71"/>
      <c r="B6" s="154"/>
      <c r="C6" s="154"/>
      <c r="D6" s="155"/>
      <c r="E6" s="155"/>
      <c r="F6" s="155"/>
      <c r="G6" s="155"/>
      <c r="H6" s="155"/>
      <c r="I6" s="155"/>
      <c r="J6" s="155" t="s">
        <v>57</v>
      </c>
      <c r="K6" s="155"/>
      <c r="L6" s="155"/>
      <c r="M6" s="156"/>
      <c r="N6" s="155" t="s">
        <v>57</v>
      </c>
      <c r="O6" s="155" t="s">
        <v>64</v>
      </c>
      <c r="P6" s="154" t="s">
        <v>65</v>
      </c>
      <c r="Q6" s="155" t="s">
        <v>66</v>
      </c>
      <c r="R6" s="156" t="s">
        <v>67</v>
      </c>
      <c r="S6" s="154" t="s">
        <v>68</v>
      </c>
    </row>
    <row r="7" ht="18" customHeight="1" spans="1:19">
      <c r="A7" s="166">
        <v>1</v>
      </c>
      <c r="B7" s="166" t="s">
        <v>83</v>
      </c>
      <c r="C7" s="167">
        <v>3</v>
      </c>
      <c r="D7" s="167">
        <v>4</v>
      </c>
      <c r="E7" s="166">
        <v>5</v>
      </c>
      <c r="F7" s="166">
        <v>6</v>
      </c>
      <c r="G7" s="166">
        <v>7</v>
      </c>
      <c r="H7" s="166">
        <v>8</v>
      </c>
      <c r="I7" s="166">
        <v>9</v>
      </c>
      <c r="J7" s="166">
        <v>10</v>
      </c>
      <c r="K7" s="166">
        <v>11</v>
      </c>
      <c r="L7" s="166">
        <v>12</v>
      </c>
      <c r="M7" s="166">
        <v>13</v>
      </c>
      <c r="N7" s="166">
        <v>14</v>
      </c>
      <c r="O7" s="166">
        <v>15</v>
      </c>
      <c r="P7" s="166">
        <v>16</v>
      </c>
      <c r="Q7" s="166">
        <v>17</v>
      </c>
      <c r="R7" s="166">
        <v>18</v>
      </c>
      <c r="S7" s="166">
        <v>19</v>
      </c>
    </row>
    <row r="8" ht="21" customHeight="1" spans="1:19">
      <c r="A8" s="157"/>
      <c r="B8" s="158"/>
      <c r="C8" s="158"/>
      <c r="D8" s="159"/>
      <c r="E8" s="159"/>
      <c r="F8" s="159"/>
      <c r="G8" s="168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ht="21" customHeight="1" spans="1:19">
      <c r="A9" s="160" t="s">
        <v>184</v>
      </c>
      <c r="B9" s="161"/>
      <c r="C9" s="161"/>
      <c r="D9" s="162"/>
      <c r="E9" s="162"/>
      <c r="F9" s="162"/>
      <c r="G9" s="169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</row>
    <row r="10" ht="21" customHeight="1" spans="1:19">
      <c r="A10" s="164" t="s">
        <v>368</v>
      </c>
      <c r="B10" s="58"/>
      <c r="C10" s="58"/>
      <c r="D10" s="164"/>
      <c r="E10" s="164"/>
      <c r="F10" s="164"/>
      <c r="G10" s="170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:B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29"/>
      <c r="B1" s="136"/>
      <c r="C1" s="136"/>
      <c r="D1" s="136"/>
      <c r="E1" s="136"/>
      <c r="F1" s="136"/>
      <c r="G1" s="136"/>
      <c r="H1" s="129"/>
      <c r="I1" s="129"/>
      <c r="J1" s="129"/>
      <c r="K1" s="129"/>
      <c r="L1" s="129"/>
      <c r="M1" s="129"/>
      <c r="N1" s="137"/>
      <c r="O1" s="129"/>
      <c r="P1" s="129"/>
      <c r="Q1" s="136"/>
      <c r="R1" s="129"/>
      <c r="S1" s="138"/>
      <c r="T1" s="138" t="s">
        <v>369</v>
      </c>
    </row>
    <row r="2" ht="41.25" customHeight="1" spans="1:20">
      <c r="A2" s="125" t="str">
        <f>"2026"&amp;"年部门政府购买服务预算表"</f>
        <v>2026年部门政府购买服务预算表</v>
      </c>
      <c r="B2" s="120"/>
      <c r="C2" s="120"/>
      <c r="D2" s="120"/>
      <c r="E2" s="120"/>
      <c r="F2" s="120"/>
      <c r="G2" s="120"/>
      <c r="H2" s="139"/>
      <c r="I2" s="139"/>
      <c r="J2" s="139"/>
      <c r="K2" s="139"/>
      <c r="L2" s="139"/>
      <c r="M2" s="139"/>
      <c r="N2" s="140"/>
      <c r="O2" s="139"/>
      <c r="P2" s="139"/>
      <c r="Q2" s="120"/>
      <c r="R2" s="139"/>
      <c r="S2" s="140"/>
      <c r="T2" s="120"/>
    </row>
    <row r="3" ht="22.5" customHeight="1" spans="1:20">
      <c r="A3" s="126" t="str">
        <f>"单位名称："&amp;"昆明市东川区乌龙镇中心学校"</f>
        <v>单位名称：昆明市东川区乌龙镇中心学校</v>
      </c>
      <c r="B3" s="141"/>
      <c r="C3" s="141"/>
      <c r="D3" s="141"/>
      <c r="E3" s="141"/>
      <c r="F3" s="141"/>
      <c r="G3" s="141"/>
      <c r="H3" s="127"/>
      <c r="I3" s="127"/>
      <c r="J3" s="127"/>
      <c r="K3" s="127"/>
      <c r="L3" s="127"/>
      <c r="M3" s="127"/>
      <c r="N3" s="137"/>
      <c r="O3" s="129"/>
      <c r="P3" s="129"/>
      <c r="Q3" s="136"/>
      <c r="R3" s="129"/>
      <c r="S3" s="142"/>
      <c r="T3" s="138" t="s">
        <v>1</v>
      </c>
    </row>
    <row r="4" ht="24" customHeight="1" spans="1:20">
      <c r="A4" s="63" t="s">
        <v>194</v>
      </c>
      <c r="B4" s="143" t="s">
        <v>195</v>
      </c>
      <c r="C4" s="143" t="s">
        <v>358</v>
      </c>
      <c r="D4" s="143" t="s">
        <v>370</v>
      </c>
      <c r="E4" s="143" t="s">
        <v>371</v>
      </c>
      <c r="F4" s="143" t="s">
        <v>372</v>
      </c>
      <c r="G4" s="143" t="s">
        <v>373</v>
      </c>
      <c r="H4" s="144" t="s">
        <v>374</v>
      </c>
      <c r="I4" s="144" t="s">
        <v>375</v>
      </c>
      <c r="J4" s="145" t="s">
        <v>202</v>
      </c>
      <c r="K4" s="145"/>
      <c r="L4" s="145"/>
      <c r="M4" s="145"/>
      <c r="N4" s="146"/>
      <c r="O4" s="145"/>
      <c r="P4" s="145"/>
      <c r="Q4" s="147"/>
      <c r="R4" s="145"/>
      <c r="S4" s="146"/>
      <c r="T4" s="130"/>
    </row>
    <row r="5" ht="24" customHeight="1" spans="1:20">
      <c r="A5" s="68"/>
      <c r="B5" s="148"/>
      <c r="C5" s="148"/>
      <c r="D5" s="148"/>
      <c r="E5" s="148"/>
      <c r="F5" s="148"/>
      <c r="G5" s="148"/>
      <c r="H5" s="149"/>
      <c r="I5" s="149"/>
      <c r="J5" s="149" t="s">
        <v>55</v>
      </c>
      <c r="K5" s="149" t="s">
        <v>58</v>
      </c>
      <c r="L5" s="149" t="s">
        <v>364</v>
      </c>
      <c r="M5" s="149" t="s">
        <v>365</v>
      </c>
      <c r="N5" s="150" t="s">
        <v>366</v>
      </c>
      <c r="O5" s="151" t="s">
        <v>367</v>
      </c>
      <c r="P5" s="151"/>
      <c r="Q5" s="152"/>
      <c r="R5" s="151"/>
      <c r="S5" s="153"/>
      <c r="T5" s="154"/>
    </row>
    <row r="6" ht="54" customHeight="1" spans="1:20">
      <c r="A6" s="71"/>
      <c r="B6" s="154"/>
      <c r="C6" s="154"/>
      <c r="D6" s="154"/>
      <c r="E6" s="154"/>
      <c r="F6" s="154"/>
      <c r="G6" s="154"/>
      <c r="H6" s="155"/>
      <c r="I6" s="155"/>
      <c r="J6" s="155"/>
      <c r="K6" s="155" t="s">
        <v>57</v>
      </c>
      <c r="L6" s="155"/>
      <c r="M6" s="155"/>
      <c r="N6" s="156"/>
      <c r="O6" s="155" t="s">
        <v>57</v>
      </c>
      <c r="P6" s="155" t="s">
        <v>64</v>
      </c>
      <c r="Q6" s="154" t="s">
        <v>65</v>
      </c>
      <c r="R6" s="155" t="s">
        <v>66</v>
      </c>
      <c r="S6" s="156" t="s">
        <v>67</v>
      </c>
      <c r="T6" s="154" t="s">
        <v>68</v>
      </c>
    </row>
    <row r="7" ht="17.25" customHeight="1" spans="1:20">
      <c r="A7" s="72">
        <v>1</v>
      </c>
      <c r="B7" s="154">
        <v>2</v>
      </c>
      <c r="C7" s="72">
        <v>3</v>
      </c>
      <c r="D7" s="72">
        <v>4</v>
      </c>
      <c r="E7" s="154">
        <v>5</v>
      </c>
      <c r="F7" s="72">
        <v>6</v>
      </c>
      <c r="G7" s="72">
        <v>7</v>
      </c>
      <c r="H7" s="154">
        <v>8</v>
      </c>
      <c r="I7" s="72">
        <v>9</v>
      </c>
      <c r="J7" s="72">
        <v>10</v>
      </c>
      <c r="K7" s="154">
        <v>11</v>
      </c>
      <c r="L7" s="72">
        <v>12</v>
      </c>
      <c r="M7" s="72">
        <v>13</v>
      </c>
      <c r="N7" s="154">
        <v>14</v>
      </c>
      <c r="O7" s="72">
        <v>15</v>
      </c>
      <c r="P7" s="72">
        <v>16</v>
      </c>
      <c r="Q7" s="154">
        <v>17</v>
      </c>
      <c r="R7" s="72">
        <v>18</v>
      </c>
      <c r="S7" s="72">
        <v>19</v>
      </c>
      <c r="T7" s="72">
        <v>20</v>
      </c>
    </row>
    <row r="8" ht="21" customHeight="1" spans="1:20">
      <c r="A8" s="157"/>
      <c r="B8" s="158"/>
      <c r="C8" s="158"/>
      <c r="D8" s="158"/>
      <c r="E8" s="158"/>
      <c r="F8" s="158"/>
      <c r="G8" s="158"/>
      <c r="H8" s="159"/>
      <c r="I8" s="159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ht="21" customHeight="1" spans="1:20">
      <c r="A9" s="160" t="s">
        <v>184</v>
      </c>
      <c r="B9" s="161"/>
      <c r="C9" s="161"/>
      <c r="D9" s="161"/>
      <c r="E9" s="161"/>
      <c r="F9" s="161"/>
      <c r="G9" s="161"/>
      <c r="H9" s="162"/>
      <c r="I9" s="163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</row>
    <row r="10" customHeight="1" spans="1:20">
      <c r="A10" s="118" t="s">
        <v>376</v>
      </c>
      <c r="B10" s="118"/>
    </row>
  </sheetData>
  <mergeCells count="20">
    <mergeCell ref="A2:T2"/>
    <mergeCell ref="A3:I3"/>
    <mergeCell ref="J4:T4"/>
    <mergeCell ref="O5:T5"/>
    <mergeCell ref="A9:I9"/>
    <mergeCell ref="A10:B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C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24"/>
      <c r="M1" s="56" t="s">
        <v>377</v>
      </c>
    </row>
    <row r="2" ht="41.25" customHeight="1" spans="1:13">
      <c r="A2" s="125" t="str">
        <f>"2026"&amp;"年对下转移支付预算表"</f>
        <v>2026年对下转移支付预算表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20"/>
    </row>
    <row r="3" ht="18" customHeight="1" spans="1:13">
      <c r="A3" s="126" t="str">
        <f>"单位名称："&amp;"昆明市东川区乌龙镇中心学校"</f>
        <v>单位名称：昆明市东川区乌龙镇中心学校</v>
      </c>
      <c r="B3" s="127"/>
      <c r="C3" s="127"/>
      <c r="D3" s="128"/>
      <c r="E3" s="129"/>
      <c r="F3" s="129"/>
      <c r="G3" s="129"/>
      <c r="H3" s="129"/>
      <c r="I3" s="129"/>
      <c r="M3" s="61" t="s">
        <v>1</v>
      </c>
    </row>
    <row r="4" ht="19.5" customHeight="1" spans="1:13">
      <c r="A4" s="80" t="s">
        <v>378</v>
      </c>
      <c r="B4" s="64" t="s">
        <v>202</v>
      </c>
      <c r="C4" s="65"/>
      <c r="D4" s="65"/>
      <c r="E4" s="64" t="s">
        <v>379</v>
      </c>
      <c r="F4" s="65"/>
      <c r="G4" s="65"/>
      <c r="H4" s="65"/>
      <c r="I4" s="65"/>
      <c r="J4" s="65"/>
      <c r="K4" s="65"/>
      <c r="L4" s="65"/>
      <c r="M4" s="130"/>
    </row>
    <row r="5" ht="40.5" customHeight="1" spans="1:13">
      <c r="A5" s="72"/>
      <c r="B5" s="81" t="s">
        <v>55</v>
      </c>
      <c r="C5" s="63" t="s">
        <v>58</v>
      </c>
      <c r="D5" s="131" t="s">
        <v>364</v>
      </c>
      <c r="E5" s="103"/>
      <c r="F5" s="103"/>
      <c r="G5" s="103"/>
      <c r="H5" s="103"/>
      <c r="I5" s="103"/>
      <c r="J5" s="103"/>
      <c r="K5" s="103"/>
      <c r="L5" s="103"/>
      <c r="M5" s="132"/>
    </row>
    <row r="6" ht="19.5" customHeight="1" spans="1:13">
      <c r="A6" s="73">
        <v>1</v>
      </c>
      <c r="B6" s="73">
        <v>2</v>
      </c>
      <c r="C6" s="73">
        <v>3</v>
      </c>
      <c r="D6" s="133">
        <v>4</v>
      </c>
      <c r="E6" s="82">
        <v>5</v>
      </c>
      <c r="F6" s="73">
        <v>6</v>
      </c>
      <c r="G6" s="73">
        <v>7</v>
      </c>
      <c r="H6" s="133">
        <v>8</v>
      </c>
      <c r="I6" s="73">
        <v>9</v>
      </c>
      <c r="J6" s="73">
        <v>10</v>
      </c>
      <c r="K6" s="73">
        <v>11</v>
      </c>
      <c r="L6" s="73">
        <v>13</v>
      </c>
      <c r="M6" s="82">
        <v>24</v>
      </c>
    </row>
    <row r="7" ht="19.5" customHeight="1" spans="1:13">
      <c r="A7" s="8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ht="19.5" customHeight="1" spans="1:13">
      <c r="A8" s="122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customHeight="1" spans="1:13">
      <c r="A9" s="135" t="s">
        <v>380</v>
      </c>
      <c r="B9" s="135"/>
      <c r="C9" s="135"/>
    </row>
  </sheetData>
  <mergeCells count="6">
    <mergeCell ref="A2:M2"/>
    <mergeCell ref="A3:I3"/>
    <mergeCell ref="B4:D4"/>
    <mergeCell ref="E4:M4"/>
    <mergeCell ref="A9:C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1" sqref="C1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6" t="s">
        <v>381</v>
      </c>
    </row>
    <row r="2" ht="41.25" customHeight="1" spans="1:10">
      <c r="A2" s="119" t="str">
        <f>"2026"&amp;"年对下转移支付绩效目标表"</f>
        <v>2026年对下转移支付绩效目标表</v>
      </c>
      <c r="B2" s="57"/>
      <c r="C2" s="57"/>
      <c r="D2" s="57"/>
      <c r="E2" s="57"/>
      <c r="F2" s="120"/>
      <c r="G2" s="57"/>
      <c r="H2" s="120"/>
      <c r="I2" s="120"/>
      <c r="J2" s="57"/>
    </row>
    <row r="3" ht="17.25" customHeight="1" spans="1:10">
      <c r="A3" s="58" t="str">
        <f>"单位名称："&amp;"昆明市东川区乌龙镇中心学校"</f>
        <v>单位名称：昆明市东川区乌龙镇中心学校</v>
      </c>
    </row>
    <row r="4" ht="44.25" customHeight="1" spans="1:10">
      <c r="A4" s="23" t="s">
        <v>378</v>
      </c>
      <c r="B4" s="23" t="s">
        <v>283</v>
      </c>
      <c r="C4" s="23" t="s">
        <v>284</v>
      </c>
      <c r="D4" s="23" t="s">
        <v>285</v>
      </c>
      <c r="E4" s="23" t="s">
        <v>286</v>
      </c>
      <c r="F4" s="121" t="s">
        <v>287</v>
      </c>
      <c r="G4" s="23" t="s">
        <v>288</v>
      </c>
      <c r="H4" s="121" t="s">
        <v>289</v>
      </c>
      <c r="I4" s="121" t="s">
        <v>290</v>
      </c>
      <c r="J4" s="23" t="s">
        <v>291</v>
      </c>
    </row>
    <row r="5" ht="14.25" customHeight="1" spans="1:10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121">
        <v>6</v>
      </c>
      <c r="G5" s="23">
        <v>7</v>
      </c>
      <c r="H5" s="121">
        <v>8</v>
      </c>
      <c r="I5" s="121">
        <v>9</v>
      </c>
      <c r="J5" s="23">
        <v>10</v>
      </c>
    </row>
    <row r="6" ht="42" customHeight="1" spans="1:10">
      <c r="A6" s="83"/>
      <c r="B6" s="122"/>
      <c r="C6" s="122"/>
      <c r="D6" s="122"/>
      <c r="E6" s="109"/>
      <c r="F6" s="123"/>
      <c r="G6" s="109"/>
      <c r="H6" s="123"/>
      <c r="I6" s="123"/>
      <c r="J6" s="109"/>
    </row>
    <row r="7" ht="42" customHeight="1" spans="1:10">
      <c r="A7" s="83"/>
      <c r="B7" s="49"/>
      <c r="C7" s="49"/>
      <c r="D7" s="49"/>
      <c r="E7" s="83"/>
      <c r="F7" s="49"/>
      <c r="G7" s="83"/>
      <c r="H7" s="49"/>
      <c r="I7" s="49"/>
      <c r="J7" s="83"/>
    </row>
    <row r="8" customHeight="1" spans="1:10">
      <c r="A8" t="s">
        <v>382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D9" sqref="D9:F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2" t="s">
        <v>383</v>
      </c>
      <c r="B1" s="93"/>
      <c r="C1" s="93"/>
      <c r="D1" s="94"/>
      <c r="E1" s="94"/>
      <c r="F1" s="94"/>
      <c r="G1" s="93"/>
      <c r="H1" s="93"/>
      <c r="I1" s="94"/>
    </row>
    <row r="2" ht="41.25" customHeight="1" spans="1:9">
      <c r="A2" s="95" t="str">
        <f>"2026"&amp;"年新增资产配置预算表"</f>
        <v>2026年新增资产配置预算表</v>
      </c>
      <c r="B2" s="96"/>
      <c r="C2" s="96"/>
      <c r="D2" s="97"/>
      <c r="E2" s="97"/>
      <c r="F2" s="97"/>
      <c r="G2" s="96"/>
      <c r="H2" s="96"/>
      <c r="I2" s="97"/>
    </row>
    <row r="3" customHeight="1" spans="1:9">
      <c r="A3" s="98" t="str">
        <f>"单位名称："&amp;"昆明市东川区乌龙镇中心学校"</f>
        <v>单位名称：昆明市东川区乌龙镇中心学校</v>
      </c>
      <c r="B3" s="99"/>
      <c r="C3" s="99"/>
      <c r="D3" s="100"/>
      <c r="F3" s="97"/>
      <c r="G3" s="96"/>
      <c r="H3" s="96"/>
      <c r="I3" s="101" t="s">
        <v>1</v>
      </c>
    </row>
    <row r="4" ht="28.5" customHeight="1" spans="1:9">
      <c r="A4" s="102" t="s">
        <v>194</v>
      </c>
      <c r="B4" s="103" t="s">
        <v>195</v>
      </c>
      <c r="C4" s="104" t="s">
        <v>384</v>
      </c>
      <c r="D4" s="102" t="s">
        <v>385</v>
      </c>
      <c r="E4" s="102" t="s">
        <v>386</v>
      </c>
      <c r="F4" s="102" t="s">
        <v>387</v>
      </c>
      <c r="G4" s="103" t="s">
        <v>388</v>
      </c>
      <c r="H4" s="82"/>
      <c r="I4" s="102"/>
    </row>
    <row r="5" ht="21" customHeight="1" spans="1:9">
      <c r="A5" s="104"/>
      <c r="B5" s="105"/>
      <c r="C5" s="105"/>
      <c r="D5" s="106"/>
      <c r="E5" s="105"/>
      <c r="F5" s="105"/>
      <c r="G5" s="103" t="s">
        <v>362</v>
      </c>
      <c r="H5" s="103" t="s">
        <v>389</v>
      </c>
      <c r="I5" s="103" t="s">
        <v>390</v>
      </c>
    </row>
    <row r="6" ht="17.25" customHeight="1" spans="1:9">
      <c r="A6" s="107" t="s">
        <v>82</v>
      </c>
      <c r="B6" s="108" t="s">
        <v>83</v>
      </c>
      <c r="C6" s="107" t="s">
        <v>84</v>
      </c>
      <c r="D6" s="109" t="s">
        <v>85</v>
      </c>
      <c r="E6" s="107" t="s">
        <v>86</v>
      </c>
      <c r="F6" s="108" t="s">
        <v>87</v>
      </c>
      <c r="G6" s="110" t="s">
        <v>88</v>
      </c>
      <c r="H6" s="109" t="s">
        <v>89</v>
      </c>
      <c r="I6" s="109">
        <v>9</v>
      </c>
    </row>
    <row r="7" ht="19.5" customHeight="1" spans="1:9">
      <c r="A7" s="111"/>
      <c r="B7" s="86"/>
      <c r="C7" s="86"/>
      <c r="D7" s="83"/>
      <c r="E7" s="49"/>
      <c r="F7" s="110"/>
      <c r="G7" s="112"/>
      <c r="H7" s="113"/>
      <c r="I7" s="113"/>
    </row>
    <row r="8" ht="19.5" customHeight="1" spans="1:9">
      <c r="A8" s="114" t="s">
        <v>55</v>
      </c>
      <c r="B8" s="115"/>
      <c r="C8" s="115"/>
      <c r="D8" s="116"/>
      <c r="E8" s="117"/>
      <c r="F8" s="117"/>
      <c r="G8" s="112"/>
      <c r="H8" s="113"/>
      <c r="I8" s="113"/>
    </row>
    <row r="9" customHeight="1" spans="1:9">
      <c r="D9" s="118" t="s">
        <v>391</v>
      </c>
      <c r="E9" s="118"/>
      <c r="F9" s="118"/>
    </row>
  </sheetData>
  <mergeCells count="12">
    <mergeCell ref="A1:I1"/>
    <mergeCell ref="A2:I2"/>
    <mergeCell ref="A3:C3"/>
    <mergeCell ref="G4:I4"/>
    <mergeCell ref="A8:F8"/>
    <mergeCell ref="D9:F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D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55"/>
      <c r="E1" s="55"/>
      <c r="F1" s="55"/>
      <c r="G1" s="55"/>
      <c r="K1" s="56" t="s">
        <v>392</v>
      </c>
    </row>
    <row r="2" ht="41.25" customHeight="1" spans="1:11">
      <c r="A2" s="57" t="str">
        <f>"2026"&amp;"年上级补助项目支出预算表"</f>
        <v>2026年上级补助项目支出预算表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3.5" customHeight="1" spans="1:11">
      <c r="A3" s="58" t="str">
        <f>"单位名称："&amp;"昆明市东川区乌龙镇中心学校"</f>
        <v>单位名称：昆明市东川区乌龙镇中心学校</v>
      </c>
      <c r="B3" s="59"/>
      <c r="C3" s="59"/>
      <c r="D3" s="59"/>
      <c r="E3" s="59"/>
      <c r="F3" s="59"/>
      <c r="G3" s="59"/>
      <c r="H3" s="60"/>
      <c r="I3" s="60"/>
      <c r="J3" s="60"/>
      <c r="K3" s="61" t="s">
        <v>1</v>
      </c>
    </row>
    <row r="4" ht="21.75" customHeight="1" spans="1:11">
      <c r="A4" s="62" t="s">
        <v>256</v>
      </c>
      <c r="B4" s="62" t="s">
        <v>197</v>
      </c>
      <c r="C4" s="62" t="s">
        <v>257</v>
      </c>
      <c r="D4" s="63" t="s">
        <v>198</v>
      </c>
      <c r="E4" s="63" t="s">
        <v>199</v>
      </c>
      <c r="F4" s="63" t="s">
        <v>258</v>
      </c>
      <c r="G4" s="63" t="s">
        <v>259</v>
      </c>
      <c r="H4" s="80" t="s">
        <v>55</v>
      </c>
      <c r="I4" s="64" t="s">
        <v>393</v>
      </c>
      <c r="J4" s="65"/>
      <c r="K4" s="66"/>
    </row>
    <row r="5" ht="21.75" customHeight="1" spans="1:11">
      <c r="A5" s="67"/>
      <c r="B5" s="67"/>
      <c r="C5" s="67"/>
      <c r="D5" s="68"/>
      <c r="E5" s="68"/>
      <c r="F5" s="68"/>
      <c r="G5" s="68"/>
      <c r="H5" s="81"/>
      <c r="I5" s="63" t="s">
        <v>58</v>
      </c>
      <c r="J5" s="63" t="s">
        <v>59</v>
      </c>
      <c r="K5" s="63" t="s">
        <v>60</v>
      </c>
    </row>
    <row r="6" ht="40.5" customHeight="1" spans="1:11">
      <c r="A6" s="70"/>
      <c r="B6" s="70"/>
      <c r="C6" s="70"/>
      <c r="D6" s="71"/>
      <c r="E6" s="71"/>
      <c r="F6" s="71"/>
      <c r="G6" s="71"/>
      <c r="H6" s="72"/>
      <c r="I6" s="71" t="s">
        <v>57</v>
      </c>
      <c r="J6" s="71"/>
      <c r="K6" s="71"/>
    </row>
    <row r="7" ht="15" customHeight="1" spans="1:11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82">
        <v>10</v>
      </c>
      <c r="K7" s="82">
        <v>11</v>
      </c>
    </row>
    <row r="8" ht="18.75" customHeight="1" spans="1:11">
      <c r="A8" s="83"/>
      <c r="B8" s="49"/>
      <c r="C8" s="83"/>
      <c r="D8" s="83"/>
      <c r="E8" s="83"/>
      <c r="F8" s="83"/>
      <c r="G8" s="83"/>
      <c r="H8" s="84"/>
      <c r="I8" s="85"/>
      <c r="J8" s="85"/>
      <c r="K8" s="84"/>
    </row>
    <row r="9" ht="18.75" customHeight="1" spans="1:11">
      <c r="A9" s="86"/>
      <c r="B9" s="49"/>
      <c r="C9" s="49"/>
      <c r="D9" s="49"/>
      <c r="E9" s="49"/>
      <c r="F9" s="49"/>
      <c r="G9" s="49"/>
      <c r="H9" s="75"/>
      <c r="I9" s="75"/>
      <c r="J9" s="75"/>
      <c r="K9" s="84"/>
    </row>
    <row r="10" ht="18.75" customHeight="1" spans="1:11">
      <c r="A10" s="87" t="s">
        <v>184</v>
      </c>
      <c r="B10" s="88"/>
      <c r="C10" s="88"/>
      <c r="D10" s="88"/>
      <c r="E10" s="88"/>
      <c r="F10" s="88"/>
      <c r="G10" s="89"/>
      <c r="H10" s="75"/>
      <c r="I10" s="75"/>
      <c r="J10" s="75"/>
      <c r="K10" s="84"/>
    </row>
    <row r="11" customHeight="1" spans="1:11">
      <c r="A11" s="90" t="s">
        <v>394</v>
      </c>
      <c r="B11" s="90"/>
      <c r="C11" s="90"/>
      <c r="D11" s="9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27" sqref="C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55"/>
      <c r="G1" s="56" t="s">
        <v>395</v>
      </c>
    </row>
    <row r="2" ht="41.25" customHeight="1" spans="1:7">
      <c r="A2" s="57" t="str">
        <f>"2026"&amp;"年部门项目中期规划预算表"</f>
        <v>2026年部门项目中期规划预算表</v>
      </c>
      <c r="B2" s="57"/>
      <c r="C2" s="57"/>
      <c r="D2" s="57"/>
      <c r="E2" s="57"/>
      <c r="F2" s="57"/>
      <c r="G2" s="57"/>
    </row>
    <row r="3" ht="13.5" customHeight="1" spans="1:7">
      <c r="A3" s="58" t="str">
        <f>"单位名称："&amp;"昆明市东川区乌龙镇中心学校"</f>
        <v>单位名称：昆明市东川区乌龙镇中心学校</v>
      </c>
      <c r="B3" s="59"/>
      <c r="C3" s="59"/>
      <c r="D3" s="59"/>
      <c r="E3" s="60"/>
      <c r="F3" s="60"/>
      <c r="G3" s="61" t="s">
        <v>1</v>
      </c>
    </row>
    <row r="4" ht="21.75" customHeight="1" spans="1:7">
      <c r="A4" s="62" t="s">
        <v>257</v>
      </c>
      <c r="B4" s="62" t="s">
        <v>256</v>
      </c>
      <c r="C4" s="62" t="s">
        <v>197</v>
      </c>
      <c r="D4" s="63" t="s">
        <v>396</v>
      </c>
      <c r="E4" s="64" t="s">
        <v>58</v>
      </c>
      <c r="F4" s="65"/>
      <c r="G4" s="66"/>
    </row>
    <row r="5" ht="21.75" customHeight="1" spans="1:7">
      <c r="A5" s="67"/>
      <c r="B5" s="67"/>
      <c r="C5" s="67"/>
      <c r="D5" s="68"/>
      <c r="E5" s="69" t="str">
        <f>"2026"&amp;"年"</f>
        <v>2026年</v>
      </c>
      <c r="F5" s="63" t="str">
        <f>("2026"+1)&amp;"年"</f>
        <v>2027年</v>
      </c>
      <c r="G5" s="63" t="str">
        <f>("2026"+2)&amp;"年"</f>
        <v>2028年</v>
      </c>
    </row>
    <row r="6" ht="40.5" customHeight="1" spans="1:7">
      <c r="A6" s="70"/>
      <c r="B6" s="70"/>
      <c r="C6" s="70"/>
      <c r="D6" s="71"/>
      <c r="E6" s="72"/>
      <c r="F6" s="71" t="s">
        <v>57</v>
      </c>
      <c r="G6" s="71"/>
    </row>
    <row r="7" ht="15" customHeight="1" spans="1:7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</row>
    <row r="8" ht="17.25" customHeight="1" spans="1:7">
      <c r="A8" s="49" t="s">
        <v>70</v>
      </c>
      <c r="B8" s="74"/>
      <c r="C8" s="74"/>
      <c r="D8" s="49"/>
      <c r="E8" s="75">
        <v>379762.72</v>
      </c>
      <c r="F8" s="75"/>
      <c r="G8" s="75"/>
    </row>
    <row r="9" ht="18.75" customHeight="1" spans="1:7">
      <c r="A9" s="49"/>
      <c r="B9" s="49" t="s">
        <v>397</v>
      </c>
      <c r="C9" s="49" t="s">
        <v>264</v>
      </c>
      <c r="D9" s="49" t="s">
        <v>398</v>
      </c>
      <c r="E9" s="75">
        <v>11964</v>
      </c>
      <c r="F9" s="75"/>
      <c r="G9" s="75"/>
    </row>
    <row r="10" ht="18.75" customHeight="1" spans="1:7">
      <c r="A10" s="76"/>
      <c r="B10" s="49" t="s">
        <v>397</v>
      </c>
      <c r="C10" s="49" t="s">
        <v>268</v>
      </c>
      <c r="D10" s="49" t="s">
        <v>398</v>
      </c>
      <c r="E10" s="75">
        <v>87798.72</v>
      </c>
      <c r="F10" s="75"/>
      <c r="G10" s="75"/>
    </row>
    <row r="11" ht="18.75" customHeight="1" spans="1:7">
      <c r="A11" s="76"/>
      <c r="B11" s="49" t="s">
        <v>399</v>
      </c>
      <c r="C11" s="49" t="s">
        <v>271</v>
      </c>
      <c r="D11" s="49" t="s">
        <v>398</v>
      </c>
      <c r="E11" s="75">
        <v>280000</v>
      </c>
      <c r="F11" s="75"/>
      <c r="G11" s="75"/>
    </row>
    <row r="12" ht="18.75" customHeight="1" spans="1:7">
      <c r="A12" s="77" t="s">
        <v>55</v>
      </c>
      <c r="B12" s="78" t="s">
        <v>400</v>
      </c>
      <c r="C12" s="78"/>
      <c r="D12" s="79"/>
      <c r="E12" s="75">
        <v>379762.72</v>
      </c>
      <c r="F12" s="75"/>
      <c r="G12" s="7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opLeftCell="A8" workbookViewId="0">
      <selection activeCell="H17" sqref="H17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ht="19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401</v>
      </c>
    </row>
    <row r="2" s="1" customFormat="1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5" t="str">
        <f>"单位名称："&amp;"昆明市东川区乌龙镇中心学校"</f>
        <v>单位名称：昆明市东川区乌龙镇中心学校</v>
      </c>
      <c r="B3" s="5"/>
      <c r="C3" s="6"/>
      <c r="D3" s="7"/>
      <c r="E3" s="7"/>
      <c r="F3" s="7"/>
      <c r="G3" s="7"/>
      <c r="H3" s="7"/>
      <c r="I3" s="7"/>
      <c r="J3" s="250" t="s">
        <v>1</v>
      </c>
    </row>
    <row r="4" s="1" customFormat="1" ht="30" customHeight="1" spans="1:10">
      <c r="A4" s="8" t="s">
        <v>402</v>
      </c>
      <c r="B4" s="9">
        <v>105005</v>
      </c>
      <c r="C4" s="10"/>
      <c r="D4" s="10"/>
      <c r="E4" s="11"/>
      <c r="F4" s="12" t="s">
        <v>403</v>
      </c>
      <c r="G4" s="11"/>
      <c r="H4" s="13" t="s">
        <v>70</v>
      </c>
      <c r="I4" s="10"/>
      <c r="J4" s="11"/>
    </row>
    <row r="5" s="1" customFormat="1" ht="32.25" customHeight="1" spans="1:10">
      <c r="A5" s="14" t="s">
        <v>404</v>
      </c>
      <c r="B5" s="15"/>
      <c r="C5" s="15"/>
      <c r="D5" s="15"/>
      <c r="E5" s="15"/>
      <c r="F5" s="15"/>
      <c r="G5" s="15"/>
      <c r="H5" s="15"/>
      <c r="I5" s="16"/>
      <c r="J5" s="17" t="s">
        <v>405</v>
      </c>
    </row>
    <row r="6" s="1" customFormat="1" ht="99.75" customHeight="1" spans="1:10">
      <c r="A6" s="18" t="s">
        <v>406</v>
      </c>
      <c r="B6" s="19" t="s">
        <v>407</v>
      </c>
      <c r="C6" s="20" t="s">
        <v>408</v>
      </c>
      <c r="D6" s="20"/>
      <c r="E6" s="20"/>
      <c r="F6" s="20"/>
      <c r="G6" s="20"/>
      <c r="H6" s="20"/>
      <c r="I6" s="20"/>
      <c r="J6" s="21" t="s">
        <v>409</v>
      </c>
    </row>
    <row r="7" s="1" customFormat="1" ht="99.75" customHeight="1" spans="1:10">
      <c r="A7" s="18"/>
      <c r="B7" s="22" t="str">
        <f>"总体绩效目标（"&amp;"2026"&amp;"-"&amp;("2026"+2)&amp;"年期间）"</f>
        <v>总体绩效目标（2026-2028年期间）</v>
      </c>
      <c r="C7" s="20" t="s">
        <v>410</v>
      </c>
      <c r="D7" s="20"/>
      <c r="E7" s="20"/>
      <c r="F7" s="20"/>
      <c r="G7" s="20"/>
      <c r="H7" s="20"/>
      <c r="I7" s="20"/>
      <c r="J7" s="21" t="s">
        <v>411</v>
      </c>
    </row>
    <row r="8" s="1" customFormat="1" ht="75" customHeight="1" spans="1:10">
      <c r="A8" s="19" t="s">
        <v>412</v>
      </c>
      <c r="B8" s="23" t="str">
        <f>"预算年度（"&amp;"2026"&amp;"年）绩效目标"</f>
        <v>预算年度（2026年）绩效目标</v>
      </c>
      <c r="C8" s="24" t="s">
        <v>413</v>
      </c>
      <c r="D8" s="24"/>
      <c r="E8" s="24"/>
      <c r="F8" s="24"/>
      <c r="G8" s="24"/>
      <c r="H8" s="24"/>
      <c r="I8" s="24"/>
      <c r="J8" s="25" t="s">
        <v>414</v>
      </c>
    </row>
    <row r="9" s="1" customFormat="1" ht="32.25" customHeight="1" spans="1:10">
      <c r="A9" s="26" t="s">
        <v>415</v>
      </c>
      <c r="B9" s="26"/>
      <c r="C9" s="26"/>
      <c r="D9" s="26"/>
      <c r="E9" s="26"/>
      <c r="F9" s="26"/>
      <c r="G9" s="26"/>
      <c r="H9" s="26"/>
      <c r="I9" s="26"/>
      <c r="J9" s="26"/>
    </row>
    <row r="10" s="1" customFormat="1" ht="32.25" customHeight="1" spans="1:10">
      <c r="A10" s="27" t="s">
        <v>416</v>
      </c>
      <c r="B10" s="28"/>
      <c r="C10" s="28"/>
      <c r="D10" s="28"/>
      <c r="E10" s="28"/>
      <c r="F10" s="28"/>
      <c r="G10" s="29"/>
      <c r="H10" s="18" t="s">
        <v>417</v>
      </c>
      <c r="I10" s="18"/>
      <c r="J10" s="18"/>
    </row>
    <row r="11" s="1" customFormat="1" ht="32.25" customHeight="1" spans="1:10">
      <c r="A11" s="30"/>
      <c r="B11" s="31"/>
      <c r="C11" s="31"/>
      <c r="D11" s="31"/>
      <c r="E11" s="31"/>
      <c r="F11" s="31"/>
      <c r="G11" s="32"/>
      <c r="H11" s="19" t="s">
        <v>418</v>
      </c>
      <c r="I11" s="19" t="s">
        <v>419</v>
      </c>
      <c r="J11" s="19" t="s">
        <v>420</v>
      </c>
    </row>
    <row r="12" s="1" customFormat="1" ht="32.25" customHeight="1" spans="1:10">
      <c r="A12" s="33" t="s">
        <v>55</v>
      </c>
      <c r="B12" s="34"/>
      <c r="C12" s="34"/>
      <c r="D12" s="34"/>
      <c r="E12" s="34"/>
      <c r="F12" s="34"/>
      <c r="G12" s="35"/>
      <c r="H12" s="36">
        <v>26902580.24</v>
      </c>
      <c r="I12" s="36">
        <v>25697580.24</v>
      </c>
      <c r="J12" s="36">
        <v>1205000</v>
      </c>
    </row>
    <row r="13" s="1" customFormat="1" ht="24" customHeight="1" spans="1:10">
      <c r="A13" s="33" t="s">
        <v>98</v>
      </c>
      <c r="B13" s="34"/>
      <c r="C13" s="34"/>
      <c r="D13" s="34"/>
      <c r="E13" s="34"/>
      <c r="F13" s="34"/>
      <c r="G13" s="35"/>
      <c r="H13" s="36">
        <v>18940517.52</v>
      </c>
      <c r="I13" s="36">
        <v>17740517.52</v>
      </c>
      <c r="J13" s="36">
        <v>1200000</v>
      </c>
    </row>
    <row r="14" s="1" customFormat="1" ht="24" customHeight="1" spans="1:10">
      <c r="A14" s="33" t="s">
        <v>110</v>
      </c>
      <c r="B14" s="34"/>
      <c r="C14" s="34"/>
      <c r="D14" s="34"/>
      <c r="E14" s="34"/>
      <c r="F14" s="34"/>
      <c r="G14" s="35"/>
      <c r="H14" s="36">
        <v>3813324.72</v>
      </c>
      <c r="I14" s="36">
        <v>3813324.72</v>
      </c>
      <c r="J14" s="36"/>
    </row>
    <row r="15" s="1" customFormat="1" ht="24" customHeight="1" spans="1:10">
      <c r="A15" s="33" t="s">
        <v>126</v>
      </c>
      <c r="B15" s="34"/>
      <c r="C15" s="34"/>
      <c r="D15" s="34"/>
      <c r="E15" s="34"/>
      <c r="F15" s="34"/>
      <c r="G15" s="35"/>
      <c r="H15" s="36">
        <v>2258625</v>
      </c>
      <c r="I15" s="36">
        <v>2258625</v>
      </c>
      <c r="J15" s="36"/>
    </row>
    <row r="16" s="1" customFormat="1" ht="24" customHeight="1" spans="1:10">
      <c r="A16" s="37" t="s">
        <v>136</v>
      </c>
      <c r="B16" s="38"/>
      <c r="C16" s="38"/>
      <c r="D16" s="38"/>
      <c r="E16" s="38"/>
      <c r="F16" s="38"/>
      <c r="G16" s="39"/>
      <c r="H16" s="36">
        <v>5000</v>
      </c>
      <c r="I16" s="36"/>
      <c r="J16" s="36">
        <v>5000</v>
      </c>
    </row>
    <row r="17" s="1" customFormat="1" ht="26" customHeight="1" spans="1:10">
      <c r="A17" s="37" t="s">
        <v>141</v>
      </c>
      <c r="B17" s="38"/>
      <c r="C17" s="38"/>
      <c r="D17" s="38"/>
      <c r="E17" s="38"/>
      <c r="F17" s="38"/>
      <c r="G17" s="39"/>
      <c r="H17" s="40">
        <v>1885113</v>
      </c>
      <c r="I17" s="40">
        <v>1885113</v>
      </c>
      <c r="J17" s="40"/>
    </row>
    <row r="18" s="1" customFormat="1" ht="32.25" customHeight="1" spans="1:10">
      <c r="A18" s="26" t="s">
        <v>421</v>
      </c>
      <c r="B18" s="26"/>
      <c r="C18" s="26"/>
      <c r="D18" s="26"/>
      <c r="E18" s="26"/>
      <c r="F18" s="26"/>
      <c r="G18" s="26"/>
      <c r="H18" s="26"/>
      <c r="I18" s="26"/>
      <c r="J18" s="26"/>
    </row>
    <row r="19" s="1" customFormat="1" ht="32.25" customHeight="1" spans="1:10">
      <c r="A19" s="41" t="s">
        <v>422</v>
      </c>
      <c r="B19" s="41"/>
      <c r="C19" s="41"/>
      <c r="D19" s="41"/>
      <c r="E19" s="41"/>
      <c r="F19" s="41"/>
      <c r="G19" s="41"/>
      <c r="H19" s="42" t="s">
        <v>423</v>
      </c>
      <c r="I19" s="43" t="s">
        <v>291</v>
      </c>
      <c r="J19" s="42" t="s">
        <v>424</v>
      </c>
    </row>
    <row r="20" s="1" customFormat="1" ht="36" customHeight="1" spans="1:10">
      <c r="A20" s="44" t="s">
        <v>284</v>
      </c>
      <c r="B20" s="44" t="s">
        <v>425</v>
      </c>
      <c r="C20" s="45" t="s">
        <v>286</v>
      </c>
      <c r="D20" s="45" t="s">
        <v>287</v>
      </c>
      <c r="E20" s="45" t="s">
        <v>288</v>
      </c>
      <c r="F20" s="45" t="s">
        <v>289</v>
      </c>
      <c r="G20" s="45" t="s">
        <v>290</v>
      </c>
      <c r="H20" s="46"/>
      <c r="I20" s="46"/>
      <c r="J20" s="46"/>
    </row>
    <row r="21" s="1" customFormat="1" ht="32.25" customHeight="1" spans="1:10">
      <c r="A21" s="47" t="s">
        <v>292</v>
      </c>
      <c r="B21" s="48" t="s">
        <v>325</v>
      </c>
      <c r="C21" s="49" t="s">
        <v>426</v>
      </c>
      <c r="D21" s="251" t="s">
        <v>427</v>
      </c>
      <c r="E21" s="48" t="s">
        <v>428</v>
      </c>
      <c r="F21" s="48" t="s">
        <v>297</v>
      </c>
      <c r="G21" s="48" t="s">
        <v>309</v>
      </c>
      <c r="H21" s="51" t="s">
        <v>429</v>
      </c>
      <c r="I21" s="51" t="s">
        <v>430</v>
      </c>
      <c r="J21" s="51" t="s">
        <v>431</v>
      </c>
    </row>
    <row r="22" s="1" customFormat="1" ht="32.25" customHeight="1" spans="1:10">
      <c r="A22" s="52"/>
      <c r="B22" s="48" t="s">
        <v>293</v>
      </c>
      <c r="C22" s="49" t="s">
        <v>432</v>
      </c>
      <c r="D22" s="251" t="s">
        <v>427</v>
      </c>
      <c r="E22" s="48" t="s">
        <v>428</v>
      </c>
      <c r="F22" s="48" t="s">
        <v>297</v>
      </c>
      <c r="G22" s="48" t="s">
        <v>309</v>
      </c>
      <c r="H22" s="51" t="s">
        <v>429</v>
      </c>
      <c r="I22" s="51" t="s">
        <v>430</v>
      </c>
      <c r="J22" s="51" t="s">
        <v>433</v>
      </c>
    </row>
    <row r="23" s="1" customFormat="1" ht="32.25" customHeight="1" spans="1:10">
      <c r="A23" s="52"/>
      <c r="B23" s="48" t="s">
        <v>312</v>
      </c>
      <c r="C23" s="49" t="s">
        <v>434</v>
      </c>
      <c r="D23" s="251" t="s">
        <v>427</v>
      </c>
      <c r="E23" s="48" t="s">
        <v>428</v>
      </c>
      <c r="F23" s="48" t="s">
        <v>297</v>
      </c>
      <c r="G23" s="48" t="s">
        <v>298</v>
      </c>
      <c r="H23" s="51" t="s">
        <v>429</v>
      </c>
      <c r="I23" s="51" t="s">
        <v>430</v>
      </c>
      <c r="J23" s="51" t="s">
        <v>433</v>
      </c>
    </row>
    <row r="24" s="1" customFormat="1" ht="32.25" customHeight="1" spans="1:10">
      <c r="A24" s="53"/>
      <c r="B24" s="48" t="s">
        <v>435</v>
      </c>
      <c r="C24" s="49" t="s">
        <v>436</v>
      </c>
      <c r="D24" s="251" t="s">
        <v>427</v>
      </c>
      <c r="E24" s="48" t="s">
        <v>428</v>
      </c>
      <c r="F24" s="48" t="s">
        <v>297</v>
      </c>
      <c r="G24" s="48" t="s">
        <v>309</v>
      </c>
      <c r="H24" s="51" t="s">
        <v>429</v>
      </c>
      <c r="I24" s="51" t="s">
        <v>430</v>
      </c>
      <c r="J24" s="51" t="s">
        <v>437</v>
      </c>
    </row>
    <row r="25" s="1" customFormat="1" ht="32.25" customHeight="1" spans="1:10">
      <c r="A25" s="47" t="s">
        <v>300</v>
      </c>
      <c r="B25" s="48" t="s">
        <v>438</v>
      </c>
      <c r="C25" s="49" t="s">
        <v>439</v>
      </c>
      <c r="D25" s="252" t="s">
        <v>440</v>
      </c>
      <c r="E25" s="48">
        <v>95</v>
      </c>
      <c r="F25" s="48" t="s">
        <v>297</v>
      </c>
      <c r="G25" s="48" t="s">
        <v>298</v>
      </c>
      <c r="H25" s="51" t="s">
        <v>429</v>
      </c>
      <c r="I25" s="51" t="s">
        <v>303</v>
      </c>
      <c r="J25" s="51" t="s">
        <v>441</v>
      </c>
    </row>
    <row r="26" s="1" customFormat="1" ht="32.25" customHeight="1" spans="1:10">
      <c r="A26" s="52"/>
      <c r="B26" s="48" t="s">
        <v>442</v>
      </c>
      <c r="C26" s="49" t="s">
        <v>443</v>
      </c>
      <c r="D26" s="252" t="s">
        <v>440</v>
      </c>
      <c r="E26" s="48">
        <v>95</v>
      </c>
      <c r="F26" s="48" t="s">
        <v>297</v>
      </c>
      <c r="G26" s="48" t="s">
        <v>298</v>
      </c>
      <c r="H26" s="51" t="s">
        <v>429</v>
      </c>
      <c r="I26" s="51" t="s">
        <v>321</v>
      </c>
      <c r="J26" s="51" t="s">
        <v>437</v>
      </c>
    </row>
    <row r="27" s="1" customFormat="1" ht="32.25" customHeight="1" spans="1:10">
      <c r="A27" s="52"/>
      <c r="B27" s="48" t="s">
        <v>444</v>
      </c>
      <c r="C27" s="49" t="s">
        <v>445</v>
      </c>
      <c r="D27" s="252" t="s">
        <v>440</v>
      </c>
      <c r="E27" s="48">
        <v>95</v>
      </c>
      <c r="F27" s="48" t="s">
        <v>297</v>
      </c>
      <c r="G27" s="48" t="s">
        <v>298</v>
      </c>
      <c r="H27" s="51" t="s">
        <v>429</v>
      </c>
      <c r="I27" s="51" t="s">
        <v>321</v>
      </c>
      <c r="J27" s="51" t="s">
        <v>446</v>
      </c>
    </row>
    <row r="28" s="1" customFormat="1" ht="32.25" customHeight="1" spans="1:10">
      <c r="A28" s="53"/>
      <c r="B28" s="48" t="s">
        <v>447</v>
      </c>
      <c r="C28" s="49" t="s">
        <v>448</v>
      </c>
      <c r="D28" s="251" t="s">
        <v>427</v>
      </c>
      <c r="E28" s="48" t="s">
        <v>428</v>
      </c>
      <c r="F28" s="48" t="s">
        <v>297</v>
      </c>
      <c r="G28" s="48" t="s">
        <v>298</v>
      </c>
      <c r="H28" s="51" t="s">
        <v>429</v>
      </c>
      <c r="I28" s="51" t="s">
        <v>449</v>
      </c>
      <c r="J28" s="51" t="s">
        <v>450</v>
      </c>
    </row>
    <row r="29" s="1" customFormat="1" ht="32.25" customHeight="1" spans="1:10">
      <c r="A29" s="48" t="s">
        <v>304</v>
      </c>
      <c r="B29" s="48" t="s">
        <v>451</v>
      </c>
      <c r="C29" s="49" t="s">
        <v>452</v>
      </c>
      <c r="D29" s="252" t="s">
        <v>440</v>
      </c>
      <c r="E29" s="48">
        <v>95</v>
      </c>
      <c r="F29" s="48" t="s">
        <v>297</v>
      </c>
      <c r="G29" s="48" t="s">
        <v>298</v>
      </c>
      <c r="H29" s="51" t="s">
        <v>429</v>
      </c>
      <c r="I29" s="51" t="s">
        <v>351</v>
      </c>
      <c r="J29" s="51" t="s">
        <v>441</v>
      </c>
    </row>
  </sheetData>
  <mergeCells count="2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G13"/>
    <mergeCell ref="A14:G14"/>
    <mergeCell ref="A15:G15"/>
    <mergeCell ref="A16:G16"/>
    <mergeCell ref="A17:G17"/>
    <mergeCell ref="A18:J18"/>
    <mergeCell ref="A19:G19"/>
    <mergeCell ref="A6:A7"/>
    <mergeCell ref="A21:A24"/>
    <mergeCell ref="A25:A28"/>
    <mergeCell ref="H19:H20"/>
    <mergeCell ref="I19:I20"/>
    <mergeCell ref="J19:J20"/>
    <mergeCell ref="A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01" t="s">
        <v>52</v>
      </c>
    </row>
    <row r="2" ht="41.25" customHeight="1" spans="1:19">
      <c r="A2" s="95" t="str">
        <f>"2026"&amp;"年部门收入预算表"</f>
        <v>2026年部门收入预算表</v>
      </c>
    </row>
    <row r="3" ht="17.25" customHeight="1" spans="1:19">
      <c r="A3" s="98" t="str">
        <f>"单位名称："&amp;"昆明市东川区乌龙镇中心学校"</f>
        <v>单位名称：昆明市东川区乌龙镇中心学校</v>
      </c>
      <c r="S3" s="100" t="s">
        <v>1</v>
      </c>
    </row>
    <row r="4" ht="21.75" customHeight="1" spans="1:19">
      <c r="A4" s="236" t="s">
        <v>53</v>
      </c>
      <c r="B4" s="237" t="s">
        <v>54</v>
      </c>
      <c r="C4" s="237" t="s">
        <v>55</v>
      </c>
      <c r="D4" s="238" t="s">
        <v>56</v>
      </c>
      <c r="E4" s="238"/>
      <c r="F4" s="238"/>
      <c r="G4" s="238"/>
      <c r="H4" s="238"/>
      <c r="I4" s="184"/>
      <c r="J4" s="238"/>
      <c r="K4" s="238"/>
      <c r="L4" s="238"/>
      <c r="M4" s="238"/>
      <c r="N4" s="239"/>
      <c r="O4" s="238" t="s">
        <v>45</v>
      </c>
      <c r="P4" s="238"/>
      <c r="Q4" s="238"/>
      <c r="R4" s="238"/>
      <c r="S4" s="239"/>
    </row>
    <row r="5" ht="27" customHeight="1" spans="1:19">
      <c r="A5" s="240"/>
      <c r="B5" s="241"/>
      <c r="C5" s="241"/>
      <c r="D5" s="241" t="s">
        <v>57</v>
      </c>
      <c r="E5" s="241" t="s">
        <v>58</v>
      </c>
      <c r="F5" s="241" t="s">
        <v>59</v>
      </c>
      <c r="G5" s="241" t="s">
        <v>60</v>
      </c>
      <c r="H5" s="241" t="s">
        <v>61</v>
      </c>
      <c r="I5" s="242" t="s">
        <v>62</v>
      </c>
      <c r="J5" s="243"/>
      <c r="K5" s="243"/>
      <c r="L5" s="243"/>
      <c r="M5" s="243"/>
      <c r="N5" s="244"/>
      <c r="O5" s="241" t="s">
        <v>57</v>
      </c>
      <c r="P5" s="241" t="s">
        <v>58</v>
      </c>
      <c r="Q5" s="241" t="s">
        <v>59</v>
      </c>
      <c r="R5" s="241" t="s">
        <v>60</v>
      </c>
      <c r="S5" s="241" t="s">
        <v>63</v>
      </c>
    </row>
    <row r="6" ht="30" customHeight="1" spans="1:19">
      <c r="A6" s="245"/>
      <c r="B6" s="163"/>
      <c r="C6" s="169"/>
      <c r="D6" s="169"/>
      <c r="E6" s="169"/>
      <c r="F6" s="169"/>
      <c r="G6" s="169"/>
      <c r="H6" s="169"/>
      <c r="I6" s="123" t="s">
        <v>57</v>
      </c>
      <c r="J6" s="244" t="s">
        <v>64</v>
      </c>
      <c r="K6" s="244" t="s">
        <v>65</v>
      </c>
      <c r="L6" s="244" t="s">
        <v>66</v>
      </c>
      <c r="M6" s="244" t="s">
        <v>67</v>
      </c>
      <c r="N6" s="244" t="s">
        <v>68</v>
      </c>
      <c r="O6" s="246"/>
      <c r="P6" s="246"/>
      <c r="Q6" s="246"/>
      <c r="R6" s="246"/>
      <c r="S6" s="169"/>
    </row>
    <row r="7" ht="15" customHeight="1" spans="1:19">
      <c r="A7" s="247">
        <v>1</v>
      </c>
      <c r="B7" s="247">
        <v>2</v>
      </c>
      <c r="C7" s="247">
        <v>3</v>
      </c>
      <c r="D7" s="247">
        <v>4</v>
      </c>
      <c r="E7" s="247">
        <v>5</v>
      </c>
      <c r="F7" s="247">
        <v>6</v>
      </c>
      <c r="G7" s="247">
        <v>7</v>
      </c>
      <c r="H7" s="247">
        <v>8</v>
      </c>
      <c r="I7" s="123">
        <v>9</v>
      </c>
      <c r="J7" s="247">
        <v>10</v>
      </c>
      <c r="K7" s="247">
        <v>11</v>
      </c>
      <c r="L7" s="247">
        <v>12</v>
      </c>
      <c r="M7" s="247">
        <v>13</v>
      </c>
      <c r="N7" s="247">
        <v>14</v>
      </c>
      <c r="O7" s="247">
        <v>15</v>
      </c>
      <c r="P7" s="247">
        <v>16</v>
      </c>
      <c r="Q7" s="247">
        <v>17</v>
      </c>
      <c r="R7" s="247">
        <v>18</v>
      </c>
      <c r="S7" s="247">
        <v>19</v>
      </c>
    </row>
    <row r="8" ht="18" customHeight="1" spans="1:19">
      <c r="A8" s="49" t="s">
        <v>69</v>
      </c>
      <c r="B8" s="49" t="s">
        <v>70</v>
      </c>
      <c r="C8" s="134">
        <v>26902580.24</v>
      </c>
      <c r="D8" s="134">
        <v>26902580.24</v>
      </c>
      <c r="E8" s="134">
        <v>25697580.24</v>
      </c>
      <c r="F8" s="134"/>
      <c r="G8" s="134"/>
      <c r="H8" s="134"/>
      <c r="I8" s="134">
        <v>1205000</v>
      </c>
      <c r="J8" s="134"/>
      <c r="K8" s="134"/>
      <c r="L8" s="134"/>
      <c r="M8" s="134"/>
      <c r="N8" s="134">
        <v>1205000</v>
      </c>
      <c r="O8" s="134"/>
      <c r="P8" s="134"/>
      <c r="Q8" s="134"/>
      <c r="R8" s="134"/>
      <c r="S8" s="134"/>
    </row>
    <row r="9" ht="18" customHeight="1" spans="1:19">
      <c r="A9" s="104" t="s">
        <v>55</v>
      </c>
      <c r="B9" s="248"/>
      <c r="C9" s="134">
        <v>26902580.24</v>
      </c>
      <c r="D9" s="134">
        <v>26902580.24</v>
      </c>
      <c r="E9" s="134">
        <v>25697580.24</v>
      </c>
      <c r="F9" s="134"/>
      <c r="G9" s="134"/>
      <c r="H9" s="134"/>
      <c r="I9" s="134">
        <v>1205000</v>
      </c>
      <c r="J9" s="134"/>
      <c r="K9" s="134"/>
      <c r="L9" s="134"/>
      <c r="M9" s="134"/>
      <c r="N9" s="134">
        <v>1205000</v>
      </c>
      <c r="O9" s="134"/>
      <c r="P9" s="134"/>
      <c r="Q9" s="134"/>
      <c r="R9" s="134"/>
      <c r="S9" s="13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00" t="s">
        <v>71</v>
      </c>
    </row>
    <row r="2" ht="41.25" customHeight="1" spans="1:15">
      <c r="A2" s="95" t="str">
        <f>"2026"&amp;"年部门支出预算表"</f>
        <v>2026年部门支出预算表</v>
      </c>
    </row>
    <row r="3" ht="17.25" customHeight="1" spans="1:15">
      <c r="A3" s="98" t="str">
        <f>"单位名称："&amp;"昆明市东川区乌龙镇中心学校"</f>
        <v>单位名称：昆明市东川区乌龙镇中心学校</v>
      </c>
      <c r="O3" s="100" t="s">
        <v>1</v>
      </c>
    </row>
    <row r="4" ht="27" customHeight="1" spans="1:15">
      <c r="A4" s="222" t="s">
        <v>72</v>
      </c>
      <c r="B4" s="222" t="s">
        <v>73</v>
      </c>
      <c r="C4" s="222" t="s">
        <v>55</v>
      </c>
      <c r="D4" s="223" t="s">
        <v>58</v>
      </c>
      <c r="E4" s="224"/>
      <c r="F4" s="225"/>
      <c r="G4" s="226" t="s">
        <v>59</v>
      </c>
      <c r="H4" s="226" t="s">
        <v>60</v>
      </c>
      <c r="I4" s="226" t="s">
        <v>74</v>
      </c>
      <c r="J4" s="223" t="s">
        <v>62</v>
      </c>
      <c r="K4" s="224"/>
      <c r="L4" s="224"/>
      <c r="M4" s="224"/>
      <c r="N4" s="227"/>
      <c r="O4" s="228"/>
    </row>
    <row r="5" ht="42" customHeight="1" spans="1:15">
      <c r="A5" s="229"/>
      <c r="B5" s="229"/>
      <c r="C5" s="230"/>
      <c r="D5" s="231" t="s">
        <v>57</v>
      </c>
      <c r="E5" s="231" t="s">
        <v>75</v>
      </c>
      <c r="F5" s="231" t="s">
        <v>76</v>
      </c>
      <c r="G5" s="230"/>
      <c r="H5" s="230"/>
      <c r="I5" s="232"/>
      <c r="J5" s="231" t="s">
        <v>57</v>
      </c>
      <c r="K5" s="216" t="s">
        <v>77</v>
      </c>
      <c r="L5" s="216" t="s">
        <v>78</v>
      </c>
      <c r="M5" s="216" t="s">
        <v>79</v>
      </c>
      <c r="N5" s="216" t="s">
        <v>80</v>
      </c>
      <c r="O5" s="216" t="s">
        <v>81</v>
      </c>
    </row>
    <row r="6" ht="18" customHeight="1" spans="1:15">
      <c r="A6" s="107" t="s">
        <v>82</v>
      </c>
      <c r="B6" s="107" t="s">
        <v>83</v>
      </c>
      <c r="C6" s="107" t="s">
        <v>84</v>
      </c>
      <c r="D6" s="110" t="s">
        <v>85</v>
      </c>
      <c r="E6" s="110" t="s">
        <v>86</v>
      </c>
      <c r="F6" s="110" t="s">
        <v>87</v>
      </c>
      <c r="G6" s="110" t="s">
        <v>88</v>
      </c>
      <c r="H6" s="110" t="s">
        <v>89</v>
      </c>
      <c r="I6" s="110" t="s">
        <v>90</v>
      </c>
      <c r="J6" s="110" t="s">
        <v>91</v>
      </c>
      <c r="K6" s="110" t="s">
        <v>92</v>
      </c>
      <c r="L6" s="110" t="s">
        <v>93</v>
      </c>
      <c r="M6" s="110" t="s">
        <v>94</v>
      </c>
      <c r="N6" s="107" t="s">
        <v>95</v>
      </c>
      <c r="O6" s="110" t="s">
        <v>96</v>
      </c>
    </row>
    <row r="7" ht="21" customHeight="1" spans="1:15">
      <c r="A7" s="111" t="s">
        <v>97</v>
      </c>
      <c r="B7" s="111" t="s">
        <v>98</v>
      </c>
      <c r="C7" s="134">
        <v>18940517.52</v>
      </c>
      <c r="D7" s="134">
        <v>17740517.52</v>
      </c>
      <c r="E7" s="134">
        <v>17460517.52</v>
      </c>
      <c r="F7" s="134">
        <v>280000</v>
      </c>
      <c r="G7" s="134"/>
      <c r="H7" s="134"/>
      <c r="I7" s="134"/>
      <c r="J7" s="134">
        <v>1200000</v>
      </c>
      <c r="K7" s="134"/>
      <c r="L7" s="134"/>
      <c r="M7" s="134"/>
      <c r="N7" s="134"/>
      <c r="O7" s="134">
        <v>1200000</v>
      </c>
    </row>
    <row r="8" ht="21" customHeight="1" spans="1:15">
      <c r="A8" s="233" t="s">
        <v>99</v>
      </c>
      <c r="B8" s="233" t="s">
        <v>100</v>
      </c>
      <c r="C8" s="134">
        <v>18940517.52</v>
      </c>
      <c r="D8" s="134">
        <v>17740517.52</v>
      </c>
      <c r="E8" s="134">
        <v>17460517.52</v>
      </c>
      <c r="F8" s="134">
        <v>280000</v>
      </c>
      <c r="G8" s="134"/>
      <c r="H8" s="134"/>
      <c r="I8" s="134"/>
      <c r="J8" s="134">
        <v>1200000</v>
      </c>
      <c r="K8" s="134"/>
      <c r="L8" s="134"/>
      <c r="M8" s="134"/>
      <c r="N8" s="134"/>
      <c r="O8" s="134">
        <v>1200000</v>
      </c>
    </row>
    <row r="9" ht="21" customHeight="1" spans="1:15">
      <c r="A9" s="234" t="s">
        <v>101</v>
      </c>
      <c r="B9" s="234" t="s">
        <v>102</v>
      </c>
      <c r="C9" s="134">
        <v>280000</v>
      </c>
      <c r="D9" s="134">
        <v>280000</v>
      </c>
      <c r="E9" s="134"/>
      <c r="F9" s="134">
        <v>280000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21" customHeight="1" spans="1:15">
      <c r="A10" s="234" t="s">
        <v>103</v>
      </c>
      <c r="B10" s="234" t="s">
        <v>104</v>
      </c>
      <c r="C10" s="134">
        <v>9647050</v>
      </c>
      <c r="D10" s="134">
        <v>9647050</v>
      </c>
      <c r="E10" s="134">
        <v>9647050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21" customHeight="1" spans="1:15">
      <c r="A11" s="234" t="s">
        <v>105</v>
      </c>
      <c r="B11" s="234" t="s">
        <v>106</v>
      </c>
      <c r="C11" s="134">
        <v>7179568</v>
      </c>
      <c r="D11" s="134">
        <v>7179568</v>
      </c>
      <c r="E11" s="134">
        <v>7179568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21" customHeight="1" spans="1:15">
      <c r="A12" s="234" t="s">
        <v>107</v>
      </c>
      <c r="B12" s="234" t="s">
        <v>108</v>
      </c>
      <c r="C12" s="134">
        <v>1833899.52</v>
      </c>
      <c r="D12" s="134">
        <v>633899.52</v>
      </c>
      <c r="E12" s="134">
        <v>633899.52</v>
      </c>
      <c r="F12" s="134"/>
      <c r="G12" s="134"/>
      <c r="H12" s="134"/>
      <c r="I12" s="134"/>
      <c r="J12" s="134">
        <v>1200000</v>
      </c>
      <c r="K12" s="134"/>
      <c r="L12" s="134"/>
      <c r="M12" s="134"/>
      <c r="N12" s="134"/>
      <c r="O12" s="134">
        <v>1200000</v>
      </c>
    </row>
    <row r="13" ht="21" customHeight="1" spans="1:15">
      <c r="A13" s="111" t="s">
        <v>109</v>
      </c>
      <c r="B13" s="111" t="s">
        <v>110</v>
      </c>
      <c r="C13" s="134">
        <v>3813324.72</v>
      </c>
      <c r="D13" s="134">
        <v>3813324.72</v>
      </c>
      <c r="E13" s="134">
        <v>3713562</v>
      </c>
      <c r="F13" s="134">
        <v>99762.72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ht="21" customHeight="1" spans="1:15">
      <c r="A14" s="233" t="s">
        <v>111</v>
      </c>
      <c r="B14" s="233" t="s">
        <v>112</v>
      </c>
      <c r="C14" s="134">
        <v>3713562</v>
      </c>
      <c r="D14" s="134">
        <v>3713562</v>
      </c>
      <c r="E14" s="134">
        <v>3713562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21" customHeight="1" spans="1:15">
      <c r="A15" s="234" t="s">
        <v>113</v>
      </c>
      <c r="B15" s="234" t="s">
        <v>114</v>
      </c>
      <c r="C15" s="134">
        <v>771000</v>
      </c>
      <c r="D15" s="134">
        <v>771000</v>
      </c>
      <c r="E15" s="134">
        <v>771000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21" customHeight="1" spans="1:15">
      <c r="A16" s="234" t="s">
        <v>115</v>
      </c>
      <c r="B16" s="234" t="s">
        <v>116</v>
      </c>
      <c r="C16" s="134">
        <v>2510709</v>
      </c>
      <c r="D16" s="134">
        <v>2510709</v>
      </c>
      <c r="E16" s="134">
        <v>2510709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1" customHeight="1" spans="1:15">
      <c r="A17" s="234" t="s">
        <v>117</v>
      </c>
      <c r="B17" s="234" t="s">
        <v>118</v>
      </c>
      <c r="C17" s="134">
        <v>431853</v>
      </c>
      <c r="D17" s="134">
        <v>431853</v>
      </c>
      <c r="E17" s="134">
        <v>431853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21" customHeight="1" spans="1:15">
      <c r="A18" s="233" t="s">
        <v>119</v>
      </c>
      <c r="B18" s="233" t="s">
        <v>120</v>
      </c>
      <c r="C18" s="134">
        <v>99762.72</v>
      </c>
      <c r="D18" s="134">
        <v>99762.72</v>
      </c>
      <c r="E18" s="134"/>
      <c r="F18" s="134">
        <v>99762.72</v>
      </c>
      <c r="G18" s="134"/>
      <c r="H18" s="134"/>
      <c r="I18" s="134"/>
      <c r="J18" s="134"/>
      <c r="K18" s="134"/>
      <c r="L18" s="134"/>
      <c r="M18" s="134"/>
      <c r="N18" s="134"/>
      <c r="O18" s="134"/>
    </row>
    <row r="19" ht="21" customHeight="1" spans="1:15">
      <c r="A19" s="234" t="s">
        <v>121</v>
      </c>
      <c r="B19" s="234" t="s">
        <v>122</v>
      </c>
      <c r="C19" s="134">
        <v>87798.72</v>
      </c>
      <c r="D19" s="134">
        <v>87798.72</v>
      </c>
      <c r="E19" s="134"/>
      <c r="F19" s="134">
        <v>87798.72</v>
      </c>
      <c r="G19" s="134"/>
      <c r="H19" s="134"/>
      <c r="I19" s="134"/>
      <c r="J19" s="134"/>
      <c r="K19" s="134"/>
      <c r="L19" s="134"/>
      <c r="M19" s="134"/>
      <c r="N19" s="134"/>
      <c r="O19" s="134"/>
    </row>
    <row r="20" ht="21" customHeight="1" spans="1:15">
      <c r="A20" s="234" t="s">
        <v>123</v>
      </c>
      <c r="B20" s="234" t="s">
        <v>124</v>
      </c>
      <c r="C20" s="134">
        <v>11964</v>
      </c>
      <c r="D20" s="134">
        <v>11964</v>
      </c>
      <c r="E20" s="134"/>
      <c r="F20" s="134">
        <v>11964</v>
      </c>
      <c r="G20" s="134"/>
      <c r="H20" s="134"/>
      <c r="I20" s="134"/>
      <c r="J20" s="134"/>
      <c r="K20" s="134"/>
      <c r="L20" s="134"/>
      <c r="M20" s="134"/>
      <c r="N20" s="134"/>
      <c r="O20" s="134"/>
    </row>
    <row r="21" ht="21" customHeight="1" spans="1:15">
      <c r="A21" s="111" t="s">
        <v>125</v>
      </c>
      <c r="B21" s="111" t="s">
        <v>126</v>
      </c>
      <c r="C21" s="134">
        <v>2258625</v>
      </c>
      <c r="D21" s="134">
        <v>2258625</v>
      </c>
      <c r="E21" s="134">
        <v>2258625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21" customHeight="1" spans="1:15">
      <c r="A22" s="233" t="s">
        <v>127</v>
      </c>
      <c r="B22" s="233" t="s">
        <v>128</v>
      </c>
      <c r="C22" s="134">
        <v>2258625</v>
      </c>
      <c r="D22" s="134">
        <v>2258625</v>
      </c>
      <c r="E22" s="134">
        <v>2258625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21" customHeight="1" spans="1:15">
      <c r="A23" s="234" t="s">
        <v>129</v>
      </c>
      <c r="B23" s="234" t="s">
        <v>130</v>
      </c>
      <c r="C23" s="134">
        <v>1252668</v>
      </c>
      <c r="D23" s="134">
        <v>1252668</v>
      </c>
      <c r="E23" s="134">
        <v>1252668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21" customHeight="1" spans="1:15">
      <c r="A24" s="234" t="s">
        <v>131</v>
      </c>
      <c r="B24" s="234" t="s">
        <v>132</v>
      </c>
      <c r="C24" s="134">
        <v>958560</v>
      </c>
      <c r="D24" s="134">
        <v>958560</v>
      </c>
      <c r="E24" s="134">
        <v>958560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21" customHeight="1" spans="1:15">
      <c r="A25" s="234" t="s">
        <v>133</v>
      </c>
      <c r="B25" s="234" t="s">
        <v>134</v>
      </c>
      <c r="C25" s="134">
        <v>47397</v>
      </c>
      <c r="D25" s="134">
        <v>47397</v>
      </c>
      <c r="E25" s="134">
        <v>47397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21" customHeight="1" spans="1:15">
      <c r="A26" s="111" t="s">
        <v>135</v>
      </c>
      <c r="B26" s="111" t="s">
        <v>136</v>
      </c>
      <c r="C26" s="134">
        <v>5000</v>
      </c>
      <c r="D26" s="134"/>
      <c r="E26" s="134"/>
      <c r="F26" s="134"/>
      <c r="G26" s="134"/>
      <c r="H26" s="134"/>
      <c r="I26" s="134"/>
      <c r="J26" s="134">
        <v>5000</v>
      </c>
      <c r="K26" s="134"/>
      <c r="L26" s="134"/>
      <c r="M26" s="134"/>
      <c r="N26" s="134"/>
      <c r="O26" s="134">
        <v>5000</v>
      </c>
    </row>
    <row r="27" ht="21" customHeight="1" spans="1:15">
      <c r="A27" s="233" t="s">
        <v>137</v>
      </c>
      <c r="B27" s="233" t="s">
        <v>138</v>
      </c>
      <c r="C27" s="134">
        <v>5000</v>
      </c>
      <c r="D27" s="134"/>
      <c r="E27" s="134"/>
      <c r="F27" s="134"/>
      <c r="G27" s="134"/>
      <c r="H27" s="134"/>
      <c r="I27" s="134"/>
      <c r="J27" s="134">
        <v>5000</v>
      </c>
      <c r="K27" s="134"/>
      <c r="L27" s="134"/>
      <c r="M27" s="134"/>
      <c r="N27" s="134"/>
      <c r="O27" s="134">
        <v>5000</v>
      </c>
    </row>
    <row r="28" ht="21" customHeight="1" spans="1:15">
      <c r="A28" s="234" t="s">
        <v>139</v>
      </c>
      <c r="B28" s="234" t="s">
        <v>138</v>
      </c>
      <c r="C28" s="134">
        <v>5000</v>
      </c>
      <c r="D28" s="134"/>
      <c r="E28" s="134"/>
      <c r="F28" s="134"/>
      <c r="G28" s="134"/>
      <c r="H28" s="134"/>
      <c r="I28" s="134"/>
      <c r="J28" s="134">
        <v>5000</v>
      </c>
      <c r="K28" s="134"/>
      <c r="L28" s="134"/>
      <c r="M28" s="134"/>
      <c r="N28" s="134"/>
      <c r="O28" s="134">
        <v>5000</v>
      </c>
    </row>
    <row r="29" ht="21" customHeight="1" spans="1:15">
      <c r="A29" s="111" t="s">
        <v>140</v>
      </c>
      <c r="B29" s="111" t="s">
        <v>141</v>
      </c>
      <c r="C29" s="134">
        <v>1885113</v>
      </c>
      <c r="D29" s="134">
        <v>1885113</v>
      </c>
      <c r="E29" s="134">
        <v>1885113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21" customHeight="1" spans="1:15">
      <c r="A30" s="233" t="s">
        <v>142</v>
      </c>
      <c r="B30" s="233" t="s">
        <v>143</v>
      </c>
      <c r="C30" s="134">
        <v>1885113</v>
      </c>
      <c r="D30" s="134">
        <v>1885113</v>
      </c>
      <c r="E30" s="134">
        <v>1885113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21" customHeight="1" spans="1:15">
      <c r="A31" s="234" t="s">
        <v>144</v>
      </c>
      <c r="B31" s="234" t="s">
        <v>145</v>
      </c>
      <c r="C31" s="134">
        <v>1885113</v>
      </c>
      <c r="D31" s="134">
        <v>1885113</v>
      </c>
      <c r="E31" s="134">
        <v>1885113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21" customHeight="1" spans="1:15">
      <c r="A32" s="235" t="s">
        <v>55</v>
      </c>
      <c r="B32" s="89"/>
      <c r="C32" s="134">
        <v>26902580.24</v>
      </c>
      <c r="D32" s="134">
        <v>25697580.24</v>
      </c>
      <c r="E32" s="134">
        <v>25317817.52</v>
      </c>
      <c r="F32" s="134">
        <v>379762.72</v>
      </c>
      <c r="G32" s="134"/>
      <c r="H32" s="134"/>
      <c r="I32" s="134"/>
      <c r="J32" s="134">
        <v>1205000</v>
      </c>
      <c r="K32" s="134"/>
      <c r="L32" s="134"/>
      <c r="M32" s="134"/>
      <c r="N32" s="134"/>
      <c r="O32" s="134">
        <v>1205000</v>
      </c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6"/>
      <c r="B1" s="100"/>
      <c r="C1" s="100"/>
      <c r="D1" s="100" t="s">
        <v>146</v>
      </c>
    </row>
    <row r="2" ht="41.25" customHeight="1" spans="1:4">
      <c r="A2" s="95" t="str">
        <f>"2026"&amp;"年部门财政拨款收支预算总表"</f>
        <v>2026年部门财政拨款收支预算总表</v>
      </c>
    </row>
    <row r="3" ht="17.25" customHeight="1" spans="1:4">
      <c r="A3" s="98" t="str">
        <f>"单位名称："&amp;"昆明市东川区乌龙镇中心学校"</f>
        <v>单位名称：昆明市东川区乌龙镇中心学校</v>
      </c>
      <c r="B3" s="215"/>
      <c r="D3" s="100" t="s">
        <v>1</v>
      </c>
    </row>
    <row r="4" ht="17.25" customHeight="1" spans="1:4">
      <c r="A4" s="216" t="s">
        <v>2</v>
      </c>
      <c r="B4" s="217"/>
      <c r="C4" s="216" t="s">
        <v>3</v>
      </c>
      <c r="D4" s="217"/>
    </row>
    <row r="5" ht="18.75" customHeight="1" spans="1:4">
      <c r="A5" s="216" t="s">
        <v>4</v>
      </c>
      <c r="B5" s="216" t="s">
        <v>5</v>
      </c>
      <c r="C5" s="216" t="s">
        <v>6</v>
      </c>
      <c r="D5" s="216" t="s">
        <v>5</v>
      </c>
    </row>
    <row r="6" ht="16.5" customHeight="1" spans="1:4">
      <c r="A6" s="218" t="s">
        <v>147</v>
      </c>
      <c r="B6" s="134">
        <v>25697580.24</v>
      </c>
      <c r="C6" s="218" t="s">
        <v>148</v>
      </c>
      <c r="D6" s="134">
        <v>25697580.24</v>
      </c>
    </row>
    <row r="7" ht="16.5" customHeight="1" spans="1:4">
      <c r="A7" s="218" t="s">
        <v>149</v>
      </c>
      <c r="B7" s="134">
        <v>25697580.24</v>
      </c>
      <c r="C7" s="218" t="s">
        <v>150</v>
      </c>
      <c r="D7" s="134"/>
    </row>
    <row r="8" ht="16.5" customHeight="1" spans="1:4">
      <c r="A8" s="218" t="s">
        <v>151</v>
      </c>
      <c r="B8" s="134"/>
      <c r="C8" s="218" t="s">
        <v>152</v>
      </c>
      <c r="D8" s="134"/>
    </row>
    <row r="9" ht="16.5" customHeight="1" spans="1:4">
      <c r="A9" s="218" t="s">
        <v>153</v>
      </c>
      <c r="B9" s="134"/>
      <c r="C9" s="218" t="s">
        <v>154</v>
      </c>
      <c r="D9" s="134"/>
    </row>
    <row r="10" ht="16.5" customHeight="1" spans="1:4">
      <c r="A10" s="218" t="s">
        <v>155</v>
      </c>
      <c r="B10" s="134"/>
      <c r="C10" s="218" t="s">
        <v>156</v>
      </c>
      <c r="D10" s="134"/>
    </row>
    <row r="11" ht="16.5" customHeight="1" spans="1:4">
      <c r="A11" s="218" t="s">
        <v>149</v>
      </c>
      <c r="B11" s="134"/>
      <c r="C11" s="218" t="s">
        <v>157</v>
      </c>
      <c r="D11" s="134">
        <v>17740517.52</v>
      </c>
    </row>
    <row r="12" ht="16.5" customHeight="1" spans="1:4">
      <c r="A12" s="203" t="s">
        <v>151</v>
      </c>
      <c r="B12" s="134"/>
      <c r="C12" s="122" t="s">
        <v>158</v>
      </c>
      <c r="D12" s="134"/>
    </row>
    <row r="13" ht="16.5" customHeight="1" spans="1:4">
      <c r="A13" s="203" t="s">
        <v>153</v>
      </c>
      <c r="B13" s="134"/>
      <c r="C13" s="122" t="s">
        <v>159</v>
      </c>
      <c r="D13" s="134"/>
    </row>
    <row r="14" ht="16.5" customHeight="1" spans="1:4">
      <c r="A14" s="219"/>
      <c r="B14" s="134"/>
      <c r="C14" s="122" t="s">
        <v>160</v>
      </c>
      <c r="D14" s="134">
        <v>3813324.72</v>
      </c>
    </row>
    <row r="15" ht="16.5" customHeight="1" spans="1:4">
      <c r="A15" s="219"/>
      <c r="B15" s="134"/>
      <c r="C15" s="122" t="s">
        <v>161</v>
      </c>
      <c r="D15" s="134">
        <v>2258625</v>
      </c>
    </row>
    <row r="16" ht="16.5" customHeight="1" spans="1:4">
      <c r="A16" s="219"/>
      <c r="B16" s="134"/>
      <c r="C16" s="122" t="s">
        <v>162</v>
      </c>
      <c r="D16" s="134"/>
    </row>
    <row r="17" ht="16.5" customHeight="1" spans="1:4">
      <c r="A17" s="219"/>
      <c r="B17" s="134"/>
      <c r="C17" s="122" t="s">
        <v>163</v>
      </c>
      <c r="D17" s="134"/>
    </row>
    <row r="18" ht="16.5" customHeight="1" spans="1:4">
      <c r="A18" s="219"/>
      <c r="B18" s="134"/>
      <c r="C18" s="122" t="s">
        <v>164</v>
      </c>
      <c r="D18" s="134"/>
    </row>
    <row r="19" ht="16.5" customHeight="1" spans="1:4">
      <c r="A19" s="219"/>
      <c r="B19" s="134"/>
      <c r="C19" s="122" t="s">
        <v>165</v>
      </c>
      <c r="D19" s="134"/>
    </row>
    <row r="20" ht="16.5" customHeight="1" spans="1:4">
      <c r="A20" s="219"/>
      <c r="B20" s="134"/>
      <c r="C20" s="122" t="s">
        <v>166</v>
      </c>
      <c r="D20" s="134"/>
    </row>
    <row r="21" ht="16.5" customHeight="1" spans="1:4">
      <c r="A21" s="219"/>
      <c r="B21" s="134"/>
      <c r="C21" s="122" t="s">
        <v>167</v>
      </c>
      <c r="D21" s="134"/>
    </row>
    <row r="22" ht="16.5" customHeight="1" spans="1:4">
      <c r="A22" s="219"/>
      <c r="B22" s="134"/>
      <c r="C22" s="122" t="s">
        <v>168</v>
      </c>
      <c r="D22" s="134"/>
    </row>
    <row r="23" ht="16.5" customHeight="1" spans="1:4">
      <c r="A23" s="219"/>
      <c r="B23" s="134"/>
      <c r="C23" s="122" t="s">
        <v>169</v>
      </c>
      <c r="D23" s="134"/>
    </row>
    <row r="24" ht="16.5" customHeight="1" spans="1:4">
      <c r="A24" s="219"/>
      <c r="B24" s="134"/>
      <c r="C24" s="122" t="s">
        <v>170</v>
      </c>
      <c r="D24" s="134"/>
    </row>
    <row r="25" ht="16.5" customHeight="1" spans="1:4">
      <c r="A25" s="219"/>
      <c r="B25" s="134"/>
      <c r="C25" s="122" t="s">
        <v>171</v>
      </c>
      <c r="D25" s="134">
        <v>1885113</v>
      </c>
    </row>
    <row r="26" ht="16.5" customHeight="1" spans="1:4">
      <c r="A26" s="219"/>
      <c r="B26" s="134"/>
      <c r="C26" s="122" t="s">
        <v>172</v>
      </c>
      <c r="D26" s="134"/>
    </row>
    <row r="27" ht="16.5" customHeight="1" spans="1:4">
      <c r="A27" s="219"/>
      <c r="B27" s="134"/>
      <c r="C27" s="122" t="s">
        <v>173</v>
      </c>
      <c r="D27" s="134"/>
    </row>
    <row r="28" ht="16.5" customHeight="1" spans="1:4">
      <c r="A28" s="219"/>
      <c r="B28" s="134"/>
      <c r="C28" s="122" t="s">
        <v>174</v>
      </c>
      <c r="D28" s="134"/>
    </row>
    <row r="29" ht="16.5" customHeight="1" spans="1:4">
      <c r="A29" s="219"/>
      <c r="B29" s="134"/>
      <c r="C29" s="122" t="s">
        <v>175</v>
      </c>
      <c r="D29" s="134"/>
    </row>
    <row r="30" ht="16.5" customHeight="1" spans="1:4">
      <c r="A30" s="219"/>
      <c r="B30" s="134"/>
      <c r="C30" s="122" t="s">
        <v>176</v>
      </c>
      <c r="D30" s="134"/>
    </row>
    <row r="31" ht="16.5" customHeight="1" spans="1:4">
      <c r="A31" s="219"/>
      <c r="B31" s="134"/>
      <c r="C31" s="203" t="s">
        <v>177</v>
      </c>
      <c r="D31" s="134"/>
    </row>
    <row r="32" ht="16.5" customHeight="1" spans="1:4">
      <c r="A32" s="219"/>
      <c r="B32" s="134"/>
      <c r="C32" s="203" t="s">
        <v>178</v>
      </c>
      <c r="D32" s="134"/>
    </row>
    <row r="33" ht="16.5" customHeight="1" spans="1:4">
      <c r="A33" s="219"/>
      <c r="B33" s="134"/>
      <c r="C33" s="83" t="s">
        <v>179</v>
      </c>
      <c r="D33" s="134"/>
    </row>
    <row r="34" ht="15" customHeight="1" spans="1:4">
      <c r="A34" s="220" t="s">
        <v>50</v>
      </c>
      <c r="B34" s="221">
        <v>25697580.24</v>
      </c>
      <c r="C34" s="220" t="s">
        <v>51</v>
      </c>
      <c r="D34" s="221">
        <v>25697580.24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88"/>
      <c r="F1" s="124"/>
      <c r="G1" s="189" t="s">
        <v>180</v>
      </c>
    </row>
    <row r="2" ht="41.25" customHeight="1" spans="1:7">
      <c r="A2" s="177" t="str">
        <f>"2026"&amp;"年一般公共预算支出预算表（按功能科目分类）"</f>
        <v>2026年一般公共预算支出预算表（按功能科目分类）</v>
      </c>
      <c r="B2" s="177"/>
      <c r="C2" s="177"/>
      <c r="D2" s="177"/>
      <c r="E2" s="177"/>
      <c r="F2" s="177"/>
      <c r="G2" s="177"/>
    </row>
    <row r="3" ht="18" customHeight="1" spans="1:7">
      <c r="A3" s="58" t="str">
        <f>"单位名称："&amp;"昆明市东川区乌龙镇中心学校"</f>
        <v>单位名称：昆明市东川区乌龙镇中心学校</v>
      </c>
      <c r="F3" s="174"/>
      <c r="G3" s="189" t="s">
        <v>1</v>
      </c>
    </row>
    <row r="4" ht="20.25" customHeight="1" spans="1:7">
      <c r="A4" s="210" t="s">
        <v>181</v>
      </c>
      <c r="B4" s="211"/>
      <c r="C4" s="178" t="s">
        <v>55</v>
      </c>
      <c r="D4" s="197" t="s">
        <v>75</v>
      </c>
      <c r="E4" s="65"/>
      <c r="F4" s="66"/>
      <c r="G4" s="191" t="s">
        <v>76</v>
      </c>
    </row>
    <row r="5" ht="20.25" customHeight="1" spans="1:7">
      <c r="A5" s="212" t="s">
        <v>72</v>
      </c>
      <c r="B5" s="212" t="s">
        <v>73</v>
      </c>
      <c r="C5" s="72"/>
      <c r="D5" s="183" t="s">
        <v>57</v>
      </c>
      <c r="E5" s="183" t="s">
        <v>182</v>
      </c>
      <c r="F5" s="183" t="s">
        <v>183</v>
      </c>
      <c r="G5" s="193"/>
    </row>
    <row r="6" ht="15" customHeight="1" spans="1:7">
      <c r="A6" s="114" t="s">
        <v>82</v>
      </c>
      <c r="B6" s="114" t="s">
        <v>83</v>
      </c>
      <c r="C6" s="114" t="s">
        <v>84</v>
      </c>
      <c r="D6" s="114" t="s">
        <v>85</v>
      </c>
      <c r="E6" s="114" t="s">
        <v>86</v>
      </c>
      <c r="F6" s="114" t="s">
        <v>87</v>
      </c>
      <c r="G6" s="114" t="s">
        <v>88</v>
      </c>
    </row>
    <row r="7" ht="18" customHeight="1" spans="1:7">
      <c r="A7" s="83" t="s">
        <v>97</v>
      </c>
      <c r="B7" s="83" t="s">
        <v>98</v>
      </c>
      <c r="C7" s="134">
        <v>17740517.52</v>
      </c>
      <c r="D7" s="134">
        <v>17460517.52</v>
      </c>
      <c r="E7" s="134">
        <v>17194117.52</v>
      </c>
      <c r="F7" s="134">
        <v>266400</v>
      </c>
      <c r="G7" s="134">
        <v>280000</v>
      </c>
    </row>
    <row r="8" ht="18" customHeight="1" spans="1:7">
      <c r="A8" s="187" t="s">
        <v>99</v>
      </c>
      <c r="B8" s="187" t="s">
        <v>100</v>
      </c>
      <c r="C8" s="134">
        <v>17740517.52</v>
      </c>
      <c r="D8" s="134">
        <v>17460517.52</v>
      </c>
      <c r="E8" s="134">
        <v>17194117.52</v>
      </c>
      <c r="F8" s="134">
        <v>266400</v>
      </c>
      <c r="G8" s="134">
        <v>280000</v>
      </c>
    </row>
    <row r="9" ht="18" customHeight="1" spans="1:7">
      <c r="A9" s="213" t="s">
        <v>101</v>
      </c>
      <c r="B9" s="213" t="s">
        <v>102</v>
      </c>
      <c r="C9" s="134">
        <v>280000</v>
      </c>
      <c r="D9" s="134"/>
      <c r="E9" s="134"/>
      <c r="F9" s="134"/>
      <c r="G9" s="134">
        <v>280000</v>
      </c>
    </row>
    <row r="10" ht="18" customHeight="1" spans="1:7">
      <c r="A10" s="213" t="s">
        <v>103</v>
      </c>
      <c r="B10" s="213" t="s">
        <v>104</v>
      </c>
      <c r="C10" s="134">
        <v>9647050</v>
      </c>
      <c r="D10" s="134">
        <v>9647050</v>
      </c>
      <c r="E10" s="134">
        <v>9493450</v>
      </c>
      <c r="F10" s="134">
        <v>153600</v>
      </c>
      <c r="G10" s="134"/>
    </row>
    <row r="11" ht="18" customHeight="1" spans="1:7">
      <c r="A11" s="213" t="s">
        <v>105</v>
      </c>
      <c r="B11" s="213" t="s">
        <v>106</v>
      </c>
      <c r="C11" s="134">
        <v>7179568</v>
      </c>
      <c r="D11" s="134">
        <v>7179568</v>
      </c>
      <c r="E11" s="134">
        <v>7066768</v>
      </c>
      <c r="F11" s="134">
        <v>112800</v>
      </c>
      <c r="G11" s="134"/>
    </row>
    <row r="12" ht="18" customHeight="1" spans="1:7">
      <c r="A12" s="213" t="s">
        <v>107</v>
      </c>
      <c r="B12" s="213" t="s">
        <v>108</v>
      </c>
      <c r="C12" s="134">
        <v>633899.52</v>
      </c>
      <c r="D12" s="134">
        <v>633899.52</v>
      </c>
      <c r="E12" s="134">
        <v>633899.52</v>
      </c>
      <c r="F12" s="134"/>
      <c r="G12" s="134"/>
    </row>
    <row r="13" ht="18" customHeight="1" spans="1:7">
      <c r="A13" s="83" t="s">
        <v>109</v>
      </c>
      <c r="B13" s="83" t="s">
        <v>110</v>
      </c>
      <c r="C13" s="134">
        <v>3813324.72</v>
      </c>
      <c r="D13" s="134">
        <v>3713562</v>
      </c>
      <c r="E13" s="134">
        <v>3682962</v>
      </c>
      <c r="F13" s="134">
        <v>30600</v>
      </c>
      <c r="G13" s="134">
        <v>99762.72</v>
      </c>
    </row>
    <row r="14" ht="18" customHeight="1" spans="1:7">
      <c r="A14" s="187" t="s">
        <v>111</v>
      </c>
      <c r="B14" s="187" t="s">
        <v>112</v>
      </c>
      <c r="C14" s="134">
        <v>3713562</v>
      </c>
      <c r="D14" s="134">
        <v>3713562</v>
      </c>
      <c r="E14" s="134">
        <v>3682962</v>
      </c>
      <c r="F14" s="134">
        <v>30600</v>
      </c>
      <c r="G14" s="134"/>
    </row>
    <row r="15" ht="18" customHeight="1" spans="1:7">
      <c r="A15" s="213" t="s">
        <v>113</v>
      </c>
      <c r="B15" s="213" t="s">
        <v>114</v>
      </c>
      <c r="C15" s="134">
        <v>771000</v>
      </c>
      <c r="D15" s="134">
        <v>771000</v>
      </c>
      <c r="E15" s="134">
        <v>740400</v>
      </c>
      <c r="F15" s="134">
        <v>30600</v>
      </c>
      <c r="G15" s="134"/>
    </row>
    <row r="16" ht="18" customHeight="1" spans="1:7">
      <c r="A16" s="213" t="s">
        <v>115</v>
      </c>
      <c r="B16" s="213" t="s">
        <v>116</v>
      </c>
      <c r="C16" s="134">
        <v>2510709</v>
      </c>
      <c r="D16" s="134">
        <v>2510709</v>
      </c>
      <c r="E16" s="134">
        <v>2510709</v>
      </c>
      <c r="F16" s="134"/>
      <c r="G16" s="134"/>
    </row>
    <row r="17" ht="18" customHeight="1" spans="1:7">
      <c r="A17" s="213" t="s">
        <v>117</v>
      </c>
      <c r="B17" s="213" t="s">
        <v>118</v>
      </c>
      <c r="C17" s="134">
        <v>431853</v>
      </c>
      <c r="D17" s="134">
        <v>431853</v>
      </c>
      <c r="E17" s="134">
        <v>431853</v>
      </c>
      <c r="F17" s="134"/>
      <c r="G17" s="134"/>
    </row>
    <row r="18" ht="18" customHeight="1" spans="1:7">
      <c r="A18" s="187" t="s">
        <v>119</v>
      </c>
      <c r="B18" s="187" t="s">
        <v>120</v>
      </c>
      <c r="C18" s="134">
        <v>99762.72</v>
      </c>
      <c r="D18" s="134"/>
      <c r="E18" s="134"/>
      <c r="F18" s="134"/>
      <c r="G18" s="134">
        <v>99762.72</v>
      </c>
    </row>
    <row r="19" ht="18" customHeight="1" spans="1:7">
      <c r="A19" s="213" t="s">
        <v>121</v>
      </c>
      <c r="B19" s="213" t="s">
        <v>122</v>
      </c>
      <c r="C19" s="134">
        <v>87798.72</v>
      </c>
      <c r="D19" s="134"/>
      <c r="E19" s="134"/>
      <c r="F19" s="134"/>
      <c r="G19" s="134">
        <v>87798.72</v>
      </c>
    </row>
    <row r="20" ht="18" customHeight="1" spans="1:7">
      <c r="A20" s="213" t="s">
        <v>123</v>
      </c>
      <c r="B20" s="213" t="s">
        <v>124</v>
      </c>
      <c r="C20" s="134">
        <v>11964</v>
      </c>
      <c r="D20" s="134"/>
      <c r="E20" s="134"/>
      <c r="F20" s="134"/>
      <c r="G20" s="134">
        <v>11964</v>
      </c>
    </row>
    <row r="21" ht="18" customHeight="1" spans="1:7">
      <c r="A21" s="83" t="s">
        <v>125</v>
      </c>
      <c r="B21" s="83" t="s">
        <v>126</v>
      </c>
      <c r="C21" s="134">
        <v>2258625</v>
      </c>
      <c r="D21" s="134">
        <v>2258625</v>
      </c>
      <c r="E21" s="134">
        <v>2258625</v>
      </c>
      <c r="F21" s="134"/>
      <c r="G21" s="134"/>
    </row>
    <row r="22" ht="18" customHeight="1" spans="1:7">
      <c r="A22" s="187" t="s">
        <v>127</v>
      </c>
      <c r="B22" s="187" t="s">
        <v>128</v>
      </c>
      <c r="C22" s="134">
        <v>2258625</v>
      </c>
      <c r="D22" s="134">
        <v>2258625</v>
      </c>
      <c r="E22" s="134">
        <v>2258625</v>
      </c>
      <c r="F22" s="134"/>
      <c r="G22" s="134"/>
    </row>
    <row r="23" ht="18" customHeight="1" spans="1:7">
      <c r="A23" s="213" t="s">
        <v>129</v>
      </c>
      <c r="B23" s="213" t="s">
        <v>130</v>
      </c>
      <c r="C23" s="134">
        <v>1252668</v>
      </c>
      <c r="D23" s="134">
        <v>1252668</v>
      </c>
      <c r="E23" s="134">
        <v>1252668</v>
      </c>
      <c r="F23" s="134"/>
      <c r="G23" s="134"/>
    </row>
    <row r="24" ht="18" customHeight="1" spans="1:7">
      <c r="A24" s="213" t="s">
        <v>131</v>
      </c>
      <c r="B24" s="213" t="s">
        <v>132</v>
      </c>
      <c r="C24" s="134">
        <v>958560</v>
      </c>
      <c r="D24" s="134">
        <v>958560</v>
      </c>
      <c r="E24" s="134">
        <v>958560</v>
      </c>
      <c r="F24" s="134"/>
      <c r="G24" s="134"/>
    </row>
    <row r="25" ht="18" customHeight="1" spans="1:7">
      <c r="A25" s="213" t="s">
        <v>133</v>
      </c>
      <c r="B25" s="213" t="s">
        <v>134</v>
      </c>
      <c r="C25" s="134">
        <v>47397</v>
      </c>
      <c r="D25" s="134">
        <v>47397</v>
      </c>
      <c r="E25" s="134">
        <v>47397</v>
      </c>
      <c r="F25" s="134"/>
      <c r="G25" s="134"/>
    </row>
    <row r="26" ht="18" customHeight="1" spans="1:7">
      <c r="A26" s="83" t="s">
        <v>140</v>
      </c>
      <c r="B26" s="83" t="s">
        <v>141</v>
      </c>
      <c r="C26" s="134">
        <v>1885113</v>
      </c>
      <c r="D26" s="134">
        <v>1885113</v>
      </c>
      <c r="E26" s="134">
        <v>1885113</v>
      </c>
      <c r="F26" s="134"/>
      <c r="G26" s="134"/>
    </row>
    <row r="27" ht="18" customHeight="1" spans="1:7">
      <c r="A27" s="187" t="s">
        <v>142</v>
      </c>
      <c r="B27" s="187" t="s">
        <v>143</v>
      </c>
      <c r="C27" s="134">
        <v>1885113</v>
      </c>
      <c r="D27" s="134">
        <v>1885113</v>
      </c>
      <c r="E27" s="134">
        <v>1885113</v>
      </c>
      <c r="F27" s="134"/>
      <c r="G27" s="134"/>
    </row>
    <row r="28" ht="18" customHeight="1" spans="1:7">
      <c r="A28" s="213" t="s">
        <v>144</v>
      </c>
      <c r="B28" s="213" t="s">
        <v>145</v>
      </c>
      <c r="C28" s="134">
        <v>1885113</v>
      </c>
      <c r="D28" s="134">
        <v>1885113</v>
      </c>
      <c r="E28" s="134">
        <v>1885113</v>
      </c>
      <c r="F28" s="134"/>
      <c r="G28" s="134"/>
    </row>
    <row r="29" ht="18" customHeight="1" spans="1:7">
      <c r="A29" s="133" t="s">
        <v>184</v>
      </c>
      <c r="B29" s="214" t="s">
        <v>184</v>
      </c>
      <c r="C29" s="134">
        <v>25697580.24</v>
      </c>
      <c r="D29" s="134">
        <v>25317817.52</v>
      </c>
      <c r="E29" s="134">
        <v>25020817.52</v>
      </c>
      <c r="F29" s="134">
        <v>297000</v>
      </c>
      <c r="G29" s="134">
        <v>379762.72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97"/>
      <c r="B1" s="97"/>
      <c r="C1" s="97"/>
      <c r="D1" s="97"/>
      <c r="E1" s="96"/>
      <c r="F1" s="206" t="s">
        <v>185</v>
      </c>
    </row>
    <row r="2" ht="41.25" customHeight="1" spans="1:6">
      <c r="A2" s="207" t="str">
        <f>"2026"&amp;"年一般公共预算“三公”经费支出预算表"</f>
        <v>2026年一般公共预算“三公”经费支出预算表</v>
      </c>
      <c r="B2" s="97"/>
      <c r="C2" s="97"/>
      <c r="D2" s="97"/>
      <c r="E2" s="96"/>
      <c r="F2" s="97"/>
    </row>
    <row r="3" customHeight="1" spans="1:6">
      <c r="A3" s="164" t="str">
        <f>"单位名称："&amp;"昆明市东川区乌龙镇中心学校"</f>
        <v>单位名称：昆明市东川区乌龙镇中心学校</v>
      </c>
      <c r="B3" s="208"/>
      <c r="D3" s="97"/>
      <c r="E3" s="96"/>
      <c r="F3" s="101" t="s">
        <v>1</v>
      </c>
    </row>
    <row r="4" ht="27" customHeight="1" spans="1:6">
      <c r="A4" s="102" t="s">
        <v>186</v>
      </c>
      <c r="B4" s="102" t="s">
        <v>187</v>
      </c>
      <c r="C4" s="104" t="s">
        <v>188</v>
      </c>
      <c r="D4" s="102"/>
      <c r="E4" s="103"/>
      <c r="F4" s="102" t="s">
        <v>189</v>
      </c>
    </row>
    <row r="5" ht="28.5" customHeight="1" spans="1:6">
      <c r="A5" s="209"/>
      <c r="B5" s="106"/>
      <c r="C5" s="103" t="s">
        <v>57</v>
      </c>
      <c r="D5" s="103" t="s">
        <v>190</v>
      </c>
      <c r="E5" s="103" t="s">
        <v>191</v>
      </c>
      <c r="F5" s="105"/>
    </row>
    <row r="6" ht="17.25" customHeight="1" spans="1:6">
      <c r="A6" s="110" t="s">
        <v>82</v>
      </c>
      <c r="B6" s="110" t="s">
        <v>83</v>
      </c>
      <c r="C6" s="110" t="s">
        <v>84</v>
      </c>
      <c r="D6" s="110" t="s">
        <v>85</v>
      </c>
      <c r="E6" s="110" t="s">
        <v>86</v>
      </c>
      <c r="F6" s="110" t="s">
        <v>87</v>
      </c>
    </row>
    <row r="7" ht="17.25" customHeight="1" spans="1:6">
      <c r="A7" s="134"/>
      <c r="B7" s="134"/>
      <c r="C7" s="134"/>
      <c r="D7" s="134"/>
      <c r="E7" s="134"/>
      <c r="F7" s="134"/>
    </row>
    <row r="8" customHeight="1" spans="1:6">
      <c r="B8" s="135" t="s">
        <v>192</v>
      </c>
      <c r="C8" s="135"/>
      <c r="D8" s="135"/>
      <c r="E8" s="135"/>
      <c r="F8" s="135"/>
    </row>
  </sheetData>
  <mergeCells count="7">
    <mergeCell ref="A2:F2"/>
    <mergeCell ref="A3:B3"/>
    <mergeCell ref="C4:E4"/>
    <mergeCell ref="B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5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88"/>
      <c r="C1" s="194"/>
      <c r="E1" s="195"/>
      <c r="F1" s="195"/>
      <c r="G1" s="195"/>
      <c r="H1" s="195"/>
      <c r="I1" s="136"/>
      <c r="J1" s="136"/>
      <c r="K1" s="136"/>
      <c r="L1" s="136"/>
      <c r="M1" s="136"/>
      <c r="N1" s="136"/>
      <c r="O1" s="136"/>
      <c r="S1" s="136"/>
      <c r="W1" s="194"/>
      <c r="Y1" s="56" t="s">
        <v>193</v>
      </c>
    </row>
    <row r="2" ht="45.75" customHeight="1" spans="1:25">
      <c r="A2" s="120" t="str">
        <f>"2026"&amp;"年部门基本支出预算表"</f>
        <v>2026年部门基本支出预算表</v>
      </c>
      <c r="B2" s="57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57"/>
      <c r="Q2" s="57"/>
      <c r="R2" s="57"/>
      <c r="S2" s="120"/>
      <c r="T2" s="120"/>
      <c r="U2" s="120"/>
      <c r="V2" s="120"/>
      <c r="W2" s="120"/>
      <c r="X2" s="120"/>
      <c r="Y2" s="120"/>
    </row>
    <row r="3" ht="18.75" customHeight="1" spans="1:25">
      <c r="A3" s="58" t="str">
        <f>"单位名称："&amp;"昆明市东川区乌龙镇中心学校"</f>
        <v>单位名称：昆明市东川区乌龙镇中心学校</v>
      </c>
      <c r="B3" s="59"/>
      <c r="C3" s="196"/>
      <c r="D3" s="196"/>
      <c r="E3" s="196"/>
      <c r="F3" s="196"/>
      <c r="G3" s="196"/>
      <c r="H3" s="196"/>
      <c r="I3" s="141"/>
      <c r="J3" s="141"/>
      <c r="K3" s="141"/>
      <c r="L3" s="141"/>
      <c r="M3" s="141"/>
      <c r="N3" s="141"/>
      <c r="O3" s="141"/>
      <c r="P3" s="60"/>
      <c r="Q3" s="60"/>
      <c r="R3" s="60"/>
      <c r="S3" s="141"/>
      <c r="W3" s="194"/>
      <c r="Y3" s="56" t="s">
        <v>1</v>
      </c>
    </row>
    <row r="4" ht="18" customHeight="1" spans="1:25">
      <c r="A4" s="62" t="s">
        <v>194</v>
      </c>
      <c r="B4" s="62" t="s">
        <v>195</v>
      </c>
      <c r="C4" s="62" t="s">
        <v>196</v>
      </c>
      <c r="D4" s="62" t="s">
        <v>197</v>
      </c>
      <c r="E4" s="62" t="s">
        <v>198</v>
      </c>
      <c r="F4" s="62" t="s">
        <v>199</v>
      </c>
      <c r="G4" s="62" t="s">
        <v>200</v>
      </c>
      <c r="H4" s="62" t="s">
        <v>201</v>
      </c>
      <c r="I4" s="197" t="s">
        <v>202</v>
      </c>
      <c r="J4" s="147" t="s">
        <v>202</v>
      </c>
      <c r="K4" s="147"/>
      <c r="L4" s="147"/>
      <c r="M4" s="147"/>
      <c r="N4" s="147"/>
      <c r="O4" s="147"/>
      <c r="P4" s="65"/>
      <c r="Q4" s="65"/>
      <c r="R4" s="65"/>
      <c r="S4" s="146" t="s">
        <v>61</v>
      </c>
      <c r="T4" s="147" t="s">
        <v>62</v>
      </c>
      <c r="U4" s="147"/>
      <c r="V4" s="147"/>
      <c r="W4" s="147"/>
      <c r="X4" s="147"/>
      <c r="Y4" s="130"/>
    </row>
    <row r="5" ht="18" customHeight="1" spans="1:25">
      <c r="A5" s="67"/>
      <c r="B5" s="81"/>
      <c r="C5" s="180"/>
      <c r="D5" s="67"/>
      <c r="E5" s="67"/>
      <c r="F5" s="67"/>
      <c r="G5" s="67"/>
      <c r="H5" s="67"/>
      <c r="I5" s="178" t="s">
        <v>203</v>
      </c>
      <c r="J5" s="197" t="s">
        <v>58</v>
      </c>
      <c r="K5" s="147"/>
      <c r="L5" s="147"/>
      <c r="M5" s="147"/>
      <c r="N5" s="147"/>
      <c r="O5" s="130"/>
      <c r="P5" s="64" t="s">
        <v>204</v>
      </c>
      <c r="Q5" s="65"/>
      <c r="R5" s="66"/>
      <c r="S5" s="62" t="s">
        <v>61</v>
      </c>
      <c r="T5" s="197" t="s">
        <v>62</v>
      </c>
      <c r="U5" s="146" t="s">
        <v>64</v>
      </c>
      <c r="V5" s="147" t="s">
        <v>62</v>
      </c>
      <c r="W5" s="146" t="s">
        <v>66</v>
      </c>
      <c r="X5" s="146" t="s">
        <v>67</v>
      </c>
      <c r="Y5" s="198" t="s">
        <v>68</v>
      </c>
    </row>
    <row r="6" ht="19.5" customHeight="1" spans="1:25">
      <c r="A6" s="81"/>
      <c r="B6" s="81"/>
      <c r="C6" s="81"/>
      <c r="D6" s="81"/>
      <c r="E6" s="81"/>
      <c r="F6" s="81"/>
      <c r="G6" s="81"/>
      <c r="H6" s="81"/>
      <c r="I6" s="81"/>
      <c r="J6" s="199" t="s">
        <v>205</v>
      </c>
      <c r="K6" s="62"/>
      <c r="L6" s="62" t="s">
        <v>206</v>
      </c>
      <c r="M6" s="62" t="s">
        <v>207</v>
      </c>
      <c r="N6" s="62" t="s">
        <v>208</v>
      </c>
      <c r="O6" s="62" t="s">
        <v>209</v>
      </c>
      <c r="P6" s="62" t="s">
        <v>58</v>
      </c>
      <c r="Q6" s="62" t="s">
        <v>59</v>
      </c>
      <c r="R6" s="62" t="s">
        <v>60</v>
      </c>
      <c r="S6" s="81"/>
      <c r="T6" s="62" t="s">
        <v>57</v>
      </c>
      <c r="U6" s="62" t="s">
        <v>64</v>
      </c>
      <c r="V6" s="62" t="s">
        <v>210</v>
      </c>
      <c r="W6" s="62" t="s">
        <v>66</v>
      </c>
      <c r="X6" s="62" t="s">
        <v>67</v>
      </c>
      <c r="Y6" s="62" t="s">
        <v>68</v>
      </c>
    </row>
    <row r="7" ht="37.5" customHeight="1" spans="1:25">
      <c r="A7" s="200"/>
      <c r="B7" s="72"/>
      <c r="C7" s="200"/>
      <c r="D7" s="200"/>
      <c r="E7" s="200"/>
      <c r="F7" s="200"/>
      <c r="G7" s="200"/>
      <c r="H7" s="200"/>
      <c r="I7" s="200"/>
      <c r="J7" s="201" t="s">
        <v>57</v>
      </c>
      <c r="K7" s="202" t="s">
        <v>211</v>
      </c>
      <c r="L7" s="70" t="s">
        <v>212</v>
      </c>
      <c r="M7" s="70" t="s">
        <v>207</v>
      </c>
      <c r="N7" s="70" t="s">
        <v>208</v>
      </c>
      <c r="O7" s="70" t="s">
        <v>209</v>
      </c>
      <c r="P7" s="70" t="s">
        <v>207</v>
      </c>
      <c r="Q7" s="70" t="s">
        <v>208</v>
      </c>
      <c r="R7" s="70" t="s">
        <v>209</v>
      </c>
      <c r="S7" s="70" t="s">
        <v>61</v>
      </c>
      <c r="T7" s="70" t="s">
        <v>57</v>
      </c>
      <c r="U7" s="70" t="s">
        <v>64</v>
      </c>
      <c r="V7" s="70" t="s">
        <v>210</v>
      </c>
      <c r="W7" s="70" t="s">
        <v>66</v>
      </c>
      <c r="X7" s="70" t="s">
        <v>67</v>
      </c>
      <c r="Y7" s="70" t="s">
        <v>68</v>
      </c>
    </row>
    <row r="8" customHeight="1" spans="1:25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82">
        <v>21</v>
      </c>
      <c r="V8" s="82">
        <v>22</v>
      </c>
      <c r="W8" s="82">
        <v>23</v>
      </c>
      <c r="X8" s="82">
        <v>24</v>
      </c>
      <c r="Y8" s="82">
        <v>25</v>
      </c>
    </row>
    <row r="9" ht="20.25" customHeight="1" spans="1:25">
      <c r="A9" s="203" t="s">
        <v>213</v>
      </c>
      <c r="B9" s="203" t="s">
        <v>70</v>
      </c>
      <c r="C9" s="203" t="s">
        <v>214</v>
      </c>
      <c r="D9" s="203" t="s">
        <v>215</v>
      </c>
      <c r="E9" s="203" t="s">
        <v>103</v>
      </c>
      <c r="F9" s="203" t="s">
        <v>104</v>
      </c>
      <c r="G9" s="203" t="s">
        <v>216</v>
      </c>
      <c r="H9" s="203" t="s">
        <v>217</v>
      </c>
      <c r="I9" s="134">
        <v>4536936</v>
      </c>
      <c r="J9" s="134">
        <v>4536936</v>
      </c>
      <c r="K9" s="134"/>
      <c r="L9" s="134"/>
      <c r="M9" s="134"/>
      <c r="N9" s="134">
        <v>4536936</v>
      </c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ht="20.25" customHeight="1" spans="1:25">
      <c r="A10" s="203" t="s">
        <v>213</v>
      </c>
      <c r="B10" s="203" t="s">
        <v>70</v>
      </c>
      <c r="C10" s="203" t="s">
        <v>214</v>
      </c>
      <c r="D10" s="203" t="s">
        <v>215</v>
      </c>
      <c r="E10" s="203" t="s">
        <v>105</v>
      </c>
      <c r="F10" s="203" t="s">
        <v>106</v>
      </c>
      <c r="G10" s="203" t="s">
        <v>216</v>
      </c>
      <c r="H10" s="203" t="s">
        <v>217</v>
      </c>
      <c r="I10" s="134">
        <v>3385380</v>
      </c>
      <c r="J10" s="134">
        <v>3385380</v>
      </c>
      <c r="K10" s="76"/>
      <c r="L10" s="76"/>
      <c r="M10" s="76"/>
      <c r="N10" s="134">
        <v>3385380</v>
      </c>
      <c r="O10" s="76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ht="20.25" customHeight="1" spans="1:25">
      <c r="A11" s="203" t="s">
        <v>213</v>
      </c>
      <c r="B11" s="203" t="s">
        <v>70</v>
      </c>
      <c r="C11" s="203" t="s">
        <v>214</v>
      </c>
      <c r="D11" s="203" t="s">
        <v>215</v>
      </c>
      <c r="E11" s="203" t="s">
        <v>103</v>
      </c>
      <c r="F11" s="203" t="s">
        <v>104</v>
      </c>
      <c r="G11" s="203" t="s">
        <v>218</v>
      </c>
      <c r="H11" s="203" t="s">
        <v>219</v>
      </c>
      <c r="I11" s="134">
        <v>384000</v>
      </c>
      <c r="J11" s="134">
        <v>384000</v>
      </c>
      <c r="K11" s="76"/>
      <c r="L11" s="76"/>
      <c r="M11" s="76"/>
      <c r="N11" s="134">
        <v>384000</v>
      </c>
      <c r="O11" s="76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ht="20.25" customHeight="1" spans="1:25">
      <c r="A12" s="203" t="s">
        <v>213</v>
      </c>
      <c r="B12" s="203" t="s">
        <v>70</v>
      </c>
      <c r="C12" s="203" t="s">
        <v>214</v>
      </c>
      <c r="D12" s="203" t="s">
        <v>215</v>
      </c>
      <c r="E12" s="203" t="s">
        <v>103</v>
      </c>
      <c r="F12" s="203" t="s">
        <v>104</v>
      </c>
      <c r="G12" s="203" t="s">
        <v>218</v>
      </c>
      <c r="H12" s="203" t="s">
        <v>219</v>
      </c>
      <c r="I12" s="134">
        <v>237288</v>
      </c>
      <c r="J12" s="134">
        <v>237288</v>
      </c>
      <c r="K12" s="76"/>
      <c r="L12" s="76"/>
      <c r="M12" s="76"/>
      <c r="N12" s="134">
        <v>237288</v>
      </c>
      <c r="O12" s="76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ht="20.25" customHeight="1" spans="1:25">
      <c r="A13" s="203" t="s">
        <v>213</v>
      </c>
      <c r="B13" s="203" t="s">
        <v>70</v>
      </c>
      <c r="C13" s="203" t="s">
        <v>214</v>
      </c>
      <c r="D13" s="203" t="s">
        <v>215</v>
      </c>
      <c r="E13" s="203" t="s">
        <v>105</v>
      </c>
      <c r="F13" s="203" t="s">
        <v>106</v>
      </c>
      <c r="G13" s="203" t="s">
        <v>218</v>
      </c>
      <c r="H13" s="203" t="s">
        <v>219</v>
      </c>
      <c r="I13" s="134">
        <v>174900</v>
      </c>
      <c r="J13" s="134">
        <v>174900</v>
      </c>
      <c r="K13" s="76"/>
      <c r="L13" s="76"/>
      <c r="M13" s="76"/>
      <c r="N13" s="134">
        <v>174900</v>
      </c>
      <c r="O13" s="76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ht="20.25" customHeight="1" spans="1:25">
      <c r="A14" s="203" t="s">
        <v>213</v>
      </c>
      <c r="B14" s="203" t="s">
        <v>70</v>
      </c>
      <c r="C14" s="203" t="s">
        <v>214</v>
      </c>
      <c r="D14" s="203" t="s">
        <v>215</v>
      </c>
      <c r="E14" s="203" t="s">
        <v>105</v>
      </c>
      <c r="F14" s="203" t="s">
        <v>106</v>
      </c>
      <c r="G14" s="203" t="s">
        <v>218</v>
      </c>
      <c r="H14" s="203" t="s">
        <v>219</v>
      </c>
      <c r="I14" s="134">
        <v>282000</v>
      </c>
      <c r="J14" s="134">
        <v>282000</v>
      </c>
      <c r="K14" s="76"/>
      <c r="L14" s="76"/>
      <c r="M14" s="76"/>
      <c r="N14" s="134">
        <v>282000</v>
      </c>
      <c r="O14" s="76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ht="20.25" customHeight="1" spans="1:25">
      <c r="A15" s="203" t="s">
        <v>213</v>
      </c>
      <c r="B15" s="203" t="s">
        <v>70</v>
      </c>
      <c r="C15" s="203" t="s">
        <v>214</v>
      </c>
      <c r="D15" s="203" t="s">
        <v>215</v>
      </c>
      <c r="E15" s="203" t="s">
        <v>103</v>
      </c>
      <c r="F15" s="203" t="s">
        <v>104</v>
      </c>
      <c r="G15" s="203" t="s">
        <v>220</v>
      </c>
      <c r="H15" s="203" t="s">
        <v>221</v>
      </c>
      <c r="I15" s="134">
        <v>378078</v>
      </c>
      <c r="J15" s="134">
        <v>378078</v>
      </c>
      <c r="K15" s="76"/>
      <c r="L15" s="76"/>
      <c r="M15" s="76"/>
      <c r="N15" s="134">
        <v>378078</v>
      </c>
      <c r="O15" s="76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ht="20.25" customHeight="1" spans="1:25">
      <c r="A16" s="203" t="s">
        <v>213</v>
      </c>
      <c r="B16" s="203" t="s">
        <v>70</v>
      </c>
      <c r="C16" s="203" t="s">
        <v>214</v>
      </c>
      <c r="D16" s="203" t="s">
        <v>215</v>
      </c>
      <c r="E16" s="203" t="s">
        <v>105</v>
      </c>
      <c r="F16" s="203" t="s">
        <v>106</v>
      </c>
      <c r="G16" s="203" t="s">
        <v>220</v>
      </c>
      <c r="H16" s="203" t="s">
        <v>221</v>
      </c>
      <c r="I16" s="134">
        <v>282115</v>
      </c>
      <c r="J16" s="134">
        <v>282115</v>
      </c>
      <c r="K16" s="76"/>
      <c r="L16" s="76"/>
      <c r="M16" s="76"/>
      <c r="N16" s="134">
        <v>282115</v>
      </c>
      <c r="O16" s="76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ht="20.25" customHeight="1" spans="1:25">
      <c r="A17" s="203" t="s">
        <v>213</v>
      </c>
      <c r="B17" s="203" t="s">
        <v>70</v>
      </c>
      <c r="C17" s="203" t="s">
        <v>214</v>
      </c>
      <c r="D17" s="203" t="s">
        <v>215</v>
      </c>
      <c r="E17" s="203" t="s">
        <v>103</v>
      </c>
      <c r="F17" s="203" t="s">
        <v>104</v>
      </c>
      <c r="G17" s="203" t="s">
        <v>222</v>
      </c>
      <c r="H17" s="203" t="s">
        <v>223</v>
      </c>
      <c r="I17" s="134">
        <v>1374240</v>
      </c>
      <c r="J17" s="134">
        <v>1374240</v>
      </c>
      <c r="K17" s="76"/>
      <c r="L17" s="76"/>
      <c r="M17" s="76"/>
      <c r="N17" s="134">
        <v>1374240</v>
      </c>
      <c r="O17" s="76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ht="20.25" customHeight="1" spans="1:25">
      <c r="A18" s="203" t="s">
        <v>213</v>
      </c>
      <c r="B18" s="203" t="s">
        <v>70</v>
      </c>
      <c r="C18" s="203" t="s">
        <v>214</v>
      </c>
      <c r="D18" s="203" t="s">
        <v>215</v>
      </c>
      <c r="E18" s="203" t="s">
        <v>103</v>
      </c>
      <c r="F18" s="203" t="s">
        <v>104</v>
      </c>
      <c r="G18" s="203" t="s">
        <v>222</v>
      </c>
      <c r="H18" s="203" t="s">
        <v>223</v>
      </c>
      <c r="I18" s="134">
        <v>712836</v>
      </c>
      <c r="J18" s="134">
        <v>712836</v>
      </c>
      <c r="K18" s="76"/>
      <c r="L18" s="76"/>
      <c r="M18" s="76"/>
      <c r="N18" s="134">
        <v>712836</v>
      </c>
      <c r="O18" s="76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 ht="20.25" customHeight="1" spans="1:25">
      <c r="A19" s="203" t="s">
        <v>213</v>
      </c>
      <c r="B19" s="203" t="s">
        <v>70</v>
      </c>
      <c r="C19" s="203" t="s">
        <v>214</v>
      </c>
      <c r="D19" s="203" t="s">
        <v>215</v>
      </c>
      <c r="E19" s="203" t="s">
        <v>103</v>
      </c>
      <c r="F19" s="203" t="s">
        <v>104</v>
      </c>
      <c r="G19" s="203" t="s">
        <v>222</v>
      </c>
      <c r="H19" s="203" t="s">
        <v>223</v>
      </c>
      <c r="I19" s="134">
        <v>1273080</v>
      </c>
      <c r="J19" s="134">
        <v>1273080</v>
      </c>
      <c r="K19" s="76"/>
      <c r="L19" s="76"/>
      <c r="M19" s="76"/>
      <c r="N19" s="134">
        <v>1273080</v>
      </c>
      <c r="O19" s="76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 ht="20.25" customHeight="1" spans="1:25">
      <c r="A20" s="203" t="s">
        <v>213</v>
      </c>
      <c r="B20" s="203" t="s">
        <v>70</v>
      </c>
      <c r="C20" s="203" t="s">
        <v>214</v>
      </c>
      <c r="D20" s="203" t="s">
        <v>215</v>
      </c>
      <c r="E20" s="203" t="s">
        <v>105</v>
      </c>
      <c r="F20" s="203" t="s">
        <v>106</v>
      </c>
      <c r="G20" s="203" t="s">
        <v>222</v>
      </c>
      <c r="H20" s="203" t="s">
        <v>223</v>
      </c>
      <c r="I20" s="134">
        <v>525384</v>
      </c>
      <c r="J20" s="134">
        <v>525384</v>
      </c>
      <c r="K20" s="76"/>
      <c r="L20" s="76"/>
      <c r="M20" s="76"/>
      <c r="N20" s="134">
        <v>525384</v>
      </c>
      <c r="O20" s="76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ht="20.25" customHeight="1" spans="1:25">
      <c r="A21" s="203" t="s">
        <v>213</v>
      </c>
      <c r="B21" s="203" t="s">
        <v>70</v>
      </c>
      <c r="C21" s="203" t="s">
        <v>214</v>
      </c>
      <c r="D21" s="203" t="s">
        <v>215</v>
      </c>
      <c r="E21" s="203" t="s">
        <v>105</v>
      </c>
      <c r="F21" s="203" t="s">
        <v>106</v>
      </c>
      <c r="G21" s="203" t="s">
        <v>222</v>
      </c>
      <c r="H21" s="203" t="s">
        <v>223</v>
      </c>
      <c r="I21" s="134">
        <v>1039476</v>
      </c>
      <c r="J21" s="134">
        <v>1039476</v>
      </c>
      <c r="K21" s="76"/>
      <c r="L21" s="76"/>
      <c r="M21" s="76"/>
      <c r="N21" s="134">
        <v>1039476</v>
      </c>
      <c r="O21" s="76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ht="20.25" customHeight="1" spans="1:25">
      <c r="A22" s="203" t="s">
        <v>213</v>
      </c>
      <c r="B22" s="203" t="s">
        <v>70</v>
      </c>
      <c r="C22" s="203" t="s">
        <v>214</v>
      </c>
      <c r="D22" s="203" t="s">
        <v>215</v>
      </c>
      <c r="E22" s="203" t="s">
        <v>105</v>
      </c>
      <c r="F22" s="203" t="s">
        <v>106</v>
      </c>
      <c r="G22" s="203" t="s">
        <v>222</v>
      </c>
      <c r="H22" s="203" t="s">
        <v>223</v>
      </c>
      <c r="I22" s="134">
        <v>938580</v>
      </c>
      <c r="J22" s="134">
        <v>938580</v>
      </c>
      <c r="K22" s="76"/>
      <c r="L22" s="76"/>
      <c r="M22" s="76"/>
      <c r="N22" s="134">
        <v>938580</v>
      </c>
      <c r="O22" s="76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ht="20.25" customHeight="1" spans="1:25">
      <c r="A23" s="203" t="s">
        <v>213</v>
      </c>
      <c r="B23" s="203" t="s">
        <v>70</v>
      </c>
      <c r="C23" s="203" t="s">
        <v>224</v>
      </c>
      <c r="D23" s="203" t="s">
        <v>225</v>
      </c>
      <c r="E23" s="203" t="s">
        <v>115</v>
      </c>
      <c r="F23" s="203" t="s">
        <v>116</v>
      </c>
      <c r="G23" s="203" t="s">
        <v>226</v>
      </c>
      <c r="H23" s="203" t="s">
        <v>227</v>
      </c>
      <c r="I23" s="134">
        <v>2510709</v>
      </c>
      <c r="J23" s="134">
        <v>2510709</v>
      </c>
      <c r="K23" s="76"/>
      <c r="L23" s="76"/>
      <c r="M23" s="76"/>
      <c r="N23" s="134">
        <v>2510709</v>
      </c>
      <c r="O23" s="76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ht="20.25" customHeight="1" spans="1:25">
      <c r="A24" s="203" t="s">
        <v>213</v>
      </c>
      <c r="B24" s="203" t="s">
        <v>70</v>
      </c>
      <c r="C24" s="203" t="s">
        <v>224</v>
      </c>
      <c r="D24" s="203" t="s">
        <v>225</v>
      </c>
      <c r="E24" s="203" t="s">
        <v>117</v>
      </c>
      <c r="F24" s="203" t="s">
        <v>118</v>
      </c>
      <c r="G24" s="203" t="s">
        <v>228</v>
      </c>
      <c r="H24" s="203" t="s">
        <v>229</v>
      </c>
      <c r="I24" s="134">
        <v>431853</v>
      </c>
      <c r="J24" s="134">
        <v>431853</v>
      </c>
      <c r="K24" s="76"/>
      <c r="L24" s="76"/>
      <c r="M24" s="76"/>
      <c r="N24" s="134">
        <v>431853</v>
      </c>
      <c r="O24" s="76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ht="20.25" customHeight="1" spans="1:25">
      <c r="A25" s="203" t="s">
        <v>213</v>
      </c>
      <c r="B25" s="203" t="s">
        <v>70</v>
      </c>
      <c r="C25" s="203" t="s">
        <v>224</v>
      </c>
      <c r="D25" s="203" t="s">
        <v>225</v>
      </c>
      <c r="E25" s="203" t="s">
        <v>129</v>
      </c>
      <c r="F25" s="203" t="s">
        <v>130</v>
      </c>
      <c r="G25" s="203" t="s">
        <v>230</v>
      </c>
      <c r="H25" s="203" t="s">
        <v>231</v>
      </c>
      <c r="I25" s="134">
        <v>26673</v>
      </c>
      <c r="J25" s="134">
        <v>26673</v>
      </c>
      <c r="K25" s="76"/>
      <c r="L25" s="76"/>
      <c r="M25" s="76"/>
      <c r="N25" s="134">
        <v>26673</v>
      </c>
      <c r="O25" s="76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ht="20.25" customHeight="1" spans="1:25">
      <c r="A26" s="203" t="s">
        <v>213</v>
      </c>
      <c r="B26" s="203" t="s">
        <v>70</v>
      </c>
      <c r="C26" s="203" t="s">
        <v>224</v>
      </c>
      <c r="D26" s="203" t="s">
        <v>225</v>
      </c>
      <c r="E26" s="203" t="s">
        <v>129</v>
      </c>
      <c r="F26" s="203" t="s">
        <v>130</v>
      </c>
      <c r="G26" s="203" t="s">
        <v>230</v>
      </c>
      <c r="H26" s="203" t="s">
        <v>231</v>
      </c>
      <c r="I26" s="134">
        <v>1225995</v>
      </c>
      <c r="J26" s="134">
        <v>1225995</v>
      </c>
      <c r="K26" s="76"/>
      <c r="L26" s="76"/>
      <c r="M26" s="76"/>
      <c r="N26" s="134">
        <v>1225995</v>
      </c>
      <c r="O26" s="76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ht="20.25" customHeight="1" spans="1:25">
      <c r="A27" s="203" t="s">
        <v>213</v>
      </c>
      <c r="B27" s="203" t="s">
        <v>70</v>
      </c>
      <c r="C27" s="203" t="s">
        <v>224</v>
      </c>
      <c r="D27" s="203" t="s">
        <v>225</v>
      </c>
      <c r="E27" s="203" t="s">
        <v>131</v>
      </c>
      <c r="F27" s="203" t="s">
        <v>132</v>
      </c>
      <c r="G27" s="203" t="s">
        <v>232</v>
      </c>
      <c r="H27" s="203" t="s">
        <v>233</v>
      </c>
      <c r="I27" s="134">
        <v>739260</v>
      </c>
      <c r="J27" s="134">
        <v>739260</v>
      </c>
      <c r="K27" s="76"/>
      <c r="L27" s="76"/>
      <c r="M27" s="76"/>
      <c r="N27" s="134">
        <v>739260</v>
      </c>
      <c r="O27" s="76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ht="20.25" customHeight="1" spans="1:25">
      <c r="A28" s="203" t="s">
        <v>213</v>
      </c>
      <c r="B28" s="203" t="s">
        <v>70</v>
      </c>
      <c r="C28" s="203" t="s">
        <v>224</v>
      </c>
      <c r="D28" s="203" t="s">
        <v>225</v>
      </c>
      <c r="E28" s="203" t="s">
        <v>131</v>
      </c>
      <c r="F28" s="203" t="s">
        <v>132</v>
      </c>
      <c r="G28" s="203" t="s">
        <v>232</v>
      </c>
      <c r="H28" s="203" t="s">
        <v>233</v>
      </c>
      <c r="I28" s="134">
        <v>219300</v>
      </c>
      <c r="J28" s="134">
        <v>219300</v>
      </c>
      <c r="K28" s="76"/>
      <c r="L28" s="76"/>
      <c r="M28" s="76"/>
      <c r="N28" s="134">
        <v>219300</v>
      </c>
      <c r="O28" s="76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ht="20.25" customHeight="1" spans="1:25">
      <c r="A29" s="203" t="s">
        <v>213</v>
      </c>
      <c r="B29" s="203" t="s">
        <v>70</v>
      </c>
      <c r="C29" s="203" t="s">
        <v>224</v>
      </c>
      <c r="D29" s="203" t="s">
        <v>225</v>
      </c>
      <c r="E29" s="203" t="s">
        <v>103</v>
      </c>
      <c r="F29" s="203" t="s">
        <v>104</v>
      </c>
      <c r="G29" s="203" t="s">
        <v>234</v>
      </c>
      <c r="H29" s="203" t="s">
        <v>235</v>
      </c>
      <c r="I29" s="134">
        <v>59392</v>
      </c>
      <c r="J29" s="134">
        <v>59392</v>
      </c>
      <c r="K29" s="76"/>
      <c r="L29" s="76"/>
      <c r="M29" s="76"/>
      <c r="N29" s="134">
        <v>59392</v>
      </c>
      <c r="O29" s="76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ht="20.25" customHeight="1" spans="1:25">
      <c r="A30" s="203" t="s">
        <v>213</v>
      </c>
      <c r="B30" s="203" t="s">
        <v>70</v>
      </c>
      <c r="C30" s="203" t="s">
        <v>224</v>
      </c>
      <c r="D30" s="203" t="s">
        <v>225</v>
      </c>
      <c r="E30" s="203" t="s">
        <v>105</v>
      </c>
      <c r="F30" s="203" t="s">
        <v>106</v>
      </c>
      <c r="G30" s="203" t="s">
        <v>234</v>
      </c>
      <c r="H30" s="203" t="s">
        <v>235</v>
      </c>
      <c r="I30" s="134">
        <v>44133</v>
      </c>
      <c r="J30" s="134">
        <v>44133</v>
      </c>
      <c r="K30" s="76"/>
      <c r="L30" s="76"/>
      <c r="M30" s="76"/>
      <c r="N30" s="134">
        <v>44133</v>
      </c>
      <c r="O30" s="76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ht="20.25" customHeight="1" spans="1:25">
      <c r="A31" s="203" t="s">
        <v>213</v>
      </c>
      <c r="B31" s="203" t="s">
        <v>70</v>
      </c>
      <c r="C31" s="203" t="s">
        <v>224</v>
      </c>
      <c r="D31" s="203" t="s">
        <v>225</v>
      </c>
      <c r="E31" s="203" t="s">
        <v>133</v>
      </c>
      <c r="F31" s="203" t="s">
        <v>134</v>
      </c>
      <c r="G31" s="203" t="s">
        <v>234</v>
      </c>
      <c r="H31" s="203" t="s">
        <v>235</v>
      </c>
      <c r="I31" s="134">
        <v>47397</v>
      </c>
      <c r="J31" s="134">
        <v>47397</v>
      </c>
      <c r="K31" s="76"/>
      <c r="L31" s="76"/>
      <c r="M31" s="76"/>
      <c r="N31" s="134">
        <v>47397</v>
      </c>
      <c r="O31" s="76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ht="20.25" customHeight="1" spans="1:25">
      <c r="A32" s="203" t="s">
        <v>213</v>
      </c>
      <c r="B32" s="203" t="s">
        <v>70</v>
      </c>
      <c r="C32" s="203" t="s">
        <v>236</v>
      </c>
      <c r="D32" s="203" t="s">
        <v>145</v>
      </c>
      <c r="E32" s="203" t="s">
        <v>144</v>
      </c>
      <c r="F32" s="203" t="s">
        <v>145</v>
      </c>
      <c r="G32" s="203" t="s">
        <v>237</v>
      </c>
      <c r="H32" s="203" t="s">
        <v>145</v>
      </c>
      <c r="I32" s="134">
        <v>1885113</v>
      </c>
      <c r="J32" s="134">
        <v>1885113</v>
      </c>
      <c r="K32" s="76"/>
      <c r="L32" s="76"/>
      <c r="M32" s="76"/>
      <c r="N32" s="134">
        <v>1885113</v>
      </c>
      <c r="O32" s="76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ht="20.25" customHeight="1" spans="1:25">
      <c r="A33" s="203" t="s">
        <v>213</v>
      </c>
      <c r="B33" s="203" t="s">
        <v>70</v>
      </c>
      <c r="C33" s="203" t="s">
        <v>238</v>
      </c>
      <c r="D33" s="203" t="s">
        <v>239</v>
      </c>
      <c r="E33" s="203" t="s">
        <v>113</v>
      </c>
      <c r="F33" s="203" t="s">
        <v>114</v>
      </c>
      <c r="G33" s="203" t="s">
        <v>240</v>
      </c>
      <c r="H33" s="203" t="s">
        <v>241</v>
      </c>
      <c r="I33" s="134">
        <v>30600</v>
      </c>
      <c r="J33" s="134">
        <v>30600</v>
      </c>
      <c r="K33" s="76"/>
      <c r="L33" s="76"/>
      <c r="M33" s="76"/>
      <c r="N33" s="134">
        <v>30600</v>
      </c>
      <c r="O33" s="76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ht="20.25" customHeight="1" spans="1:25">
      <c r="A34" s="203" t="s">
        <v>213</v>
      </c>
      <c r="B34" s="203" t="s">
        <v>70</v>
      </c>
      <c r="C34" s="203" t="s">
        <v>242</v>
      </c>
      <c r="D34" s="203" t="s">
        <v>243</v>
      </c>
      <c r="E34" s="203" t="s">
        <v>113</v>
      </c>
      <c r="F34" s="203" t="s">
        <v>114</v>
      </c>
      <c r="G34" s="203" t="s">
        <v>244</v>
      </c>
      <c r="H34" s="203" t="s">
        <v>245</v>
      </c>
      <c r="I34" s="134">
        <v>740400</v>
      </c>
      <c r="J34" s="134">
        <v>740400</v>
      </c>
      <c r="K34" s="76"/>
      <c r="L34" s="76"/>
      <c r="M34" s="76"/>
      <c r="N34" s="134">
        <v>740400</v>
      </c>
      <c r="O34" s="76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ht="20.25" customHeight="1" spans="1:25">
      <c r="A35" s="203" t="s">
        <v>213</v>
      </c>
      <c r="B35" s="203" t="s">
        <v>70</v>
      </c>
      <c r="C35" s="203" t="s">
        <v>246</v>
      </c>
      <c r="D35" s="203" t="s">
        <v>247</v>
      </c>
      <c r="E35" s="203" t="s">
        <v>103</v>
      </c>
      <c r="F35" s="203" t="s">
        <v>104</v>
      </c>
      <c r="G35" s="203" t="s">
        <v>248</v>
      </c>
      <c r="H35" s="203" t="s">
        <v>247</v>
      </c>
      <c r="I35" s="134">
        <v>153600</v>
      </c>
      <c r="J35" s="134">
        <v>153600</v>
      </c>
      <c r="K35" s="76"/>
      <c r="L35" s="76"/>
      <c r="M35" s="76"/>
      <c r="N35" s="134">
        <v>153600</v>
      </c>
      <c r="O35" s="76"/>
      <c r="P35" s="134"/>
      <c r="Q35" s="134"/>
      <c r="R35" s="134"/>
      <c r="S35" s="134"/>
      <c r="T35" s="134"/>
      <c r="U35" s="134"/>
      <c r="V35" s="134"/>
      <c r="W35" s="134"/>
      <c r="X35" s="134"/>
      <c r="Y35" s="134"/>
    </row>
    <row r="36" ht="20.25" customHeight="1" spans="1:25">
      <c r="A36" s="203" t="s">
        <v>213</v>
      </c>
      <c r="B36" s="203" t="s">
        <v>70</v>
      </c>
      <c r="C36" s="203" t="s">
        <v>246</v>
      </c>
      <c r="D36" s="203" t="s">
        <v>247</v>
      </c>
      <c r="E36" s="203" t="s">
        <v>105</v>
      </c>
      <c r="F36" s="203" t="s">
        <v>106</v>
      </c>
      <c r="G36" s="203" t="s">
        <v>248</v>
      </c>
      <c r="H36" s="203" t="s">
        <v>247</v>
      </c>
      <c r="I36" s="134">
        <v>112800</v>
      </c>
      <c r="J36" s="134">
        <v>112800</v>
      </c>
      <c r="K36" s="76"/>
      <c r="L36" s="76"/>
      <c r="M36" s="76"/>
      <c r="N36" s="134">
        <v>112800</v>
      </c>
      <c r="O36" s="76"/>
      <c r="P36" s="134"/>
      <c r="Q36" s="134"/>
      <c r="R36" s="134"/>
      <c r="S36" s="134"/>
      <c r="T36" s="134"/>
      <c r="U36" s="134"/>
      <c r="V36" s="134"/>
      <c r="W36" s="134"/>
      <c r="X36" s="134"/>
      <c r="Y36" s="134"/>
    </row>
    <row r="37" ht="20.25" customHeight="1" spans="1:25">
      <c r="A37" s="203" t="s">
        <v>213</v>
      </c>
      <c r="B37" s="203" t="s">
        <v>70</v>
      </c>
      <c r="C37" s="203" t="s">
        <v>249</v>
      </c>
      <c r="D37" s="203" t="s">
        <v>250</v>
      </c>
      <c r="E37" s="203" t="s">
        <v>107</v>
      </c>
      <c r="F37" s="203" t="s">
        <v>108</v>
      </c>
      <c r="G37" s="203" t="s">
        <v>251</v>
      </c>
      <c r="H37" s="203" t="s">
        <v>252</v>
      </c>
      <c r="I37" s="134">
        <v>174528</v>
      </c>
      <c r="J37" s="134">
        <v>174528</v>
      </c>
      <c r="K37" s="76"/>
      <c r="L37" s="76"/>
      <c r="M37" s="76"/>
      <c r="N37" s="134">
        <v>174528</v>
      </c>
      <c r="O37" s="76"/>
      <c r="P37" s="134"/>
      <c r="Q37" s="134"/>
      <c r="R37" s="134"/>
      <c r="S37" s="134"/>
      <c r="T37" s="134"/>
      <c r="U37" s="134"/>
      <c r="V37" s="134"/>
      <c r="W37" s="134"/>
      <c r="X37" s="134"/>
      <c r="Y37" s="134"/>
    </row>
    <row r="38" ht="20.25" customHeight="1" spans="1:25">
      <c r="A38" s="203" t="s">
        <v>213</v>
      </c>
      <c r="B38" s="203" t="s">
        <v>70</v>
      </c>
      <c r="C38" s="203" t="s">
        <v>249</v>
      </c>
      <c r="D38" s="203" t="s">
        <v>250</v>
      </c>
      <c r="E38" s="203" t="s">
        <v>107</v>
      </c>
      <c r="F38" s="203" t="s">
        <v>108</v>
      </c>
      <c r="G38" s="203" t="s">
        <v>251</v>
      </c>
      <c r="H38" s="203" t="s">
        <v>252</v>
      </c>
      <c r="I38" s="134">
        <v>99360</v>
      </c>
      <c r="J38" s="134">
        <v>99360</v>
      </c>
      <c r="K38" s="76"/>
      <c r="L38" s="76"/>
      <c r="M38" s="76"/>
      <c r="N38" s="134">
        <v>99360</v>
      </c>
      <c r="O38" s="76"/>
      <c r="P38" s="134"/>
      <c r="Q38" s="134"/>
      <c r="R38" s="134"/>
      <c r="S38" s="134"/>
      <c r="T38" s="134"/>
      <c r="U38" s="134"/>
      <c r="V38" s="134"/>
      <c r="W38" s="134"/>
      <c r="X38" s="134"/>
      <c r="Y38" s="134"/>
    </row>
    <row r="39" ht="20.25" customHeight="1" spans="1:25">
      <c r="A39" s="203" t="s">
        <v>213</v>
      </c>
      <c r="B39" s="203" t="s">
        <v>70</v>
      </c>
      <c r="C39" s="203" t="s">
        <v>249</v>
      </c>
      <c r="D39" s="203" t="s">
        <v>250</v>
      </c>
      <c r="E39" s="203" t="s">
        <v>107</v>
      </c>
      <c r="F39" s="203" t="s">
        <v>108</v>
      </c>
      <c r="G39" s="203" t="s">
        <v>251</v>
      </c>
      <c r="H39" s="203" t="s">
        <v>252</v>
      </c>
      <c r="I39" s="134">
        <v>58199.04</v>
      </c>
      <c r="J39" s="134">
        <v>58199.04</v>
      </c>
      <c r="K39" s="76"/>
      <c r="L39" s="76"/>
      <c r="M39" s="76"/>
      <c r="N39" s="134">
        <v>58199.04</v>
      </c>
      <c r="O39" s="76"/>
      <c r="P39" s="134"/>
      <c r="Q39" s="134"/>
      <c r="R39" s="134"/>
      <c r="S39" s="134"/>
      <c r="T39" s="134"/>
      <c r="U39" s="134"/>
      <c r="V39" s="134"/>
      <c r="W39" s="134"/>
      <c r="X39" s="134"/>
      <c r="Y39" s="134"/>
    </row>
    <row r="40" ht="20.25" customHeight="1" spans="1:25">
      <c r="A40" s="203" t="s">
        <v>213</v>
      </c>
      <c r="B40" s="203" t="s">
        <v>70</v>
      </c>
      <c r="C40" s="203" t="s">
        <v>249</v>
      </c>
      <c r="D40" s="203" t="s">
        <v>250</v>
      </c>
      <c r="E40" s="203" t="s">
        <v>107</v>
      </c>
      <c r="F40" s="203" t="s">
        <v>108</v>
      </c>
      <c r="G40" s="203" t="s">
        <v>251</v>
      </c>
      <c r="H40" s="203" t="s">
        <v>252</v>
      </c>
      <c r="I40" s="134">
        <v>39744</v>
      </c>
      <c r="J40" s="134">
        <v>39744</v>
      </c>
      <c r="K40" s="76"/>
      <c r="L40" s="76"/>
      <c r="M40" s="76"/>
      <c r="N40" s="134">
        <v>39744</v>
      </c>
      <c r="O40" s="76"/>
      <c r="P40" s="134"/>
      <c r="Q40" s="134"/>
      <c r="R40" s="134"/>
      <c r="S40" s="134"/>
      <c r="T40" s="134"/>
      <c r="U40" s="134"/>
      <c r="V40" s="134"/>
      <c r="W40" s="134"/>
      <c r="X40" s="134"/>
      <c r="Y40" s="134"/>
    </row>
    <row r="41" ht="20.25" customHeight="1" spans="1:25">
      <c r="A41" s="203" t="s">
        <v>213</v>
      </c>
      <c r="B41" s="203" t="s">
        <v>70</v>
      </c>
      <c r="C41" s="203" t="s">
        <v>249</v>
      </c>
      <c r="D41" s="203" t="s">
        <v>250</v>
      </c>
      <c r="E41" s="203" t="s">
        <v>107</v>
      </c>
      <c r="F41" s="203" t="s">
        <v>108</v>
      </c>
      <c r="G41" s="203" t="s">
        <v>251</v>
      </c>
      <c r="H41" s="203" t="s">
        <v>252</v>
      </c>
      <c r="I41" s="134">
        <v>109296</v>
      </c>
      <c r="J41" s="134">
        <v>109296</v>
      </c>
      <c r="K41" s="76"/>
      <c r="L41" s="76"/>
      <c r="M41" s="76"/>
      <c r="N41" s="134">
        <v>109296</v>
      </c>
      <c r="O41" s="76"/>
      <c r="P41" s="134"/>
      <c r="Q41" s="134"/>
      <c r="R41" s="134"/>
      <c r="S41" s="134"/>
      <c r="T41" s="134"/>
      <c r="U41" s="134"/>
      <c r="V41" s="134"/>
      <c r="W41" s="134"/>
      <c r="X41" s="134"/>
      <c r="Y41" s="134"/>
    </row>
    <row r="42" ht="20.25" customHeight="1" spans="1:25">
      <c r="A42" s="203" t="s">
        <v>213</v>
      </c>
      <c r="B42" s="203" t="s">
        <v>70</v>
      </c>
      <c r="C42" s="203" t="s">
        <v>249</v>
      </c>
      <c r="D42" s="203" t="s">
        <v>250</v>
      </c>
      <c r="E42" s="203" t="s">
        <v>107</v>
      </c>
      <c r="F42" s="203" t="s">
        <v>108</v>
      </c>
      <c r="G42" s="203" t="s">
        <v>251</v>
      </c>
      <c r="H42" s="203" t="s">
        <v>252</v>
      </c>
      <c r="I42" s="134">
        <v>152772.48</v>
      </c>
      <c r="J42" s="134">
        <v>152772.48</v>
      </c>
      <c r="K42" s="76"/>
      <c r="L42" s="76"/>
      <c r="M42" s="76"/>
      <c r="N42" s="134">
        <v>152772.48</v>
      </c>
      <c r="O42" s="76"/>
      <c r="P42" s="134"/>
      <c r="Q42" s="134"/>
      <c r="R42" s="134"/>
      <c r="S42" s="134"/>
      <c r="T42" s="134"/>
      <c r="U42" s="134"/>
      <c r="V42" s="134"/>
      <c r="W42" s="134"/>
      <c r="X42" s="134"/>
      <c r="Y42" s="134"/>
    </row>
    <row r="43" ht="20.25" customHeight="1" spans="1:25">
      <c r="A43" s="203" t="s">
        <v>213</v>
      </c>
      <c r="B43" s="203" t="s">
        <v>70</v>
      </c>
      <c r="C43" s="203" t="s">
        <v>253</v>
      </c>
      <c r="D43" s="203" t="s">
        <v>254</v>
      </c>
      <c r="E43" s="203" t="s">
        <v>103</v>
      </c>
      <c r="F43" s="203" t="s">
        <v>104</v>
      </c>
      <c r="G43" s="203" t="s">
        <v>222</v>
      </c>
      <c r="H43" s="203" t="s">
        <v>223</v>
      </c>
      <c r="I43" s="134">
        <v>537600</v>
      </c>
      <c r="J43" s="134">
        <v>537600</v>
      </c>
      <c r="K43" s="76"/>
      <c r="L43" s="76"/>
      <c r="M43" s="76"/>
      <c r="N43" s="134">
        <v>537600</v>
      </c>
      <c r="O43" s="76"/>
      <c r="P43" s="134"/>
      <c r="Q43" s="134"/>
      <c r="R43" s="134"/>
      <c r="S43" s="134"/>
      <c r="T43" s="134"/>
      <c r="U43" s="134"/>
      <c r="V43" s="134"/>
      <c r="W43" s="134"/>
      <c r="X43" s="134"/>
      <c r="Y43" s="134"/>
    </row>
    <row r="44" ht="20.25" customHeight="1" spans="1:25">
      <c r="A44" s="203" t="s">
        <v>213</v>
      </c>
      <c r="B44" s="203" t="s">
        <v>70</v>
      </c>
      <c r="C44" s="203" t="s">
        <v>253</v>
      </c>
      <c r="D44" s="203" t="s">
        <v>254</v>
      </c>
      <c r="E44" s="203" t="s">
        <v>105</v>
      </c>
      <c r="F44" s="203" t="s">
        <v>106</v>
      </c>
      <c r="G44" s="203" t="s">
        <v>222</v>
      </c>
      <c r="H44" s="203" t="s">
        <v>223</v>
      </c>
      <c r="I44" s="134">
        <v>394800</v>
      </c>
      <c r="J44" s="134">
        <v>394800</v>
      </c>
      <c r="K44" s="76"/>
      <c r="L44" s="76"/>
      <c r="M44" s="76"/>
      <c r="N44" s="134">
        <v>394800</v>
      </c>
      <c r="O44" s="76"/>
      <c r="P44" s="134"/>
      <c r="Q44" s="134"/>
      <c r="R44" s="134"/>
      <c r="S44" s="134"/>
      <c r="T44" s="134"/>
      <c r="U44" s="134"/>
      <c r="V44" s="134"/>
      <c r="W44" s="134"/>
      <c r="X44" s="134"/>
      <c r="Y44" s="134"/>
    </row>
    <row r="45" ht="17.25" customHeight="1" spans="1:25">
      <c r="A45" s="87" t="s">
        <v>184</v>
      </c>
      <c r="B45" s="88"/>
      <c r="C45" s="204"/>
      <c r="D45" s="204"/>
      <c r="E45" s="204"/>
      <c r="F45" s="204"/>
      <c r="G45" s="204"/>
      <c r="H45" s="205"/>
      <c r="I45" s="134">
        <v>25317817.52</v>
      </c>
      <c r="J45" s="134">
        <v>25317817.52</v>
      </c>
      <c r="K45" s="134"/>
      <c r="L45" s="134"/>
      <c r="M45" s="134"/>
      <c r="N45" s="134">
        <v>25317817.52</v>
      </c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N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88"/>
      <c r="E1" s="55"/>
      <c r="F1" s="55"/>
      <c r="G1" s="55"/>
      <c r="H1" s="55"/>
      <c r="U1" s="188"/>
      <c r="W1" s="189" t="s">
        <v>255</v>
      </c>
    </row>
    <row r="2" ht="46.5" customHeight="1" spans="1:23">
      <c r="A2" s="57" t="str">
        <f>"2026"&amp;"年部门项目支出预算表"</f>
        <v>2026年部门项目支出预算表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 spans="1:23">
      <c r="A3" s="58" t="str">
        <f>"单位名称："&amp;"昆明市东川区乌龙镇中心学校"</f>
        <v>单位名称：昆明市东川区乌龙镇中心学校</v>
      </c>
      <c r="B3" s="59"/>
      <c r="C3" s="59"/>
      <c r="D3" s="59"/>
      <c r="E3" s="59"/>
      <c r="F3" s="59"/>
      <c r="G3" s="59"/>
      <c r="H3" s="59"/>
      <c r="I3" s="60"/>
      <c r="J3" s="60"/>
      <c r="K3" s="60"/>
      <c r="L3" s="60"/>
      <c r="M3" s="60"/>
      <c r="N3" s="60"/>
      <c r="O3" s="60"/>
      <c r="P3" s="60"/>
      <c r="Q3" s="60"/>
      <c r="U3" s="188"/>
      <c r="W3" s="165" t="s">
        <v>1</v>
      </c>
    </row>
    <row r="4" ht="21.75" customHeight="1" spans="1:23">
      <c r="A4" s="62" t="s">
        <v>256</v>
      </c>
      <c r="B4" s="63" t="s">
        <v>196</v>
      </c>
      <c r="C4" s="62" t="s">
        <v>197</v>
      </c>
      <c r="D4" s="62" t="s">
        <v>257</v>
      </c>
      <c r="E4" s="63" t="s">
        <v>198</v>
      </c>
      <c r="F4" s="63" t="s">
        <v>199</v>
      </c>
      <c r="G4" s="63" t="s">
        <v>258</v>
      </c>
      <c r="H4" s="63" t="s">
        <v>259</v>
      </c>
      <c r="I4" s="80" t="s">
        <v>55</v>
      </c>
      <c r="J4" s="64" t="s">
        <v>260</v>
      </c>
      <c r="K4" s="65"/>
      <c r="L4" s="65"/>
      <c r="M4" s="66"/>
      <c r="N4" s="64" t="s">
        <v>204</v>
      </c>
      <c r="O4" s="65"/>
      <c r="P4" s="66"/>
      <c r="Q4" s="63" t="s">
        <v>61</v>
      </c>
      <c r="R4" s="64" t="s">
        <v>62</v>
      </c>
      <c r="S4" s="65"/>
      <c r="T4" s="65"/>
      <c r="U4" s="65"/>
      <c r="V4" s="65"/>
      <c r="W4" s="66"/>
    </row>
    <row r="5" ht="21.75" customHeight="1" spans="1:23">
      <c r="A5" s="67"/>
      <c r="B5" s="81"/>
      <c r="C5" s="67"/>
      <c r="D5" s="67"/>
      <c r="E5" s="68"/>
      <c r="F5" s="68"/>
      <c r="G5" s="68"/>
      <c r="H5" s="68"/>
      <c r="I5" s="81"/>
      <c r="J5" s="190" t="s">
        <v>58</v>
      </c>
      <c r="K5" s="191"/>
      <c r="L5" s="63" t="s">
        <v>59</v>
      </c>
      <c r="M5" s="63" t="s">
        <v>60</v>
      </c>
      <c r="N5" s="63" t="s">
        <v>58</v>
      </c>
      <c r="O5" s="63" t="s">
        <v>59</v>
      </c>
      <c r="P5" s="63" t="s">
        <v>60</v>
      </c>
      <c r="Q5" s="68"/>
      <c r="R5" s="63" t="s">
        <v>57</v>
      </c>
      <c r="S5" s="63" t="s">
        <v>64</v>
      </c>
      <c r="T5" s="63" t="s">
        <v>210</v>
      </c>
      <c r="U5" s="63" t="s">
        <v>66</v>
      </c>
      <c r="V5" s="63" t="s">
        <v>67</v>
      </c>
      <c r="W5" s="63" t="s">
        <v>68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92" t="s">
        <v>57</v>
      </c>
      <c r="K6" s="193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70"/>
      <c r="B7" s="72"/>
      <c r="C7" s="70"/>
      <c r="D7" s="70"/>
      <c r="E7" s="71"/>
      <c r="F7" s="71"/>
      <c r="G7" s="71"/>
      <c r="H7" s="71"/>
      <c r="I7" s="72"/>
      <c r="J7" s="23" t="s">
        <v>57</v>
      </c>
      <c r="K7" s="23" t="s">
        <v>261</v>
      </c>
      <c r="L7" s="71"/>
      <c r="M7" s="71"/>
      <c r="N7" s="71"/>
      <c r="O7" s="71"/>
      <c r="P7" s="71"/>
      <c r="Q7" s="71"/>
      <c r="R7" s="71"/>
      <c r="S7" s="71"/>
      <c r="T7" s="71"/>
      <c r="U7" s="72"/>
      <c r="V7" s="71"/>
      <c r="W7" s="71"/>
    </row>
    <row r="8" ht="15" customHeight="1" spans="1:23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73">
        <v>21</v>
      </c>
      <c r="V8" s="82">
        <v>22</v>
      </c>
      <c r="W8" s="73">
        <v>23</v>
      </c>
    </row>
    <row r="9" ht="21.75" customHeight="1" spans="1:23">
      <c r="A9" s="122" t="s">
        <v>262</v>
      </c>
      <c r="B9" s="122" t="s">
        <v>263</v>
      </c>
      <c r="C9" s="122" t="s">
        <v>264</v>
      </c>
      <c r="D9" s="122" t="s">
        <v>70</v>
      </c>
      <c r="E9" s="122" t="s">
        <v>123</v>
      </c>
      <c r="F9" s="122" t="s">
        <v>124</v>
      </c>
      <c r="G9" s="122" t="s">
        <v>265</v>
      </c>
      <c r="H9" s="122" t="s">
        <v>266</v>
      </c>
      <c r="I9" s="134">
        <v>11964</v>
      </c>
      <c r="J9" s="134">
        <v>11964</v>
      </c>
      <c r="K9" s="134">
        <v>11964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21.75" customHeight="1" spans="1:23">
      <c r="A10" s="122" t="s">
        <v>262</v>
      </c>
      <c r="B10" s="122" t="s">
        <v>267</v>
      </c>
      <c r="C10" s="122" t="s">
        <v>268</v>
      </c>
      <c r="D10" s="122" t="s">
        <v>70</v>
      </c>
      <c r="E10" s="122" t="s">
        <v>121</v>
      </c>
      <c r="F10" s="122" t="s">
        <v>122</v>
      </c>
      <c r="G10" s="122" t="s">
        <v>244</v>
      </c>
      <c r="H10" s="122" t="s">
        <v>245</v>
      </c>
      <c r="I10" s="134">
        <v>87798.72</v>
      </c>
      <c r="J10" s="134">
        <v>87798.72</v>
      </c>
      <c r="K10" s="134">
        <v>87798.72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21.75" customHeight="1" spans="1:23">
      <c r="A11" s="122" t="s">
        <v>269</v>
      </c>
      <c r="B11" s="122" t="s">
        <v>270</v>
      </c>
      <c r="C11" s="122" t="s">
        <v>271</v>
      </c>
      <c r="D11" s="122" t="s">
        <v>70</v>
      </c>
      <c r="E11" s="122" t="s">
        <v>101</v>
      </c>
      <c r="F11" s="122" t="s">
        <v>102</v>
      </c>
      <c r="G11" s="122" t="s">
        <v>272</v>
      </c>
      <c r="H11" s="122" t="s">
        <v>273</v>
      </c>
      <c r="I11" s="134">
        <v>130000</v>
      </c>
      <c r="J11" s="134">
        <v>130000</v>
      </c>
      <c r="K11" s="134">
        <v>130000</v>
      </c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21.75" customHeight="1" spans="1:23">
      <c r="A12" s="122" t="s">
        <v>269</v>
      </c>
      <c r="B12" s="122" t="s">
        <v>270</v>
      </c>
      <c r="C12" s="122" t="s">
        <v>271</v>
      </c>
      <c r="D12" s="122" t="s">
        <v>70</v>
      </c>
      <c r="E12" s="122" t="s">
        <v>101</v>
      </c>
      <c r="F12" s="122" t="s">
        <v>102</v>
      </c>
      <c r="G12" s="122" t="s">
        <v>274</v>
      </c>
      <c r="H12" s="122" t="s">
        <v>275</v>
      </c>
      <c r="I12" s="134">
        <v>150000</v>
      </c>
      <c r="J12" s="134">
        <v>150000</v>
      </c>
      <c r="K12" s="134">
        <v>150000</v>
      </c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21.75" customHeight="1" spans="1:23">
      <c r="A13" s="122" t="s">
        <v>269</v>
      </c>
      <c r="B13" s="122" t="s">
        <v>276</v>
      </c>
      <c r="C13" s="122" t="s">
        <v>277</v>
      </c>
      <c r="D13" s="122" t="s">
        <v>70</v>
      </c>
      <c r="E13" s="122" t="s">
        <v>107</v>
      </c>
      <c r="F13" s="122" t="s">
        <v>108</v>
      </c>
      <c r="G13" s="122" t="s">
        <v>272</v>
      </c>
      <c r="H13" s="122" t="s">
        <v>273</v>
      </c>
      <c r="I13" s="134">
        <v>200000</v>
      </c>
      <c r="J13" s="134"/>
      <c r="K13" s="134"/>
      <c r="L13" s="134"/>
      <c r="M13" s="134"/>
      <c r="N13" s="134"/>
      <c r="O13" s="134"/>
      <c r="P13" s="134"/>
      <c r="Q13" s="134"/>
      <c r="R13" s="134">
        <v>200000</v>
      </c>
      <c r="S13" s="134"/>
      <c r="T13" s="134"/>
      <c r="U13" s="134"/>
      <c r="V13" s="134"/>
      <c r="W13" s="134">
        <v>200000</v>
      </c>
    </row>
    <row r="14" ht="21.75" customHeight="1" spans="1:23">
      <c r="A14" s="122" t="s">
        <v>269</v>
      </c>
      <c r="B14" s="122" t="s">
        <v>278</v>
      </c>
      <c r="C14" s="122" t="s">
        <v>279</v>
      </c>
      <c r="D14" s="122" t="s">
        <v>70</v>
      </c>
      <c r="E14" s="122" t="s">
        <v>139</v>
      </c>
      <c r="F14" s="122" t="s">
        <v>138</v>
      </c>
      <c r="G14" s="122" t="s">
        <v>272</v>
      </c>
      <c r="H14" s="122" t="s">
        <v>273</v>
      </c>
      <c r="I14" s="134">
        <v>5000</v>
      </c>
      <c r="J14" s="134"/>
      <c r="K14" s="134"/>
      <c r="L14" s="134"/>
      <c r="M14" s="134"/>
      <c r="N14" s="134"/>
      <c r="O14" s="134"/>
      <c r="P14" s="134"/>
      <c r="Q14" s="134"/>
      <c r="R14" s="134">
        <v>5000</v>
      </c>
      <c r="S14" s="134"/>
      <c r="T14" s="134"/>
      <c r="U14" s="134"/>
      <c r="V14" s="134"/>
      <c r="W14" s="134">
        <v>5000</v>
      </c>
    </row>
    <row r="15" ht="21.75" customHeight="1" spans="1:23">
      <c r="A15" s="122" t="s">
        <v>269</v>
      </c>
      <c r="B15" s="122" t="s">
        <v>280</v>
      </c>
      <c r="C15" s="122" t="s">
        <v>281</v>
      </c>
      <c r="D15" s="122" t="s">
        <v>70</v>
      </c>
      <c r="E15" s="122" t="s">
        <v>107</v>
      </c>
      <c r="F15" s="122" t="s">
        <v>108</v>
      </c>
      <c r="G15" s="122" t="s">
        <v>272</v>
      </c>
      <c r="H15" s="122" t="s">
        <v>273</v>
      </c>
      <c r="I15" s="134">
        <v>1000000</v>
      </c>
      <c r="J15" s="134"/>
      <c r="K15" s="134"/>
      <c r="L15" s="134"/>
      <c r="M15" s="134"/>
      <c r="N15" s="134"/>
      <c r="O15" s="134"/>
      <c r="P15" s="134"/>
      <c r="Q15" s="134"/>
      <c r="R15" s="134">
        <v>1000000</v>
      </c>
      <c r="S15" s="134"/>
      <c r="T15" s="134"/>
      <c r="U15" s="134"/>
      <c r="V15" s="134"/>
      <c r="W15" s="134">
        <v>1000000</v>
      </c>
    </row>
    <row r="16" ht="18.75" customHeight="1" spans="1:23">
      <c r="A16" s="87" t="s">
        <v>184</v>
      </c>
      <c r="B16" s="88"/>
      <c r="C16" s="88"/>
      <c r="D16" s="88"/>
      <c r="E16" s="88"/>
      <c r="F16" s="88"/>
      <c r="G16" s="88"/>
      <c r="H16" s="89"/>
      <c r="I16" s="134">
        <v>1584762.72</v>
      </c>
      <c r="J16" s="134">
        <v>379762.72</v>
      </c>
      <c r="K16" s="134">
        <v>379762.72</v>
      </c>
      <c r="L16" s="134"/>
      <c r="M16" s="134"/>
      <c r="N16" s="134"/>
      <c r="O16" s="134"/>
      <c r="P16" s="134"/>
      <c r="Q16" s="134"/>
      <c r="R16" s="134">
        <v>1205000</v>
      </c>
      <c r="S16" s="134"/>
      <c r="T16" s="134"/>
      <c r="U16" s="134"/>
      <c r="V16" s="134"/>
      <c r="W16" s="134">
        <v>1205000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opLeftCell="A2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6" t="s">
        <v>282</v>
      </c>
    </row>
    <row r="2" ht="39.75" customHeight="1" spans="1:10">
      <c r="A2" s="119" t="str">
        <f>"2026"&amp;"年部门项目支出绩效目标表"</f>
        <v>2026年部门项目支出绩效目标表</v>
      </c>
      <c r="B2" s="57"/>
      <c r="C2" s="57"/>
      <c r="D2" s="57"/>
      <c r="E2" s="57"/>
      <c r="F2" s="120"/>
      <c r="G2" s="57"/>
      <c r="H2" s="120"/>
      <c r="I2" s="120"/>
      <c r="J2" s="57"/>
    </row>
    <row r="3" ht="17.25" customHeight="1" spans="1:10">
      <c r="A3" s="58" t="str">
        <f>"单位名称："&amp;"昆明市东川区乌龙镇中心学校"</f>
        <v>单位名称：昆明市东川区乌龙镇中心学校</v>
      </c>
    </row>
    <row r="4" ht="44.25" customHeight="1" spans="1:10">
      <c r="A4" s="23" t="s">
        <v>197</v>
      </c>
      <c r="B4" s="23" t="s">
        <v>283</v>
      </c>
      <c r="C4" s="23" t="s">
        <v>284</v>
      </c>
      <c r="D4" s="23" t="s">
        <v>285</v>
      </c>
      <c r="E4" s="23" t="s">
        <v>286</v>
      </c>
      <c r="F4" s="121" t="s">
        <v>287</v>
      </c>
      <c r="G4" s="23" t="s">
        <v>288</v>
      </c>
      <c r="H4" s="121" t="s">
        <v>289</v>
      </c>
      <c r="I4" s="121" t="s">
        <v>290</v>
      </c>
      <c r="J4" s="23" t="s">
        <v>291</v>
      </c>
    </row>
    <row r="5" ht="18.75" customHeight="1" spans="1:10">
      <c r="A5" s="186">
        <v>1</v>
      </c>
      <c r="B5" s="186">
        <v>2</v>
      </c>
      <c r="C5" s="186">
        <v>3</v>
      </c>
      <c r="D5" s="186">
        <v>4</v>
      </c>
      <c r="E5" s="186">
        <v>5</v>
      </c>
      <c r="F5" s="82">
        <v>6</v>
      </c>
      <c r="G5" s="186">
        <v>7</v>
      </c>
      <c r="H5" s="82">
        <v>8</v>
      </c>
      <c r="I5" s="82">
        <v>9</v>
      </c>
      <c r="J5" s="186">
        <v>10</v>
      </c>
    </row>
    <row r="6" ht="42" customHeight="1" spans="1:10">
      <c r="A6" s="83" t="s">
        <v>70</v>
      </c>
      <c r="B6" s="122"/>
      <c r="C6" s="122"/>
      <c r="D6" s="122"/>
      <c r="E6" s="109"/>
      <c r="F6" s="123"/>
      <c r="G6" s="109"/>
      <c r="H6" s="123"/>
      <c r="I6" s="123"/>
      <c r="J6" s="109"/>
    </row>
    <row r="7" ht="42" customHeight="1" spans="1:10">
      <c r="A7" s="187" t="s">
        <v>281</v>
      </c>
      <c r="B7" s="49" t="s">
        <v>281</v>
      </c>
      <c r="C7" s="49" t="s">
        <v>292</v>
      </c>
      <c r="D7" s="49" t="s">
        <v>293</v>
      </c>
      <c r="E7" s="83" t="s">
        <v>294</v>
      </c>
      <c r="F7" s="49" t="s">
        <v>295</v>
      </c>
      <c r="G7" s="83" t="s">
        <v>296</v>
      </c>
      <c r="H7" s="49" t="s">
        <v>297</v>
      </c>
      <c r="I7" s="49" t="s">
        <v>298</v>
      </c>
      <c r="J7" s="83" t="s">
        <v>299</v>
      </c>
    </row>
    <row r="8" ht="42" customHeight="1" spans="1:10">
      <c r="A8" s="187" t="s">
        <v>281</v>
      </c>
      <c r="B8" s="49" t="s">
        <v>281</v>
      </c>
      <c r="C8" s="49" t="s">
        <v>300</v>
      </c>
      <c r="D8" s="49" t="s">
        <v>301</v>
      </c>
      <c r="E8" s="83" t="s">
        <v>302</v>
      </c>
      <c r="F8" s="49" t="s">
        <v>295</v>
      </c>
      <c r="G8" s="83" t="s">
        <v>296</v>
      </c>
      <c r="H8" s="49" t="s">
        <v>297</v>
      </c>
      <c r="I8" s="49" t="s">
        <v>298</v>
      </c>
      <c r="J8" s="83" t="s">
        <v>303</v>
      </c>
    </row>
    <row r="9" ht="42" customHeight="1" spans="1:10">
      <c r="A9" s="187" t="s">
        <v>281</v>
      </c>
      <c r="B9" s="49" t="s">
        <v>281</v>
      </c>
      <c r="C9" s="49" t="s">
        <v>304</v>
      </c>
      <c r="D9" s="49" t="s">
        <v>305</v>
      </c>
      <c r="E9" s="83" t="s">
        <v>306</v>
      </c>
      <c r="F9" s="49" t="s">
        <v>307</v>
      </c>
      <c r="G9" s="83" t="s">
        <v>308</v>
      </c>
      <c r="H9" s="49" t="s">
        <v>297</v>
      </c>
      <c r="I9" s="49" t="s">
        <v>309</v>
      </c>
      <c r="J9" s="83" t="s">
        <v>310</v>
      </c>
    </row>
    <row r="10" ht="42" customHeight="1" spans="1:10">
      <c r="A10" s="187" t="s">
        <v>271</v>
      </c>
      <c r="B10" s="49" t="s">
        <v>271</v>
      </c>
      <c r="C10" s="49" t="s">
        <v>292</v>
      </c>
      <c r="D10" s="49" t="s">
        <v>293</v>
      </c>
      <c r="E10" s="83" t="s">
        <v>311</v>
      </c>
      <c r="F10" s="49" t="s">
        <v>295</v>
      </c>
      <c r="G10" s="83" t="s">
        <v>296</v>
      </c>
      <c r="H10" s="49" t="s">
        <v>297</v>
      </c>
      <c r="I10" s="49" t="s">
        <v>298</v>
      </c>
      <c r="J10" s="83" t="s">
        <v>311</v>
      </c>
    </row>
    <row r="11" ht="42" customHeight="1" spans="1:10">
      <c r="A11" s="187" t="s">
        <v>271</v>
      </c>
      <c r="B11" s="49" t="s">
        <v>271</v>
      </c>
      <c r="C11" s="49" t="s">
        <v>292</v>
      </c>
      <c r="D11" s="49" t="s">
        <v>312</v>
      </c>
      <c r="E11" s="83" t="s">
        <v>313</v>
      </c>
      <c r="F11" s="49" t="s">
        <v>295</v>
      </c>
      <c r="G11" s="83" t="s">
        <v>314</v>
      </c>
      <c r="H11" s="49" t="s">
        <v>297</v>
      </c>
      <c r="I11" s="49" t="s">
        <v>298</v>
      </c>
      <c r="J11" s="83" t="s">
        <v>315</v>
      </c>
    </row>
    <row r="12" ht="42" customHeight="1" spans="1:10">
      <c r="A12" s="187" t="s">
        <v>271</v>
      </c>
      <c r="B12" s="49" t="s">
        <v>271</v>
      </c>
      <c r="C12" s="49" t="s">
        <v>300</v>
      </c>
      <c r="D12" s="49" t="s">
        <v>301</v>
      </c>
      <c r="E12" s="83" t="s">
        <v>316</v>
      </c>
      <c r="F12" s="49" t="s">
        <v>295</v>
      </c>
      <c r="G12" s="83" t="s">
        <v>317</v>
      </c>
      <c r="H12" s="49" t="s">
        <v>297</v>
      </c>
      <c r="I12" s="49" t="s">
        <v>298</v>
      </c>
      <c r="J12" s="83" t="s">
        <v>316</v>
      </c>
    </row>
    <row r="13" ht="42" customHeight="1" spans="1:10">
      <c r="A13" s="187" t="s">
        <v>271</v>
      </c>
      <c r="B13" s="49" t="s">
        <v>271</v>
      </c>
      <c r="C13" s="49" t="s">
        <v>300</v>
      </c>
      <c r="D13" s="49" t="s">
        <v>301</v>
      </c>
      <c r="E13" s="83" t="s">
        <v>318</v>
      </c>
      <c r="F13" s="49" t="s">
        <v>295</v>
      </c>
      <c r="G13" s="83" t="s">
        <v>319</v>
      </c>
      <c r="H13" s="49" t="s">
        <v>297</v>
      </c>
      <c r="I13" s="49" t="s">
        <v>298</v>
      </c>
      <c r="J13" s="83" t="s">
        <v>318</v>
      </c>
    </row>
    <row r="14" ht="42" customHeight="1" spans="1:10">
      <c r="A14" s="187" t="s">
        <v>271</v>
      </c>
      <c r="B14" s="49" t="s">
        <v>271</v>
      </c>
      <c r="C14" s="49" t="s">
        <v>304</v>
      </c>
      <c r="D14" s="49" t="s">
        <v>305</v>
      </c>
      <c r="E14" s="83" t="s">
        <v>320</v>
      </c>
      <c r="F14" s="49" t="s">
        <v>295</v>
      </c>
      <c r="G14" s="83" t="s">
        <v>308</v>
      </c>
      <c r="H14" s="49" t="s">
        <v>297</v>
      </c>
      <c r="I14" s="49" t="s">
        <v>309</v>
      </c>
      <c r="J14" s="83" t="s">
        <v>321</v>
      </c>
    </row>
    <row r="15" ht="42" customHeight="1" spans="1:10">
      <c r="A15" s="187" t="s">
        <v>271</v>
      </c>
      <c r="B15" s="49" t="s">
        <v>271</v>
      </c>
      <c r="C15" s="49" t="s">
        <v>304</v>
      </c>
      <c r="D15" s="49" t="s">
        <v>305</v>
      </c>
      <c r="E15" s="83" t="s">
        <v>322</v>
      </c>
      <c r="F15" s="49" t="s">
        <v>295</v>
      </c>
      <c r="G15" s="83" t="s">
        <v>323</v>
      </c>
      <c r="H15" s="49" t="s">
        <v>297</v>
      </c>
      <c r="I15" s="49" t="s">
        <v>309</v>
      </c>
      <c r="J15" s="83" t="s">
        <v>321</v>
      </c>
    </row>
    <row r="16" ht="42" customHeight="1" spans="1:10">
      <c r="A16" s="187" t="s">
        <v>268</v>
      </c>
      <c r="B16" s="49" t="s">
        <v>324</v>
      </c>
      <c r="C16" s="49" t="s">
        <v>292</v>
      </c>
      <c r="D16" s="49" t="s">
        <v>325</v>
      </c>
      <c r="E16" s="83" t="s">
        <v>326</v>
      </c>
      <c r="F16" s="49" t="s">
        <v>295</v>
      </c>
      <c r="G16" s="83" t="s">
        <v>327</v>
      </c>
      <c r="H16" s="49" t="s">
        <v>328</v>
      </c>
      <c r="I16" s="49" t="s">
        <v>309</v>
      </c>
      <c r="J16" s="83" t="s">
        <v>329</v>
      </c>
    </row>
    <row r="17" ht="42" customHeight="1" spans="1:10">
      <c r="A17" s="187" t="s">
        <v>268</v>
      </c>
      <c r="B17" s="49" t="s">
        <v>324</v>
      </c>
      <c r="C17" s="49" t="s">
        <v>300</v>
      </c>
      <c r="D17" s="49" t="s">
        <v>301</v>
      </c>
      <c r="E17" s="83" t="s">
        <v>330</v>
      </c>
      <c r="F17" s="49" t="s">
        <v>295</v>
      </c>
      <c r="G17" s="83" t="s">
        <v>331</v>
      </c>
      <c r="H17" s="49"/>
      <c r="I17" s="49" t="s">
        <v>298</v>
      </c>
      <c r="J17" s="83" t="s">
        <v>332</v>
      </c>
    </row>
    <row r="18" ht="42" customHeight="1" spans="1:10">
      <c r="A18" s="187" t="s">
        <v>268</v>
      </c>
      <c r="B18" s="49" t="s">
        <v>324</v>
      </c>
      <c r="C18" s="49" t="s">
        <v>304</v>
      </c>
      <c r="D18" s="49" t="s">
        <v>305</v>
      </c>
      <c r="E18" s="83" t="s">
        <v>333</v>
      </c>
      <c r="F18" s="49" t="s">
        <v>307</v>
      </c>
      <c r="G18" s="83" t="s">
        <v>323</v>
      </c>
      <c r="H18" s="49" t="s">
        <v>297</v>
      </c>
      <c r="I18" s="49" t="s">
        <v>309</v>
      </c>
      <c r="J18" s="83" t="s">
        <v>334</v>
      </c>
    </row>
    <row r="19" ht="42" customHeight="1" spans="1:10">
      <c r="A19" s="187" t="s">
        <v>277</v>
      </c>
      <c r="B19" s="49" t="s">
        <v>335</v>
      </c>
      <c r="C19" s="49" t="s">
        <v>292</v>
      </c>
      <c r="D19" s="49" t="s">
        <v>293</v>
      </c>
      <c r="E19" s="83" t="s">
        <v>294</v>
      </c>
      <c r="F19" s="49" t="s">
        <v>295</v>
      </c>
      <c r="G19" s="83" t="s">
        <v>296</v>
      </c>
      <c r="H19" s="49" t="s">
        <v>297</v>
      </c>
      <c r="I19" s="49" t="s">
        <v>298</v>
      </c>
      <c r="J19" s="83" t="s">
        <v>299</v>
      </c>
    </row>
    <row r="20" ht="42" customHeight="1" spans="1:10">
      <c r="A20" s="187" t="s">
        <v>277</v>
      </c>
      <c r="B20" s="49" t="s">
        <v>335</v>
      </c>
      <c r="C20" s="49" t="s">
        <v>300</v>
      </c>
      <c r="D20" s="49" t="s">
        <v>301</v>
      </c>
      <c r="E20" s="83" t="s">
        <v>302</v>
      </c>
      <c r="F20" s="49" t="s">
        <v>295</v>
      </c>
      <c r="G20" s="83" t="s">
        <v>296</v>
      </c>
      <c r="H20" s="49" t="s">
        <v>297</v>
      </c>
      <c r="I20" s="49" t="s">
        <v>298</v>
      </c>
      <c r="J20" s="83" t="s">
        <v>303</v>
      </c>
    </row>
    <row r="21" ht="42" customHeight="1" spans="1:10">
      <c r="A21" s="187" t="s">
        <v>277</v>
      </c>
      <c r="B21" s="49" t="s">
        <v>335</v>
      </c>
      <c r="C21" s="49" t="s">
        <v>304</v>
      </c>
      <c r="D21" s="49" t="s">
        <v>305</v>
      </c>
      <c r="E21" s="83" t="s">
        <v>306</v>
      </c>
      <c r="F21" s="49" t="s">
        <v>307</v>
      </c>
      <c r="G21" s="83" t="s">
        <v>308</v>
      </c>
      <c r="H21" s="49" t="s">
        <v>297</v>
      </c>
      <c r="I21" s="49" t="s">
        <v>309</v>
      </c>
      <c r="J21" s="83" t="s">
        <v>310</v>
      </c>
    </row>
    <row r="22" ht="42" customHeight="1" spans="1:10">
      <c r="A22" s="187" t="s">
        <v>264</v>
      </c>
      <c r="B22" s="49" t="s">
        <v>336</v>
      </c>
      <c r="C22" s="49" t="s">
        <v>292</v>
      </c>
      <c r="D22" s="49" t="s">
        <v>325</v>
      </c>
      <c r="E22" s="83" t="s">
        <v>337</v>
      </c>
      <c r="F22" s="49" t="s">
        <v>295</v>
      </c>
      <c r="G22" s="83" t="s">
        <v>338</v>
      </c>
      <c r="H22" s="49" t="s">
        <v>328</v>
      </c>
      <c r="I22" s="49" t="s">
        <v>309</v>
      </c>
      <c r="J22" s="83" t="s">
        <v>339</v>
      </c>
    </row>
    <row r="23" ht="42" customHeight="1" spans="1:10">
      <c r="A23" s="187" t="s">
        <v>264</v>
      </c>
      <c r="B23" s="49" t="s">
        <v>336</v>
      </c>
      <c r="C23" s="49" t="s">
        <v>292</v>
      </c>
      <c r="D23" s="49" t="s">
        <v>293</v>
      </c>
      <c r="E23" s="83" t="s">
        <v>340</v>
      </c>
      <c r="F23" s="49" t="s">
        <v>295</v>
      </c>
      <c r="G23" s="83" t="s">
        <v>319</v>
      </c>
      <c r="H23" s="49" t="s">
        <v>297</v>
      </c>
      <c r="I23" s="49" t="s">
        <v>298</v>
      </c>
      <c r="J23" s="83" t="s">
        <v>341</v>
      </c>
    </row>
    <row r="24" ht="42" customHeight="1" spans="1:10">
      <c r="A24" s="187" t="s">
        <v>264</v>
      </c>
      <c r="B24" s="49" t="s">
        <v>336</v>
      </c>
      <c r="C24" s="49" t="s">
        <v>292</v>
      </c>
      <c r="D24" s="49" t="s">
        <v>312</v>
      </c>
      <c r="E24" s="83" t="s">
        <v>342</v>
      </c>
      <c r="F24" s="49" t="s">
        <v>295</v>
      </c>
      <c r="G24" s="83" t="s">
        <v>343</v>
      </c>
      <c r="H24" s="49" t="s">
        <v>297</v>
      </c>
      <c r="I24" s="49" t="s">
        <v>298</v>
      </c>
      <c r="J24" s="83" t="s">
        <v>342</v>
      </c>
    </row>
    <row r="25" ht="42" customHeight="1" spans="1:10">
      <c r="A25" s="187" t="s">
        <v>264</v>
      </c>
      <c r="B25" s="49" t="s">
        <v>336</v>
      </c>
      <c r="C25" s="49" t="s">
        <v>300</v>
      </c>
      <c r="D25" s="49" t="s">
        <v>301</v>
      </c>
      <c r="E25" s="83" t="s">
        <v>344</v>
      </c>
      <c r="F25" s="49" t="s">
        <v>295</v>
      </c>
      <c r="G25" s="83" t="s">
        <v>345</v>
      </c>
      <c r="H25" s="49" t="s">
        <v>297</v>
      </c>
      <c r="I25" s="49" t="s">
        <v>298</v>
      </c>
      <c r="J25" s="83" t="s">
        <v>346</v>
      </c>
    </row>
    <row r="26" ht="42" customHeight="1" spans="1:10">
      <c r="A26" s="187" t="s">
        <v>264</v>
      </c>
      <c r="B26" s="49" t="s">
        <v>336</v>
      </c>
      <c r="C26" s="49" t="s">
        <v>304</v>
      </c>
      <c r="D26" s="49" t="s">
        <v>305</v>
      </c>
      <c r="E26" s="83" t="s">
        <v>347</v>
      </c>
      <c r="F26" s="49" t="s">
        <v>307</v>
      </c>
      <c r="G26" s="83" t="s">
        <v>308</v>
      </c>
      <c r="H26" s="49" t="s">
        <v>297</v>
      </c>
      <c r="I26" s="49" t="s">
        <v>309</v>
      </c>
      <c r="J26" s="83" t="s">
        <v>348</v>
      </c>
    </row>
    <row r="27" ht="42" customHeight="1" spans="1:10">
      <c r="A27" s="187" t="s">
        <v>279</v>
      </c>
      <c r="B27" s="49" t="s">
        <v>279</v>
      </c>
      <c r="C27" s="49" t="s">
        <v>292</v>
      </c>
      <c r="D27" s="49" t="s">
        <v>312</v>
      </c>
      <c r="E27" s="83" t="s">
        <v>349</v>
      </c>
      <c r="F27" s="49" t="s">
        <v>295</v>
      </c>
      <c r="G27" s="83" t="s">
        <v>314</v>
      </c>
      <c r="H27" s="49" t="s">
        <v>297</v>
      </c>
      <c r="I27" s="49" t="s">
        <v>298</v>
      </c>
      <c r="J27" s="83" t="s">
        <v>349</v>
      </c>
    </row>
    <row r="28" ht="42" customHeight="1" spans="1:10">
      <c r="A28" s="187" t="s">
        <v>279</v>
      </c>
      <c r="B28" s="49" t="s">
        <v>279</v>
      </c>
      <c r="C28" s="49" t="s">
        <v>300</v>
      </c>
      <c r="D28" s="49" t="s">
        <v>301</v>
      </c>
      <c r="E28" s="83" t="s">
        <v>350</v>
      </c>
      <c r="F28" s="49" t="s">
        <v>295</v>
      </c>
      <c r="G28" s="83" t="s">
        <v>296</v>
      </c>
      <c r="H28" s="49" t="s">
        <v>297</v>
      </c>
      <c r="I28" s="49" t="s">
        <v>298</v>
      </c>
      <c r="J28" s="83" t="s">
        <v>350</v>
      </c>
    </row>
    <row r="29" ht="42" customHeight="1" spans="1:10">
      <c r="A29" s="187" t="s">
        <v>279</v>
      </c>
      <c r="B29" s="49" t="s">
        <v>279</v>
      </c>
      <c r="C29" s="49" t="s">
        <v>304</v>
      </c>
      <c r="D29" s="49" t="s">
        <v>305</v>
      </c>
      <c r="E29" s="83" t="s">
        <v>351</v>
      </c>
      <c r="F29" s="49" t="s">
        <v>307</v>
      </c>
      <c r="G29" s="83" t="s">
        <v>323</v>
      </c>
      <c r="H29" s="49" t="s">
        <v>297</v>
      </c>
      <c r="I29" s="49" t="s">
        <v>309</v>
      </c>
      <c r="J29" s="83" t="s">
        <v>351</v>
      </c>
    </row>
  </sheetData>
  <mergeCells count="14">
    <mergeCell ref="A2:J2"/>
    <mergeCell ref="A3:H3"/>
    <mergeCell ref="A7:A9"/>
    <mergeCell ref="A10:A15"/>
    <mergeCell ref="A16:A18"/>
    <mergeCell ref="A19:A21"/>
    <mergeCell ref="A22:A26"/>
    <mergeCell ref="A27:A29"/>
    <mergeCell ref="B7:B9"/>
    <mergeCell ref="B10:B15"/>
    <mergeCell ref="B16:B18"/>
    <mergeCell ref="B19:B21"/>
    <mergeCell ref="B22:B26"/>
    <mergeCell ref="B27:B2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遇见阳光</cp:lastModifiedBy>
  <dcterms:created xsi:type="dcterms:W3CDTF">2026-03-12T13:23:00Z</dcterms:created>
  <dcterms:modified xsi:type="dcterms:W3CDTF">2026-03-12T14:03:24Z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E51972B9E9C64B70B0B0EE0A644E6EDF_12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