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<sst xmlns="http://schemas.openxmlformats.org/spreadsheetml/2006/main" count="1041" uniqueCount="447">
  <si>
    <t>附件：昆明市东川区第三小学2025年部门预算公开情况表</t>
  </si>
  <si>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</si>
  <si>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</si>
  <si>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</si>
  <si>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</si>
  <si>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</si>
  <si>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</si>
  <si>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</si>
  <si>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</si>
  <si>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</si>
  <si>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</si>
  <si>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</si>
  <si>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</si>
  <si>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</si>
  <si>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</si>
  <si>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</si>
  <si>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</si>
  <si>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</si>
  <si>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</si>
  <si>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</si>
  <si>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</si>
  <si>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</si>
  <si>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</si>
  <si>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</si>
  <si>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</si>
  <si>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</si>
  <si>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</si>
  <si>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</si>
  <si>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</si>
  <si>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</si>
  <si>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</si>
  <si>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</si>
  <si>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</si>
  <si>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</si>
  <si>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</si>
  <si>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</si>
  <si>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</si>
  <si>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</si>
  <si>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</si>
  <si>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</si>
  <si>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</si>
  <si>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</si>
  <si>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</si>
  <si>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</si>
  <si>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</si>
  <si>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</si>
  <si>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</si>
  <si>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</si>
  <si>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</si>
  <si>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</si>
  <si>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</si>
  <si>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</si>
  <si>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</si>
  <si>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</si>
  <si>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</si>
  <si>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</si>
  <si>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</si>
  <si>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</si>
  <si>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</si>
  <si>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</si>
  <si>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</si>
  <si>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</si>
  <si>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</si>
  <si>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</si>
  <si>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</si>
  <si>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</si>
  <si>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</si>
  <si>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</si>
  <si>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</si>
  <si>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</si>
  <si>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105021</t>
  </si>
  <si>
    <t>昆明市东川区第三小学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</si>
  <si>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</si>
  <si>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</si>
  <si>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</si>
  <si>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</si>
  <si>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</si>
  <si>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</si>
  <si>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</si>
  <si>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</si>
  <si>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</si>
  <si>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</si>
  <si>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</si>
  <si>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</si>
  <si>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</si>
  <si>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</si>
  <si>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</si>
  <si>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</si>
  <si>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</si>
  <si>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</si>
  <si>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</si>
  <si>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</si>
  <si>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</si>
  <si>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</si>
  <si>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</si>
  <si>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</si>
  <si>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</si>
  <si>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</si>
  <si>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</si>
  <si>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</si>
  <si>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</si>
  <si>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</si>
  <si>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</si>
  <si>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</si>
  <si>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</si>
  <si>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</si>
  <si>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</si>
  <si>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</si>
  <si>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</si>
  <si>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</si>
  <si>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</si>
  <si>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</si>
  <si>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</si>
  <si>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</si>
  <si>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</si>
  <si>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</si>
  <si>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</si>
  <si>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</si>
  <si>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</si>
  <si>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</si>
  <si>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</si>
  <si>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</si>
  <si>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</si>
  <si>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</si>
  <si>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</si>
  <si>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</si>
  <si>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</si>
  <si>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</si>
  <si>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</si>
  <si>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</si>
  <si>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</si>
  <si>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</si>
  <si>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</si>
  <si>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</si>
  <si>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</si>
  <si>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</si>
  <si>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</si>
  <si>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</si>
  <si>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</si>
  <si>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</si>
  <si>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</si>
  <si>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</si>
  <si>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</si>
  <si>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</si>
  <si>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</si>
  <si>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</si>
  <si>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</si>
  <si>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</si>
  <si>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</si>
  <si>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</si>
  <si>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</si>
  <si>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</si>
  <si>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</si>
  <si>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</si>
  <si>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</si>
  <si>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</si>
  <si>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</si>
  <si>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</si>
  <si>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</si>
  <si>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</si>
  <si>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</si>
  <si>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</si>
  <si>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</si>
  <si>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</si>
  <si>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</si>
  <si>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</si>
  <si>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</si>
  <si>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</si>
  <si>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</si>
  <si>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</si>
  <si>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</si>
  <si>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</si>
  <si>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</si>
  <si>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</si>
  <si>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</si>
  <si>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</si>
  <si>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</si>
  <si>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</si>
  <si>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</si>
  <si>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</si>
  <si>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</si>
  <si>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</si>
  <si>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</si>
  <si>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</si>
  <si>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</si>
  <si>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</si>
  <si>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</si>
  <si>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</si>
  <si>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</si>
  <si>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昆明市东川区第三小学2026年度无2026年一般公共预算“三公”经费支出预算表支出情况，此表无数据。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</si>
  <si>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</si>
  <si>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</si>
  <si>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</si>
  <si>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</si>
  <si>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</si>
  <si>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</si>
  <si>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</si>
  <si>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</si>
  <si>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</si>
  <si>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</si>
  <si>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</si>
  <si>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</si>
  <si>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</si>
  <si>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</si>
  <si>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</si>
  <si>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</si>
  <si>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</si>
  <si>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</si>
  <si>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</si>
  <si>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</si>
  <si>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</si>
  <si>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530113210000000002851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</si>
  <si>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</si>
  <si>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</si>
  <si>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</si>
  <si>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</si>
  <si>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</si>
  <si>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</si>
  <si>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</si>
  <si>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</si>
  <si>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</si>
  <si>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530113210000000002852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</si>
  <si>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</si>
  <si>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</si>
  <si>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</si>
  <si>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</si>
  <si>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</si>
  <si>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</si>
  <si>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</si>
  <si>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</si>
  <si>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</si>
  <si>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</si>
  <si>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</si>
  <si>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530113210000000002853</t>
  </si>
  <si>
    <t>30113</t>
  </si>
  <si>
    <t>530113210000000002861</t>
  </si>
  <si>
    <t>离退休公用经费</t>
  </si>
  <si>
    <t>30299</t>
  </si>
  <si>
    <t>其他商品和服务支出</t>
  </si>
  <si>
    <t>530113221100000319908</t>
  </si>
  <si>
    <t>离退休生活补助</t>
  </si>
  <si>
    <t>30305</t>
  </si>
  <si>
    <t>生活补助</t>
  </si>
  <si>
    <t>530113221100000321367</t>
  </si>
  <si>
    <t>工会经费</t>
  </si>
  <si>
    <t>30228</t>
  </si>
  <si>
    <t>530113231100001500276</t>
  </si>
  <si>
    <t>事业人员绩效奖励</t>
  </si>
  <si>
    <t>530113241100002249287</t>
  </si>
  <si>
    <t>编外聘用人员支出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</si>
  <si>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</si>
  <si>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</si>
  <si>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</si>
  <si>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</si>
  <si>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</si>
  <si>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</si>
  <si>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</si>
  <si>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</si>
  <si>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</si>
  <si>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</si>
  <si>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530113261100004988943</t>
  </si>
  <si>
    <t>事业单位职工伤残抚恤资金</t>
  </si>
  <si>
    <t>30304</t>
  </si>
  <si>
    <t>抚恤金</t>
  </si>
  <si>
    <t>530113261100004994377</t>
  </si>
  <si>
    <t>遗属补助经费</t>
  </si>
  <si>
    <t>事业发展类</t>
  </si>
  <si>
    <t>530113231100002248565</t>
  </si>
  <si>
    <t>课后服务自有资金</t>
  </si>
  <si>
    <t>39999</t>
  </si>
  <si>
    <t>530113241100002299589</t>
  </si>
  <si>
    <t>单位资金收支专户利息资金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</si>
  <si>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</si>
  <si>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</si>
  <si>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</si>
  <si>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</si>
  <si>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</si>
  <si>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</si>
  <si>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</si>
  <si>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</si>
  <si>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</si>
  <si>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</si>
  <si>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遵循教育规律和学生成长规律，帮助学生培养兴趣、发展特长、开拓视野、增强实践能力。通过2026年春-秋季学期的课后服务活动，达到学生知识掌握优秀率70%，及格率96%，参加课后服务的学生都能掌握一项所参加服务的基础技能，并能熟练应用，形成自身的能力。</t>
  </si>
  <si>
    <t>产出指标</t>
  </si>
  <si>
    <t>质量指标</t>
  </si>
  <si>
    <t>学生相应年级知识技能掌握程度</t>
  </si>
  <si>
    <t>&gt;</t>
  </si>
  <si>
    <t>90</t>
  </si>
  <si>
    <t>%</t>
  </si>
  <si>
    <t>定量指标</t>
  </si>
  <si>
    <t>学生知识技能掌握程度</t>
  </si>
  <si>
    <t>效益指标</t>
  </si>
  <si>
    <t>社会效益</t>
  </si>
  <si>
    <t>解决耽误家长上班时间接送学生上下学问题</t>
  </si>
  <si>
    <t>=</t>
  </si>
  <si>
    <t>定性指标</t>
  </si>
  <si>
    <t>满意度指标</t>
  </si>
  <si>
    <t>服务对象满意度</t>
  </si>
  <si>
    <t>师生满意度</t>
  </si>
  <si>
    <t>&gt;=</t>
  </si>
  <si>
    <t>95</t>
  </si>
  <si>
    <t>时效指标</t>
  </si>
  <si>
    <t>项目完成时间</t>
  </si>
  <si>
    <t>当年完成</t>
  </si>
  <si>
    <t>提升资金使用效率</t>
  </si>
  <si>
    <t>得到提升</t>
  </si>
  <si>
    <t>群众满意度</t>
  </si>
  <si>
    <t>一至四级伤残：职工可享受按月领取伤残津贴等待遇。具体标准为：一级90%、二级85%、三级80%、四级75%的本人工资。若实际金额低于当地最低工资标准，由工伤保险基金补足差额。</t>
  </si>
  <si>
    <t>数量指标</t>
  </si>
  <si>
    <t>单位享受伤残抚恤人数</t>
  </si>
  <si>
    <t>1.00</t>
  </si>
  <si>
    <t>人</t>
  </si>
  <si>
    <t>享受伤残抚恤人数</t>
  </si>
  <si>
    <t>一至四级伤残？：职工可享受按月领取伤残津贴等待遇。具体标准为：一级90%、二级85%、三级80%、四级75%的本人工资。若实际金额低于当地最低工资标准，由工伤保险基金补足差额。</t>
  </si>
  <si>
    <t>改善单位因公伤残人员康复条件</t>
  </si>
  <si>
    <t>得到改善</t>
  </si>
  <si>
    <t>改善单位因公伤残人员康复条件情况</t>
  </si>
  <si>
    <t>伤残抚恤金发放年度</t>
  </si>
  <si>
    <t>预算年度当年完成</t>
  </si>
  <si>
    <t>《工伤保险条例》实施效果</t>
  </si>
  <si>
    <t>效果良好</t>
  </si>
  <si>
    <t>评价《工伤保险条例》实施效果情况</t>
  </si>
  <si>
    <t>享受补助职工及其家庭满意度</t>
  </si>
  <si>
    <t>享受补助职工及其家庭满意度情况</t>
  </si>
  <si>
    <t>做好本部门人员、公用经费保障，按规定落实干部职工各项待遇，支持部门正常履职。</t>
  </si>
  <si>
    <t>遗属补助发放人数</t>
  </si>
  <si>
    <t xml:space="preserve">反映财政供养部门（单位）遗属补助人员数量。
</t>
  </si>
  <si>
    <t>部门运转</t>
  </si>
  <si>
    <t>正常运转</t>
  </si>
  <si>
    <t xml:space="preserve">反映部门（单位）运转情况。
</t>
  </si>
  <si>
    <t>社会公众满意度</t>
  </si>
  <si>
    <t xml:space="preserve">反映社会公众对部门（单位）履职情况的满意程度。
</t>
  </si>
  <si>
    <t>预算06表</t>
  </si>
  <si>
    <t>政府性基金预算支出预算表</t>
  </si>
  <si>
    <t>单位名称：昆明市发展和改革委员会</t>
  </si>
  <si>
    <t>政府性基金预算支出</t>
  </si>
  <si>
    <t>昆明市东川区第三小学2026年度无2026年部门政府性基金预算支出预算表支出情况，此表无数据。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</si>
  <si>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</si>
  <si>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</si>
  <si>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</si>
  <si>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</si>
  <si>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</si>
  <si>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</si>
  <si>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</si>
  <si>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</si>
  <si>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</si>
  <si>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</si>
  <si>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</si>
  <si>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</si>
  <si>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昆明市东川区第三小学2026年度无2026年部门政府采购预算表支出情况，此表无数据。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</si>
  <si>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</si>
  <si>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</si>
  <si>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</si>
  <si>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</si>
  <si>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</si>
  <si>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</si>
  <si>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</si>
  <si>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昆明市东川区第三小学2026年度无2026年政府购买服务预算表支出情况，此表无数据。</t>
  </si>
  <si>
    <t>预算09-1表</t>
  </si>
  <si>
    <t>单位名称（项目）</t>
  </si>
  <si>
    <t>地区</t>
  </si>
  <si>
    <t>昆明市东川区第三小学2026年度无2026年对下转移支付预算表支出情况，此表无数据。</t>
  </si>
  <si>
    <t>预算09-2表</t>
  </si>
  <si>
    <t>昆明市东川区第三小学2026年度无2026年对下转移支付绩效目标表支出情况，此表无数据。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</si>
  <si>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</si>
  <si>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</si>
  <si>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</si>
  <si>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</si>
  <si>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</si>
  <si>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</si>
  <si>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</si>
  <si>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</si>
  <si>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昆明市东川区第三小学2026年度无2026年新增资产配置预算表支出情况，此表无数据。</t>
  </si>
  <si>
    <t>预算11表</t>
  </si>
  <si>
    <t>上级补助</t>
  </si>
  <si>
    <t>昆明市东川区第三小学2026年度无2026年上级补助项目支出预算表支出情况，此表无数据。</t>
  </si>
  <si>
    <t>预算12表</t>
  </si>
  <si>
    <t>项目级次</t>
  </si>
  <si>
    <t>114 对个人和家庭的补助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</si>
  <si>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</si>
  <si>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</si>
  <si>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</si>
  <si>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</si>
  <si>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</si>
  <si>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</si>
  <si>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</si>
  <si>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</si>
  <si>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</si>
  <si>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实施小学义务教育，促进基础教育发展，完成小学学历教育相关社会服务。</t>
  </si>
  <si>
    <t>根据三定方案归纳</t>
  </si>
  <si>
    <t>一、保障小学义务教育工作正常开展，按质按量完成教育教学任务，保障教职工工资和福利，保障适龄儿童就近入学，认真落实家庭经济困难学生资助工作，全面推进素质教育、全面推进教育均衡发展。二、在核定的人员编制内，负责校内机构设置，人员调配、聘任、考核等工作，加强教师队伍和管理队伍建设，加强教师培训，提高学校教职工的综合素质。三、坚持管好、用好学校经费，提高办学效益。</t>
  </si>
  <si>
    <t>根据部门职责，中长期规划，各级党委，各级政府要求归纳</t>
  </si>
  <si>
    <t>部门年度目标</t>
  </si>
  <si>
    <t>一、促进义务教育均衡发展。按质按量完成本年度教育教学任务，并对学生进行质量检测，教育培养学生全面发展，让社会满意、家长满意。二、保障小学义务教育工作正常开展，保障教职工工资和福利，保障适龄儿童就近入学。三、坚持管好、用好学校经费，提高办学效益。严格执行国家财经纪律和财务制度，对核定的办学经费统筹使用，努力改善师生的学习、工作、生活条件，营造优美的育人环境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</si>
  <si>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</si>
  <si>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</si>
  <si>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</si>
  <si>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</si>
  <si>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</si>
  <si>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</si>
  <si>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</si>
  <si>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</si>
  <si>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</si>
  <si>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实施小学义务教育，促进基础教育发展，完成小学学历教育相关社会服务。教育支出，社会保障和就业支出，卫生健康支出，金融支出，住房保障支出。</t>
  </si>
  <si>
    <t>在职人员工资及公用经费支出、三类人员工资及社保费支出。退休人员生活补助及公用经费支出、在职基本养老保险缴费及计实职业年金缴费支出、遗属生活补助和伤残抚恤支出。事业单位医疗、公务员医疗补助、工伤保险支出。收支专户利息支出。在职人员住房公积金支出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</si>
  <si>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</si>
  <si>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</si>
  <si>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</si>
  <si>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</si>
  <si>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</si>
  <si>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在职教师数</t>
  </si>
  <si>
    <t>&lt;=</t>
  </si>
  <si>
    <t>100</t>
  </si>
  <si>
    <t>达到项目指标为满分</t>
  </si>
  <si>
    <t>2025年12月在职教师人数</t>
  </si>
  <si>
    <t>年初预算</t>
  </si>
  <si>
    <t>退休人员数</t>
  </si>
  <si>
    <t>41</t>
  </si>
  <si>
    <t>2025年12月退休教师人数</t>
  </si>
  <si>
    <t>义务教育适龄儿童毛入学率</t>
  </si>
  <si>
    <t>适龄儿童入学情况</t>
  </si>
  <si>
    <t>义务教育法</t>
  </si>
  <si>
    <t>教学质量</t>
  </si>
  <si>
    <t>按质按量完成教学任务，教学质量良好</t>
  </si>
  <si>
    <t>学校目标规划</t>
  </si>
  <si>
    <t>成本指标</t>
  </si>
  <si>
    <t>元</t>
  </si>
  <si>
    <t>年初预算支出情况</t>
  </si>
  <si>
    <t>经济效益指标</t>
  </si>
  <si>
    <t>人才培养</t>
  </si>
  <si>
    <t>为国家培养新型人才打下坚实基础，提高当地人民的文化水平，推动当地的经济发展</t>
  </si>
  <si>
    <t>社会效益指标</t>
  </si>
  <si>
    <t>适龄儿童入学率</t>
  </si>
  <si>
    <t>保障辖区适龄儿童就近入学</t>
  </si>
  <si>
    <t>学校发展</t>
  </si>
  <si>
    <t>学校的教育教学秩序良好，德育创新，文化建设优美、积极向上，小考成绩稳步提升，社会满意度高</t>
  </si>
  <si>
    <t>文化建设</t>
  </si>
  <si>
    <t>提高当地人民的文化水平</t>
  </si>
  <si>
    <t>推动当地发展</t>
  </si>
  <si>
    <t>通过文化知识的培养，提高当地的就业率</t>
  </si>
  <si>
    <t>服务对象满意度指标</t>
  </si>
  <si>
    <t>学生调查满意率</t>
  </si>
  <si>
    <t>办学生满意的教育，学生调查满意率</t>
  </si>
  <si>
    <t>家长调查满意率</t>
  </si>
  <si>
    <t>办家长满意的教育，家长调查满意率</t>
  </si>
  <si>
    <t>社会调查满意率</t>
  </si>
  <si>
    <t>办社会满意的教育，社会调查满意率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</si>
</sst>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0_);\(0\)"/>
  </numFmts>
  <fonts count="42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9" applyNumberFormat="0" applyAlignment="0" applyProtection="0">
      <alignment vertical="center"/>
    </xf>
    <xf numFmtId="0" fontId="30" fillId="6" borderId="30" applyNumberFormat="0" applyAlignment="0" applyProtection="0">
      <alignment vertical="center"/>
    </xf>
    <xf numFmtId="0" fontId="31" fillId="6" borderId="29" applyNumberFormat="0" applyAlignment="0" applyProtection="0">
      <alignment vertical="center"/>
    </xf>
    <xf numFmtId="0" fontId="32" fillId="7" borderId="31" applyNumberFormat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40" fillId="0" borderId="2">
      <alignment horizontal="right" vertical="center"/>
    </xf>
    <xf numFmtId="49" fontId="40" fillId="0" borderId="2">
      <alignment horizontal="left" vertical="center" wrapText="1"/>
    </xf>
    <xf numFmtId="176" fontId="40" fillId="0" borderId="2">
      <alignment horizontal="right" vertical="center"/>
    </xf>
    <xf numFmtId="177" fontId="40" fillId="0" borderId="2">
      <alignment horizontal="right" vertical="center"/>
    </xf>
    <xf numFmtId="178" fontId="40" fillId="0" borderId="2">
      <alignment horizontal="right" vertical="center"/>
    </xf>
    <xf numFmtId="179" fontId="40" fillId="0" borderId="2">
      <alignment horizontal="right" vertical="center"/>
    </xf>
    <xf numFmtId="10" fontId="40" fillId="0" borderId="2">
      <alignment horizontal="right" vertical="center"/>
    </xf>
    <xf numFmtId="180" fontId="40" fillId="0" borderId="2">
      <alignment horizontal="right" vertical="center"/>
    </xf>
    <xf numFmtId="0" fontId="41" fillId="0" borderId="0"/>
    <xf numFmtId="0" fontId="40" fillId="0" borderId="0">
      <alignment vertical="top"/>
      <protection locked="0"/>
    </xf>
  </cellStyleXfs>
  <cellXfs count="251">
    <xf numFmtId="0" fontId="0" fillId="0" borderId="0" xfId="0" applyFont="1" applyBorder="1"/>
    <xf numFmtId="0" fontId="0" fillId="0" borderId="1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4" fontId="2" fillId="2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Font="1" applyBorder="1"/>
    <xf numFmtId="4" fontId="2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 readingOrder="1"/>
      <protection locked="0"/>
    </xf>
    <xf numFmtId="0" fontId="8" fillId="0" borderId="1" xfId="58" applyFont="1" applyFill="1" applyBorder="1" applyAlignment="1" applyProtection="1">
      <alignment horizontal="center" vertical="center" wrapText="1"/>
      <protection locked="0"/>
    </xf>
    <xf numFmtId="49" fontId="9" fillId="0" borderId="1" xfId="57" applyNumberFormat="1" applyFont="1" applyFill="1" applyBorder="1" applyAlignment="1">
      <alignment horizontal="center" vertical="center" wrapText="1"/>
    </xf>
    <xf numFmtId="0" fontId="8" fillId="0" borderId="1" xfId="58" applyFont="1" applyFill="1" applyBorder="1" applyAlignment="1" applyProtection="1">
      <alignment horizontal="center" vertical="center" wrapText="1"/>
    </xf>
    <xf numFmtId="0" fontId="8" fillId="0" borderId="1" xfId="58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0" fillId="0" borderId="1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 readingOrder="1"/>
      <protection locked="0"/>
    </xf>
    <xf numFmtId="176" fontId="10" fillId="0" borderId="2" xfId="0" applyNumberFormat="1" applyFont="1" applyFill="1" applyBorder="1" applyAlignment="1">
      <alignment horizontal="right" vertical="center"/>
    </xf>
    <xf numFmtId="0" fontId="0" fillId="0" borderId="9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8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4" fontId="2" fillId="0" borderId="2" xfId="0" applyNumberFormat="1" applyFont="1" applyBorder="1" applyAlignment="1" applyProtection="1">
      <alignment horizontal="right" vertical="center" wrapText="1"/>
      <protection locked="0"/>
    </xf>
    <xf numFmtId="49" fontId="10" fillId="0" borderId="2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>
      <alignment horizontal="right" vertical="center" wrapText="1"/>
    </xf>
    <xf numFmtId="4" fontId="10" fillId="0" borderId="2" xfId="51" applyNumberFormat="1" applyFont="1" applyBorder="1">
      <alignment horizontal="right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right" vertical="center"/>
      <protection locked="0"/>
    </xf>
    <xf numFmtId="4" fontId="2" fillId="0" borderId="2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left" vertical="center" wrapText="1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10" fillId="0" borderId="2" xfId="56" applyNumberFormat="1" applyFont="1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10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176" fontId="20" fillId="0" borderId="2" xfId="0" applyNumberFormat="1" applyFont="1" applyBorder="1" applyAlignment="1">
      <alignment horizontal="right" vertical="center"/>
    </xf>
    <xf numFmtId="0" fontId="18" fillId="2" borderId="17" xfId="0" applyFont="1" applyFill="1" applyBorder="1" applyAlignment="1">
      <alignment horizontal="center" vertical="center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2" borderId="19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3" xfId="0" applyFont="1" applyFill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2" borderId="24" xfId="0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" xfId="57"/>
    <cellStyle name="Normal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G6" sqref="G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106" t="s">
        <v>0</v>
      </c>
      <c r="B1" s="106"/>
      <c r="C1" s="106"/>
      <c r="D1" s="107" t="s">
        <v>1</v>
      </c>
    </row>
    <row r="2" ht="41.25" customHeight="1" spans="1:4">
      <c r="A2" s="101" t="str">
        <f>"2026"&amp;"年部门财务收支预算总表"</f>
        <v>2026年部门财务收支预算总表</v>
      </c>
    </row>
    <row r="3" ht="17.25" customHeight="1" spans="1:4">
      <c r="A3" s="104" t="str">
        <f>"单位名称："&amp;"昆明市东川区第三小学"</f>
        <v>单位名称：昆明市东川区第三小学</v>
      </c>
      <c r="B3" s="216"/>
      <c r="D3" s="191" t="s">
        <v>2</v>
      </c>
    </row>
    <row r="4" ht="23.25" customHeight="1" spans="1:4">
      <c r="A4" s="217" t="s">
        <v>3</v>
      </c>
      <c r="B4" s="218"/>
      <c r="C4" s="217" t="s">
        <v>4</v>
      </c>
      <c r="D4" s="218"/>
    </row>
    <row r="5" ht="24" customHeight="1" spans="1:4">
      <c r="A5" s="217" t="s">
        <v>5</v>
      </c>
      <c r="B5" s="217" t="s">
        <v>6</v>
      </c>
      <c r="C5" s="217" t="s">
        <v>7</v>
      </c>
      <c r="D5" s="217" t="s">
        <v>6</v>
      </c>
    </row>
    <row r="6" ht="17.25" customHeight="1" spans="1:4">
      <c r="A6" s="219" t="s">
        <v>8</v>
      </c>
      <c r="B6" s="138">
        <v>20110819.8</v>
      </c>
      <c r="C6" s="219" t="s">
        <v>9</v>
      </c>
      <c r="D6" s="138"/>
    </row>
    <row r="7" ht="17.25" customHeight="1" spans="1:4">
      <c r="A7" s="219" t="s">
        <v>10</v>
      </c>
      <c r="B7" s="138"/>
      <c r="C7" s="219" t="s">
        <v>11</v>
      </c>
      <c r="D7" s="138"/>
    </row>
    <row r="8" ht="17.25" customHeight="1" spans="1:4">
      <c r="A8" s="219" t="s">
        <v>12</v>
      </c>
      <c r="B8" s="138"/>
      <c r="C8" s="250" t="s">
        <v>13</v>
      </c>
      <c r="D8" s="138"/>
    </row>
    <row r="9" ht="17.25" customHeight="1" spans="1:4">
      <c r="A9" s="219" t="s">
        <v>14</v>
      </c>
      <c r="B9" s="138"/>
      <c r="C9" s="250" t="s">
        <v>15</v>
      </c>
      <c r="D9" s="138"/>
    </row>
    <row r="10" ht="17.25" customHeight="1" spans="1:4">
      <c r="A10" s="219" t="s">
        <v>16</v>
      </c>
      <c r="B10" s="138">
        <v>627000</v>
      </c>
      <c r="C10" s="250" t="s">
        <v>17</v>
      </c>
      <c r="D10" s="138">
        <v>14036096.6</v>
      </c>
    </row>
    <row r="11" ht="17.25" customHeight="1" spans="1:4">
      <c r="A11" s="219" t="s">
        <v>18</v>
      </c>
      <c r="B11" s="138"/>
      <c r="C11" s="250" t="s">
        <v>19</v>
      </c>
      <c r="D11" s="138"/>
    </row>
    <row r="12" ht="17.25" customHeight="1" spans="1:4">
      <c r="A12" s="219" t="s">
        <v>20</v>
      </c>
      <c r="B12" s="138"/>
      <c r="C12" s="94" t="s">
        <v>21</v>
      </c>
      <c r="D12" s="138"/>
    </row>
    <row r="13" ht="17.25" customHeight="1" spans="1:4">
      <c r="A13" s="219" t="s">
        <v>22</v>
      </c>
      <c r="B13" s="138"/>
      <c r="C13" s="94" t="s">
        <v>23</v>
      </c>
      <c r="D13" s="138">
        <v>3282283.2</v>
      </c>
    </row>
    <row r="14" ht="17.25" customHeight="1" spans="1:4">
      <c r="A14" s="219" t="s">
        <v>24</v>
      </c>
      <c r="B14" s="138"/>
      <c r="C14" s="94" t="s">
        <v>25</v>
      </c>
      <c r="D14" s="138">
        <v>1861140</v>
      </c>
    </row>
    <row r="15" ht="17.25" customHeight="1" spans="1:4">
      <c r="A15" s="219" t="s">
        <v>26</v>
      </c>
      <c r="B15" s="138">
        <v>627000</v>
      </c>
      <c r="C15" s="94" t="s">
        <v>27</v>
      </c>
      <c r="D15" s="138"/>
    </row>
    <row r="16" ht="17.25" customHeight="1" spans="1:4">
      <c r="A16" s="27"/>
      <c r="B16" s="138"/>
      <c r="C16" s="94" t="s">
        <v>28</v>
      </c>
      <c r="D16" s="138"/>
    </row>
    <row r="17" ht="17.25" customHeight="1" spans="1:4">
      <c r="A17" s="220"/>
      <c r="B17" s="138"/>
      <c r="C17" s="94" t="s">
        <v>29</v>
      </c>
      <c r="D17" s="138"/>
    </row>
    <row r="18" ht="17.25" customHeight="1" spans="1:4">
      <c r="A18" s="220"/>
      <c r="B18" s="138"/>
      <c r="C18" s="94" t="s">
        <v>30</v>
      </c>
      <c r="D18" s="138"/>
    </row>
    <row r="19" ht="17.25" customHeight="1" spans="1:4">
      <c r="A19" s="220"/>
      <c r="B19" s="138"/>
      <c r="C19" s="94" t="s">
        <v>31</v>
      </c>
      <c r="D19" s="138"/>
    </row>
    <row r="20" ht="17.25" customHeight="1" spans="1:4">
      <c r="A20" s="220"/>
      <c r="B20" s="138"/>
      <c r="C20" s="94" t="s">
        <v>32</v>
      </c>
      <c r="D20" s="138"/>
    </row>
    <row r="21" ht="17.25" customHeight="1" spans="1:4">
      <c r="A21" s="220"/>
      <c r="B21" s="138"/>
      <c r="C21" s="94" t="s">
        <v>33</v>
      </c>
      <c r="D21" s="138">
        <v>2000</v>
      </c>
    </row>
    <row r="22" ht="17.25" customHeight="1" spans="1:4">
      <c r="A22" s="220"/>
      <c r="B22" s="138"/>
      <c r="C22" s="94" t="s">
        <v>34</v>
      </c>
      <c r="D22" s="138"/>
    </row>
    <row r="23" ht="17.25" customHeight="1" spans="1:4">
      <c r="A23" s="220"/>
      <c r="B23" s="138"/>
      <c r="C23" s="94" t="s">
        <v>35</v>
      </c>
      <c r="D23" s="138"/>
    </row>
    <row r="24" ht="17.25" customHeight="1" spans="1:4">
      <c r="A24" s="220"/>
      <c r="B24" s="138"/>
      <c r="C24" s="94" t="s">
        <v>36</v>
      </c>
      <c r="D24" s="138">
        <v>1556300</v>
      </c>
    </row>
    <row r="25" ht="17.25" customHeight="1" spans="1:4">
      <c r="A25" s="220"/>
      <c r="B25" s="138"/>
      <c r="C25" s="94" t="s">
        <v>37</v>
      </c>
      <c r="D25" s="138"/>
    </row>
    <row r="26" ht="17.25" customHeight="1" spans="1:4">
      <c r="A26" s="220"/>
      <c r="B26" s="138"/>
      <c r="C26" s="27" t="s">
        <v>38</v>
      </c>
      <c r="D26" s="138"/>
    </row>
    <row r="27" ht="17.25" customHeight="1" spans="1:4">
      <c r="A27" s="220"/>
      <c r="B27" s="138"/>
      <c r="C27" s="94" t="s">
        <v>39</v>
      </c>
      <c r="D27" s="138"/>
    </row>
    <row r="28" ht="16.5" customHeight="1" spans="1:4">
      <c r="A28" s="220"/>
      <c r="B28" s="138"/>
      <c r="C28" s="94" t="s">
        <v>40</v>
      </c>
      <c r="D28" s="138"/>
    </row>
    <row r="29" ht="16.5" customHeight="1" spans="1:4">
      <c r="A29" s="220"/>
      <c r="B29" s="138"/>
      <c r="C29" s="27" t="s">
        <v>41</v>
      </c>
      <c r="D29" s="138"/>
    </row>
    <row r="30" ht="17.25" customHeight="1" spans="1:4">
      <c r="A30" s="220"/>
      <c r="B30" s="138"/>
      <c r="C30" s="27" t="s">
        <v>42</v>
      </c>
      <c r="D30" s="138"/>
    </row>
    <row r="31" ht="17.25" customHeight="1" spans="1:4">
      <c r="A31" s="220"/>
      <c r="B31" s="138"/>
      <c r="C31" s="94" t="s">
        <v>43</v>
      </c>
      <c r="D31" s="138"/>
    </row>
    <row r="32" ht="16.5" customHeight="1" spans="1:4">
      <c r="A32" s="220" t="s">
        <v>44</v>
      </c>
      <c r="B32" s="138">
        <v>20737819.8</v>
      </c>
      <c r="C32" s="220" t="s">
        <v>45</v>
      </c>
      <c r="D32" s="138">
        <v>20737819.8</v>
      </c>
    </row>
    <row r="33" ht="16.5" customHeight="1" spans="1:4">
      <c r="A33" s="27" t="s">
        <v>46</v>
      </c>
      <c r="B33" s="138"/>
      <c r="C33" s="27" t="s">
        <v>47</v>
      </c>
      <c r="D33" s="138"/>
    </row>
    <row r="34" ht="16.5" customHeight="1" spans="1:4">
      <c r="A34" s="94" t="s">
        <v>48</v>
      </c>
      <c r="B34" s="138"/>
      <c r="C34" s="94" t="s">
        <v>48</v>
      </c>
      <c r="D34" s="138"/>
    </row>
    <row r="35" ht="16.5" customHeight="1" spans="1:4">
      <c r="A35" s="94" t="s">
        <v>49</v>
      </c>
      <c r="B35" s="138"/>
      <c r="C35" s="94" t="s">
        <v>50</v>
      </c>
      <c r="D35" s="138"/>
    </row>
    <row r="36" ht="16.5" customHeight="1" spans="1:4">
      <c r="A36" s="221" t="s">
        <v>51</v>
      </c>
      <c r="B36" s="138">
        <v>20737819.8</v>
      </c>
      <c r="C36" s="221" t="s">
        <v>52</v>
      </c>
      <c r="D36" s="138">
        <v>20737819.8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8" sqref="C8:I8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75">
        <v>1</v>
      </c>
      <c r="B1" s="176">
        <v>0</v>
      </c>
      <c r="C1" s="175">
        <v>1</v>
      </c>
      <c r="D1" s="177"/>
      <c r="E1" s="177"/>
      <c r="F1" s="168" t="s">
        <v>332</v>
      </c>
    </row>
    <row r="2" ht="42" customHeight="1" spans="1:6">
      <c r="A2" s="178" t="str">
        <f>"2026"&amp;"年部门政府性基金预算支出预算表"</f>
        <v>2026年部门政府性基金预算支出预算表</v>
      </c>
      <c r="B2" s="178" t="s">
        <v>333</v>
      </c>
      <c r="C2" s="179"/>
      <c r="D2" s="180"/>
      <c r="E2" s="180"/>
      <c r="F2" s="180"/>
    </row>
    <row r="3" ht="13.5" customHeight="1" spans="1:6">
      <c r="A3" s="69" t="str">
        <f>"单位名称："&amp;"昆明市东川区第三小学"</f>
        <v>单位名称：昆明市东川区第三小学</v>
      </c>
      <c r="B3" s="69" t="s">
        <v>334</v>
      </c>
      <c r="C3" s="175"/>
      <c r="D3" s="177"/>
      <c r="E3" s="177"/>
      <c r="F3" s="168" t="s">
        <v>2</v>
      </c>
    </row>
    <row r="4" ht="19.5" customHeight="1" spans="1:6">
      <c r="A4" s="181" t="s">
        <v>192</v>
      </c>
      <c r="B4" s="182" t="s">
        <v>73</v>
      </c>
      <c r="C4" s="181" t="s">
        <v>74</v>
      </c>
      <c r="D4" s="14" t="s">
        <v>335</v>
      </c>
      <c r="E4" s="15"/>
      <c r="F4" s="16"/>
    </row>
    <row r="5" ht="18.75" customHeight="1" spans="1:6">
      <c r="A5" s="183"/>
      <c r="B5" s="184"/>
      <c r="C5" s="183"/>
      <c r="D5" s="77" t="s">
        <v>56</v>
      </c>
      <c r="E5" s="14" t="s">
        <v>76</v>
      </c>
      <c r="F5" s="77" t="s">
        <v>77</v>
      </c>
    </row>
    <row r="6" ht="18.75" customHeight="1" spans="1:6">
      <c r="A6" s="125">
        <v>1</v>
      </c>
      <c r="B6" s="185" t="s">
        <v>84</v>
      </c>
      <c r="C6" s="125">
        <v>3</v>
      </c>
      <c r="D6" s="18">
        <v>4</v>
      </c>
      <c r="E6" s="18">
        <v>5</v>
      </c>
      <c r="F6" s="18">
        <v>6</v>
      </c>
    </row>
    <row r="7" ht="21" customHeight="1" spans="1:6">
      <c r="A7" s="82"/>
      <c r="B7" s="82"/>
      <c r="C7" s="82"/>
      <c r="D7" s="138"/>
      <c r="E7" s="138"/>
      <c r="F7" s="138"/>
    </row>
    <row r="8" ht="21" customHeight="1" spans="1:6">
      <c r="A8" s="82"/>
      <c r="B8" s="82"/>
      <c r="C8" s="82"/>
      <c r="D8" s="138"/>
      <c r="E8" s="138"/>
      <c r="F8" s="138"/>
    </row>
    <row r="9" ht="18.75" customHeight="1" spans="1:6">
      <c r="A9" s="186" t="s">
        <v>181</v>
      </c>
      <c r="B9" s="186" t="s">
        <v>181</v>
      </c>
      <c r="C9" s="187" t="s">
        <v>181</v>
      </c>
      <c r="D9" s="138"/>
      <c r="E9" s="138"/>
      <c r="F9" s="138"/>
    </row>
    <row r="10" customHeight="1" spans="1:6">
      <c r="A10" t="s">
        <v>336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C8" sqref="C8:I8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39"/>
      <c r="C1" s="139"/>
      <c r="R1" s="67"/>
      <c r="S1" s="67" t="s">
        <v>337</v>
      </c>
    </row>
    <row r="2" ht="41.25" customHeight="1" spans="1:19">
      <c r="A2" s="129" t="str">
        <f>"2026"&amp;"年部门政府采购预算表"</f>
        <v>2026年部门政府采购预算表</v>
      </c>
      <c r="B2" s="124"/>
      <c r="C2" s="124"/>
      <c r="D2" s="68"/>
      <c r="E2" s="68"/>
      <c r="F2" s="68"/>
      <c r="G2" s="68"/>
      <c r="H2" s="68"/>
      <c r="I2" s="68"/>
      <c r="J2" s="68"/>
      <c r="K2" s="68"/>
      <c r="L2" s="68"/>
      <c r="M2" s="124"/>
      <c r="N2" s="68"/>
      <c r="O2" s="68"/>
      <c r="P2" s="124"/>
      <c r="Q2" s="68"/>
      <c r="R2" s="124"/>
      <c r="S2" s="124"/>
    </row>
    <row r="3" ht="18.75" customHeight="1" spans="1:19">
      <c r="A3" s="167" t="str">
        <f>"单位名称："&amp;"昆明市东川区第三小学"</f>
        <v>单位名称：昆明市东川区第三小学</v>
      </c>
      <c r="B3" s="144"/>
      <c r="C3" s="144"/>
      <c r="D3" s="71"/>
      <c r="E3" s="71"/>
      <c r="F3" s="71"/>
      <c r="G3" s="71"/>
      <c r="H3" s="71"/>
      <c r="I3" s="71"/>
      <c r="J3" s="71"/>
      <c r="K3" s="71"/>
      <c r="L3" s="71"/>
      <c r="R3" s="72"/>
      <c r="S3" s="168" t="s">
        <v>2</v>
      </c>
    </row>
    <row r="4" ht="15.75" customHeight="1" spans="1:19">
      <c r="A4" s="74" t="s">
        <v>191</v>
      </c>
      <c r="B4" s="146" t="s">
        <v>192</v>
      </c>
      <c r="C4" s="146" t="s">
        <v>338</v>
      </c>
      <c r="D4" s="147" t="s">
        <v>339</v>
      </c>
      <c r="E4" s="147" t="s">
        <v>340</v>
      </c>
      <c r="F4" s="147" t="s">
        <v>341</v>
      </c>
      <c r="G4" s="147" t="s">
        <v>342</v>
      </c>
      <c r="H4" s="147" t="s">
        <v>343</v>
      </c>
      <c r="I4" s="148" t="s">
        <v>199</v>
      </c>
      <c r="J4" s="148"/>
      <c r="K4" s="148"/>
      <c r="L4" s="148"/>
      <c r="M4" s="149"/>
      <c r="N4" s="148"/>
      <c r="O4" s="148"/>
      <c r="P4" s="150"/>
      <c r="Q4" s="148"/>
      <c r="R4" s="149"/>
      <c r="S4" s="134"/>
    </row>
    <row r="5" ht="17.25" customHeight="1" spans="1:19">
      <c r="A5" s="76"/>
      <c r="B5" s="151"/>
      <c r="C5" s="151"/>
      <c r="D5" s="152"/>
      <c r="E5" s="152"/>
      <c r="F5" s="152"/>
      <c r="G5" s="152"/>
      <c r="H5" s="152"/>
      <c r="I5" s="152" t="s">
        <v>56</v>
      </c>
      <c r="J5" s="152" t="s">
        <v>59</v>
      </c>
      <c r="K5" s="152" t="s">
        <v>344</v>
      </c>
      <c r="L5" s="152" t="s">
        <v>345</v>
      </c>
      <c r="M5" s="153" t="s">
        <v>346</v>
      </c>
      <c r="N5" s="154" t="s">
        <v>347</v>
      </c>
      <c r="O5" s="154"/>
      <c r="P5" s="155"/>
      <c r="Q5" s="154"/>
      <c r="R5" s="156"/>
      <c r="S5" s="157"/>
    </row>
    <row r="6" ht="54" customHeight="1" spans="1:19">
      <c r="A6" s="79"/>
      <c r="B6" s="157"/>
      <c r="C6" s="157"/>
      <c r="D6" s="158"/>
      <c r="E6" s="158"/>
      <c r="F6" s="158"/>
      <c r="G6" s="158"/>
      <c r="H6" s="158"/>
      <c r="I6" s="158"/>
      <c r="J6" s="158" t="s">
        <v>58</v>
      </c>
      <c r="K6" s="158"/>
      <c r="L6" s="158"/>
      <c r="M6" s="159"/>
      <c r="N6" s="158" t="s">
        <v>58</v>
      </c>
      <c r="O6" s="158" t="s">
        <v>65</v>
      </c>
      <c r="P6" s="157" t="s">
        <v>66</v>
      </c>
      <c r="Q6" s="158" t="s">
        <v>67</v>
      </c>
      <c r="R6" s="159" t="s">
        <v>68</v>
      </c>
      <c r="S6" s="157" t="s">
        <v>69</v>
      </c>
    </row>
    <row r="7" ht="18" customHeight="1" spans="1:19">
      <c r="A7" s="169">
        <v>1</v>
      </c>
      <c r="B7" s="169" t="s">
        <v>84</v>
      </c>
      <c r="C7" s="170">
        <v>3</v>
      </c>
      <c r="D7" s="170">
        <v>4</v>
      </c>
      <c r="E7" s="169">
        <v>5</v>
      </c>
      <c r="F7" s="169">
        <v>6</v>
      </c>
      <c r="G7" s="169">
        <v>7</v>
      </c>
      <c r="H7" s="169">
        <v>8</v>
      </c>
      <c r="I7" s="169">
        <v>9</v>
      </c>
      <c r="J7" s="169">
        <v>10</v>
      </c>
      <c r="K7" s="169">
        <v>11</v>
      </c>
      <c r="L7" s="169">
        <v>12</v>
      </c>
      <c r="M7" s="169">
        <v>13</v>
      </c>
      <c r="N7" s="169">
        <v>14</v>
      </c>
      <c r="O7" s="169">
        <v>15</v>
      </c>
      <c r="P7" s="169">
        <v>16</v>
      </c>
      <c r="Q7" s="169">
        <v>17</v>
      </c>
      <c r="R7" s="169">
        <v>18</v>
      </c>
      <c r="S7" s="169">
        <v>19</v>
      </c>
    </row>
    <row r="8" ht="21" customHeight="1" spans="1:19">
      <c r="A8" s="160"/>
      <c r="B8" s="161"/>
      <c r="C8" s="161"/>
      <c r="D8" s="162"/>
      <c r="E8" s="162"/>
      <c r="F8" s="162"/>
      <c r="G8" s="171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</row>
    <row r="9" ht="21" customHeight="1" spans="1:19">
      <c r="A9" s="163" t="s">
        <v>181</v>
      </c>
      <c r="B9" s="164"/>
      <c r="C9" s="164"/>
      <c r="D9" s="165"/>
      <c r="E9" s="165"/>
      <c r="F9" s="165"/>
      <c r="G9" s="172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</row>
    <row r="10" ht="21" customHeight="1" spans="1:19">
      <c r="A10" s="167" t="s">
        <v>348</v>
      </c>
      <c r="B10" s="69"/>
      <c r="C10" s="69"/>
      <c r="D10" s="167"/>
      <c r="E10" s="167"/>
      <c r="F10" s="167"/>
      <c r="G10" s="173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</row>
    <row r="11" customHeight="1" spans="1:19">
      <c r="A11" t="s">
        <v>349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C8" sqref="C8:I8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33"/>
      <c r="B1" s="139"/>
      <c r="C1" s="139"/>
      <c r="D1" s="139"/>
      <c r="E1" s="139"/>
      <c r="F1" s="139"/>
      <c r="G1" s="139"/>
      <c r="H1" s="133"/>
      <c r="I1" s="133"/>
      <c r="J1" s="133"/>
      <c r="K1" s="133"/>
      <c r="L1" s="133"/>
      <c r="M1" s="133"/>
      <c r="N1" s="140"/>
      <c r="O1" s="133"/>
      <c r="P1" s="133"/>
      <c r="Q1" s="139"/>
      <c r="R1" s="133"/>
      <c r="S1" s="141"/>
      <c r="T1" s="141" t="s">
        <v>350</v>
      </c>
    </row>
    <row r="2" ht="41.25" customHeight="1" spans="1:20">
      <c r="A2" s="129" t="str">
        <f>"2026"&amp;"年部门政府购买服务预算表"</f>
        <v>2026年部门政府购买服务预算表</v>
      </c>
      <c r="B2" s="124"/>
      <c r="C2" s="124"/>
      <c r="D2" s="124"/>
      <c r="E2" s="124"/>
      <c r="F2" s="124"/>
      <c r="G2" s="124"/>
      <c r="H2" s="142"/>
      <c r="I2" s="142"/>
      <c r="J2" s="142"/>
      <c r="K2" s="142"/>
      <c r="L2" s="142"/>
      <c r="M2" s="142"/>
      <c r="N2" s="143"/>
      <c r="O2" s="142"/>
      <c r="P2" s="142"/>
      <c r="Q2" s="124"/>
      <c r="R2" s="142"/>
      <c r="S2" s="143"/>
      <c r="T2" s="124"/>
    </row>
    <row r="3" ht="22.5" customHeight="1" spans="1:20">
      <c r="A3" s="130" t="str">
        <f>"单位名称："&amp;"昆明市东川区第三小学"</f>
        <v>单位名称：昆明市东川区第三小学</v>
      </c>
      <c r="B3" s="144"/>
      <c r="C3" s="144"/>
      <c r="D3" s="144"/>
      <c r="E3" s="144"/>
      <c r="F3" s="144"/>
      <c r="G3" s="144"/>
      <c r="H3" s="131"/>
      <c r="I3" s="131"/>
      <c r="J3" s="131"/>
      <c r="K3" s="131"/>
      <c r="L3" s="131"/>
      <c r="M3" s="131"/>
      <c r="N3" s="140"/>
      <c r="O3" s="133"/>
      <c r="P3" s="133"/>
      <c r="Q3" s="139"/>
      <c r="R3" s="133"/>
      <c r="S3" s="145"/>
      <c r="T3" s="141" t="s">
        <v>2</v>
      </c>
    </row>
    <row r="4" ht="24" customHeight="1" spans="1:20">
      <c r="A4" s="74" t="s">
        <v>191</v>
      </c>
      <c r="B4" s="146" t="s">
        <v>192</v>
      </c>
      <c r="C4" s="146" t="s">
        <v>338</v>
      </c>
      <c r="D4" s="146" t="s">
        <v>351</v>
      </c>
      <c r="E4" s="146" t="s">
        <v>352</v>
      </c>
      <c r="F4" s="146" t="s">
        <v>353</v>
      </c>
      <c r="G4" s="146" t="s">
        <v>354</v>
      </c>
      <c r="H4" s="147" t="s">
        <v>355</v>
      </c>
      <c r="I4" s="147" t="s">
        <v>356</v>
      </c>
      <c r="J4" s="148" t="s">
        <v>199</v>
      </c>
      <c r="K4" s="148"/>
      <c r="L4" s="148"/>
      <c r="M4" s="148"/>
      <c r="N4" s="149"/>
      <c r="O4" s="148"/>
      <c r="P4" s="148"/>
      <c r="Q4" s="150"/>
      <c r="R4" s="148"/>
      <c r="S4" s="149"/>
      <c r="T4" s="134"/>
    </row>
    <row r="5" ht="24" customHeight="1" spans="1:20">
      <c r="A5" s="76"/>
      <c r="B5" s="151"/>
      <c r="C5" s="151"/>
      <c r="D5" s="151"/>
      <c r="E5" s="151"/>
      <c r="F5" s="151"/>
      <c r="G5" s="151"/>
      <c r="H5" s="152"/>
      <c r="I5" s="152"/>
      <c r="J5" s="152" t="s">
        <v>56</v>
      </c>
      <c r="K5" s="152" t="s">
        <v>59</v>
      </c>
      <c r="L5" s="152" t="s">
        <v>344</v>
      </c>
      <c r="M5" s="152" t="s">
        <v>345</v>
      </c>
      <c r="N5" s="153" t="s">
        <v>346</v>
      </c>
      <c r="O5" s="154" t="s">
        <v>347</v>
      </c>
      <c r="P5" s="154"/>
      <c r="Q5" s="155"/>
      <c r="R5" s="154"/>
      <c r="S5" s="156"/>
      <c r="T5" s="157"/>
    </row>
    <row r="6" ht="54" customHeight="1" spans="1:20">
      <c r="A6" s="79"/>
      <c r="B6" s="157"/>
      <c r="C6" s="157"/>
      <c r="D6" s="157"/>
      <c r="E6" s="157"/>
      <c r="F6" s="157"/>
      <c r="G6" s="157"/>
      <c r="H6" s="158"/>
      <c r="I6" s="158"/>
      <c r="J6" s="158"/>
      <c r="K6" s="158" t="s">
        <v>58</v>
      </c>
      <c r="L6" s="158"/>
      <c r="M6" s="158"/>
      <c r="N6" s="159"/>
      <c r="O6" s="158" t="s">
        <v>58</v>
      </c>
      <c r="P6" s="158" t="s">
        <v>65</v>
      </c>
      <c r="Q6" s="157" t="s">
        <v>66</v>
      </c>
      <c r="R6" s="158" t="s">
        <v>67</v>
      </c>
      <c r="S6" s="159" t="s">
        <v>68</v>
      </c>
      <c r="T6" s="157" t="s">
        <v>69</v>
      </c>
    </row>
    <row r="7" ht="17.25" customHeight="1" spans="1:20">
      <c r="A7" s="80">
        <v>1</v>
      </c>
      <c r="B7" s="157">
        <v>2</v>
      </c>
      <c r="C7" s="80">
        <v>3</v>
      </c>
      <c r="D7" s="80">
        <v>4</v>
      </c>
      <c r="E7" s="157">
        <v>5</v>
      </c>
      <c r="F7" s="80">
        <v>6</v>
      </c>
      <c r="G7" s="80">
        <v>7</v>
      </c>
      <c r="H7" s="157">
        <v>8</v>
      </c>
      <c r="I7" s="80">
        <v>9</v>
      </c>
      <c r="J7" s="80">
        <v>10</v>
      </c>
      <c r="K7" s="157">
        <v>11</v>
      </c>
      <c r="L7" s="80">
        <v>12</v>
      </c>
      <c r="M7" s="80">
        <v>13</v>
      </c>
      <c r="N7" s="157">
        <v>14</v>
      </c>
      <c r="O7" s="80">
        <v>15</v>
      </c>
      <c r="P7" s="80">
        <v>16</v>
      </c>
      <c r="Q7" s="157">
        <v>17</v>
      </c>
      <c r="R7" s="80">
        <v>18</v>
      </c>
      <c r="S7" s="80">
        <v>19</v>
      </c>
      <c r="T7" s="80">
        <v>20</v>
      </c>
    </row>
    <row r="8" ht="21" customHeight="1" spans="1:20">
      <c r="A8" s="160"/>
      <c r="B8" s="161"/>
      <c r="C8" s="161"/>
      <c r="D8" s="161"/>
      <c r="E8" s="161"/>
      <c r="F8" s="161"/>
      <c r="G8" s="161"/>
      <c r="H8" s="162"/>
      <c r="I8" s="162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</row>
    <row r="9" ht="21" customHeight="1" spans="1:20">
      <c r="A9" s="163" t="s">
        <v>181</v>
      </c>
      <c r="B9" s="164"/>
      <c r="C9" s="164"/>
      <c r="D9" s="164"/>
      <c r="E9" s="164"/>
      <c r="F9" s="164"/>
      <c r="G9" s="164"/>
      <c r="H9" s="165"/>
      <c r="I9" s="166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</row>
    <row r="10" customHeight="1" spans="1:20">
      <c r="A10" t="s">
        <v>357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C8" sqref="C8:I8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28"/>
      <c r="M1" s="67" t="s">
        <v>358</v>
      </c>
    </row>
    <row r="2" ht="41.25" customHeight="1" spans="1:13">
      <c r="A2" s="129" t="str">
        <f>"2026"&amp;"年对下转移支付预算表"</f>
        <v>2026年对下转移支付预算表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124"/>
    </row>
    <row r="3" ht="18" customHeight="1" spans="1:13">
      <c r="A3" s="130" t="str">
        <f>"单位名称："&amp;"昆明市东川区第三小学"</f>
        <v>单位名称：昆明市东川区第三小学</v>
      </c>
      <c r="B3" s="131"/>
      <c r="C3" s="131"/>
      <c r="D3" s="132"/>
      <c r="E3" s="133"/>
      <c r="F3" s="133"/>
      <c r="G3" s="133"/>
      <c r="H3" s="133"/>
      <c r="I3" s="133"/>
      <c r="M3" s="72" t="s">
        <v>2</v>
      </c>
    </row>
    <row r="4" ht="19.5" customHeight="1" spans="1:13">
      <c r="A4" s="89" t="s">
        <v>359</v>
      </c>
      <c r="B4" s="14" t="s">
        <v>199</v>
      </c>
      <c r="C4" s="15"/>
      <c r="D4" s="15"/>
      <c r="E4" s="14" t="s">
        <v>360</v>
      </c>
      <c r="F4" s="15"/>
      <c r="G4" s="15"/>
      <c r="H4" s="15"/>
      <c r="I4" s="15"/>
      <c r="J4" s="15"/>
      <c r="K4" s="15"/>
      <c r="L4" s="15"/>
      <c r="M4" s="134"/>
    </row>
    <row r="5" ht="40.5" customHeight="1" spans="1:13">
      <c r="A5" s="80"/>
      <c r="B5" s="90" t="s">
        <v>56</v>
      </c>
      <c r="C5" s="74" t="s">
        <v>59</v>
      </c>
      <c r="D5" s="135" t="s">
        <v>344</v>
      </c>
      <c r="E5" s="109"/>
      <c r="F5" s="109"/>
      <c r="G5" s="109"/>
      <c r="H5" s="109"/>
      <c r="I5" s="109"/>
      <c r="J5" s="109"/>
      <c r="K5" s="109"/>
      <c r="L5" s="109"/>
      <c r="M5" s="136"/>
    </row>
    <row r="6" ht="19.5" customHeight="1" spans="1:13">
      <c r="A6" s="81">
        <v>1</v>
      </c>
      <c r="B6" s="81">
        <v>2</v>
      </c>
      <c r="C6" s="81">
        <v>3</v>
      </c>
      <c r="D6" s="137">
        <v>4</v>
      </c>
      <c r="E6" s="91">
        <v>5</v>
      </c>
      <c r="F6" s="81">
        <v>6</v>
      </c>
      <c r="G6" s="81">
        <v>7</v>
      </c>
      <c r="H6" s="137">
        <v>8</v>
      </c>
      <c r="I6" s="81">
        <v>9</v>
      </c>
      <c r="J6" s="81">
        <v>10</v>
      </c>
      <c r="K6" s="81">
        <v>11</v>
      </c>
      <c r="L6" s="81">
        <v>13</v>
      </c>
      <c r="M6" s="91">
        <v>24</v>
      </c>
    </row>
    <row r="7" ht="19.5" customHeight="1" spans="1:13">
      <c r="A7" s="23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</row>
    <row r="8" ht="19.5" customHeight="1" spans="1:13">
      <c r="A8" s="126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</row>
    <row r="9" customHeight="1" spans="1:13">
      <c r="A9" t="s">
        <v>361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8" sqref="C8:I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67" t="s">
        <v>362</v>
      </c>
    </row>
    <row r="2" ht="41.25" customHeight="1" spans="1:10">
      <c r="A2" s="123" t="str">
        <f>"2026"&amp;"年对下转移支付绩效目标表"</f>
        <v>2026年对下转移支付绩效目标表</v>
      </c>
      <c r="B2" s="68"/>
      <c r="C2" s="68"/>
      <c r="D2" s="68"/>
      <c r="E2" s="68"/>
      <c r="F2" s="124"/>
      <c r="G2" s="68"/>
      <c r="H2" s="124"/>
      <c r="I2" s="124"/>
      <c r="J2" s="68"/>
    </row>
    <row r="3" ht="17.25" customHeight="1" spans="1:10">
      <c r="A3" s="69" t="str">
        <f>"单位名称："&amp;"昆明市东川区第三小学"</f>
        <v>单位名称：昆明市东川区第三小学</v>
      </c>
    </row>
    <row r="4" ht="44.25" customHeight="1" spans="1:10">
      <c r="A4" s="22" t="s">
        <v>359</v>
      </c>
      <c r="B4" s="22" t="s">
        <v>273</v>
      </c>
      <c r="C4" s="22" t="s">
        <v>274</v>
      </c>
      <c r="D4" s="22" t="s">
        <v>275</v>
      </c>
      <c r="E4" s="22" t="s">
        <v>276</v>
      </c>
      <c r="F4" s="125" t="s">
        <v>277</v>
      </c>
      <c r="G4" s="22" t="s">
        <v>278</v>
      </c>
      <c r="H4" s="125" t="s">
        <v>279</v>
      </c>
      <c r="I4" s="125" t="s">
        <v>280</v>
      </c>
      <c r="J4" s="22" t="s">
        <v>281</v>
      </c>
    </row>
    <row r="5" ht="14.25" customHeight="1" spans="1:10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125">
        <v>6</v>
      </c>
      <c r="G5" s="22">
        <v>7</v>
      </c>
      <c r="H5" s="125">
        <v>8</v>
      </c>
      <c r="I5" s="125">
        <v>9</v>
      </c>
      <c r="J5" s="22">
        <v>10</v>
      </c>
    </row>
    <row r="6" ht="42" customHeight="1" spans="1:10">
      <c r="A6" s="23"/>
      <c r="B6" s="126"/>
      <c r="C6" s="126"/>
      <c r="D6" s="126"/>
      <c r="E6" s="115"/>
      <c r="F6" s="127"/>
      <c r="G6" s="115"/>
      <c r="H6" s="127"/>
      <c r="I6" s="127"/>
      <c r="J6" s="115"/>
    </row>
    <row r="7" ht="42" customHeight="1" spans="1:10">
      <c r="A7" s="23"/>
      <c r="B7" s="82"/>
      <c r="C7" s="82"/>
      <c r="D7" s="82"/>
      <c r="E7" s="23"/>
      <c r="F7" s="82"/>
      <c r="G7" s="23"/>
      <c r="H7" s="82"/>
      <c r="I7" s="82"/>
      <c r="J7" s="23"/>
    </row>
    <row r="8" customHeight="1" spans="1:10">
      <c r="A8" t="s">
        <v>363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8" sqref="A8:I8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98" t="s">
        <v>364</v>
      </c>
      <c r="B1" s="99"/>
      <c r="C1" s="99"/>
      <c r="D1" s="100"/>
      <c r="E1" s="100"/>
      <c r="F1" s="100"/>
      <c r="G1" s="99"/>
      <c r="H1" s="99"/>
      <c r="I1" s="100"/>
    </row>
    <row r="2" ht="41.25" customHeight="1" spans="1:9">
      <c r="A2" s="101" t="str">
        <f>"2026"&amp;"年新增资产配置预算表"</f>
        <v>2026年新增资产配置预算表</v>
      </c>
      <c r="B2" s="102"/>
      <c r="C2" s="102"/>
      <c r="D2" s="103"/>
      <c r="E2" s="103"/>
      <c r="F2" s="103"/>
      <c r="G2" s="102"/>
      <c r="H2" s="102"/>
      <c r="I2" s="103"/>
    </row>
    <row r="3" customHeight="1" spans="1:9">
      <c r="A3" s="104" t="str">
        <f>"单位名称："&amp;"昆明市东川区第三小学"</f>
        <v>单位名称：昆明市东川区第三小学</v>
      </c>
      <c r="B3" s="105"/>
      <c r="C3" s="105"/>
      <c r="D3" s="106"/>
      <c r="F3" s="103"/>
      <c r="G3" s="102"/>
      <c r="H3" s="102"/>
      <c r="I3" s="107" t="s">
        <v>2</v>
      </c>
    </row>
    <row r="4" ht="28.5" customHeight="1" spans="1:9">
      <c r="A4" s="108" t="s">
        <v>191</v>
      </c>
      <c r="B4" s="109" t="s">
        <v>192</v>
      </c>
      <c r="C4" s="110" t="s">
        <v>365</v>
      </c>
      <c r="D4" s="108" t="s">
        <v>366</v>
      </c>
      <c r="E4" s="108" t="s">
        <v>367</v>
      </c>
      <c r="F4" s="108" t="s">
        <v>368</v>
      </c>
      <c r="G4" s="109" t="s">
        <v>369</v>
      </c>
      <c r="H4" s="91"/>
      <c r="I4" s="108"/>
    </row>
    <row r="5" ht="21" customHeight="1" spans="1:9">
      <c r="A5" s="110"/>
      <c r="B5" s="111"/>
      <c r="C5" s="111"/>
      <c r="D5" s="112"/>
      <c r="E5" s="111"/>
      <c r="F5" s="111"/>
      <c r="G5" s="109" t="s">
        <v>342</v>
      </c>
      <c r="H5" s="109" t="s">
        <v>370</v>
      </c>
      <c r="I5" s="109" t="s">
        <v>371</v>
      </c>
    </row>
    <row r="6" ht="17.25" customHeight="1" spans="1:9">
      <c r="A6" s="113" t="s">
        <v>83</v>
      </c>
      <c r="B6" s="114" t="s">
        <v>84</v>
      </c>
      <c r="C6" s="113" t="s">
        <v>85</v>
      </c>
      <c r="D6" s="115" t="s">
        <v>86</v>
      </c>
      <c r="E6" s="113" t="s">
        <v>87</v>
      </c>
      <c r="F6" s="114" t="s">
        <v>88</v>
      </c>
      <c r="G6" s="116" t="s">
        <v>89</v>
      </c>
      <c r="H6" s="115" t="s">
        <v>90</v>
      </c>
      <c r="I6" s="115">
        <v>9</v>
      </c>
    </row>
    <row r="7" ht="19.5" customHeight="1" spans="1:9">
      <c r="A7" s="117"/>
      <c r="B7" s="94"/>
      <c r="C7" s="94"/>
      <c r="D7" s="23"/>
      <c r="E7" s="82"/>
      <c r="F7" s="116"/>
      <c r="G7" s="118"/>
      <c r="H7" s="119"/>
      <c r="I7" s="119"/>
    </row>
    <row r="8" ht="19.5" customHeight="1" spans="1:9">
      <c r="A8" s="26" t="s">
        <v>56</v>
      </c>
      <c r="B8" s="120"/>
      <c r="C8" s="120"/>
      <c r="D8" s="121"/>
      <c r="E8" s="122"/>
      <c r="F8" s="122"/>
      <c r="G8" s="118"/>
      <c r="H8" s="119"/>
      <c r="I8" s="119"/>
    </row>
    <row r="9" customHeight="1" spans="1:9">
      <c r="A9" t="s">
        <v>372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8" sqref="C8:I8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66"/>
      <c r="E1" s="66"/>
      <c r="F1" s="66"/>
      <c r="G1" s="66"/>
      <c r="K1" s="67" t="s">
        <v>373</v>
      </c>
    </row>
    <row r="2" ht="41.25" customHeight="1" spans="1:11">
      <c r="A2" s="68" t="str">
        <f>"2026"&amp;"年上级补助项目支出预算表"</f>
        <v>2026年上级补助项目支出预算表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3.5" customHeight="1" spans="1:11">
      <c r="A3" s="69" t="str">
        <f>"单位名称："&amp;"昆明市东川区第三小学"</f>
        <v>单位名称：昆明市东川区第三小学</v>
      </c>
      <c r="B3" s="70"/>
      <c r="C3" s="70"/>
      <c r="D3" s="70"/>
      <c r="E3" s="70"/>
      <c r="F3" s="70"/>
      <c r="G3" s="70"/>
      <c r="H3" s="71"/>
      <c r="I3" s="71"/>
      <c r="J3" s="71"/>
      <c r="K3" s="72" t="s">
        <v>2</v>
      </c>
    </row>
    <row r="4" ht="21.75" customHeight="1" spans="1:11">
      <c r="A4" s="73" t="s">
        <v>253</v>
      </c>
      <c r="B4" s="73" t="s">
        <v>194</v>
      </c>
      <c r="C4" s="73" t="s">
        <v>254</v>
      </c>
      <c r="D4" s="74" t="s">
        <v>195</v>
      </c>
      <c r="E4" s="74" t="s">
        <v>196</v>
      </c>
      <c r="F4" s="74" t="s">
        <v>255</v>
      </c>
      <c r="G4" s="74" t="s">
        <v>256</v>
      </c>
      <c r="H4" s="89" t="s">
        <v>56</v>
      </c>
      <c r="I4" s="14" t="s">
        <v>374</v>
      </c>
      <c r="J4" s="15"/>
      <c r="K4" s="16"/>
    </row>
    <row r="5" ht="21.75" customHeight="1" spans="1:11">
      <c r="A5" s="75"/>
      <c r="B5" s="75"/>
      <c r="C5" s="75"/>
      <c r="D5" s="76"/>
      <c r="E5" s="76"/>
      <c r="F5" s="76"/>
      <c r="G5" s="76"/>
      <c r="H5" s="90"/>
      <c r="I5" s="74" t="s">
        <v>59</v>
      </c>
      <c r="J5" s="74" t="s">
        <v>60</v>
      </c>
      <c r="K5" s="74" t="s">
        <v>61</v>
      </c>
    </row>
    <row r="6" ht="40.5" customHeight="1" spans="1:11">
      <c r="A6" s="78"/>
      <c r="B6" s="78"/>
      <c r="C6" s="78"/>
      <c r="D6" s="79"/>
      <c r="E6" s="79"/>
      <c r="F6" s="79"/>
      <c r="G6" s="79"/>
      <c r="H6" s="80"/>
      <c r="I6" s="79" t="s">
        <v>58</v>
      </c>
      <c r="J6" s="79"/>
      <c r="K6" s="79"/>
    </row>
    <row r="7" ht="15" customHeight="1" spans="1:11">
      <c r="A7" s="81">
        <v>1</v>
      </c>
      <c r="B7" s="81">
        <v>2</v>
      </c>
      <c r="C7" s="81">
        <v>3</v>
      </c>
      <c r="D7" s="81">
        <v>4</v>
      </c>
      <c r="E7" s="81">
        <v>5</v>
      </c>
      <c r="F7" s="81">
        <v>6</v>
      </c>
      <c r="G7" s="81">
        <v>7</v>
      </c>
      <c r="H7" s="81">
        <v>8</v>
      </c>
      <c r="I7" s="81">
        <v>9</v>
      </c>
      <c r="J7" s="91">
        <v>10</v>
      </c>
      <c r="K7" s="91">
        <v>11</v>
      </c>
    </row>
    <row r="8" ht="18.75" customHeight="1" spans="1:11">
      <c r="A8" s="23"/>
      <c r="B8" s="82"/>
      <c r="C8" s="23"/>
      <c r="D8" s="23"/>
      <c r="E8" s="23"/>
      <c r="F8" s="23"/>
      <c r="G8" s="23"/>
      <c r="H8" s="92"/>
      <c r="I8" s="93"/>
      <c r="J8" s="93"/>
      <c r="K8" s="92"/>
    </row>
    <row r="9" ht="18.75" customHeight="1" spans="1:11">
      <c r="A9" s="94"/>
      <c r="B9" s="82"/>
      <c r="C9" s="82"/>
      <c r="D9" s="82"/>
      <c r="E9" s="82"/>
      <c r="F9" s="82"/>
      <c r="G9" s="82"/>
      <c r="H9" s="84"/>
      <c r="I9" s="84"/>
      <c r="J9" s="84"/>
      <c r="K9" s="92"/>
    </row>
    <row r="10" ht="18.75" customHeight="1" spans="1:11">
      <c r="A10" s="95" t="s">
        <v>181</v>
      </c>
      <c r="B10" s="96"/>
      <c r="C10" s="96"/>
      <c r="D10" s="96"/>
      <c r="E10" s="96"/>
      <c r="F10" s="96"/>
      <c r="G10" s="97"/>
      <c r="H10" s="84"/>
      <c r="I10" s="84"/>
      <c r="J10" s="84"/>
      <c r="K10" s="92"/>
    </row>
    <row r="11" customHeight="1" spans="1:11">
      <c r="A11" t="s">
        <v>375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8" sqref="C8:I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66"/>
      <c r="G1" s="67" t="s">
        <v>376</v>
      </c>
    </row>
    <row r="2" ht="41.25" customHeight="1" spans="1:7">
      <c r="A2" s="68" t="str">
        <f>"2026"&amp;"年部门项目中期规划预算表"</f>
        <v>2026年部门项目中期规划预算表</v>
      </c>
      <c r="B2" s="68"/>
      <c r="C2" s="68"/>
      <c r="D2" s="68"/>
      <c r="E2" s="68"/>
      <c r="F2" s="68"/>
      <c r="G2" s="68"/>
    </row>
    <row r="3" ht="13.5" customHeight="1" spans="1:7">
      <c r="A3" s="69" t="str">
        <f>"单位名称："&amp;"昆明市东川区第三小学"</f>
        <v>单位名称：昆明市东川区第三小学</v>
      </c>
      <c r="B3" s="70"/>
      <c r="C3" s="70"/>
      <c r="D3" s="70"/>
      <c r="E3" s="71"/>
      <c r="F3" s="71"/>
      <c r="G3" s="72" t="s">
        <v>2</v>
      </c>
    </row>
    <row r="4" ht="21.75" customHeight="1" spans="1:7">
      <c r="A4" s="73" t="s">
        <v>254</v>
      </c>
      <c r="B4" s="73" t="s">
        <v>253</v>
      </c>
      <c r="C4" s="73" t="s">
        <v>194</v>
      </c>
      <c r="D4" s="74" t="s">
        <v>377</v>
      </c>
      <c r="E4" s="14" t="s">
        <v>59</v>
      </c>
      <c r="F4" s="15"/>
      <c r="G4" s="16"/>
    </row>
    <row r="5" ht="21.75" customHeight="1" spans="1:7">
      <c r="A5" s="75"/>
      <c r="B5" s="75"/>
      <c r="C5" s="75"/>
      <c r="D5" s="76"/>
      <c r="E5" s="77" t="str">
        <f>"2026"&amp;"年"</f>
        <v>2026年</v>
      </c>
      <c r="F5" s="74" t="str">
        <f>("2026"+1)&amp;"年"</f>
        <v>2027年</v>
      </c>
      <c r="G5" s="74" t="str">
        <f>("2026"+2)&amp;"年"</f>
        <v>2028年</v>
      </c>
    </row>
    <row r="6" ht="40.5" customHeight="1" spans="1:7">
      <c r="A6" s="78"/>
      <c r="B6" s="78"/>
      <c r="C6" s="78"/>
      <c r="D6" s="79"/>
      <c r="E6" s="80"/>
      <c r="F6" s="79" t="s">
        <v>58</v>
      </c>
      <c r="G6" s="79"/>
    </row>
    <row r="7" ht="15" customHeight="1" spans="1:7">
      <c r="A7" s="81">
        <v>1</v>
      </c>
      <c r="B7" s="81">
        <v>2</v>
      </c>
      <c r="C7" s="81">
        <v>3</v>
      </c>
      <c r="D7" s="81">
        <v>4</v>
      </c>
      <c r="E7" s="81">
        <v>5</v>
      </c>
      <c r="F7" s="81">
        <v>6</v>
      </c>
      <c r="G7" s="81">
        <v>7</v>
      </c>
    </row>
    <row r="8" ht="17.25" customHeight="1" spans="1:7">
      <c r="A8" s="82" t="s">
        <v>71</v>
      </c>
      <c r="B8" s="83"/>
      <c r="C8" s="83"/>
      <c r="D8" s="82"/>
      <c r="E8" s="84">
        <v>43123.2</v>
      </c>
      <c r="F8" s="84">
        <v>45281</v>
      </c>
      <c r="G8" s="84">
        <v>47546</v>
      </c>
    </row>
    <row r="9" ht="18.75" customHeight="1" spans="1:7">
      <c r="A9" s="82"/>
      <c r="B9" s="82" t="s">
        <v>378</v>
      </c>
      <c r="C9" s="82" t="s">
        <v>261</v>
      </c>
      <c r="D9" s="82" t="s">
        <v>379</v>
      </c>
      <c r="E9" s="84">
        <v>16008</v>
      </c>
      <c r="F9" s="84">
        <v>16809</v>
      </c>
      <c r="G9" s="84">
        <v>17650</v>
      </c>
    </row>
    <row r="10" ht="18.75" customHeight="1" spans="1:7">
      <c r="A10" s="85"/>
      <c r="B10" s="82" t="s">
        <v>378</v>
      </c>
      <c r="C10" s="82" t="s">
        <v>265</v>
      </c>
      <c r="D10" s="82" t="s">
        <v>379</v>
      </c>
      <c r="E10" s="84">
        <v>27115.2</v>
      </c>
      <c r="F10" s="84">
        <v>28472</v>
      </c>
      <c r="G10" s="84">
        <v>29896</v>
      </c>
    </row>
    <row r="11" ht="18.75" customHeight="1" spans="1:7">
      <c r="A11" s="86" t="s">
        <v>56</v>
      </c>
      <c r="B11" s="87" t="s">
        <v>380</v>
      </c>
      <c r="C11" s="87"/>
      <c r="D11" s="88"/>
      <c r="E11" s="84">
        <v>43123.2</v>
      </c>
      <c r="F11" s="84">
        <v>45281</v>
      </c>
      <c r="G11" s="84">
        <v>47546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3"/>
  <sheetViews>
    <sheetView showZeros="0" workbookViewId="0">
      <selection activeCell="E34" sqref="E34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3" t="s">
        <v>381</v>
      </c>
    </row>
    <row r="2" ht="41.25" customHeight="1" spans="1:10">
      <c r="A2" s="2" t="str">
        <f>"2026"&amp;"年部门整体支出绩效目标表"</f>
        <v>2026年部门整体支出绩效目标表</v>
      </c>
      <c r="B2" s="4"/>
      <c r="C2" s="4"/>
      <c r="D2" s="4"/>
      <c r="E2" s="4"/>
      <c r="F2" s="4"/>
      <c r="G2" s="4"/>
      <c r="H2" s="4"/>
      <c r="I2" s="4"/>
      <c r="J2" s="4"/>
    </row>
    <row r="3" ht="17.25" customHeight="1" spans="1:10">
      <c r="A3" s="5" t="str">
        <f>"单位名称："&amp;"昆明市东川区第三小学"</f>
        <v>单位名称：昆明市东川区第三小学</v>
      </c>
      <c r="B3" s="5"/>
      <c r="C3" s="6"/>
      <c r="D3" s="7"/>
      <c r="E3" s="7"/>
      <c r="F3" s="7"/>
      <c r="G3" s="7"/>
      <c r="H3" s="7"/>
      <c r="I3" s="7"/>
      <c r="J3" s="251" t="s">
        <v>2</v>
      </c>
    </row>
    <row r="4" ht="30" customHeight="1" spans="1:10">
      <c r="A4" s="8" t="s">
        <v>382</v>
      </c>
      <c r="B4" s="9">
        <v>105021</v>
      </c>
      <c r="C4" s="10"/>
      <c r="D4" s="10"/>
      <c r="E4" s="11"/>
      <c r="F4" s="12" t="s">
        <v>383</v>
      </c>
      <c r="G4" s="11"/>
      <c r="H4" s="13" t="s">
        <v>71</v>
      </c>
      <c r="I4" s="10"/>
      <c r="J4" s="11"/>
    </row>
    <row r="5" ht="32.25" customHeight="1" spans="1:10">
      <c r="A5" s="14" t="s">
        <v>384</v>
      </c>
      <c r="B5" s="15"/>
      <c r="C5" s="15"/>
      <c r="D5" s="15"/>
      <c r="E5" s="15"/>
      <c r="F5" s="15"/>
      <c r="G5" s="15"/>
      <c r="H5" s="15"/>
      <c r="I5" s="16"/>
      <c r="J5" s="17" t="s">
        <v>385</v>
      </c>
    </row>
    <row r="6" ht="99.75" customHeight="1" spans="1:10">
      <c r="A6" s="18" t="s">
        <v>386</v>
      </c>
      <c r="B6" s="19" t="s">
        <v>387</v>
      </c>
      <c r="C6" s="20" t="s">
        <v>388</v>
      </c>
      <c r="D6" s="20"/>
      <c r="E6" s="20"/>
      <c r="F6" s="20"/>
      <c r="G6" s="20"/>
      <c r="H6" s="20"/>
      <c r="I6" s="20"/>
      <c r="J6" s="21" t="s">
        <v>389</v>
      </c>
    </row>
    <row r="7" ht="99.75" customHeight="1" spans="1:10">
      <c r="A7" s="18"/>
      <c r="B7" s="19" t="str">
        <f>"总体绩效目标（"&amp;"2026"&amp;"-"&amp;("2026"+2)&amp;"年期间）"</f>
        <v>总体绩效目标（2026-2028年期间）</v>
      </c>
      <c r="C7" s="20" t="s">
        <v>390</v>
      </c>
      <c r="D7" s="20"/>
      <c r="E7" s="20"/>
      <c r="F7" s="20"/>
      <c r="G7" s="20"/>
      <c r="H7" s="20"/>
      <c r="I7" s="20"/>
      <c r="J7" s="21" t="s">
        <v>391</v>
      </c>
    </row>
    <row r="8" ht="75" customHeight="1" spans="1:10">
      <c r="A8" s="19" t="s">
        <v>392</v>
      </c>
      <c r="B8" s="22" t="str">
        <f>"预算年度（"&amp;"2026"&amp;"年）绩效目标"</f>
        <v>预算年度（2026年）绩效目标</v>
      </c>
      <c r="C8" s="23" t="s">
        <v>393</v>
      </c>
      <c r="D8" s="23"/>
      <c r="E8" s="23"/>
      <c r="F8" s="23"/>
      <c r="G8" s="23"/>
      <c r="H8" s="23"/>
      <c r="I8" s="23"/>
      <c r="J8" s="24" t="s">
        <v>394</v>
      </c>
    </row>
    <row r="9" ht="32.25" customHeight="1" spans="1:10">
      <c r="A9" s="25" t="s">
        <v>395</v>
      </c>
      <c r="B9" s="25"/>
      <c r="C9" s="25"/>
      <c r="D9" s="25"/>
      <c r="E9" s="25"/>
      <c r="F9" s="25"/>
      <c r="G9" s="25"/>
      <c r="H9" s="25"/>
      <c r="I9" s="25"/>
      <c r="J9" s="25"/>
    </row>
    <row r="10" ht="32.25" customHeight="1" spans="1:10">
      <c r="A10" s="19" t="s">
        <v>396</v>
      </c>
      <c r="B10" s="19"/>
      <c r="C10" s="18" t="s">
        <v>397</v>
      </c>
      <c r="D10" s="18"/>
      <c r="E10" s="18"/>
      <c r="F10" s="18" t="s">
        <v>398</v>
      </c>
      <c r="G10" s="18"/>
      <c r="H10" s="18" t="s">
        <v>399</v>
      </c>
      <c r="I10" s="18"/>
      <c r="J10" s="18"/>
    </row>
    <row r="11" ht="32.25" customHeight="1" spans="1:10">
      <c r="A11" s="19"/>
      <c r="B11" s="19"/>
      <c r="C11" s="18"/>
      <c r="D11" s="18"/>
      <c r="E11" s="18"/>
      <c r="F11" s="18"/>
      <c r="G11" s="18"/>
      <c r="H11" s="19" t="s">
        <v>400</v>
      </c>
      <c r="I11" s="19" t="s">
        <v>401</v>
      </c>
      <c r="J11" s="19" t="s">
        <v>402</v>
      </c>
    </row>
    <row r="12" ht="24" customHeight="1" spans="1:10">
      <c r="A12" s="26" t="s">
        <v>56</v>
      </c>
      <c r="B12" s="27"/>
      <c r="C12" s="27"/>
      <c r="D12" s="27"/>
      <c r="E12" s="27"/>
      <c r="F12" s="27"/>
      <c r="G12" s="28"/>
      <c r="H12" s="29"/>
      <c r="I12" s="29"/>
      <c r="J12" s="29"/>
    </row>
    <row r="13" ht="69" customHeight="1" spans="1:10">
      <c r="A13" s="20" t="s">
        <v>403</v>
      </c>
      <c r="B13" s="30"/>
      <c r="C13" s="20" t="s">
        <v>404</v>
      </c>
      <c r="D13" s="30"/>
      <c r="E13" s="30"/>
      <c r="F13" s="30"/>
      <c r="G13" s="30"/>
      <c r="H13" s="31">
        <v>20737819.8</v>
      </c>
      <c r="I13" s="31">
        <v>20110819.8</v>
      </c>
      <c r="J13" s="31">
        <v>627000</v>
      </c>
    </row>
    <row r="14" ht="32.25" customHeight="1" spans="1:10">
      <c r="A14" s="25" t="s">
        <v>405</v>
      </c>
      <c r="B14" s="25"/>
      <c r="C14" s="25"/>
      <c r="D14" s="25"/>
      <c r="E14" s="25"/>
      <c r="F14" s="25"/>
      <c r="G14" s="25"/>
      <c r="H14" s="25"/>
      <c r="I14" s="25"/>
      <c r="J14" s="25"/>
    </row>
    <row r="15" ht="32.25" customHeight="1" spans="1:10">
      <c r="A15" s="32" t="s">
        <v>406</v>
      </c>
      <c r="B15" s="32"/>
      <c r="C15" s="32"/>
      <c r="D15" s="32"/>
      <c r="E15" s="32"/>
      <c r="F15" s="32"/>
      <c r="G15" s="32"/>
      <c r="H15" s="33" t="s">
        <v>407</v>
      </c>
      <c r="I15" s="34" t="s">
        <v>281</v>
      </c>
      <c r="J15" s="33" t="s">
        <v>408</v>
      </c>
    </row>
    <row r="16" ht="36" customHeight="1" spans="1:10">
      <c r="A16" s="35" t="s">
        <v>274</v>
      </c>
      <c r="B16" s="35" t="s">
        <v>409</v>
      </c>
      <c r="C16" s="36" t="s">
        <v>276</v>
      </c>
      <c r="D16" s="36" t="s">
        <v>277</v>
      </c>
      <c r="E16" s="36" t="s">
        <v>278</v>
      </c>
      <c r="F16" s="36" t="s">
        <v>279</v>
      </c>
      <c r="G16" s="36" t="s">
        <v>280</v>
      </c>
      <c r="H16" s="37"/>
      <c r="I16" s="37"/>
      <c r="J16" s="37"/>
    </row>
    <row r="17" ht="32.25" customHeight="1" spans="1:10">
      <c r="A17" s="38" t="s">
        <v>283</v>
      </c>
      <c r="B17" s="39" t="s">
        <v>308</v>
      </c>
      <c r="C17" s="40" t="s">
        <v>410</v>
      </c>
      <c r="D17" s="41" t="s">
        <v>411</v>
      </c>
      <c r="E17" s="42" t="s">
        <v>412</v>
      </c>
      <c r="F17" s="41" t="s">
        <v>311</v>
      </c>
      <c r="G17" s="41" t="s">
        <v>289</v>
      </c>
      <c r="H17" s="43" t="s">
        <v>413</v>
      </c>
      <c r="I17" s="44" t="s">
        <v>414</v>
      </c>
      <c r="J17" s="40" t="s">
        <v>415</v>
      </c>
    </row>
    <row r="18" s="1" customFormat="1" ht="32.25" customHeight="1" spans="1:10">
      <c r="A18" s="45"/>
      <c r="B18" s="46"/>
      <c r="C18" s="40" t="s">
        <v>416</v>
      </c>
      <c r="D18" s="41" t="s">
        <v>411</v>
      </c>
      <c r="E18" s="42" t="s">
        <v>417</v>
      </c>
      <c r="F18" s="41" t="s">
        <v>311</v>
      </c>
      <c r="G18" s="41" t="s">
        <v>289</v>
      </c>
      <c r="H18" s="43" t="s">
        <v>413</v>
      </c>
      <c r="I18" s="44" t="s">
        <v>418</v>
      </c>
      <c r="J18" s="40" t="s">
        <v>415</v>
      </c>
    </row>
    <row r="19" s="1" customFormat="1" ht="32.25" customHeight="1" spans="1:10">
      <c r="A19" s="45"/>
      <c r="B19" s="47"/>
      <c r="C19" s="40" t="s">
        <v>419</v>
      </c>
      <c r="D19" s="41" t="s">
        <v>411</v>
      </c>
      <c r="E19" s="42" t="s">
        <v>412</v>
      </c>
      <c r="F19" s="48" t="s">
        <v>288</v>
      </c>
      <c r="G19" s="41" t="s">
        <v>289</v>
      </c>
      <c r="H19" s="43" t="s">
        <v>413</v>
      </c>
      <c r="I19" s="49" t="s">
        <v>420</v>
      </c>
      <c r="J19" s="40" t="s">
        <v>421</v>
      </c>
    </row>
    <row r="20" s="1" customFormat="1" ht="32.25" customHeight="1" spans="1:10">
      <c r="A20" s="45"/>
      <c r="B20" s="50" t="s">
        <v>284</v>
      </c>
      <c r="C20" s="40" t="s">
        <v>422</v>
      </c>
      <c r="D20" s="41" t="s">
        <v>411</v>
      </c>
      <c r="E20" s="42" t="s">
        <v>412</v>
      </c>
      <c r="F20" s="48" t="s">
        <v>288</v>
      </c>
      <c r="G20" s="41" t="s">
        <v>289</v>
      </c>
      <c r="H20" s="43" t="s">
        <v>413</v>
      </c>
      <c r="I20" s="51" t="s">
        <v>423</v>
      </c>
      <c r="J20" s="40" t="s">
        <v>424</v>
      </c>
    </row>
    <row r="21" s="1" customFormat="1" ht="32.25" customHeight="1" spans="1:10">
      <c r="A21" s="45"/>
      <c r="B21" s="52" t="s">
        <v>425</v>
      </c>
      <c r="C21" s="53" t="s">
        <v>99</v>
      </c>
      <c r="D21" s="41" t="s">
        <v>411</v>
      </c>
      <c r="E21" s="54">
        <v>14036096.6</v>
      </c>
      <c r="F21" s="48" t="s">
        <v>426</v>
      </c>
      <c r="G21" s="41" t="s">
        <v>289</v>
      </c>
      <c r="H21" s="43" t="s">
        <v>413</v>
      </c>
      <c r="I21" s="49" t="s">
        <v>427</v>
      </c>
      <c r="J21" s="40" t="s">
        <v>415</v>
      </c>
    </row>
    <row r="22" s="1" customFormat="1" ht="32.25" customHeight="1" spans="1:10">
      <c r="A22" s="45"/>
      <c r="B22" s="55"/>
      <c r="C22" s="53" t="s">
        <v>107</v>
      </c>
      <c r="D22" s="41" t="s">
        <v>411</v>
      </c>
      <c r="E22" s="54">
        <v>3282283.2</v>
      </c>
      <c r="F22" s="48" t="s">
        <v>426</v>
      </c>
      <c r="G22" s="41" t="s">
        <v>289</v>
      </c>
      <c r="H22" s="43" t="s">
        <v>413</v>
      </c>
      <c r="I22" s="49" t="s">
        <v>427</v>
      </c>
      <c r="J22" s="40" t="s">
        <v>415</v>
      </c>
    </row>
    <row r="23" s="1" customFormat="1" ht="32.25" customHeight="1" spans="1:10">
      <c r="A23" s="45"/>
      <c r="B23" s="55"/>
      <c r="C23" s="53" t="s">
        <v>123</v>
      </c>
      <c r="D23" s="41" t="s">
        <v>411</v>
      </c>
      <c r="E23" s="54">
        <v>1861140</v>
      </c>
      <c r="F23" s="48" t="s">
        <v>426</v>
      </c>
      <c r="G23" s="41" t="s">
        <v>289</v>
      </c>
      <c r="H23" s="43" t="s">
        <v>413</v>
      </c>
      <c r="I23" s="49" t="s">
        <v>427</v>
      </c>
      <c r="J23" s="40" t="s">
        <v>415</v>
      </c>
    </row>
    <row r="24" s="1" customFormat="1" ht="32.25" customHeight="1" spans="1:10">
      <c r="A24" s="45"/>
      <c r="B24" s="55"/>
      <c r="C24" s="53" t="s">
        <v>133</v>
      </c>
      <c r="D24" s="41" t="s">
        <v>411</v>
      </c>
      <c r="E24" s="54">
        <v>2000</v>
      </c>
      <c r="F24" s="48" t="s">
        <v>426</v>
      </c>
      <c r="G24" s="41" t="s">
        <v>289</v>
      </c>
      <c r="H24" s="43" t="s">
        <v>413</v>
      </c>
      <c r="I24" s="49" t="s">
        <v>427</v>
      </c>
      <c r="J24" s="40" t="s">
        <v>415</v>
      </c>
    </row>
    <row r="25" s="1" customFormat="1" ht="32.25" customHeight="1" spans="1:10">
      <c r="A25" s="56"/>
      <c r="B25" s="57"/>
      <c r="C25" s="53" t="s">
        <v>138</v>
      </c>
      <c r="D25" s="41" t="s">
        <v>411</v>
      </c>
      <c r="E25" s="54">
        <v>1556300</v>
      </c>
      <c r="F25" s="48" t="s">
        <v>426</v>
      </c>
      <c r="G25" s="41" t="s">
        <v>289</v>
      </c>
      <c r="H25" s="43" t="s">
        <v>413</v>
      </c>
      <c r="I25" s="49" t="s">
        <v>427</v>
      </c>
      <c r="J25" s="40" t="s">
        <v>415</v>
      </c>
    </row>
    <row r="26" s="1" customFormat="1" ht="32.25" customHeight="1" spans="1:10">
      <c r="A26" s="58" t="s">
        <v>291</v>
      </c>
      <c r="B26" s="59" t="s">
        <v>428</v>
      </c>
      <c r="C26" s="40" t="s">
        <v>429</v>
      </c>
      <c r="D26" s="41" t="s">
        <v>411</v>
      </c>
      <c r="E26" s="60">
        <v>98</v>
      </c>
      <c r="F26" s="48" t="s">
        <v>288</v>
      </c>
      <c r="G26" s="41" t="s">
        <v>289</v>
      </c>
      <c r="H26" s="43" t="s">
        <v>413</v>
      </c>
      <c r="I26" s="51" t="s">
        <v>430</v>
      </c>
      <c r="J26" s="40" t="s">
        <v>424</v>
      </c>
    </row>
    <row r="27" s="1" customFormat="1" ht="32.25" customHeight="1" spans="1:10">
      <c r="A27" s="61"/>
      <c r="B27" s="62" t="s">
        <v>431</v>
      </c>
      <c r="C27" s="40" t="s">
        <v>432</v>
      </c>
      <c r="D27" s="41" t="s">
        <v>411</v>
      </c>
      <c r="E27" s="60">
        <v>100</v>
      </c>
      <c r="F27" s="48" t="s">
        <v>288</v>
      </c>
      <c r="G27" s="41" t="s">
        <v>289</v>
      </c>
      <c r="H27" s="43" t="s">
        <v>413</v>
      </c>
      <c r="I27" s="51" t="s">
        <v>433</v>
      </c>
      <c r="J27" s="40" t="s">
        <v>421</v>
      </c>
    </row>
    <row r="28" s="1" customFormat="1" ht="32.25" customHeight="1" spans="1:10">
      <c r="A28" s="61"/>
      <c r="B28" s="63"/>
      <c r="C28" s="40" t="s">
        <v>434</v>
      </c>
      <c r="D28" s="41" t="s">
        <v>411</v>
      </c>
      <c r="E28" s="60">
        <v>98</v>
      </c>
      <c r="F28" s="48" t="s">
        <v>288</v>
      </c>
      <c r="G28" s="41" t="s">
        <v>289</v>
      </c>
      <c r="H28" s="43" t="s">
        <v>413</v>
      </c>
      <c r="I28" s="51" t="s">
        <v>435</v>
      </c>
      <c r="J28" s="40" t="s">
        <v>424</v>
      </c>
    </row>
    <row r="29" s="1" customFormat="1" ht="32.25" customHeight="1" spans="1:10">
      <c r="A29" s="61"/>
      <c r="B29" s="63"/>
      <c r="C29" s="40" t="s">
        <v>436</v>
      </c>
      <c r="D29" s="41" t="s">
        <v>411</v>
      </c>
      <c r="E29" s="60">
        <v>98</v>
      </c>
      <c r="F29" s="48" t="s">
        <v>288</v>
      </c>
      <c r="G29" s="41" t="s">
        <v>289</v>
      </c>
      <c r="H29" s="43" t="s">
        <v>413</v>
      </c>
      <c r="I29" s="51" t="s">
        <v>437</v>
      </c>
      <c r="J29" s="40" t="s">
        <v>424</v>
      </c>
    </row>
    <row r="30" s="1" customFormat="1" ht="32.25" customHeight="1" spans="1:10">
      <c r="A30" s="64"/>
      <c r="B30" s="65"/>
      <c r="C30" s="40" t="s">
        <v>438</v>
      </c>
      <c r="D30" s="41" t="s">
        <v>411</v>
      </c>
      <c r="E30" s="60">
        <v>98</v>
      </c>
      <c r="F30" s="48" t="s">
        <v>288</v>
      </c>
      <c r="G30" s="41" t="s">
        <v>289</v>
      </c>
      <c r="H30" s="43" t="s">
        <v>413</v>
      </c>
      <c r="I30" s="51" t="s">
        <v>439</v>
      </c>
      <c r="J30" s="40" t="s">
        <v>424</v>
      </c>
    </row>
    <row r="31" s="1" customFormat="1" ht="32.25" customHeight="1" spans="1:10">
      <c r="A31" s="58" t="s">
        <v>296</v>
      </c>
      <c r="B31" s="62" t="s">
        <v>440</v>
      </c>
      <c r="C31" s="40" t="s">
        <v>441</v>
      </c>
      <c r="D31" s="41" t="s">
        <v>411</v>
      </c>
      <c r="E31" s="60">
        <v>98</v>
      </c>
      <c r="F31" s="48" t="s">
        <v>288</v>
      </c>
      <c r="G31" s="41" t="s">
        <v>289</v>
      </c>
      <c r="H31" s="43" t="s">
        <v>413</v>
      </c>
      <c r="I31" s="40" t="s">
        <v>442</v>
      </c>
      <c r="J31" s="40" t="s">
        <v>424</v>
      </c>
    </row>
    <row r="32" s="1" customFormat="1" ht="32.25" customHeight="1" spans="1:10">
      <c r="A32" s="61"/>
      <c r="B32" s="63"/>
      <c r="C32" s="40" t="s">
        <v>443</v>
      </c>
      <c r="D32" s="41" t="s">
        <v>411</v>
      </c>
      <c r="E32" s="60">
        <v>98</v>
      </c>
      <c r="F32" s="48" t="s">
        <v>288</v>
      </c>
      <c r="G32" s="41" t="s">
        <v>289</v>
      </c>
      <c r="H32" s="43" t="s">
        <v>413</v>
      </c>
      <c r="I32" s="40" t="s">
        <v>444</v>
      </c>
      <c r="J32" s="40" t="s">
        <v>424</v>
      </c>
    </row>
    <row r="33" s="1" customFormat="1" ht="32.25" customHeight="1" spans="1:10">
      <c r="A33" s="64"/>
      <c r="B33" s="65"/>
      <c r="C33" s="40" t="s">
        <v>445</v>
      </c>
      <c r="D33" s="41" t="s">
        <v>411</v>
      </c>
      <c r="E33" s="60">
        <v>98</v>
      </c>
      <c r="F33" s="48" t="s">
        <v>288</v>
      </c>
      <c r="G33" s="41" t="s">
        <v>289</v>
      </c>
      <c r="H33" s="43" t="s">
        <v>413</v>
      </c>
      <c r="I33" s="40" t="s">
        <v>446</v>
      </c>
      <c r="J33" s="40" t="s">
        <v>424</v>
      </c>
    </row>
  </sheetData>
  <mergeCells count="29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A17:A25"/>
    <mergeCell ref="A26:A30"/>
    <mergeCell ref="A31:A33"/>
    <mergeCell ref="B17:B19"/>
    <mergeCell ref="B21:B25"/>
    <mergeCell ref="B27:B30"/>
    <mergeCell ref="B31:B33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C1" workbookViewId="0">
      <selection activeCell="C8" sqref="C8:I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107" t="s">
        <v>53</v>
      </c>
    </row>
    <row r="2" ht="41.25" customHeight="1" spans="1:19">
      <c r="A2" s="101" t="str">
        <f>"2026"&amp;"年部门收入预算表"</f>
        <v>2026年部门收入预算表</v>
      </c>
    </row>
    <row r="3" ht="17.25" customHeight="1" spans="1:19">
      <c r="A3" s="104" t="str">
        <f>"单位名称："&amp;"昆明市东川区第三小学"</f>
        <v>单位名称：昆明市东川区第三小学</v>
      </c>
      <c r="S3" s="106" t="s">
        <v>2</v>
      </c>
    </row>
    <row r="4" ht="21.75" customHeight="1" spans="1:19">
      <c r="A4" s="237" t="s">
        <v>54</v>
      </c>
      <c r="B4" s="238" t="s">
        <v>55</v>
      </c>
      <c r="C4" s="238" t="s">
        <v>56</v>
      </c>
      <c r="D4" s="239" t="s">
        <v>57</v>
      </c>
      <c r="E4" s="239"/>
      <c r="F4" s="239"/>
      <c r="G4" s="239"/>
      <c r="H4" s="239"/>
      <c r="I4" s="186"/>
      <c r="J4" s="239"/>
      <c r="K4" s="239"/>
      <c r="L4" s="239"/>
      <c r="M4" s="239"/>
      <c r="N4" s="240"/>
      <c r="O4" s="239" t="s">
        <v>46</v>
      </c>
      <c r="P4" s="239"/>
      <c r="Q4" s="239"/>
      <c r="R4" s="239"/>
      <c r="S4" s="240"/>
    </row>
    <row r="5" ht="27" customHeight="1" spans="1:19">
      <c r="A5" s="241"/>
      <c r="B5" s="242"/>
      <c r="C5" s="242"/>
      <c r="D5" s="242" t="s">
        <v>58</v>
      </c>
      <c r="E5" s="242" t="s">
        <v>59</v>
      </c>
      <c r="F5" s="242" t="s">
        <v>60</v>
      </c>
      <c r="G5" s="242" t="s">
        <v>61</v>
      </c>
      <c r="H5" s="242" t="s">
        <v>62</v>
      </c>
      <c r="I5" s="243" t="s">
        <v>63</v>
      </c>
      <c r="J5" s="244"/>
      <c r="K5" s="244"/>
      <c r="L5" s="244"/>
      <c r="M5" s="244"/>
      <c r="N5" s="245"/>
      <c r="O5" s="242" t="s">
        <v>58</v>
      </c>
      <c r="P5" s="242" t="s">
        <v>59</v>
      </c>
      <c r="Q5" s="242" t="s">
        <v>60</v>
      </c>
      <c r="R5" s="242" t="s">
        <v>61</v>
      </c>
      <c r="S5" s="242" t="s">
        <v>64</v>
      </c>
    </row>
    <row r="6" ht="30" customHeight="1" spans="1:19">
      <c r="A6" s="246"/>
      <c r="B6" s="166"/>
      <c r="C6" s="172"/>
      <c r="D6" s="172"/>
      <c r="E6" s="172"/>
      <c r="F6" s="172"/>
      <c r="G6" s="172"/>
      <c r="H6" s="172"/>
      <c r="I6" s="127" t="s">
        <v>58</v>
      </c>
      <c r="J6" s="245" t="s">
        <v>65</v>
      </c>
      <c r="K6" s="245" t="s">
        <v>66</v>
      </c>
      <c r="L6" s="245" t="s">
        <v>67</v>
      </c>
      <c r="M6" s="245" t="s">
        <v>68</v>
      </c>
      <c r="N6" s="245" t="s">
        <v>69</v>
      </c>
      <c r="O6" s="247"/>
      <c r="P6" s="247"/>
      <c r="Q6" s="247"/>
      <c r="R6" s="247"/>
      <c r="S6" s="172"/>
    </row>
    <row r="7" ht="15" customHeight="1" spans="1:19">
      <c r="A7" s="248">
        <v>1</v>
      </c>
      <c r="B7" s="248">
        <v>2</v>
      </c>
      <c r="C7" s="248">
        <v>3</v>
      </c>
      <c r="D7" s="248">
        <v>4</v>
      </c>
      <c r="E7" s="248">
        <v>5</v>
      </c>
      <c r="F7" s="248">
        <v>6</v>
      </c>
      <c r="G7" s="248">
        <v>7</v>
      </c>
      <c r="H7" s="248">
        <v>8</v>
      </c>
      <c r="I7" s="127">
        <v>9</v>
      </c>
      <c r="J7" s="248">
        <v>10</v>
      </c>
      <c r="K7" s="248">
        <v>11</v>
      </c>
      <c r="L7" s="248">
        <v>12</v>
      </c>
      <c r="M7" s="248">
        <v>13</v>
      </c>
      <c r="N7" s="248">
        <v>14</v>
      </c>
      <c r="O7" s="248">
        <v>15</v>
      </c>
      <c r="P7" s="248">
        <v>16</v>
      </c>
      <c r="Q7" s="248">
        <v>17</v>
      </c>
      <c r="R7" s="248">
        <v>18</v>
      </c>
      <c r="S7" s="248">
        <v>19</v>
      </c>
    </row>
    <row r="8" ht="18" customHeight="1" spans="1:19">
      <c r="A8" s="82" t="s">
        <v>70</v>
      </c>
      <c r="B8" s="82" t="s">
        <v>71</v>
      </c>
      <c r="C8" s="138">
        <v>20737819.8</v>
      </c>
      <c r="D8" s="138">
        <v>20737819.8</v>
      </c>
      <c r="E8" s="138">
        <v>20110819.8</v>
      </c>
      <c r="F8" s="138"/>
      <c r="G8" s="138"/>
      <c r="H8" s="138"/>
      <c r="I8" s="138">
        <v>627000</v>
      </c>
      <c r="J8" s="138"/>
      <c r="K8" s="138"/>
      <c r="L8" s="138"/>
      <c r="M8" s="138"/>
      <c r="N8" s="138">
        <v>627000</v>
      </c>
      <c r="O8" s="138"/>
      <c r="P8" s="138"/>
      <c r="Q8" s="138"/>
      <c r="R8" s="138"/>
      <c r="S8" s="138"/>
    </row>
    <row r="9" ht="18" customHeight="1" spans="1:19">
      <c r="A9" s="110" t="s">
        <v>56</v>
      </c>
      <c r="B9" s="249"/>
      <c r="C9" s="138">
        <v>20737819.8</v>
      </c>
      <c r="D9" s="138">
        <v>20737819.8</v>
      </c>
      <c r="E9" s="138">
        <v>20110819.8</v>
      </c>
      <c r="F9" s="138"/>
      <c r="G9" s="138"/>
      <c r="H9" s="138"/>
      <c r="I9" s="138">
        <v>627000</v>
      </c>
      <c r="J9" s="138"/>
      <c r="K9" s="138"/>
      <c r="L9" s="138"/>
      <c r="M9" s="138"/>
      <c r="N9" s="138">
        <v>627000</v>
      </c>
      <c r="O9" s="138"/>
      <c r="P9" s="138"/>
      <c r="Q9" s="138"/>
      <c r="R9" s="138"/>
      <c r="S9" s="13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GridLines="0" showZeros="0" topLeftCell="A7" workbookViewId="0">
      <selection activeCell="C8" sqref="C8:I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106" t="s">
        <v>72</v>
      </c>
    </row>
    <row r="2" ht="41.25" customHeight="1" spans="1:15">
      <c r="A2" s="101" t="str">
        <f>"2026"&amp;"年部门支出预算表"</f>
        <v>2026年部门支出预算表</v>
      </c>
    </row>
    <row r="3" ht="17.25" customHeight="1" spans="1:15">
      <c r="A3" s="104" t="str">
        <f>"单位名称："&amp;"昆明市东川区第三小学"</f>
        <v>单位名称：昆明市东川区第三小学</v>
      </c>
      <c r="O3" s="106" t="s">
        <v>2</v>
      </c>
    </row>
    <row r="4" ht="27" customHeight="1" spans="1:15">
      <c r="A4" s="223" t="s">
        <v>73</v>
      </c>
      <c r="B4" s="223" t="s">
        <v>74</v>
      </c>
      <c r="C4" s="223" t="s">
        <v>56</v>
      </c>
      <c r="D4" s="224" t="s">
        <v>59</v>
      </c>
      <c r="E4" s="225"/>
      <c r="F4" s="226"/>
      <c r="G4" s="227" t="s">
        <v>60</v>
      </c>
      <c r="H4" s="227" t="s">
        <v>61</v>
      </c>
      <c r="I4" s="227" t="s">
        <v>75</v>
      </c>
      <c r="J4" s="224" t="s">
        <v>63</v>
      </c>
      <c r="K4" s="225"/>
      <c r="L4" s="225"/>
      <c r="M4" s="225"/>
      <c r="N4" s="228"/>
      <c r="O4" s="229"/>
    </row>
    <row r="5" ht="42" customHeight="1" spans="1:15">
      <c r="A5" s="230"/>
      <c r="B5" s="230"/>
      <c r="C5" s="231"/>
      <c r="D5" s="232" t="s">
        <v>58</v>
      </c>
      <c r="E5" s="232" t="s">
        <v>76</v>
      </c>
      <c r="F5" s="232" t="s">
        <v>77</v>
      </c>
      <c r="G5" s="231"/>
      <c r="H5" s="231"/>
      <c r="I5" s="233"/>
      <c r="J5" s="232" t="s">
        <v>58</v>
      </c>
      <c r="K5" s="217" t="s">
        <v>78</v>
      </c>
      <c r="L5" s="217" t="s">
        <v>79</v>
      </c>
      <c r="M5" s="217" t="s">
        <v>80</v>
      </c>
      <c r="N5" s="217" t="s">
        <v>81</v>
      </c>
      <c r="O5" s="217" t="s">
        <v>82</v>
      </c>
    </row>
    <row r="6" ht="18" customHeight="1" spans="1:15">
      <c r="A6" s="113" t="s">
        <v>83</v>
      </c>
      <c r="B6" s="113" t="s">
        <v>84</v>
      </c>
      <c r="C6" s="113" t="s">
        <v>85</v>
      </c>
      <c r="D6" s="116" t="s">
        <v>86</v>
      </c>
      <c r="E6" s="116" t="s">
        <v>87</v>
      </c>
      <c r="F6" s="116" t="s">
        <v>88</v>
      </c>
      <c r="G6" s="116" t="s">
        <v>89</v>
      </c>
      <c r="H6" s="116" t="s">
        <v>90</v>
      </c>
      <c r="I6" s="116" t="s">
        <v>91</v>
      </c>
      <c r="J6" s="116" t="s">
        <v>92</v>
      </c>
      <c r="K6" s="116" t="s">
        <v>93</v>
      </c>
      <c r="L6" s="116" t="s">
        <v>94</v>
      </c>
      <c r="M6" s="116" t="s">
        <v>95</v>
      </c>
      <c r="N6" s="113" t="s">
        <v>96</v>
      </c>
      <c r="O6" s="116" t="s">
        <v>97</v>
      </c>
    </row>
    <row r="7" ht="21" customHeight="1" spans="1:15">
      <c r="A7" s="117" t="s">
        <v>98</v>
      </c>
      <c r="B7" s="117" t="s">
        <v>99</v>
      </c>
      <c r="C7" s="138">
        <v>14036096.6</v>
      </c>
      <c r="D7" s="138">
        <v>13411096.6</v>
      </c>
      <c r="E7" s="138">
        <v>13411096.6</v>
      </c>
      <c r="F7" s="138"/>
      <c r="G7" s="138"/>
      <c r="H7" s="138"/>
      <c r="I7" s="138"/>
      <c r="J7" s="138">
        <v>625000</v>
      </c>
      <c r="K7" s="138"/>
      <c r="L7" s="138"/>
      <c r="M7" s="138"/>
      <c r="N7" s="138"/>
      <c r="O7" s="138">
        <v>625000</v>
      </c>
    </row>
    <row r="8" ht="21" customHeight="1" spans="1:15">
      <c r="A8" s="234" t="s">
        <v>100</v>
      </c>
      <c r="B8" s="234" t="s">
        <v>101</v>
      </c>
      <c r="C8" s="138">
        <v>14036096.6</v>
      </c>
      <c r="D8" s="138">
        <v>13411096.6</v>
      </c>
      <c r="E8" s="138">
        <v>13411096.6</v>
      </c>
      <c r="F8" s="138"/>
      <c r="G8" s="138"/>
      <c r="H8" s="138"/>
      <c r="I8" s="138"/>
      <c r="J8" s="138">
        <v>625000</v>
      </c>
      <c r="K8" s="138"/>
      <c r="L8" s="138"/>
      <c r="M8" s="138"/>
      <c r="N8" s="138"/>
      <c r="O8" s="138">
        <v>625000</v>
      </c>
    </row>
    <row r="9" ht="21" customHeight="1" spans="1:15">
      <c r="A9" s="235" t="s">
        <v>102</v>
      </c>
      <c r="B9" s="235" t="s">
        <v>103</v>
      </c>
      <c r="C9" s="138">
        <v>13219375</v>
      </c>
      <c r="D9" s="138">
        <v>13219375</v>
      </c>
      <c r="E9" s="138">
        <v>13219375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</row>
    <row r="10" ht="21" customHeight="1" spans="1:15">
      <c r="A10" s="235" t="s">
        <v>104</v>
      </c>
      <c r="B10" s="235" t="s">
        <v>105</v>
      </c>
      <c r="C10" s="138">
        <v>816721.6</v>
      </c>
      <c r="D10" s="138">
        <v>191721.6</v>
      </c>
      <c r="E10" s="138">
        <v>191721.6</v>
      </c>
      <c r="F10" s="138"/>
      <c r="G10" s="138"/>
      <c r="H10" s="138"/>
      <c r="I10" s="138"/>
      <c r="J10" s="138">
        <v>625000</v>
      </c>
      <c r="K10" s="138"/>
      <c r="L10" s="138"/>
      <c r="M10" s="138"/>
      <c r="N10" s="138"/>
      <c r="O10" s="138">
        <v>625000</v>
      </c>
    </row>
    <row r="11" ht="21" customHeight="1" spans="1:15">
      <c r="A11" s="117" t="s">
        <v>106</v>
      </c>
      <c r="B11" s="117" t="s">
        <v>107</v>
      </c>
      <c r="C11" s="138">
        <v>3282283.2</v>
      </c>
      <c r="D11" s="138">
        <v>3282283.2</v>
      </c>
      <c r="E11" s="138">
        <v>3239160</v>
      </c>
      <c r="F11" s="138">
        <v>43123.2</v>
      </c>
      <c r="G11" s="138"/>
      <c r="H11" s="138"/>
      <c r="I11" s="138"/>
      <c r="J11" s="138"/>
      <c r="K11" s="138"/>
      <c r="L11" s="138"/>
      <c r="M11" s="138"/>
      <c r="N11" s="138"/>
      <c r="O11" s="138"/>
    </row>
    <row r="12" ht="21" customHeight="1" spans="1:15">
      <c r="A12" s="234" t="s">
        <v>108</v>
      </c>
      <c r="B12" s="234" t="s">
        <v>109</v>
      </c>
      <c r="C12" s="138">
        <v>3239160</v>
      </c>
      <c r="D12" s="138">
        <v>3239160</v>
      </c>
      <c r="E12" s="138">
        <v>3239160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</row>
    <row r="13" ht="21" customHeight="1" spans="1:15">
      <c r="A13" s="235" t="s">
        <v>110</v>
      </c>
      <c r="B13" s="235" t="s">
        <v>111</v>
      </c>
      <c r="C13" s="138">
        <v>646800</v>
      </c>
      <c r="D13" s="138">
        <v>646800</v>
      </c>
      <c r="E13" s="138">
        <v>646800</v>
      </c>
      <c r="F13" s="138"/>
      <c r="G13" s="138"/>
      <c r="H13" s="138"/>
      <c r="I13" s="138"/>
      <c r="J13" s="138"/>
      <c r="K13" s="138"/>
      <c r="L13" s="138"/>
      <c r="M13" s="138"/>
      <c r="N13" s="138"/>
      <c r="O13" s="138"/>
    </row>
    <row r="14" ht="21" customHeight="1" spans="1:15">
      <c r="A14" s="235" t="s">
        <v>112</v>
      </c>
      <c r="B14" s="235" t="s">
        <v>113</v>
      </c>
      <c r="C14" s="138">
        <v>2057500</v>
      </c>
      <c r="D14" s="138">
        <v>2057500</v>
      </c>
      <c r="E14" s="138">
        <v>2057500</v>
      </c>
      <c r="F14" s="138"/>
      <c r="G14" s="138"/>
      <c r="H14" s="138"/>
      <c r="I14" s="138"/>
      <c r="J14" s="138"/>
      <c r="K14" s="138"/>
      <c r="L14" s="138"/>
      <c r="M14" s="138"/>
      <c r="N14" s="138"/>
      <c r="O14" s="138"/>
    </row>
    <row r="15" ht="21" customHeight="1" spans="1:15">
      <c r="A15" s="235" t="s">
        <v>114</v>
      </c>
      <c r="B15" s="235" t="s">
        <v>115</v>
      </c>
      <c r="C15" s="138">
        <v>534860</v>
      </c>
      <c r="D15" s="138">
        <v>534860</v>
      </c>
      <c r="E15" s="138">
        <v>534860</v>
      </c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ht="21" customHeight="1" spans="1:15">
      <c r="A16" s="234" t="s">
        <v>116</v>
      </c>
      <c r="B16" s="234" t="s">
        <v>117</v>
      </c>
      <c r="C16" s="138">
        <v>43123.2</v>
      </c>
      <c r="D16" s="138">
        <v>43123.2</v>
      </c>
      <c r="E16" s="138"/>
      <c r="F16" s="138">
        <v>43123.2</v>
      </c>
      <c r="G16" s="138"/>
      <c r="H16" s="138"/>
      <c r="I16" s="138"/>
      <c r="J16" s="138"/>
      <c r="K16" s="138"/>
      <c r="L16" s="138"/>
      <c r="M16" s="138"/>
      <c r="N16" s="138"/>
      <c r="O16" s="138"/>
    </row>
    <row r="17" ht="21" customHeight="1" spans="1:15">
      <c r="A17" s="235" t="s">
        <v>118</v>
      </c>
      <c r="B17" s="235" t="s">
        <v>119</v>
      </c>
      <c r="C17" s="138">
        <v>27115.2</v>
      </c>
      <c r="D17" s="138">
        <v>27115.2</v>
      </c>
      <c r="E17" s="138"/>
      <c r="F17" s="138">
        <v>27115.2</v>
      </c>
      <c r="G17" s="138"/>
      <c r="H17" s="138"/>
      <c r="I17" s="138"/>
      <c r="J17" s="138"/>
      <c r="K17" s="138"/>
      <c r="L17" s="138"/>
      <c r="M17" s="138"/>
      <c r="N17" s="138"/>
      <c r="O17" s="138"/>
    </row>
    <row r="18" ht="21" customHeight="1" spans="1:15">
      <c r="A18" s="235" t="s">
        <v>120</v>
      </c>
      <c r="B18" s="235" t="s">
        <v>121</v>
      </c>
      <c r="C18" s="138">
        <v>16008</v>
      </c>
      <c r="D18" s="138">
        <v>16008</v>
      </c>
      <c r="E18" s="138"/>
      <c r="F18" s="138">
        <v>16008</v>
      </c>
      <c r="G18" s="138"/>
      <c r="H18" s="138"/>
      <c r="I18" s="138"/>
      <c r="J18" s="138"/>
      <c r="K18" s="138"/>
      <c r="L18" s="138"/>
      <c r="M18" s="138"/>
      <c r="N18" s="138"/>
      <c r="O18" s="138"/>
    </row>
    <row r="19" ht="21" customHeight="1" spans="1:15">
      <c r="A19" s="117" t="s">
        <v>122</v>
      </c>
      <c r="B19" s="117" t="s">
        <v>123</v>
      </c>
      <c r="C19" s="138">
        <v>1861140</v>
      </c>
      <c r="D19" s="138">
        <v>1861140</v>
      </c>
      <c r="E19" s="138">
        <v>1861140</v>
      </c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ht="21" customHeight="1" spans="1:15">
      <c r="A20" s="234" t="s">
        <v>124</v>
      </c>
      <c r="B20" s="234" t="s">
        <v>125</v>
      </c>
      <c r="C20" s="138">
        <v>1861140</v>
      </c>
      <c r="D20" s="138">
        <v>1861140</v>
      </c>
      <c r="E20" s="138">
        <v>1861140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</row>
    <row r="21" ht="21" customHeight="1" spans="1:15">
      <c r="A21" s="235" t="s">
        <v>126</v>
      </c>
      <c r="B21" s="235" t="s">
        <v>127</v>
      </c>
      <c r="C21" s="138">
        <v>1023420</v>
      </c>
      <c r="D21" s="138">
        <v>1023420</v>
      </c>
      <c r="E21" s="138">
        <v>1023420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ht="21" customHeight="1" spans="1:15">
      <c r="A22" s="235" t="s">
        <v>128</v>
      </c>
      <c r="B22" s="235" t="s">
        <v>129</v>
      </c>
      <c r="C22" s="138">
        <v>789520</v>
      </c>
      <c r="D22" s="138">
        <v>789520</v>
      </c>
      <c r="E22" s="138">
        <v>789520</v>
      </c>
      <c r="F22" s="138"/>
      <c r="G22" s="138"/>
      <c r="H22" s="138"/>
      <c r="I22" s="138"/>
      <c r="J22" s="138"/>
      <c r="K22" s="138"/>
      <c r="L22" s="138"/>
      <c r="M22" s="138"/>
      <c r="N22" s="138"/>
      <c r="O22" s="138"/>
    </row>
    <row r="23" ht="21" customHeight="1" spans="1:15">
      <c r="A23" s="235" t="s">
        <v>130</v>
      </c>
      <c r="B23" s="235" t="s">
        <v>131</v>
      </c>
      <c r="C23" s="138">
        <v>48200</v>
      </c>
      <c r="D23" s="138">
        <v>48200</v>
      </c>
      <c r="E23" s="138">
        <v>48200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8"/>
    </row>
    <row r="24" ht="21" customHeight="1" spans="1:15">
      <c r="A24" s="117" t="s">
        <v>132</v>
      </c>
      <c r="B24" s="117" t="s">
        <v>133</v>
      </c>
      <c r="C24" s="138">
        <v>2000</v>
      </c>
      <c r="D24" s="138"/>
      <c r="E24" s="138"/>
      <c r="F24" s="138"/>
      <c r="G24" s="138"/>
      <c r="H24" s="138"/>
      <c r="I24" s="138"/>
      <c r="J24" s="138">
        <v>2000</v>
      </c>
      <c r="K24" s="138"/>
      <c r="L24" s="138"/>
      <c r="M24" s="138"/>
      <c r="N24" s="138"/>
      <c r="O24" s="138">
        <v>2000</v>
      </c>
    </row>
    <row r="25" ht="21" customHeight="1" spans="1:15">
      <c r="A25" s="234" t="s">
        <v>134</v>
      </c>
      <c r="B25" s="234" t="s">
        <v>135</v>
      </c>
      <c r="C25" s="138">
        <v>2000</v>
      </c>
      <c r="D25" s="138"/>
      <c r="E25" s="138"/>
      <c r="F25" s="138"/>
      <c r="G25" s="138"/>
      <c r="H25" s="138"/>
      <c r="I25" s="138"/>
      <c r="J25" s="138">
        <v>2000</v>
      </c>
      <c r="K25" s="138"/>
      <c r="L25" s="138"/>
      <c r="M25" s="138"/>
      <c r="N25" s="138"/>
      <c r="O25" s="138">
        <v>2000</v>
      </c>
    </row>
    <row r="26" ht="21" customHeight="1" spans="1:15">
      <c r="A26" s="235" t="s">
        <v>136</v>
      </c>
      <c r="B26" s="235" t="s">
        <v>135</v>
      </c>
      <c r="C26" s="138">
        <v>2000</v>
      </c>
      <c r="D26" s="138"/>
      <c r="E26" s="138"/>
      <c r="F26" s="138"/>
      <c r="G26" s="138"/>
      <c r="H26" s="138"/>
      <c r="I26" s="138"/>
      <c r="J26" s="138">
        <v>2000</v>
      </c>
      <c r="K26" s="138"/>
      <c r="L26" s="138"/>
      <c r="M26" s="138"/>
      <c r="N26" s="138"/>
      <c r="O26" s="138">
        <v>2000</v>
      </c>
    </row>
    <row r="27" ht="21" customHeight="1" spans="1:15">
      <c r="A27" s="117" t="s">
        <v>137</v>
      </c>
      <c r="B27" s="117" t="s">
        <v>138</v>
      </c>
      <c r="C27" s="138">
        <v>1556300</v>
      </c>
      <c r="D27" s="138">
        <v>1556300</v>
      </c>
      <c r="E27" s="138">
        <v>1556300</v>
      </c>
      <c r="F27" s="138"/>
      <c r="G27" s="138"/>
      <c r="H27" s="138"/>
      <c r="I27" s="138"/>
      <c r="J27" s="138"/>
      <c r="K27" s="138"/>
      <c r="L27" s="138"/>
      <c r="M27" s="138"/>
      <c r="N27" s="138"/>
      <c r="O27" s="138"/>
    </row>
    <row r="28" ht="21" customHeight="1" spans="1:15">
      <c r="A28" s="234" t="s">
        <v>139</v>
      </c>
      <c r="B28" s="234" t="s">
        <v>140</v>
      </c>
      <c r="C28" s="138">
        <v>1556300</v>
      </c>
      <c r="D28" s="138">
        <v>1556300</v>
      </c>
      <c r="E28" s="138">
        <v>1556300</v>
      </c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ht="21" customHeight="1" spans="1:15">
      <c r="A29" s="235" t="s">
        <v>141</v>
      </c>
      <c r="B29" s="235" t="s">
        <v>142</v>
      </c>
      <c r="C29" s="138">
        <v>1556300</v>
      </c>
      <c r="D29" s="138">
        <v>1556300</v>
      </c>
      <c r="E29" s="138">
        <v>1556300</v>
      </c>
      <c r="F29" s="138"/>
      <c r="G29" s="138"/>
      <c r="H29" s="138"/>
      <c r="I29" s="138"/>
      <c r="J29" s="138"/>
      <c r="K29" s="138"/>
      <c r="L29" s="138"/>
      <c r="M29" s="138"/>
      <c r="N29" s="138"/>
      <c r="O29" s="138"/>
    </row>
    <row r="30" ht="21" customHeight="1" spans="1:15">
      <c r="A30" s="236" t="s">
        <v>56</v>
      </c>
      <c r="B30" s="97"/>
      <c r="C30" s="138">
        <v>20737819.8</v>
      </c>
      <c r="D30" s="138">
        <v>20110819.8</v>
      </c>
      <c r="E30" s="138">
        <v>20067696.6</v>
      </c>
      <c r="F30" s="138">
        <v>43123.2</v>
      </c>
      <c r="G30" s="138"/>
      <c r="H30" s="138"/>
      <c r="I30" s="138"/>
      <c r="J30" s="138">
        <v>627000</v>
      </c>
      <c r="K30" s="138"/>
      <c r="L30" s="138"/>
      <c r="M30" s="138"/>
      <c r="N30" s="138"/>
      <c r="O30" s="138">
        <v>627000</v>
      </c>
    </row>
  </sheetData>
  <mergeCells count="12">
    <mergeCell ref="A1:O1"/>
    <mergeCell ref="A2:O2"/>
    <mergeCell ref="A3:B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C8" sqref="C8:I8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102"/>
      <c r="B1" s="106"/>
      <c r="C1" s="106"/>
      <c r="D1" s="106" t="s">
        <v>143</v>
      </c>
    </row>
    <row r="2" ht="41.25" customHeight="1" spans="1:4">
      <c r="A2" s="101" t="str">
        <f>"2026"&amp;"年部门财政拨款收支预算总表"</f>
        <v>2026年部门财政拨款收支预算总表</v>
      </c>
    </row>
    <row r="3" ht="17.25" customHeight="1" spans="1:4">
      <c r="A3" s="104" t="str">
        <f>"单位名称："&amp;"昆明市东川区第三小学"</f>
        <v>单位名称：昆明市东川区第三小学</v>
      </c>
      <c r="B3" s="216"/>
      <c r="D3" s="106" t="s">
        <v>2</v>
      </c>
    </row>
    <row r="4" ht="17.25" customHeight="1" spans="1:4">
      <c r="A4" s="217" t="s">
        <v>3</v>
      </c>
      <c r="B4" s="218"/>
      <c r="C4" s="217" t="s">
        <v>4</v>
      </c>
      <c r="D4" s="218"/>
    </row>
    <row r="5" ht="18.75" customHeight="1" spans="1:4">
      <c r="A5" s="217" t="s">
        <v>5</v>
      </c>
      <c r="B5" s="217" t="s">
        <v>6</v>
      </c>
      <c r="C5" s="217" t="s">
        <v>7</v>
      </c>
      <c r="D5" s="217" t="s">
        <v>6</v>
      </c>
    </row>
    <row r="6" ht="16.5" customHeight="1" spans="1:4">
      <c r="A6" s="219" t="s">
        <v>144</v>
      </c>
      <c r="B6" s="138">
        <v>20110819.8</v>
      </c>
      <c r="C6" s="219" t="s">
        <v>145</v>
      </c>
      <c r="D6" s="138">
        <v>20110819.8</v>
      </c>
    </row>
    <row r="7" ht="16.5" customHeight="1" spans="1:4">
      <c r="A7" s="219" t="s">
        <v>146</v>
      </c>
      <c r="B7" s="138">
        <v>20110819.8</v>
      </c>
      <c r="C7" s="219" t="s">
        <v>147</v>
      </c>
      <c r="D7" s="138"/>
    </row>
    <row r="8" ht="16.5" customHeight="1" spans="1:4">
      <c r="A8" s="219" t="s">
        <v>148</v>
      </c>
      <c r="B8" s="138"/>
      <c r="C8" s="219" t="s">
        <v>149</v>
      </c>
      <c r="D8" s="138"/>
    </row>
    <row r="9" ht="16.5" customHeight="1" spans="1:4">
      <c r="A9" s="219" t="s">
        <v>150</v>
      </c>
      <c r="B9" s="138"/>
      <c r="C9" s="219" t="s">
        <v>151</v>
      </c>
      <c r="D9" s="138"/>
    </row>
    <row r="10" ht="16.5" customHeight="1" spans="1:4">
      <c r="A10" s="219" t="s">
        <v>152</v>
      </c>
      <c r="B10" s="138"/>
      <c r="C10" s="219" t="s">
        <v>153</v>
      </c>
      <c r="D10" s="138"/>
    </row>
    <row r="11" ht="16.5" customHeight="1" spans="1:4">
      <c r="A11" s="219" t="s">
        <v>146</v>
      </c>
      <c r="B11" s="138"/>
      <c r="C11" s="219" t="s">
        <v>154</v>
      </c>
      <c r="D11" s="138">
        <v>13411096.6</v>
      </c>
    </row>
    <row r="12" ht="16.5" customHeight="1" spans="1:4">
      <c r="A12" s="27" t="s">
        <v>148</v>
      </c>
      <c r="B12" s="138"/>
      <c r="C12" s="126" t="s">
        <v>155</v>
      </c>
      <c r="D12" s="138"/>
    </row>
    <row r="13" ht="16.5" customHeight="1" spans="1:4">
      <c r="A13" s="27" t="s">
        <v>150</v>
      </c>
      <c r="B13" s="138"/>
      <c r="C13" s="126" t="s">
        <v>156</v>
      </c>
      <c r="D13" s="138"/>
    </row>
    <row r="14" ht="16.5" customHeight="1" spans="1:4">
      <c r="A14" s="220"/>
      <c r="B14" s="138"/>
      <c r="C14" s="126" t="s">
        <v>157</v>
      </c>
      <c r="D14" s="138">
        <v>3282283.2</v>
      </c>
    </row>
    <row r="15" ht="16.5" customHeight="1" spans="1:4">
      <c r="A15" s="220"/>
      <c r="B15" s="138"/>
      <c r="C15" s="126" t="s">
        <v>158</v>
      </c>
      <c r="D15" s="138">
        <v>1861140</v>
      </c>
    </row>
    <row r="16" ht="16.5" customHeight="1" spans="1:4">
      <c r="A16" s="220"/>
      <c r="B16" s="138"/>
      <c r="C16" s="126" t="s">
        <v>159</v>
      </c>
      <c r="D16" s="138"/>
    </row>
    <row r="17" ht="16.5" customHeight="1" spans="1:4">
      <c r="A17" s="220"/>
      <c r="B17" s="138"/>
      <c r="C17" s="126" t="s">
        <v>160</v>
      </c>
      <c r="D17" s="138"/>
    </row>
    <row r="18" ht="16.5" customHeight="1" spans="1:4">
      <c r="A18" s="220"/>
      <c r="B18" s="138"/>
      <c r="C18" s="126" t="s">
        <v>161</v>
      </c>
      <c r="D18" s="138"/>
    </row>
    <row r="19" ht="16.5" customHeight="1" spans="1:4">
      <c r="A19" s="220"/>
      <c r="B19" s="138"/>
      <c r="C19" s="126" t="s">
        <v>162</v>
      </c>
      <c r="D19" s="138"/>
    </row>
    <row r="20" ht="16.5" customHeight="1" spans="1:4">
      <c r="A20" s="220"/>
      <c r="B20" s="138"/>
      <c r="C20" s="126" t="s">
        <v>163</v>
      </c>
      <c r="D20" s="138"/>
    </row>
    <row r="21" ht="16.5" customHeight="1" spans="1:4">
      <c r="A21" s="220"/>
      <c r="B21" s="138"/>
      <c r="C21" s="126" t="s">
        <v>164</v>
      </c>
      <c r="D21" s="138"/>
    </row>
    <row r="22" ht="16.5" customHeight="1" spans="1:4">
      <c r="A22" s="220"/>
      <c r="B22" s="138"/>
      <c r="C22" s="126" t="s">
        <v>165</v>
      </c>
      <c r="D22" s="138"/>
    </row>
    <row r="23" ht="16.5" customHeight="1" spans="1:4">
      <c r="A23" s="220"/>
      <c r="B23" s="138"/>
      <c r="C23" s="126" t="s">
        <v>166</v>
      </c>
      <c r="D23" s="138"/>
    </row>
    <row r="24" ht="16.5" customHeight="1" spans="1:4">
      <c r="A24" s="220"/>
      <c r="B24" s="138"/>
      <c r="C24" s="126" t="s">
        <v>167</v>
      </c>
      <c r="D24" s="138"/>
    </row>
    <row r="25" ht="16.5" customHeight="1" spans="1:4">
      <c r="A25" s="220"/>
      <c r="B25" s="138"/>
      <c r="C25" s="126" t="s">
        <v>168</v>
      </c>
      <c r="D25" s="138">
        <v>1556300</v>
      </c>
    </row>
    <row r="26" ht="16.5" customHeight="1" spans="1:4">
      <c r="A26" s="220"/>
      <c r="B26" s="138"/>
      <c r="C26" s="126" t="s">
        <v>169</v>
      </c>
      <c r="D26" s="138"/>
    </row>
    <row r="27" ht="16.5" customHeight="1" spans="1:4">
      <c r="A27" s="220"/>
      <c r="B27" s="138"/>
      <c r="C27" s="126" t="s">
        <v>170</v>
      </c>
      <c r="D27" s="138"/>
    </row>
    <row r="28" ht="16.5" customHeight="1" spans="1:4">
      <c r="A28" s="220"/>
      <c r="B28" s="138"/>
      <c r="C28" s="126" t="s">
        <v>171</v>
      </c>
      <c r="D28" s="138"/>
    </row>
    <row r="29" ht="16.5" customHeight="1" spans="1:4">
      <c r="A29" s="220"/>
      <c r="B29" s="138"/>
      <c r="C29" s="126" t="s">
        <v>172</v>
      </c>
      <c r="D29" s="138"/>
    </row>
    <row r="30" ht="16.5" customHeight="1" spans="1:4">
      <c r="A30" s="220"/>
      <c r="B30" s="138"/>
      <c r="C30" s="126" t="s">
        <v>173</v>
      </c>
      <c r="D30" s="138"/>
    </row>
    <row r="31" ht="16.5" customHeight="1" spans="1:4">
      <c r="A31" s="220"/>
      <c r="B31" s="138"/>
      <c r="C31" s="27" t="s">
        <v>174</v>
      </c>
      <c r="D31" s="138"/>
    </row>
    <row r="32" ht="16.5" customHeight="1" spans="1:4">
      <c r="A32" s="220"/>
      <c r="B32" s="138"/>
      <c r="C32" s="27" t="s">
        <v>175</v>
      </c>
      <c r="D32" s="138"/>
    </row>
    <row r="33" ht="16.5" customHeight="1" spans="1:4">
      <c r="A33" s="220"/>
      <c r="B33" s="138"/>
      <c r="C33" s="23" t="s">
        <v>176</v>
      </c>
      <c r="D33" s="138"/>
    </row>
    <row r="34" ht="15" customHeight="1" spans="1:4">
      <c r="A34" s="221" t="s">
        <v>51</v>
      </c>
      <c r="B34" s="222">
        <v>20110819.8</v>
      </c>
      <c r="C34" s="221" t="s">
        <v>52</v>
      </c>
      <c r="D34" s="222">
        <v>20110819.8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C8" sqref="C8:I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90"/>
      <c r="F1" s="128"/>
      <c r="G1" s="191" t="s">
        <v>177</v>
      </c>
    </row>
    <row r="2" ht="41.25" customHeight="1" spans="1:7">
      <c r="A2" s="180" t="str">
        <f>"2026"&amp;"年一般公共预算支出预算表（按功能科目分类）"</f>
        <v>2026年一般公共预算支出预算表（按功能科目分类）</v>
      </c>
      <c r="B2" s="180"/>
      <c r="C2" s="180"/>
      <c r="D2" s="180"/>
      <c r="E2" s="180"/>
      <c r="F2" s="180"/>
      <c r="G2" s="180"/>
    </row>
    <row r="3" ht="18" customHeight="1" spans="1:7">
      <c r="A3" s="69" t="str">
        <f>"单位名称："&amp;"昆明市东川区第三小学"</f>
        <v>单位名称：昆明市东川区第三小学</v>
      </c>
      <c r="F3" s="177"/>
      <c r="G3" s="191" t="s">
        <v>2</v>
      </c>
    </row>
    <row r="4" ht="20.25" customHeight="1" spans="1:7">
      <c r="A4" s="211" t="s">
        <v>178</v>
      </c>
      <c r="B4" s="212"/>
      <c r="C4" s="181" t="s">
        <v>56</v>
      </c>
      <c r="D4" s="199" t="s">
        <v>76</v>
      </c>
      <c r="E4" s="15"/>
      <c r="F4" s="16"/>
      <c r="G4" s="193" t="s">
        <v>77</v>
      </c>
    </row>
    <row r="5" ht="20.25" customHeight="1" spans="1:7">
      <c r="A5" s="213" t="s">
        <v>73</v>
      </c>
      <c r="B5" s="213" t="s">
        <v>74</v>
      </c>
      <c r="C5" s="80"/>
      <c r="D5" s="18" t="s">
        <v>58</v>
      </c>
      <c r="E5" s="18" t="s">
        <v>179</v>
      </c>
      <c r="F5" s="18" t="s">
        <v>180</v>
      </c>
      <c r="G5" s="195"/>
    </row>
    <row r="6" ht="15" customHeight="1" spans="1:7">
      <c r="A6" s="26" t="s">
        <v>83</v>
      </c>
      <c r="B6" s="26" t="s">
        <v>84</v>
      </c>
      <c r="C6" s="26" t="s">
        <v>85</v>
      </c>
      <c r="D6" s="26" t="s">
        <v>86</v>
      </c>
      <c r="E6" s="26" t="s">
        <v>87</v>
      </c>
      <c r="F6" s="26" t="s">
        <v>88</v>
      </c>
      <c r="G6" s="26" t="s">
        <v>89</v>
      </c>
    </row>
    <row r="7" ht="18" customHeight="1" spans="1:7">
      <c r="A7" s="23" t="s">
        <v>98</v>
      </c>
      <c r="B7" s="23" t="s">
        <v>99</v>
      </c>
      <c r="C7" s="138">
        <v>13411096.6</v>
      </c>
      <c r="D7" s="138">
        <v>13411096.6</v>
      </c>
      <c r="E7" s="138">
        <v>13171096.6</v>
      </c>
      <c r="F7" s="138">
        <v>240000</v>
      </c>
      <c r="G7" s="138"/>
    </row>
    <row r="8" ht="18" customHeight="1" spans="1:7">
      <c r="A8" s="189" t="s">
        <v>100</v>
      </c>
      <c r="B8" s="189" t="s">
        <v>101</v>
      </c>
      <c r="C8" s="138">
        <v>13411096.6</v>
      </c>
      <c r="D8" s="138">
        <v>13411096.6</v>
      </c>
      <c r="E8" s="138">
        <v>13171096.6</v>
      </c>
      <c r="F8" s="138">
        <v>240000</v>
      </c>
      <c r="G8" s="138"/>
    </row>
    <row r="9" ht="18" customHeight="1" spans="1:7">
      <c r="A9" s="214" t="s">
        <v>102</v>
      </c>
      <c r="B9" s="214" t="s">
        <v>103</v>
      </c>
      <c r="C9" s="138">
        <v>13219375</v>
      </c>
      <c r="D9" s="138">
        <v>13219375</v>
      </c>
      <c r="E9" s="138">
        <v>12979375</v>
      </c>
      <c r="F9" s="138">
        <v>240000</v>
      </c>
      <c r="G9" s="138"/>
    </row>
    <row r="10" ht="18" customHeight="1" spans="1:7">
      <c r="A10" s="214" t="s">
        <v>104</v>
      </c>
      <c r="B10" s="214" t="s">
        <v>105</v>
      </c>
      <c r="C10" s="138">
        <v>191721.6</v>
      </c>
      <c r="D10" s="138">
        <v>191721.6</v>
      </c>
      <c r="E10" s="138">
        <v>191721.6</v>
      </c>
      <c r="F10" s="138"/>
      <c r="G10" s="138"/>
    </row>
    <row r="11" ht="18" customHeight="1" spans="1:7">
      <c r="A11" s="23" t="s">
        <v>106</v>
      </c>
      <c r="B11" s="23" t="s">
        <v>107</v>
      </c>
      <c r="C11" s="138">
        <v>3282283.2</v>
      </c>
      <c r="D11" s="138">
        <v>3239160</v>
      </c>
      <c r="E11" s="138">
        <v>3215160</v>
      </c>
      <c r="F11" s="138">
        <v>24000</v>
      </c>
      <c r="G11" s="138">
        <v>43123.2</v>
      </c>
    </row>
    <row r="12" ht="18" customHeight="1" spans="1:7">
      <c r="A12" s="189" t="s">
        <v>108</v>
      </c>
      <c r="B12" s="189" t="s">
        <v>109</v>
      </c>
      <c r="C12" s="138">
        <v>3239160</v>
      </c>
      <c r="D12" s="138">
        <v>3239160</v>
      </c>
      <c r="E12" s="138">
        <v>3215160</v>
      </c>
      <c r="F12" s="138">
        <v>24000</v>
      </c>
      <c r="G12" s="138"/>
    </row>
    <row r="13" ht="18" customHeight="1" spans="1:7">
      <c r="A13" s="214" t="s">
        <v>110</v>
      </c>
      <c r="B13" s="214" t="s">
        <v>111</v>
      </c>
      <c r="C13" s="138">
        <v>646800</v>
      </c>
      <c r="D13" s="138">
        <v>646800</v>
      </c>
      <c r="E13" s="138">
        <v>622800</v>
      </c>
      <c r="F13" s="138">
        <v>24000</v>
      </c>
      <c r="G13" s="138"/>
    </row>
    <row r="14" ht="18" customHeight="1" spans="1:7">
      <c r="A14" s="214" t="s">
        <v>112</v>
      </c>
      <c r="B14" s="214" t="s">
        <v>113</v>
      </c>
      <c r="C14" s="138">
        <v>2057500</v>
      </c>
      <c r="D14" s="138">
        <v>2057500</v>
      </c>
      <c r="E14" s="138">
        <v>2057500</v>
      </c>
      <c r="F14" s="138"/>
      <c r="G14" s="138"/>
    </row>
    <row r="15" ht="18" customHeight="1" spans="1:7">
      <c r="A15" s="214" t="s">
        <v>114</v>
      </c>
      <c r="B15" s="214" t="s">
        <v>115</v>
      </c>
      <c r="C15" s="138">
        <v>534860</v>
      </c>
      <c r="D15" s="138">
        <v>534860</v>
      </c>
      <c r="E15" s="138">
        <v>534860</v>
      </c>
      <c r="F15" s="138"/>
      <c r="G15" s="138"/>
    </row>
    <row r="16" ht="18" customHeight="1" spans="1:7">
      <c r="A16" s="189" t="s">
        <v>116</v>
      </c>
      <c r="B16" s="189" t="s">
        <v>117</v>
      </c>
      <c r="C16" s="138">
        <v>43123.2</v>
      </c>
      <c r="D16" s="138"/>
      <c r="E16" s="138"/>
      <c r="F16" s="138"/>
      <c r="G16" s="138">
        <v>43123.2</v>
      </c>
    </row>
    <row r="17" ht="18" customHeight="1" spans="1:7">
      <c r="A17" s="214" t="s">
        <v>118</v>
      </c>
      <c r="B17" s="214" t="s">
        <v>119</v>
      </c>
      <c r="C17" s="138">
        <v>27115.2</v>
      </c>
      <c r="D17" s="138"/>
      <c r="E17" s="138"/>
      <c r="F17" s="138"/>
      <c r="G17" s="138">
        <v>27115.2</v>
      </c>
    </row>
    <row r="18" ht="18" customHeight="1" spans="1:7">
      <c r="A18" s="214" t="s">
        <v>120</v>
      </c>
      <c r="B18" s="214" t="s">
        <v>121</v>
      </c>
      <c r="C18" s="138">
        <v>16008</v>
      </c>
      <c r="D18" s="138"/>
      <c r="E18" s="138"/>
      <c r="F18" s="138"/>
      <c r="G18" s="138">
        <v>16008</v>
      </c>
    </row>
    <row r="19" ht="18" customHeight="1" spans="1:7">
      <c r="A19" s="23" t="s">
        <v>122</v>
      </c>
      <c r="B19" s="23" t="s">
        <v>123</v>
      </c>
      <c r="C19" s="138">
        <v>1861140</v>
      </c>
      <c r="D19" s="138">
        <v>1861140</v>
      </c>
      <c r="E19" s="138">
        <v>1861140</v>
      </c>
      <c r="F19" s="138"/>
      <c r="G19" s="138"/>
    </row>
    <row r="20" ht="18" customHeight="1" spans="1:7">
      <c r="A20" s="189" t="s">
        <v>124</v>
      </c>
      <c r="B20" s="189" t="s">
        <v>125</v>
      </c>
      <c r="C20" s="138">
        <v>1861140</v>
      </c>
      <c r="D20" s="138">
        <v>1861140</v>
      </c>
      <c r="E20" s="138">
        <v>1861140</v>
      </c>
      <c r="F20" s="138"/>
      <c r="G20" s="138"/>
    </row>
    <row r="21" ht="18" customHeight="1" spans="1:7">
      <c r="A21" s="214" t="s">
        <v>126</v>
      </c>
      <c r="B21" s="214" t="s">
        <v>127</v>
      </c>
      <c r="C21" s="138">
        <v>1023420</v>
      </c>
      <c r="D21" s="138">
        <v>1023420</v>
      </c>
      <c r="E21" s="138">
        <v>1023420</v>
      </c>
      <c r="F21" s="138"/>
      <c r="G21" s="138"/>
    </row>
    <row r="22" ht="18" customHeight="1" spans="1:7">
      <c r="A22" s="214" t="s">
        <v>128</v>
      </c>
      <c r="B22" s="214" t="s">
        <v>129</v>
      </c>
      <c r="C22" s="138">
        <v>789520</v>
      </c>
      <c r="D22" s="138">
        <v>789520</v>
      </c>
      <c r="E22" s="138">
        <v>789520</v>
      </c>
      <c r="F22" s="138"/>
      <c r="G22" s="138"/>
    </row>
    <row r="23" ht="18" customHeight="1" spans="1:7">
      <c r="A23" s="214" t="s">
        <v>130</v>
      </c>
      <c r="B23" s="214" t="s">
        <v>131</v>
      </c>
      <c r="C23" s="138">
        <v>48200</v>
      </c>
      <c r="D23" s="138">
        <v>48200</v>
      </c>
      <c r="E23" s="138">
        <v>48200</v>
      </c>
      <c r="F23" s="138"/>
      <c r="G23" s="138"/>
    </row>
    <row r="24" ht="18" customHeight="1" spans="1:7">
      <c r="A24" s="23" t="s">
        <v>137</v>
      </c>
      <c r="B24" s="23" t="s">
        <v>138</v>
      </c>
      <c r="C24" s="138">
        <v>1556300</v>
      </c>
      <c r="D24" s="138">
        <v>1556300</v>
      </c>
      <c r="E24" s="138">
        <v>1556300</v>
      </c>
      <c r="F24" s="138"/>
      <c r="G24" s="138"/>
    </row>
    <row r="25" ht="18" customHeight="1" spans="1:7">
      <c r="A25" s="189" t="s">
        <v>139</v>
      </c>
      <c r="B25" s="189" t="s">
        <v>140</v>
      </c>
      <c r="C25" s="138">
        <v>1556300</v>
      </c>
      <c r="D25" s="138">
        <v>1556300</v>
      </c>
      <c r="E25" s="138">
        <v>1556300</v>
      </c>
      <c r="F25" s="138"/>
      <c r="G25" s="138"/>
    </row>
    <row r="26" ht="18" customHeight="1" spans="1:7">
      <c r="A26" s="214" t="s">
        <v>141</v>
      </c>
      <c r="B26" s="214" t="s">
        <v>142</v>
      </c>
      <c r="C26" s="138">
        <v>1556300</v>
      </c>
      <c r="D26" s="138">
        <v>1556300</v>
      </c>
      <c r="E26" s="138">
        <v>1556300</v>
      </c>
      <c r="F26" s="138"/>
      <c r="G26" s="138"/>
    </row>
    <row r="27" ht="18" customHeight="1" spans="1:7">
      <c r="A27" s="137" t="s">
        <v>181</v>
      </c>
      <c r="B27" s="215" t="s">
        <v>181</v>
      </c>
      <c r="C27" s="138">
        <v>20110819.8</v>
      </c>
      <c r="D27" s="138">
        <v>20067696.6</v>
      </c>
      <c r="E27" s="138">
        <v>19803696.6</v>
      </c>
      <c r="F27" s="138">
        <v>264000</v>
      </c>
      <c r="G27" s="138">
        <v>43123.2</v>
      </c>
    </row>
  </sheetData>
  <mergeCells count="6">
    <mergeCell ref="A2:G2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C8" sqref="C8:I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03"/>
      <c r="B1" s="103"/>
      <c r="C1" s="103"/>
      <c r="D1" s="103"/>
      <c r="E1" s="102"/>
      <c r="F1" s="207" t="s">
        <v>182</v>
      </c>
    </row>
    <row r="2" ht="41.25" customHeight="1" spans="1:6">
      <c r="A2" s="208" t="str">
        <f>"2026"&amp;"年一般公共预算“三公”经费支出预算表"</f>
        <v>2026年一般公共预算“三公”经费支出预算表</v>
      </c>
      <c r="B2" s="103"/>
      <c r="C2" s="103"/>
      <c r="D2" s="103"/>
      <c r="E2" s="102"/>
      <c r="F2" s="103"/>
    </row>
    <row r="3" customHeight="1" spans="1:6">
      <c r="A3" s="167" t="str">
        <f>"单位名称："&amp;"昆明市东川区第三小学"</f>
        <v>单位名称：昆明市东川区第三小学</v>
      </c>
      <c r="B3" s="209"/>
      <c r="D3" s="103"/>
      <c r="E3" s="102"/>
      <c r="F3" s="107" t="s">
        <v>2</v>
      </c>
    </row>
    <row r="4" ht="27" customHeight="1" spans="1:6">
      <c r="A4" s="108" t="s">
        <v>183</v>
      </c>
      <c r="B4" s="108" t="s">
        <v>184</v>
      </c>
      <c r="C4" s="110" t="s">
        <v>185</v>
      </c>
      <c r="D4" s="108"/>
      <c r="E4" s="109"/>
      <c r="F4" s="108" t="s">
        <v>186</v>
      </c>
    </row>
    <row r="5" ht="28.5" customHeight="1" spans="1:6">
      <c r="A5" s="210"/>
      <c r="B5" s="112"/>
      <c r="C5" s="109" t="s">
        <v>58</v>
      </c>
      <c r="D5" s="109" t="s">
        <v>187</v>
      </c>
      <c r="E5" s="109" t="s">
        <v>188</v>
      </c>
      <c r="F5" s="111"/>
    </row>
    <row r="6" ht="17.25" customHeight="1" spans="1:6">
      <c r="A6" s="116" t="s">
        <v>83</v>
      </c>
      <c r="B6" s="116" t="s">
        <v>84</v>
      </c>
      <c r="C6" s="116" t="s">
        <v>85</v>
      </c>
      <c r="D6" s="116" t="s">
        <v>86</v>
      </c>
      <c r="E6" s="116" t="s">
        <v>87</v>
      </c>
      <c r="F6" s="116" t="s">
        <v>88</v>
      </c>
    </row>
    <row r="7" ht="17.25" customHeight="1" spans="1:6">
      <c r="A7" s="138"/>
      <c r="B7" s="138"/>
      <c r="C7" s="138"/>
      <c r="D7" s="138"/>
      <c r="E7" s="138"/>
      <c r="F7" s="138"/>
    </row>
    <row r="8" customHeight="1" spans="1:6">
      <c r="B8" t="s">
        <v>189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0"/>
  <sheetViews>
    <sheetView showZeros="0" topLeftCell="H4" workbookViewId="0">
      <selection activeCell="C8" sqref="C8:I8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90"/>
      <c r="C1" s="196"/>
      <c r="E1" s="197"/>
      <c r="F1" s="197"/>
      <c r="G1" s="197"/>
      <c r="H1" s="197"/>
      <c r="I1" s="139"/>
      <c r="J1" s="139"/>
      <c r="K1" s="139"/>
      <c r="L1" s="139"/>
      <c r="M1" s="139"/>
      <c r="N1" s="139"/>
      <c r="O1" s="139"/>
      <c r="S1" s="139"/>
      <c r="W1" s="196"/>
      <c r="Y1" s="67" t="s">
        <v>190</v>
      </c>
    </row>
    <row r="2" ht="45.75" customHeight="1" spans="1:25">
      <c r="A2" s="124" t="str">
        <f>"2026"&amp;"年部门基本支出预算表"</f>
        <v>2026年部门基本支出预算表</v>
      </c>
      <c r="B2" s="68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68"/>
      <c r="Q2" s="68"/>
      <c r="R2" s="68"/>
      <c r="S2" s="124"/>
      <c r="T2" s="124"/>
      <c r="U2" s="124"/>
      <c r="V2" s="124"/>
      <c r="W2" s="124"/>
      <c r="X2" s="124"/>
      <c r="Y2" s="124"/>
    </row>
    <row r="3" ht="18.75" customHeight="1" spans="1:25">
      <c r="A3" s="69" t="str">
        <f>"单位名称："&amp;"昆明市东川区第三小学"</f>
        <v>单位名称：昆明市东川区第三小学</v>
      </c>
      <c r="B3" s="70"/>
      <c r="C3" s="198"/>
      <c r="D3" s="198"/>
      <c r="E3" s="198"/>
      <c r="F3" s="198"/>
      <c r="G3" s="198"/>
      <c r="H3" s="198"/>
      <c r="I3" s="144"/>
      <c r="J3" s="144"/>
      <c r="K3" s="144"/>
      <c r="L3" s="144"/>
      <c r="M3" s="144"/>
      <c r="N3" s="144"/>
      <c r="O3" s="144"/>
      <c r="P3" s="71"/>
      <c r="Q3" s="71"/>
      <c r="R3" s="71"/>
      <c r="S3" s="144"/>
      <c r="W3" s="196"/>
      <c r="Y3" s="67" t="s">
        <v>2</v>
      </c>
    </row>
    <row r="4" ht="18" customHeight="1" spans="1:25">
      <c r="A4" s="73" t="s">
        <v>191</v>
      </c>
      <c r="B4" s="73" t="s">
        <v>192</v>
      </c>
      <c r="C4" s="73" t="s">
        <v>193</v>
      </c>
      <c r="D4" s="73" t="s">
        <v>194</v>
      </c>
      <c r="E4" s="73" t="s">
        <v>195</v>
      </c>
      <c r="F4" s="73" t="s">
        <v>196</v>
      </c>
      <c r="G4" s="73" t="s">
        <v>197</v>
      </c>
      <c r="H4" s="73" t="s">
        <v>198</v>
      </c>
      <c r="I4" s="199" t="s">
        <v>199</v>
      </c>
      <c r="J4" s="150" t="s">
        <v>199</v>
      </c>
      <c r="K4" s="150"/>
      <c r="L4" s="150"/>
      <c r="M4" s="150"/>
      <c r="N4" s="150"/>
      <c r="O4" s="150"/>
      <c r="P4" s="15"/>
      <c r="Q4" s="15"/>
      <c r="R4" s="15"/>
      <c r="S4" s="149" t="s">
        <v>62</v>
      </c>
      <c r="T4" s="150" t="s">
        <v>63</v>
      </c>
      <c r="U4" s="150"/>
      <c r="V4" s="150"/>
      <c r="W4" s="150"/>
      <c r="X4" s="150"/>
      <c r="Y4" s="134"/>
    </row>
    <row r="5" ht="18" customHeight="1" spans="1:25">
      <c r="A5" s="75"/>
      <c r="B5" s="90"/>
      <c r="C5" s="183"/>
      <c r="D5" s="75"/>
      <c r="E5" s="75"/>
      <c r="F5" s="75"/>
      <c r="G5" s="75"/>
      <c r="H5" s="75"/>
      <c r="I5" s="181" t="s">
        <v>200</v>
      </c>
      <c r="J5" s="199" t="s">
        <v>59</v>
      </c>
      <c r="K5" s="150"/>
      <c r="L5" s="150"/>
      <c r="M5" s="150"/>
      <c r="N5" s="150"/>
      <c r="O5" s="134"/>
      <c r="P5" s="14" t="s">
        <v>201</v>
      </c>
      <c r="Q5" s="15"/>
      <c r="R5" s="16"/>
      <c r="S5" s="73" t="s">
        <v>62</v>
      </c>
      <c r="T5" s="199" t="s">
        <v>63</v>
      </c>
      <c r="U5" s="149" t="s">
        <v>65</v>
      </c>
      <c r="V5" s="150" t="s">
        <v>63</v>
      </c>
      <c r="W5" s="149" t="s">
        <v>67</v>
      </c>
      <c r="X5" s="149" t="s">
        <v>68</v>
      </c>
      <c r="Y5" s="200" t="s">
        <v>69</v>
      </c>
    </row>
    <row r="6" ht="19.5" customHeight="1" spans="1:25">
      <c r="A6" s="90"/>
      <c r="B6" s="90"/>
      <c r="C6" s="90"/>
      <c r="D6" s="90"/>
      <c r="E6" s="90"/>
      <c r="F6" s="90"/>
      <c r="G6" s="90"/>
      <c r="H6" s="90"/>
      <c r="I6" s="90"/>
      <c r="J6" s="201" t="s">
        <v>202</v>
      </c>
      <c r="K6" s="73"/>
      <c r="L6" s="73" t="s">
        <v>203</v>
      </c>
      <c r="M6" s="73" t="s">
        <v>204</v>
      </c>
      <c r="N6" s="73" t="s">
        <v>205</v>
      </c>
      <c r="O6" s="73" t="s">
        <v>206</v>
      </c>
      <c r="P6" s="73" t="s">
        <v>59</v>
      </c>
      <c r="Q6" s="73" t="s">
        <v>60</v>
      </c>
      <c r="R6" s="73" t="s">
        <v>61</v>
      </c>
      <c r="S6" s="90"/>
      <c r="T6" s="73" t="s">
        <v>58</v>
      </c>
      <c r="U6" s="73" t="s">
        <v>65</v>
      </c>
      <c r="V6" s="73" t="s">
        <v>207</v>
      </c>
      <c r="W6" s="73" t="s">
        <v>67</v>
      </c>
      <c r="X6" s="73" t="s">
        <v>68</v>
      </c>
      <c r="Y6" s="73" t="s">
        <v>69</v>
      </c>
    </row>
    <row r="7" ht="37.5" customHeight="1" spans="1:25">
      <c r="A7" s="202"/>
      <c r="B7" s="80"/>
      <c r="C7" s="202"/>
      <c r="D7" s="202"/>
      <c r="E7" s="202"/>
      <c r="F7" s="202"/>
      <c r="G7" s="202"/>
      <c r="H7" s="202"/>
      <c r="I7" s="202"/>
      <c r="J7" s="203" t="s">
        <v>58</v>
      </c>
      <c r="K7" s="204" t="s">
        <v>208</v>
      </c>
      <c r="L7" s="78" t="s">
        <v>209</v>
      </c>
      <c r="M7" s="78" t="s">
        <v>204</v>
      </c>
      <c r="N7" s="78" t="s">
        <v>205</v>
      </c>
      <c r="O7" s="78" t="s">
        <v>206</v>
      </c>
      <c r="P7" s="78" t="s">
        <v>204</v>
      </c>
      <c r="Q7" s="78" t="s">
        <v>205</v>
      </c>
      <c r="R7" s="78" t="s">
        <v>206</v>
      </c>
      <c r="S7" s="78" t="s">
        <v>62</v>
      </c>
      <c r="T7" s="78" t="s">
        <v>58</v>
      </c>
      <c r="U7" s="78" t="s">
        <v>65</v>
      </c>
      <c r="V7" s="78" t="s">
        <v>207</v>
      </c>
      <c r="W7" s="78" t="s">
        <v>67</v>
      </c>
      <c r="X7" s="78" t="s">
        <v>68</v>
      </c>
      <c r="Y7" s="78" t="s">
        <v>69</v>
      </c>
    </row>
    <row r="8" customHeight="1" spans="1:25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  <c r="N8" s="91">
        <v>14</v>
      </c>
      <c r="O8" s="91">
        <v>15</v>
      </c>
      <c r="P8" s="91">
        <v>16</v>
      </c>
      <c r="Q8" s="91">
        <v>17</v>
      </c>
      <c r="R8" s="91">
        <v>18</v>
      </c>
      <c r="S8" s="91">
        <v>19</v>
      </c>
      <c r="T8" s="91">
        <v>20</v>
      </c>
      <c r="U8" s="91">
        <v>21</v>
      </c>
      <c r="V8" s="91">
        <v>22</v>
      </c>
      <c r="W8" s="91">
        <v>23</v>
      </c>
      <c r="X8" s="91">
        <v>24</v>
      </c>
      <c r="Y8" s="91">
        <v>25</v>
      </c>
    </row>
    <row r="9" ht="20.25" customHeight="1" spans="1:25">
      <c r="A9" s="27" t="s">
        <v>210</v>
      </c>
      <c r="B9" s="27" t="s">
        <v>71</v>
      </c>
      <c r="C9" s="27" t="s">
        <v>211</v>
      </c>
      <c r="D9" s="27" t="s">
        <v>212</v>
      </c>
      <c r="E9" s="27" t="s">
        <v>102</v>
      </c>
      <c r="F9" s="27" t="s">
        <v>103</v>
      </c>
      <c r="G9" s="27" t="s">
        <v>213</v>
      </c>
      <c r="H9" s="27" t="s">
        <v>214</v>
      </c>
      <c r="I9" s="138">
        <v>6157932</v>
      </c>
      <c r="J9" s="138">
        <v>6157932</v>
      </c>
      <c r="K9" s="138"/>
      <c r="L9" s="138"/>
      <c r="M9" s="138"/>
      <c r="N9" s="138">
        <v>6157932</v>
      </c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</row>
    <row r="10" ht="20.25" customHeight="1" spans="1:25">
      <c r="A10" s="27" t="s">
        <v>210</v>
      </c>
      <c r="B10" s="27" t="s">
        <v>71</v>
      </c>
      <c r="C10" s="27" t="s">
        <v>211</v>
      </c>
      <c r="D10" s="27" t="s">
        <v>212</v>
      </c>
      <c r="E10" s="27" t="s">
        <v>102</v>
      </c>
      <c r="F10" s="27" t="s">
        <v>103</v>
      </c>
      <c r="G10" s="27" t="s">
        <v>215</v>
      </c>
      <c r="H10" s="27" t="s">
        <v>216</v>
      </c>
      <c r="I10" s="138">
        <v>348408</v>
      </c>
      <c r="J10" s="138">
        <v>348408</v>
      </c>
      <c r="K10" s="85"/>
      <c r="L10" s="85"/>
      <c r="M10" s="85"/>
      <c r="N10" s="138">
        <v>348408</v>
      </c>
      <c r="O10" s="85"/>
      <c r="P10" s="138"/>
      <c r="Q10" s="138"/>
      <c r="R10" s="138"/>
      <c r="S10" s="138"/>
      <c r="T10" s="138"/>
      <c r="U10" s="138"/>
      <c r="V10" s="138"/>
      <c r="W10" s="138"/>
      <c r="X10" s="138"/>
      <c r="Y10" s="138"/>
    </row>
    <row r="11" ht="20.25" customHeight="1" spans="1:25">
      <c r="A11" s="27" t="s">
        <v>210</v>
      </c>
      <c r="B11" s="27" t="s">
        <v>71</v>
      </c>
      <c r="C11" s="27" t="s">
        <v>211</v>
      </c>
      <c r="D11" s="27" t="s">
        <v>212</v>
      </c>
      <c r="E11" s="27" t="s">
        <v>102</v>
      </c>
      <c r="F11" s="27" t="s">
        <v>103</v>
      </c>
      <c r="G11" s="27" t="s">
        <v>217</v>
      </c>
      <c r="H11" s="27" t="s">
        <v>218</v>
      </c>
      <c r="I11" s="138">
        <v>513161</v>
      </c>
      <c r="J11" s="138">
        <v>513161</v>
      </c>
      <c r="K11" s="85"/>
      <c r="L11" s="85"/>
      <c r="M11" s="85"/>
      <c r="N11" s="138">
        <v>513161</v>
      </c>
      <c r="O11" s="85"/>
      <c r="P11" s="138"/>
      <c r="Q11" s="138"/>
      <c r="R11" s="138"/>
      <c r="S11" s="138"/>
      <c r="T11" s="138"/>
      <c r="U11" s="138"/>
      <c r="V11" s="138"/>
      <c r="W11" s="138"/>
      <c r="X11" s="138"/>
      <c r="Y11" s="138"/>
    </row>
    <row r="12" ht="20.25" customHeight="1" spans="1:25">
      <c r="A12" s="27" t="s">
        <v>210</v>
      </c>
      <c r="B12" s="27" t="s">
        <v>71</v>
      </c>
      <c r="C12" s="27" t="s">
        <v>211</v>
      </c>
      <c r="D12" s="27" t="s">
        <v>212</v>
      </c>
      <c r="E12" s="27" t="s">
        <v>102</v>
      </c>
      <c r="F12" s="27" t="s">
        <v>103</v>
      </c>
      <c r="G12" s="27" t="s">
        <v>219</v>
      </c>
      <c r="H12" s="27" t="s">
        <v>220</v>
      </c>
      <c r="I12" s="138">
        <v>1053096</v>
      </c>
      <c r="J12" s="138">
        <v>1053096</v>
      </c>
      <c r="K12" s="85"/>
      <c r="L12" s="85"/>
      <c r="M12" s="85"/>
      <c r="N12" s="138">
        <v>1053096</v>
      </c>
      <c r="O12" s="85"/>
      <c r="P12" s="138"/>
      <c r="Q12" s="138"/>
      <c r="R12" s="138"/>
      <c r="S12" s="138"/>
      <c r="T12" s="138"/>
      <c r="U12" s="138"/>
      <c r="V12" s="138"/>
      <c r="W12" s="138"/>
      <c r="X12" s="138"/>
      <c r="Y12" s="138"/>
    </row>
    <row r="13" ht="20.25" customHeight="1" spans="1:25">
      <c r="A13" s="27" t="s">
        <v>210</v>
      </c>
      <c r="B13" s="27" t="s">
        <v>71</v>
      </c>
      <c r="C13" s="27" t="s">
        <v>211</v>
      </c>
      <c r="D13" s="27" t="s">
        <v>212</v>
      </c>
      <c r="E13" s="27" t="s">
        <v>102</v>
      </c>
      <c r="F13" s="27" t="s">
        <v>103</v>
      </c>
      <c r="G13" s="27" t="s">
        <v>219</v>
      </c>
      <c r="H13" s="27" t="s">
        <v>220</v>
      </c>
      <c r="I13" s="138">
        <v>2070198</v>
      </c>
      <c r="J13" s="138">
        <v>2070198</v>
      </c>
      <c r="K13" s="85"/>
      <c r="L13" s="85"/>
      <c r="M13" s="85"/>
      <c r="N13" s="138">
        <v>2070198</v>
      </c>
      <c r="O13" s="85"/>
      <c r="P13" s="138"/>
      <c r="Q13" s="138"/>
      <c r="R13" s="138"/>
      <c r="S13" s="138"/>
      <c r="T13" s="138"/>
      <c r="U13" s="138"/>
      <c r="V13" s="138"/>
      <c r="W13" s="138"/>
      <c r="X13" s="138"/>
      <c r="Y13" s="138"/>
    </row>
    <row r="14" ht="20.25" customHeight="1" spans="1:25">
      <c r="A14" s="27" t="s">
        <v>210</v>
      </c>
      <c r="B14" s="27" t="s">
        <v>71</v>
      </c>
      <c r="C14" s="27" t="s">
        <v>211</v>
      </c>
      <c r="D14" s="27" t="s">
        <v>212</v>
      </c>
      <c r="E14" s="27" t="s">
        <v>102</v>
      </c>
      <c r="F14" s="27" t="s">
        <v>103</v>
      </c>
      <c r="G14" s="27" t="s">
        <v>219</v>
      </c>
      <c r="H14" s="27" t="s">
        <v>220</v>
      </c>
      <c r="I14" s="138">
        <v>1912380</v>
      </c>
      <c r="J14" s="138">
        <v>1912380</v>
      </c>
      <c r="K14" s="85"/>
      <c r="L14" s="85"/>
      <c r="M14" s="85"/>
      <c r="N14" s="138">
        <v>1912380</v>
      </c>
      <c r="O14" s="85"/>
      <c r="P14" s="138"/>
      <c r="Q14" s="138"/>
      <c r="R14" s="138"/>
      <c r="S14" s="138"/>
      <c r="T14" s="138"/>
      <c r="U14" s="138"/>
      <c r="V14" s="138"/>
      <c r="W14" s="138"/>
      <c r="X14" s="138"/>
      <c r="Y14" s="138"/>
    </row>
    <row r="15" ht="20.25" customHeight="1" spans="1:25">
      <c r="A15" s="27" t="s">
        <v>210</v>
      </c>
      <c r="B15" s="27" t="s">
        <v>71</v>
      </c>
      <c r="C15" s="27" t="s">
        <v>221</v>
      </c>
      <c r="D15" s="27" t="s">
        <v>222</v>
      </c>
      <c r="E15" s="27" t="s">
        <v>112</v>
      </c>
      <c r="F15" s="27" t="s">
        <v>113</v>
      </c>
      <c r="G15" s="27" t="s">
        <v>223</v>
      </c>
      <c r="H15" s="27" t="s">
        <v>224</v>
      </c>
      <c r="I15" s="138">
        <v>2057500</v>
      </c>
      <c r="J15" s="138">
        <v>2057500</v>
      </c>
      <c r="K15" s="85"/>
      <c r="L15" s="85"/>
      <c r="M15" s="85"/>
      <c r="N15" s="138">
        <v>2057500</v>
      </c>
      <c r="O15" s="85"/>
      <c r="P15" s="138"/>
      <c r="Q15" s="138"/>
      <c r="R15" s="138"/>
      <c r="S15" s="138"/>
      <c r="T15" s="138"/>
      <c r="U15" s="138"/>
      <c r="V15" s="138"/>
      <c r="W15" s="138"/>
      <c r="X15" s="138"/>
      <c r="Y15" s="138"/>
    </row>
    <row r="16" ht="20.25" customHeight="1" spans="1:25">
      <c r="A16" s="27" t="s">
        <v>210</v>
      </c>
      <c r="B16" s="27" t="s">
        <v>71</v>
      </c>
      <c r="C16" s="27" t="s">
        <v>221</v>
      </c>
      <c r="D16" s="27" t="s">
        <v>222</v>
      </c>
      <c r="E16" s="27" t="s">
        <v>114</v>
      </c>
      <c r="F16" s="27" t="s">
        <v>115</v>
      </c>
      <c r="G16" s="27" t="s">
        <v>225</v>
      </c>
      <c r="H16" s="27" t="s">
        <v>226</v>
      </c>
      <c r="I16" s="138">
        <v>534860</v>
      </c>
      <c r="J16" s="138">
        <v>534860</v>
      </c>
      <c r="K16" s="85"/>
      <c r="L16" s="85"/>
      <c r="M16" s="85"/>
      <c r="N16" s="138">
        <v>534860</v>
      </c>
      <c r="O16" s="85"/>
      <c r="P16" s="138"/>
      <c r="Q16" s="138"/>
      <c r="R16" s="138"/>
      <c r="S16" s="138"/>
      <c r="T16" s="138"/>
      <c r="U16" s="138"/>
      <c r="V16" s="138"/>
      <c r="W16" s="138"/>
      <c r="X16" s="138"/>
      <c r="Y16" s="138"/>
    </row>
    <row r="17" ht="20.25" customHeight="1" spans="1:25">
      <c r="A17" s="27" t="s">
        <v>210</v>
      </c>
      <c r="B17" s="27" t="s">
        <v>71</v>
      </c>
      <c r="C17" s="27" t="s">
        <v>221</v>
      </c>
      <c r="D17" s="27" t="s">
        <v>222</v>
      </c>
      <c r="E17" s="27" t="s">
        <v>126</v>
      </c>
      <c r="F17" s="27" t="s">
        <v>127</v>
      </c>
      <c r="G17" s="27" t="s">
        <v>227</v>
      </c>
      <c r="H17" s="27" t="s">
        <v>228</v>
      </c>
      <c r="I17" s="138">
        <v>20920</v>
      </c>
      <c r="J17" s="138">
        <v>20920</v>
      </c>
      <c r="K17" s="85"/>
      <c r="L17" s="85"/>
      <c r="M17" s="85"/>
      <c r="N17" s="138">
        <v>20920</v>
      </c>
      <c r="O17" s="85"/>
      <c r="P17" s="138"/>
      <c r="Q17" s="138"/>
      <c r="R17" s="138"/>
      <c r="S17" s="138"/>
      <c r="T17" s="138"/>
      <c r="U17" s="138"/>
      <c r="V17" s="138"/>
      <c r="W17" s="138"/>
      <c r="X17" s="138"/>
      <c r="Y17" s="138"/>
    </row>
    <row r="18" ht="20.25" customHeight="1" spans="1:25">
      <c r="A18" s="27" t="s">
        <v>210</v>
      </c>
      <c r="B18" s="27" t="s">
        <v>71</v>
      </c>
      <c r="C18" s="27" t="s">
        <v>221</v>
      </c>
      <c r="D18" s="27" t="s">
        <v>222</v>
      </c>
      <c r="E18" s="27" t="s">
        <v>126</v>
      </c>
      <c r="F18" s="27" t="s">
        <v>127</v>
      </c>
      <c r="G18" s="27" t="s">
        <v>227</v>
      </c>
      <c r="H18" s="27" t="s">
        <v>228</v>
      </c>
      <c r="I18" s="138">
        <v>1002500</v>
      </c>
      <c r="J18" s="138">
        <v>1002500</v>
      </c>
      <c r="K18" s="85"/>
      <c r="L18" s="85"/>
      <c r="M18" s="85"/>
      <c r="N18" s="138">
        <v>1002500</v>
      </c>
      <c r="O18" s="85"/>
      <c r="P18" s="138"/>
      <c r="Q18" s="138"/>
      <c r="R18" s="138"/>
      <c r="S18" s="138"/>
      <c r="T18" s="138"/>
      <c r="U18" s="138"/>
      <c r="V18" s="138"/>
      <c r="W18" s="138"/>
      <c r="X18" s="138"/>
      <c r="Y18" s="138"/>
    </row>
    <row r="19" ht="20.25" customHeight="1" spans="1:25">
      <c r="A19" s="27" t="s">
        <v>210</v>
      </c>
      <c r="B19" s="27" t="s">
        <v>71</v>
      </c>
      <c r="C19" s="27" t="s">
        <v>221</v>
      </c>
      <c r="D19" s="27" t="s">
        <v>222</v>
      </c>
      <c r="E19" s="27" t="s">
        <v>128</v>
      </c>
      <c r="F19" s="27" t="s">
        <v>129</v>
      </c>
      <c r="G19" s="27" t="s">
        <v>229</v>
      </c>
      <c r="H19" s="27" t="s">
        <v>230</v>
      </c>
      <c r="I19" s="138">
        <v>188120</v>
      </c>
      <c r="J19" s="138">
        <v>188120</v>
      </c>
      <c r="K19" s="85"/>
      <c r="L19" s="85"/>
      <c r="M19" s="85"/>
      <c r="N19" s="138">
        <v>188120</v>
      </c>
      <c r="O19" s="85"/>
      <c r="P19" s="138"/>
      <c r="Q19" s="138"/>
      <c r="R19" s="138"/>
      <c r="S19" s="138"/>
      <c r="T19" s="138"/>
      <c r="U19" s="138"/>
      <c r="V19" s="138"/>
      <c r="W19" s="138"/>
      <c r="X19" s="138"/>
      <c r="Y19" s="138"/>
    </row>
    <row r="20" ht="20.25" customHeight="1" spans="1:25">
      <c r="A20" s="27" t="s">
        <v>210</v>
      </c>
      <c r="B20" s="27" t="s">
        <v>71</v>
      </c>
      <c r="C20" s="27" t="s">
        <v>221</v>
      </c>
      <c r="D20" s="27" t="s">
        <v>222</v>
      </c>
      <c r="E20" s="27" t="s">
        <v>128</v>
      </c>
      <c r="F20" s="27" t="s">
        <v>129</v>
      </c>
      <c r="G20" s="27" t="s">
        <v>229</v>
      </c>
      <c r="H20" s="27" t="s">
        <v>230</v>
      </c>
      <c r="I20" s="138">
        <v>601400</v>
      </c>
      <c r="J20" s="138">
        <v>601400</v>
      </c>
      <c r="K20" s="85"/>
      <c r="L20" s="85"/>
      <c r="M20" s="85"/>
      <c r="N20" s="138">
        <v>601400</v>
      </c>
      <c r="O20" s="85"/>
      <c r="P20" s="138"/>
      <c r="Q20" s="138"/>
      <c r="R20" s="138"/>
      <c r="S20" s="138"/>
      <c r="T20" s="138"/>
      <c r="U20" s="138"/>
      <c r="V20" s="138"/>
      <c r="W20" s="138"/>
      <c r="X20" s="138"/>
      <c r="Y20" s="138"/>
    </row>
    <row r="21" ht="20.25" customHeight="1" spans="1:25">
      <c r="A21" s="27" t="s">
        <v>210</v>
      </c>
      <c r="B21" s="27" t="s">
        <v>71</v>
      </c>
      <c r="C21" s="27" t="s">
        <v>221</v>
      </c>
      <c r="D21" s="27" t="s">
        <v>222</v>
      </c>
      <c r="E21" s="27" t="s">
        <v>102</v>
      </c>
      <c r="F21" s="27" t="s">
        <v>103</v>
      </c>
      <c r="G21" s="27" t="s">
        <v>231</v>
      </c>
      <c r="H21" s="27" t="s">
        <v>232</v>
      </c>
      <c r="I21" s="138">
        <v>84200</v>
      </c>
      <c r="J21" s="138">
        <v>84200</v>
      </c>
      <c r="K21" s="85"/>
      <c r="L21" s="85"/>
      <c r="M21" s="85"/>
      <c r="N21" s="138">
        <v>84200</v>
      </c>
      <c r="O21" s="85"/>
      <c r="P21" s="138"/>
      <c r="Q21" s="138"/>
      <c r="R21" s="138"/>
      <c r="S21" s="138"/>
      <c r="T21" s="138"/>
      <c r="U21" s="138"/>
      <c r="V21" s="138"/>
      <c r="W21" s="138"/>
      <c r="X21" s="138"/>
      <c r="Y21" s="138"/>
    </row>
    <row r="22" ht="20.25" customHeight="1" spans="1:25">
      <c r="A22" s="27" t="s">
        <v>210</v>
      </c>
      <c r="B22" s="27" t="s">
        <v>71</v>
      </c>
      <c r="C22" s="27" t="s">
        <v>221</v>
      </c>
      <c r="D22" s="27" t="s">
        <v>222</v>
      </c>
      <c r="E22" s="27" t="s">
        <v>130</v>
      </c>
      <c r="F22" s="27" t="s">
        <v>131</v>
      </c>
      <c r="G22" s="27" t="s">
        <v>231</v>
      </c>
      <c r="H22" s="27" t="s">
        <v>232</v>
      </c>
      <c r="I22" s="138">
        <v>48200</v>
      </c>
      <c r="J22" s="138">
        <v>48200</v>
      </c>
      <c r="K22" s="85"/>
      <c r="L22" s="85"/>
      <c r="M22" s="85"/>
      <c r="N22" s="138">
        <v>48200</v>
      </c>
      <c r="O22" s="85"/>
      <c r="P22" s="138"/>
      <c r="Q22" s="138"/>
      <c r="R22" s="138"/>
      <c r="S22" s="138"/>
      <c r="T22" s="138"/>
      <c r="U22" s="138"/>
      <c r="V22" s="138"/>
      <c r="W22" s="138"/>
      <c r="X22" s="138"/>
      <c r="Y22" s="138"/>
    </row>
    <row r="23" ht="20.25" customHeight="1" spans="1:25">
      <c r="A23" s="27" t="s">
        <v>210</v>
      </c>
      <c r="B23" s="27" t="s">
        <v>71</v>
      </c>
      <c r="C23" s="27" t="s">
        <v>233</v>
      </c>
      <c r="D23" s="27" t="s">
        <v>142</v>
      </c>
      <c r="E23" s="27" t="s">
        <v>141</v>
      </c>
      <c r="F23" s="27" t="s">
        <v>142</v>
      </c>
      <c r="G23" s="27" t="s">
        <v>234</v>
      </c>
      <c r="H23" s="27" t="s">
        <v>142</v>
      </c>
      <c r="I23" s="138">
        <v>1556300</v>
      </c>
      <c r="J23" s="138">
        <v>1556300</v>
      </c>
      <c r="K23" s="85"/>
      <c r="L23" s="85"/>
      <c r="M23" s="85"/>
      <c r="N23" s="138">
        <v>1556300</v>
      </c>
      <c r="O23" s="85"/>
      <c r="P23" s="138"/>
      <c r="Q23" s="138"/>
      <c r="R23" s="138"/>
      <c r="S23" s="138"/>
      <c r="T23" s="138"/>
      <c r="U23" s="138"/>
      <c r="V23" s="138"/>
      <c r="W23" s="138"/>
      <c r="X23" s="138"/>
      <c r="Y23" s="138"/>
    </row>
    <row r="24" ht="20.25" customHeight="1" spans="1:25">
      <c r="A24" s="27" t="s">
        <v>210</v>
      </c>
      <c r="B24" s="27" t="s">
        <v>71</v>
      </c>
      <c r="C24" s="27" t="s">
        <v>235</v>
      </c>
      <c r="D24" s="27" t="s">
        <v>236</v>
      </c>
      <c r="E24" s="27" t="s">
        <v>110</v>
      </c>
      <c r="F24" s="27" t="s">
        <v>111</v>
      </c>
      <c r="G24" s="27" t="s">
        <v>237</v>
      </c>
      <c r="H24" s="27" t="s">
        <v>238</v>
      </c>
      <c r="I24" s="138">
        <v>24000</v>
      </c>
      <c r="J24" s="138">
        <v>24000</v>
      </c>
      <c r="K24" s="85"/>
      <c r="L24" s="85"/>
      <c r="M24" s="85"/>
      <c r="N24" s="138">
        <v>24000</v>
      </c>
      <c r="O24" s="85"/>
      <c r="P24" s="138"/>
      <c r="Q24" s="138"/>
      <c r="R24" s="138"/>
      <c r="S24" s="138"/>
      <c r="T24" s="138"/>
      <c r="U24" s="138"/>
      <c r="V24" s="138"/>
      <c r="W24" s="138"/>
      <c r="X24" s="138"/>
      <c r="Y24" s="138"/>
    </row>
    <row r="25" ht="20.25" customHeight="1" spans="1:25">
      <c r="A25" s="27" t="s">
        <v>210</v>
      </c>
      <c r="B25" s="27" t="s">
        <v>71</v>
      </c>
      <c r="C25" s="27" t="s">
        <v>239</v>
      </c>
      <c r="D25" s="27" t="s">
        <v>240</v>
      </c>
      <c r="E25" s="27" t="s">
        <v>110</v>
      </c>
      <c r="F25" s="27" t="s">
        <v>111</v>
      </c>
      <c r="G25" s="27" t="s">
        <v>241</v>
      </c>
      <c r="H25" s="27" t="s">
        <v>242</v>
      </c>
      <c r="I25" s="138">
        <v>622800</v>
      </c>
      <c r="J25" s="138">
        <v>622800</v>
      </c>
      <c r="K25" s="85"/>
      <c r="L25" s="85"/>
      <c r="M25" s="85"/>
      <c r="N25" s="138">
        <v>622800</v>
      </c>
      <c r="O25" s="85"/>
      <c r="P25" s="138"/>
      <c r="Q25" s="138"/>
      <c r="R25" s="138"/>
      <c r="S25" s="138"/>
      <c r="T25" s="138"/>
      <c r="U25" s="138"/>
      <c r="V25" s="138"/>
      <c r="W25" s="138"/>
      <c r="X25" s="138"/>
      <c r="Y25" s="138"/>
    </row>
    <row r="26" ht="20.25" customHeight="1" spans="1:25">
      <c r="A26" s="27" t="s">
        <v>210</v>
      </c>
      <c r="B26" s="27" t="s">
        <v>71</v>
      </c>
      <c r="C26" s="27" t="s">
        <v>243</v>
      </c>
      <c r="D26" s="27" t="s">
        <v>244</v>
      </c>
      <c r="E26" s="27" t="s">
        <v>102</v>
      </c>
      <c r="F26" s="27" t="s">
        <v>103</v>
      </c>
      <c r="G26" s="27" t="s">
        <v>245</v>
      </c>
      <c r="H26" s="27" t="s">
        <v>244</v>
      </c>
      <c r="I26" s="138">
        <v>240000</v>
      </c>
      <c r="J26" s="138">
        <v>240000</v>
      </c>
      <c r="K26" s="85"/>
      <c r="L26" s="85"/>
      <c r="M26" s="85"/>
      <c r="N26" s="138">
        <v>240000</v>
      </c>
      <c r="O26" s="85"/>
      <c r="P26" s="138"/>
      <c r="Q26" s="138"/>
      <c r="R26" s="138"/>
      <c r="S26" s="138"/>
      <c r="T26" s="138"/>
      <c r="U26" s="138"/>
      <c r="V26" s="138"/>
      <c r="W26" s="138"/>
      <c r="X26" s="138"/>
      <c r="Y26" s="138"/>
    </row>
    <row r="27" ht="20.25" customHeight="1" spans="1:25">
      <c r="A27" s="27" t="s">
        <v>210</v>
      </c>
      <c r="B27" s="27" t="s">
        <v>71</v>
      </c>
      <c r="C27" s="27" t="s">
        <v>246</v>
      </c>
      <c r="D27" s="27" t="s">
        <v>247</v>
      </c>
      <c r="E27" s="27" t="s">
        <v>102</v>
      </c>
      <c r="F27" s="27" t="s">
        <v>103</v>
      </c>
      <c r="G27" s="27" t="s">
        <v>219</v>
      </c>
      <c r="H27" s="27" t="s">
        <v>220</v>
      </c>
      <c r="I27" s="138">
        <v>840000</v>
      </c>
      <c r="J27" s="138">
        <v>840000</v>
      </c>
      <c r="K27" s="85"/>
      <c r="L27" s="85"/>
      <c r="M27" s="85"/>
      <c r="N27" s="138">
        <v>840000</v>
      </c>
      <c r="O27" s="85"/>
      <c r="P27" s="138"/>
      <c r="Q27" s="138"/>
      <c r="R27" s="138"/>
      <c r="S27" s="138"/>
      <c r="T27" s="138"/>
      <c r="U27" s="138"/>
      <c r="V27" s="138"/>
      <c r="W27" s="138"/>
      <c r="X27" s="138"/>
      <c r="Y27" s="138"/>
    </row>
    <row r="28" ht="20.25" customHeight="1" spans="1:25">
      <c r="A28" s="27" t="s">
        <v>210</v>
      </c>
      <c r="B28" s="27" t="s">
        <v>71</v>
      </c>
      <c r="C28" s="27" t="s">
        <v>248</v>
      </c>
      <c r="D28" s="27" t="s">
        <v>249</v>
      </c>
      <c r="E28" s="27" t="s">
        <v>104</v>
      </c>
      <c r="F28" s="27" t="s">
        <v>105</v>
      </c>
      <c r="G28" s="27" t="s">
        <v>250</v>
      </c>
      <c r="H28" s="27" t="s">
        <v>251</v>
      </c>
      <c r="I28" s="138">
        <v>69552</v>
      </c>
      <c r="J28" s="138">
        <v>69552</v>
      </c>
      <c r="K28" s="85"/>
      <c r="L28" s="85"/>
      <c r="M28" s="85"/>
      <c r="N28" s="138">
        <v>69552</v>
      </c>
      <c r="O28" s="85"/>
      <c r="P28" s="138"/>
      <c r="Q28" s="138"/>
      <c r="R28" s="138"/>
      <c r="S28" s="138"/>
      <c r="T28" s="138"/>
      <c r="U28" s="138"/>
      <c r="V28" s="138"/>
      <c r="W28" s="138"/>
      <c r="X28" s="138"/>
      <c r="Y28" s="138"/>
    </row>
    <row r="29" ht="20.25" customHeight="1" spans="1:25">
      <c r="A29" s="27" t="s">
        <v>210</v>
      </c>
      <c r="B29" s="27" t="s">
        <v>71</v>
      </c>
      <c r="C29" s="27" t="s">
        <v>248</v>
      </c>
      <c r="D29" s="27" t="s">
        <v>249</v>
      </c>
      <c r="E29" s="27" t="s">
        <v>104</v>
      </c>
      <c r="F29" s="27" t="s">
        <v>105</v>
      </c>
      <c r="G29" s="27" t="s">
        <v>250</v>
      </c>
      <c r="H29" s="27" t="s">
        <v>251</v>
      </c>
      <c r="I29" s="138">
        <v>122169.6</v>
      </c>
      <c r="J29" s="138">
        <v>122169.6</v>
      </c>
      <c r="K29" s="85"/>
      <c r="L29" s="85"/>
      <c r="M29" s="85"/>
      <c r="N29" s="138">
        <v>122169.6</v>
      </c>
      <c r="O29" s="85"/>
      <c r="P29" s="138"/>
      <c r="Q29" s="138"/>
      <c r="R29" s="138"/>
      <c r="S29" s="138"/>
      <c r="T29" s="138"/>
      <c r="U29" s="138"/>
      <c r="V29" s="138"/>
      <c r="W29" s="138"/>
      <c r="X29" s="138"/>
      <c r="Y29" s="138"/>
    </row>
    <row r="30" ht="17.25" customHeight="1" spans="1:25">
      <c r="A30" s="95" t="s">
        <v>181</v>
      </c>
      <c r="B30" s="96"/>
      <c r="C30" s="205"/>
      <c r="D30" s="205"/>
      <c r="E30" s="205"/>
      <c r="F30" s="205"/>
      <c r="G30" s="205"/>
      <c r="H30" s="206"/>
      <c r="I30" s="138">
        <v>20067696.6</v>
      </c>
      <c r="J30" s="138">
        <v>20067696.6</v>
      </c>
      <c r="K30" s="138"/>
      <c r="L30" s="138"/>
      <c r="M30" s="138"/>
      <c r="N30" s="138">
        <v>20067696.6</v>
      </c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C8" sqref="C8:I8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90"/>
      <c r="E1" s="66"/>
      <c r="F1" s="66"/>
      <c r="G1" s="66"/>
      <c r="H1" s="66"/>
      <c r="U1" s="190"/>
      <c r="W1" s="191" t="s">
        <v>252</v>
      </c>
    </row>
    <row r="2" ht="46.5" customHeight="1" spans="1:23">
      <c r="A2" s="68" t="str">
        <f>"2026"&amp;"年部门项目支出预算表"</f>
        <v>2026年部门项目支出预算表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ht="13.5" customHeight="1" spans="1:23">
      <c r="A3" s="69" t="str">
        <f>"单位名称："&amp;"昆明市东川区第三小学"</f>
        <v>单位名称：昆明市东川区第三小学</v>
      </c>
      <c r="B3" s="70"/>
      <c r="C3" s="70"/>
      <c r="D3" s="70"/>
      <c r="E3" s="70"/>
      <c r="F3" s="70"/>
      <c r="G3" s="70"/>
      <c r="H3" s="70"/>
      <c r="I3" s="71"/>
      <c r="J3" s="71"/>
      <c r="K3" s="71"/>
      <c r="L3" s="71"/>
      <c r="M3" s="71"/>
      <c r="N3" s="71"/>
      <c r="O3" s="71"/>
      <c r="P3" s="71"/>
      <c r="Q3" s="71"/>
      <c r="U3" s="190"/>
      <c r="W3" s="168" t="s">
        <v>2</v>
      </c>
    </row>
    <row r="4" ht="21.75" customHeight="1" spans="1:23">
      <c r="A4" s="73" t="s">
        <v>253</v>
      </c>
      <c r="B4" s="74" t="s">
        <v>193</v>
      </c>
      <c r="C4" s="73" t="s">
        <v>194</v>
      </c>
      <c r="D4" s="73" t="s">
        <v>254</v>
      </c>
      <c r="E4" s="74" t="s">
        <v>195</v>
      </c>
      <c r="F4" s="74" t="s">
        <v>196</v>
      </c>
      <c r="G4" s="74" t="s">
        <v>255</v>
      </c>
      <c r="H4" s="74" t="s">
        <v>256</v>
      </c>
      <c r="I4" s="89" t="s">
        <v>56</v>
      </c>
      <c r="J4" s="14" t="s">
        <v>257</v>
      </c>
      <c r="K4" s="15"/>
      <c r="L4" s="15"/>
      <c r="M4" s="16"/>
      <c r="N4" s="14" t="s">
        <v>201</v>
      </c>
      <c r="O4" s="15"/>
      <c r="P4" s="16"/>
      <c r="Q4" s="74" t="s">
        <v>62</v>
      </c>
      <c r="R4" s="14" t="s">
        <v>63</v>
      </c>
      <c r="S4" s="15"/>
      <c r="T4" s="15"/>
      <c r="U4" s="15"/>
      <c r="V4" s="15"/>
      <c r="W4" s="16"/>
    </row>
    <row r="5" ht="21.75" customHeight="1" spans="1:23">
      <c r="A5" s="75"/>
      <c r="B5" s="90"/>
      <c r="C5" s="75"/>
      <c r="D5" s="75"/>
      <c r="E5" s="76"/>
      <c r="F5" s="76"/>
      <c r="G5" s="76"/>
      <c r="H5" s="76"/>
      <c r="I5" s="90"/>
      <c r="J5" s="192" t="s">
        <v>59</v>
      </c>
      <c r="K5" s="193"/>
      <c r="L5" s="74" t="s">
        <v>60</v>
      </c>
      <c r="M5" s="74" t="s">
        <v>61</v>
      </c>
      <c r="N5" s="74" t="s">
        <v>59</v>
      </c>
      <c r="O5" s="74" t="s">
        <v>60</v>
      </c>
      <c r="P5" s="74" t="s">
        <v>61</v>
      </c>
      <c r="Q5" s="76"/>
      <c r="R5" s="74" t="s">
        <v>58</v>
      </c>
      <c r="S5" s="74" t="s">
        <v>65</v>
      </c>
      <c r="T5" s="74" t="s">
        <v>207</v>
      </c>
      <c r="U5" s="74" t="s">
        <v>67</v>
      </c>
      <c r="V5" s="74" t="s">
        <v>68</v>
      </c>
      <c r="W5" s="74" t="s">
        <v>69</v>
      </c>
    </row>
    <row r="6" ht="21" customHeight="1" spans="1:23">
      <c r="A6" s="90"/>
      <c r="B6" s="90"/>
      <c r="C6" s="90"/>
      <c r="D6" s="90"/>
      <c r="E6" s="90"/>
      <c r="F6" s="90"/>
      <c r="G6" s="90"/>
      <c r="H6" s="90"/>
      <c r="I6" s="90"/>
      <c r="J6" s="194" t="s">
        <v>58</v>
      </c>
      <c r="K6" s="195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</row>
    <row r="7" ht="39.75" customHeight="1" spans="1:23">
      <c r="A7" s="78"/>
      <c r="B7" s="80"/>
      <c r="C7" s="78"/>
      <c r="D7" s="78"/>
      <c r="E7" s="79"/>
      <c r="F7" s="79"/>
      <c r="G7" s="79"/>
      <c r="H7" s="79"/>
      <c r="I7" s="80"/>
      <c r="J7" s="22" t="s">
        <v>58</v>
      </c>
      <c r="K7" s="22" t="s">
        <v>258</v>
      </c>
      <c r="L7" s="79"/>
      <c r="M7" s="79"/>
      <c r="N7" s="79"/>
      <c r="O7" s="79"/>
      <c r="P7" s="79"/>
      <c r="Q7" s="79"/>
      <c r="R7" s="79"/>
      <c r="S7" s="79"/>
      <c r="T7" s="79"/>
      <c r="U7" s="80"/>
      <c r="V7" s="79"/>
      <c r="W7" s="79"/>
    </row>
    <row r="8" ht="15" customHeight="1" spans="1:23">
      <c r="A8" s="81">
        <v>1</v>
      </c>
      <c r="B8" s="81">
        <v>2</v>
      </c>
      <c r="C8" s="81">
        <v>3</v>
      </c>
      <c r="D8" s="81">
        <v>4</v>
      </c>
      <c r="E8" s="81">
        <v>5</v>
      </c>
      <c r="F8" s="81">
        <v>6</v>
      </c>
      <c r="G8" s="81">
        <v>7</v>
      </c>
      <c r="H8" s="81">
        <v>8</v>
      </c>
      <c r="I8" s="81">
        <v>9</v>
      </c>
      <c r="J8" s="81">
        <v>10</v>
      </c>
      <c r="K8" s="81">
        <v>11</v>
      </c>
      <c r="L8" s="91">
        <v>12</v>
      </c>
      <c r="M8" s="91">
        <v>13</v>
      </c>
      <c r="N8" s="91">
        <v>14</v>
      </c>
      <c r="O8" s="91">
        <v>15</v>
      </c>
      <c r="P8" s="91">
        <v>16</v>
      </c>
      <c r="Q8" s="91">
        <v>17</v>
      </c>
      <c r="R8" s="91">
        <v>18</v>
      </c>
      <c r="S8" s="91">
        <v>19</v>
      </c>
      <c r="T8" s="91">
        <v>20</v>
      </c>
      <c r="U8" s="81">
        <v>21</v>
      </c>
      <c r="V8" s="91">
        <v>22</v>
      </c>
      <c r="W8" s="81">
        <v>23</v>
      </c>
    </row>
    <row r="9" ht="21.75" customHeight="1" spans="1:23">
      <c r="A9" s="126" t="s">
        <v>259</v>
      </c>
      <c r="B9" s="126" t="s">
        <v>260</v>
      </c>
      <c r="C9" s="126" t="s">
        <v>261</v>
      </c>
      <c r="D9" s="126" t="s">
        <v>71</v>
      </c>
      <c r="E9" s="126" t="s">
        <v>120</v>
      </c>
      <c r="F9" s="126" t="s">
        <v>121</v>
      </c>
      <c r="G9" s="126" t="s">
        <v>262</v>
      </c>
      <c r="H9" s="126" t="s">
        <v>263</v>
      </c>
      <c r="I9" s="138">
        <v>16008</v>
      </c>
      <c r="J9" s="138">
        <v>16008</v>
      </c>
      <c r="K9" s="138">
        <v>16008</v>
      </c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21.75" customHeight="1" spans="1:23">
      <c r="A10" s="126" t="s">
        <v>259</v>
      </c>
      <c r="B10" s="126" t="s">
        <v>264</v>
      </c>
      <c r="C10" s="126" t="s">
        <v>265</v>
      </c>
      <c r="D10" s="126" t="s">
        <v>71</v>
      </c>
      <c r="E10" s="126" t="s">
        <v>118</v>
      </c>
      <c r="F10" s="126" t="s">
        <v>119</v>
      </c>
      <c r="G10" s="126" t="s">
        <v>241</v>
      </c>
      <c r="H10" s="126" t="s">
        <v>242</v>
      </c>
      <c r="I10" s="138">
        <v>27115.2</v>
      </c>
      <c r="J10" s="138">
        <v>27115.2</v>
      </c>
      <c r="K10" s="138">
        <v>27115.2</v>
      </c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21.75" customHeight="1" spans="1:23">
      <c r="A11" s="126" t="s">
        <v>266</v>
      </c>
      <c r="B11" s="126" t="s">
        <v>267</v>
      </c>
      <c r="C11" s="126" t="s">
        <v>268</v>
      </c>
      <c r="D11" s="126" t="s">
        <v>71</v>
      </c>
      <c r="E11" s="126" t="s">
        <v>104</v>
      </c>
      <c r="F11" s="126" t="s">
        <v>105</v>
      </c>
      <c r="G11" s="126" t="s">
        <v>269</v>
      </c>
      <c r="H11" s="126" t="s">
        <v>82</v>
      </c>
      <c r="I11" s="138">
        <v>625000</v>
      </c>
      <c r="J11" s="138"/>
      <c r="K11" s="138"/>
      <c r="L11" s="138"/>
      <c r="M11" s="138"/>
      <c r="N11" s="138"/>
      <c r="O11" s="138"/>
      <c r="P11" s="138"/>
      <c r="Q11" s="138"/>
      <c r="R11" s="138">
        <v>625000</v>
      </c>
      <c r="S11" s="138"/>
      <c r="T11" s="138"/>
      <c r="U11" s="138"/>
      <c r="V11" s="138"/>
      <c r="W11" s="138">
        <v>625000</v>
      </c>
    </row>
    <row r="12" ht="21.75" customHeight="1" spans="1:23">
      <c r="A12" s="126" t="s">
        <v>266</v>
      </c>
      <c r="B12" s="126" t="s">
        <v>270</v>
      </c>
      <c r="C12" s="126" t="s">
        <v>271</v>
      </c>
      <c r="D12" s="126" t="s">
        <v>71</v>
      </c>
      <c r="E12" s="126" t="s">
        <v>136</v>
      </c>
      <c r="F12" s="126" t="s">
        <v>135</v>
      </c>
      <c r="G12" s="126" t="s">
        <v>269</v>
      </c>
      <c r="H12" s="126" t="s">
        <v>82</v>
      </c>
      <c r="I12" s="138">
        <v>2000</v>
      </c>
      <c r="J12" s="138"/>
      <c r="K12" s="138"/>
      <c r="L12" s="138"/>
      <c r="M12" s="138"/>
      <c r="N12" s="138"/>
      <c r="O12" s="138"/>
      <c r="P12" s="138"/>
      <c r="Q12" s="138"/>
      <c r="R12" s="138">
        <v>2000</v>
      </c>
      <c r="S12" s="138"/>
      <c r="T12" s="138"/>
      <c r="U12" s="138"/>
      <c r="V12" s="138"/>
      <c r="W12" s="138">
        <v>2000</v>
      </c>
    </row>
    <row r="13" ht="18.75" customHeight="1" spans="1:23">
      <c r="A13" s="95" t="s">
        <v>181</v>
      </c>
      <c r="B13" s="96"/>
      <c r="C13" s="96"/>
      <c r="D13" s="96"/>
      <c r="E13" s="96"/>
      <c r="F13" s="96"/>
      <c r="G13" s="96"/>
      <c r="H13" s="97"/>
      <c r="I13" s="138">
        <v>670123.2</v>
      </c>
      <c r="J13" s="138">
        <v>43123.2</v>
      </c>
      <c r="K13" s="138">
        <v>43123.2</v>
      </c>
      <c r="L13" s="138"/>
      <c r="M13" s="138"/>
      <c r="N13" s="138"/>
      <c r="O13" s="138"/>
      <c r="P13" s="138"/>
      <c r="Q13" s="138"/>
      <c r="R13" s="138">
        <v>627000</v>
      </c>
      <c r="S13" s="138"/>
      <c r="T13" s="138"/>
      <c r="U13" s="138"/>
      <c r="V13" s="138"/>
      <c r="W13" s="138">
        <v>627000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workbookViewId="0">
      <selection activeCell="C8" sqref="C8:I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67" t="s">
        <v>272</v>
      </c>
    </row>
    <row r="2" ht="39.75" customHeight="1" spans="1:10">
      <c r="A2" s="123" t="str">
        <f>"2026"&amp;"年部门项目支出绩效目标表"</f>
        <v>2026年部门项目支出绩效目标表</v>
      </c>
      <c r="B2" s="68"/>
      <c r="C2" s="68"/>
      <c r="D2" s="68"/>
      <c r="E2" s="68"/>
      <c r="F2" s="124"/>
      <c r="G2" s="68"/>
      <c r="H2" s="124"/>
      <c r="I2" s="124"/>
      <c r="J2" s="68"/>
    </row>
    <row r="3" ht="17.25" customHeight="1" spans="1:10">
      <c r="A3" s="69" t="str">
        <f>"单位名称："&amp;"昆明市东川区第三小学"</f>
        <v>单位名称：昆明市东川区第三小学</v>
      </c>
    </row>
    <row r="4" ht="44.25" customHeight="1" spans="1:10">
      <c r="A4" s="22" t="s">
        <v>194</v>
      </c>
      <c r="B4" s="22" t="s">
        <v>273</v>
      </c>
      <c r="C4" s="22" t="s">
        <v>274</v>
      </c>
      <c r="D4" s="22" t="s">
        <v>275</v>
      </c>
      <c r="E4" s="22" t="s">
        <v>276</v>
      </c>
      <c r="F4" s="125" t="s">
        <v>277</v>
      </c>
      <c r="G4" s="22" t="s">
        <v>278</v>
      </c>
      <c r="H4" s="125" t="s">
        <v>279</v>
      </c>
      <c r="I4" s="125" t="s">
        <v>280</v>
      </c>
      <c r="J4" s="22" t="s">
        <v>281</v>
      </c>
    </row>
    <row r="5" ht="18.75" customHeight="1" spans="1:10">
      <c r="A5" s="188">
        <v>1</v>
      </c>
      <c r="B5" s="188">
        <v>2</v>
      </c>
      <c r="C5" s="188">
        <v>3</v>
      </c>
      <c r="D5" s="188">
        <v>4</v>
      </c>
      <c r="E5" s="188">
        <v>5</v>
      </c>
      <c r="F5" s="91">
        <v>6</v>
      </c>
      <c r="G5" s="188">
        <v>7</v>
      </c>
      <c r="H5" s="91">
        <v>8</v>
      </c>
      <c r="I5" s="91">
        <v>9</v>
      </c>
      <c r="J5" s="188">
        <v>10</v>
      </c>
    </row>
    <row r="6" ht="42" customHeight="1" spans="1:10">
      <c r="A6" s="23" t="s">
        <v>71</v>
      </c>
      <c r="B6" s="126"/>
      <c r="C6" s="126"/>
      <c r="D6" s="126"/>
      <c r="E6" s="115"/>
      <c r="F6" s="127"/>
      <c r="G6" s="115"/>
      <c r="H6" s="127"/>
      <c r="I6" s="127"/>
      <c r="J6" s="115"/>
    </row>
    <row r="7" ht="42" customHeight="1" spans="1:10">
      <c r="A7" s="189" t="s">
        <v>268</v>
      </c>
      <c r="B7" s="82" t="s">
        <v>282</v>
      </c>
      <c r="C7" s="82" t="s">
        <v>283</v>
      </c>
      <c r="D7" s="82" t="s">
        <v>284</v>
      </c>
      <c r="E7" s="23" t="s">
        <v>285</v>
      </c>
      <c r="F7" s="82" t="s">
        <v>286</v>
      </c>
      <c r="G7" s="23" t="s">
        <v>287</v>
      </c>
      <c r="H7" s="82" t="s">
        <v>288</v>
      </c>
      <c r="I7" s="82" t="s">
        <v>289</v>
      </c>
      <c r="J7" s="23" t="s">
        <v>290</v>
      </c>
    </row>
    <row r="8" ht="42" customHeight="1" spans="1:10">
      <c r="A8" s="189" t="s">
        <v>268</v>
      </c>
      <c r="B8" s="82" t="s">
        <v>282</v>
      </c>
      <c r="C8" s="82" t="s">
        <v>291</v>
      </c>
      <c r="D8" s="82" t="s">
        <v>292</v>
      </c>
      <c r="E8" s="23" t="s">
        <v>293</v>
      </c>
      <c r="F8" s="82" t="s">
        <v>294</v>
      </c>
      <c r="G8" s="23" t="s">
        <v>287</v>
      </c>
      <c r="H8" s="82" t="s">
        <v>288</v>
      </c>
      <c r="I8" s="82" t="s">
        <v>295</v>
      </c>
      <c r="J8" s="23" t="s">
        <v>293</v>
      </c>
    </row>
    <row r="9" ht="42" customHeight="1" spans="1:10">
      <c r="A9" s="189" t="s">
        <v>268</v>
      </c>
      <c r="B9" s="82" t="s">
        <v>282</v>
      </c>
      <c r="C9" s="82" t="s">
        <v>296</v>
      </c>
      <c r="D9" s="82" t="s">
        <v>297</v>
      </c>
      <c r="E9" s="23" t="s">
        <v>298</v>
      </c>
      <c r="F9" s="82" t="s">
        <v>299</v>
      </c>
      <c r="G9" s="23" t="s">
        <v>300</v>
      </c>
      <c r="H9" s="82" t="s">
        <v>288</v>
      </c>
      <c r="I9" s="82" t="s">
        <v>295</v>
      </c>
      <c r="J9" s="23" t="s">
        <v>298</v>
      </c>
    </row>
    <row r="10" ht="42" customHeight="1" spans="1:10">
      <c r="A10" s="189" t="s">
        <v>271</v>
      </c>
      <c r="B10" s="82" t="s">
        <v>271</v>
      </c>
      <c r="C10" s="82" t="s">
        <v>283</v>
      </c>
      <c r="D10" s="82" t="s">
        <v>301</v>
      </c>
      <c r="E10" s="23" t="s">
        <v>302</v>
      </c>
      <c r="F10" s="82" t="s">
        <v>294</v>
      </c>
      <c r="G10" s="23" t="s">
        <v>303</v>
      </c>
      <c r="H10" s="82" t="s">
        <v>288</v>
      </c>
      <c r="I10" s="82" t="s">
        <v>295</v>
      </c>
      <c r="J10" s="23" t="s">
        <v>302</v>
      </c>
    </row>
    <row r="11" ht="42" customHeight="1" spans="1:10">
      <c r="A11" s="189" t="s">
        <v>271</v>
      </c>
      <c r="B11" s="82" t="s">
        <v>271</v>
      </c>
      <c r="C11" s="82" t="s">
        <v>291</v>
      </c>
      <c r="D11" s="82" t="s">
        <v>292</v>
      </c>
      <c r="E11" s="23" t="s">
        <v>304</v>
      </c>
      <c r="F11" s="82" t="s">
        <v>294</v>
      </c>
      <c r="G11" s="23" t="s">
        <v>305</v>
      </c>
      <c r="H11" s="82" t="s">
        <v>288</v>
      </c>
      <c r="I11" s="82" t="s">
        <v>295</v>
      </c>
      <c r="J11" s="23" t="s">
        <v>304</v>
      </c>
    </row>
    <row r="12" ht="42" customHeight="1" spans="1:10">
      <c r="A12" s="189" t="s">
        <v>271</v>
      </c>
      <c r="B12" s="82" t="s">
        <v>271</v>
      </c>
      <c r="C12" s="82" t="s">
        <v>296</v>
      </c>
      <c r="D12" s="82" t="s">
        <v>297</v>
      </c>
      <c r="E12" s="23" t="s">
        <v>306</v>
      </c>
      <c r="F12" s="82" t="s">
        <v>299</v>
      </c>
      <c r="G12" s="23" t="s">
        <v>287</v>
      </c>
      <c r="H12" s="82" t="s">
        <v>288</v>
      </c>
      <c r="I12" s="82" t="s">
        <v>289</v>
      </c>
      <c r="J12" s="23" t="s">
        <v>306</v>
      </c>
    </row>
    <row r="13" ht="42" customHeight="1" spans="1:10">
      <c r="A13" s="189" t="s">
        <v>261</v>
      </c>
      <c r="B13" s="82" t="s">
        <v>307</v>
      </c>
      <c r="C13" s="82" t="s">
        <v>283</v>
      </c>
      <c r="D13" s="82" t="s">
        <v>308</v>
      </c>
      <c r="E13" s="23" t="s">
        <v>309</v>
      </c>
      <c r="F13" s="82" t="s">
        <v>294</v>
      </c>
      <c r="G13" s="23" t="s">
        <v>310</v>
      </c>
      <c r="H13" s="82" t="s">
        <v>311</v>
      </c>
      <c r="I13" s="82" t="s">
        <v>289</v>
      </c>
      <c r="J13" s="23" t="s">
        <v>312</v>
      </c>
    </row>
    <row r="14" ht="42" customHeight="1" spans="1:10">
      <c r="A14" s="189" t="s">
        <v>261</v>
      </c>
      <c r="B14" s="82" t="s">
        <v>313</v>
      </c>
      <c r="C14" s="82" t="s">
        <v>283</v>
      </c>
      <c r="D14" s="82" t="s">
        <v>284</v>
      </c>
      <c r="E14" s="23" t="s">
        <v>314</v>
      </c>
      <c r="F14" s="82" t="s">
        <v>294</v>
      </c>
      <c r="G14" s="23" t="s">
        <v>315</v>
      </c>
      <c r="H14" s="82" t="s">
        <v>288</v>
      </c>
      <c r="I14" s="82" t="s">
        <v>295</v>
      </c>
      <c r="J14" s="23" t="s">
        <v>316</v>
      </c>
    </row>
    <row r="15" ht="42" customHeight="1" spans="1:10">
      <c r="A15" s="189" t="s">
        <v>261</v>
      </c>
      <c r="B15" s="82" t="s">
        <v>313</v>
      </c>
      <c r="C15" s="82" t="s">
        <v>283</v>
      </c>
      <c r="D15" s="82" t="s">
        <v>301</v>
      </c>
      <c r="E15" s="23" t="s">
        <v>317</v>
      </c>
      <c r="F15" s="82" t="s">
        <v>294</v>
      </c>
      <c r="G15" s="23" t="s">
        <v>318</v>
      </c>
      <c r="H15" s="82" t="s">
        <v>288</v>
      </c>
      <c r="I15" s="82" t="s">
        <v>295</v>
      </c>
      <c r="J15" s="23" t="s">
        <v>317</v>
      </c>
    </row>
    <row r="16" ht="42" customHeight="1" spans="1:10">
      <c r="A16" s="189" t="s">
        <v>261</v>
      </c>
      <c r="B16" s="82" t="s">
        <v>313</v>
      </c>
      <c r="C16" s="82" t="s">
        <v>291</v>
      </c>
      <c r="D16" s="82" t="s">
        <v>292</v>
      </c>
      <c r="E16" s="23" t="s">
        <v>319</v>
      </c>
      <c r="F16" s="82" t="s">
        <v>294</v>
      </c>
      <c r="G16" s="23" t="s">
        <v>320</v>
      </c>
      <c r="H16" s="82" t="s">
        <v>288</v>
      </c>
      <c r="I16" s="82" t="s">
        <v>295</v>
      </c>
      <c r="J16" s="23" t="s">
        <v>321</v>
      </c>
    </row>
    <row r="17" ht="42" customHeight="1" spans="1:10">
      <c r="A17" s="189" t="s">
        <v>261</v>
      </c>
      <c r="B17" s="82" t="s">
        <v>313</v>
      </c>
      <c r="C17" s="82" t="s">
        <v>296</v>
      </c>
      <c r="D17" s="82" t="s">
        <v>297</v>
      </c>
      <c r="E17" s="23" t="s">
        <v>322</v>
      </c>
      <c r="F17" s="82" t="s">
        <v>299</v>
      </c>
      <c r="G17" s="23" t="s">
        <v>300</v>
      </c>
      <c r="H17" s="82" t="s">
        <v>288</v>
      </c>
      <c r="I17" s="82" t="s">
        <v>289</v>
      </c>
      <c r="J17" s="23" t="s">
        <v>323</v>
      </c>
    </row>
    <row r="18" ht="42" customHeight="1" spans="1:10">
      <c r="A18" s="189" t="s">
        <v>265</v>
      </c>
      <c r="B18" s="82" t="s">
        <v>324</v>
      </c>
      <c r="C18" s="82" t="s">
        <v>283</v>
      </c>
      <c r="D18" s="82" t="s">
        <v>308</v>
      </c>
      <c r="E18" s="23" t="s">
        <v>325</v>
      </c>
      <c r="F18" s="82" t="s">
        <v>294</v>
      </c>
      <c r="G18" s="23" t="s">
        <v>86</v>
      </c>
      <c r="H18" s="82" t="s">
        <v>311</v>
      </c>
      <c r="I18" s="82" t="s">
        <v>289</v>
      </c>
      <c r="J18" s="23" t="s">
        <v>326</v>
      </c>
    </row>
    <row r="19" ht="42" customHeight="1" spans="1:10">
      <c r="A19" s="189" t="s">
        <v>265</v>
      </c>
      <c r="B19" s="82" t="s">
        <v>324</v>
      </c>
      <c r="C19" s="82" t="s">
        <v>291</v>
      </c>
      <c r="D19" s="82" t="s">
        <v>292</v>
      </c>
      <c r="E19" s="23" t="s">
        <v>327</v>
      </c>
      <c r="F19" s="82" t="s">
        <v>294</v>
      </c>
      <c r="G19" s="23" t="s">
        <v>328</v>
      </c>
      <c r="H19" s="82"/>
      <c r="I19" s="82" t="s">
        <v>295</v>
      </c>
      <c r="J19" s="23" t="s">
        <v>329</v>
      </c>
    </row>
    <row r="20" ht="42" customHeight="1" spans="1:10">
      <c r="A20" s="189" t="s">
        <v>265</v>
      </c>
      <c r="B20" s="82" t="s">
        <v>324</v>
      </c>
      <c r="C20" s="82" t="s">
        <v>296</v>
      </c>
      <c r="D20" s="82" t="s">
        <v>297</v>
      </c>
      <c r="E20" s="23" t="s">
        <v>330</v>
      </c>
      <c r="F20" s="82" t="s">
        <v>299</v>
      </c>
      <c r="G20" s="23" t="s">
        <v>287</v>
      </c>
      <c r="H20" s="82" t="s">
        <v>288</v>
      </c>
      <c r="I20" s="82" t="s">
        <v>289</v>
      </c>
      <c r="J20" s="23" t="s">
        <v>331</v>
      </c>
    </row>
  </sheetData>
  <mergeCells count="10">
    <mergeCell ref="A2:J2"/>
    <mergeCell ref="A3:H3"/>
    <mergeCell ref="A7:A9"/>
    <mergeCell ref="A10:A12"/>
    <mergeCell ref="A13:A17"/>
    <mergeCell ref="A18:A20"/>
    <mergeCell ref="B7:B9"/>
    <mergeCell ref="B10:B12"/>
    <mergeCell ref="B13:B17"/>
    <mergeCell ref="B18:B2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王国甫</cp:lastModifiedBy>
  <dcterms:created xsi:type="dcterms:W3CDTF">2026-03-13T03:22:00Z</dcterms:created>
  <dcterms:modified xsi:type="dcterms:W3CDTF">2026-03-13T08:00:40Z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E28A3D742D0C47998D351E5D73E6DF92_12</vt:lpwstr>
  </property>
  <property fmtid="{D5CDD505-2E9C-101B-9397-08002B2CF9AE}" pid="3" name="KSOProductBuildVer">
    <vt:lpwstr>2052-12.1.0.23542</vt:lpwstr>
  </property>
</Properties>
</file>