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<sst xmlns="http://schemas.openxmlformats.org/spreadsheetml/2006/main" count="1138" uniqueCount="458">
  <si>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</si>
  <si>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</si>
  <si>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</si>
  <si>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</si>
  <si>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</si>
  <si>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</si>
  <si>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</si>
  <si>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</si>
  <si>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</si>
  <si>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</si>
  <si>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</si>
  <si>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</si>
  <si>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</si>
  <si>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</si>
  <si>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</si>
  <si>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</si>
  <si>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</si>
  <si>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</si>
  <si>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</si>
  <si>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</si>
  <si>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</si>
  <si>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</si>
  <si>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</si>
  <si>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</si>
  <si>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</si>
  <si>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</si>
  <si>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</si>
  <si>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</si>
  <si>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</si>
  <si>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</si>
  <si>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</si>
  <si>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</si>
  <si>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</si>
  <si>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</si>
  <si>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</si>
  <si>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</si>
  <si>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</si>
  <si>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</si>
  <si>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</si>
  <si>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</si>
  <si>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</si>
  <si>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</si>
  <si>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</si>
  <si>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</si>
  <si>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</si>
  <si>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</si>
  <si>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</si>
  <si>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</si>
  <si>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</si>
  <si>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</si>
  <si>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</si>
  <si>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</si>
  <si>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</si>
  <si>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</si>
  <si>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</si>
  <si>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</si>
  <si>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</si>
  <si>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</si>
  <si>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</si>
  <si>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</si>
  <si>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</si>
  <si>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</si>
  <si>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</si>
  <si>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</si>
  <si>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</si>
  <si>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</si>
  <si>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</si>
  <si>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</si>
  <si>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</si>
  <si>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105006</t>
  </si>
  <si>
    <t>昆明市东川区汤丹镇中心学校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</si>
  <si>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</si>
  <si>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</si>
  <si>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</si>
  <si>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</si>
  <si>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</si>
  <si>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</si>
  <si>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</si>
  <si>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</si>
  <si>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</si>
  <si>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</si>
  <si>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</si>
  <si>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</si>
  <si>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</si>
  <si>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</si>
  <si>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</si>
  <si>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</si>
  <si>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</si>
  <si>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</si>
  <si>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</si>
  <si>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</si>
  <si>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</si>
  <si>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</si>
  <si>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</si>
  <si>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</si>
  <si>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</si>
  <si>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</si>
  <si>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</si>
  <si>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</si>
  <si>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</si>
  <si>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</si>
  <si>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</si>
  <si>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</si>
  <si>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</si>
  <si>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</si>
  <si>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</si>
  <si>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</si>
  <si>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</si>
  <si>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</si>
  <si>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</si>
  <si>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</si>
  <si>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</si>
  <si>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</si>
  <si>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</si>
  <si>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</si>
  <si>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</si>
  <si>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</si>
  <si>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</si>
  <si>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</si>
  <si>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</si>
  <si>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</si>
  <si>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</si>
  <si>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</si>
  <si>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</si>
  <si>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</si>
  <si>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</si>
  <si>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</si>
  <si>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</si>
  <si>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</si>
  <si>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</si>
  <si>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</si>
  <si>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</si>
  <si>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</si>
  <si>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</si>
  <si>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</si>
  <si>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</si>
  <si>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</si>
  <si>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</si>
  <si>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</si>
  <si>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</si>
  <si>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</si>
  <si>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</si>
  <si>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</si>
  <si>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</si>
  <si>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</si>
  <si>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</si>
  <si>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</si>
  <si>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</si>
  <si>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</si>
  <si>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</si>
  <si>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</si>
  <si>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</si>
  <si>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</si>
  <si>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</si>
  <si>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</si>
  <si>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</si>
  <si>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</si>
  <si>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</si>
  <si>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</si>
  <si>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</si>
  <si>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</si>
  <si>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</si>
  <si>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</si>
  <si>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</si>
  <si>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</si>
  <si>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</si>
  <si>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</si>
  <si>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</si>
  <si>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</si>
  <si>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</si>
  <si>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</si>
  <si>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</si>
  <si>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</si>
  <si>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</si>
  <si>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</si>
  <si>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</si>
  <si>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</si>
  <si>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</si>
  <si>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</si>
  <si>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</si>
  <si>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</si>
  <si>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</si>
  <si>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</si>
  <si>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</si>
  <si>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</si>
  <si>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</si>
  <si>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</si>
  <si>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</si>
  <si>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</si>
  <si>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</si>
  <si>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备注：昆明市东川区汤丹镇中心学校2026年无一般公共预算“三公”经费支出预算表支出情况，此表无数据。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</si>
  <si>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</si>
  <si>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</si>
  <si>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</si>
  <si>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</si>
  <si>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</si>
  <si>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</si>
  <si>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</si>
  <si>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</si>
  <si>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</si>
  <si>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</si>
  <si>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</si>
  <si>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</si>
  <si>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</si>
  <si>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</si>
  <si>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</si>
  <si>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</si>
  <si>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</si>
  <si>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</si>
  <si>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</si>
  <si>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</si>
  <si>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昆明市东川区教育体育局</t>
  </si>
  <si>
    <t>530113210000000002042</t>
  </si>
  <si>
    <t>事业人员工资支出</t>
  </si>
  <si>
    <t>30101</t>
  </si>
  <si>
    <t>基本工资</t>
  </si>
  <si>
    <t>30102</t>
  </si>
  <si>
    <t>津贴补贴</t>
  </si>
  <si>
    <t>30103</t>
  </si>
  <si>
    <t>奖金</t>
  </si>
  <si>
    <t>30107</t>
  </si>
  <si>
    <t>绩效工资</t>
  </si>
  <si>
    <t>530113210000000002043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</si>
  <si>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</si>
  <si>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</si>
  <si>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</si>
  <si>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</si>
  <si>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</si>
  <si>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</si>
  <si>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</si>
  <si>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</si>
  <si>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</si>
  <si>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</si>
  <si>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</si>
  <si>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530113210000000002044</t>
  </si>
  <si>
    <t>30113</t>
  </si>
  <si>
    <t>530113210000000002053</t>
  </si>
  <si>
    <t>离退休公用经费</t>
  </si>
  <si>
    <t>30299</t>
  </si>
  <si>
    <t>其他商品和服务支出</t>
  </si>
  <si>
    <t>530113210000000004230</t>
  </si>
  <si>
    <t>工会经费</t>
  </si>
  <si>
    <t>30228</t>
  </si>
  <si>
    <t>530113221100000320832</t>
  </si>
  <si>
    <t>离退休生活补助</t>
  </si>
  <si>
    <t>30305</t>
  </si>
  <si>
    <t>生活补助</t>
  </si>
  <si>
    <t>530113231100001192976</t>
  </si>
  <si>
    <t>编外聘用人员支出</t>
  </si>
  <si>
    <t>30199</t>
  </si>
  <si>
    <t>其他工资福利支出</t>
  </si>
  <si>
    <t>530113231100001500104</t>
  </si>
  <si>
    <t>事业人员绩效奖励</t>
  </si>
  <si>
    <t>预算05-1表</t>
  </si>
  <si>
    <t>项目分类</t>
  </si>
  <si>
    <t>项目单位</t>
  </si>
  <si>
    <t>经济科目编码</t>
  </si>
  <si>
    <t>经济科目名称</t>
  </si>
  <si>
    <t>本年拨款</t>
  </si>
  <si>
    <t>其中：本次下达</t>
  </si>
  <si>
    <t>对个人和家庭的补助</t>
  </si>
  <si>
    <t>530113261100004989598</t>
  </si>
  <si>
    <t>事业单位职工伤残抚恤资金</t>
  </si>
  <si>
    <t>30304</t>
  </si>
  <si>
    <t>抚恤金</t>
  </si>
  <si>
    <t>530113261100004990710</t>
  </si>
  <si>
    <t>遗属补助经费</t>
  </si>
  <si>
    <t>事业发展类</t>
  </si>
  <si>
    <t>530113251100003841768</t>
  </si>
  <si>
    <t>公办幼儿园保教费项目资金</t>
  </si>
  <si>
    <t>30201</t>
  </si>
  <si>
    <t>办公费</t>
  </si>
  <si>
    <t>30226</t>
  </si>
  <si>
    <t>劳务费</t>
  </si>
  <si>
    <t>530113251100003841783</t>
  </si>
  <si>
    <t>单位资金收支专户利息资金</t>
  </si>
  <si>
    <t>39999</t>
  </si>
  <si>
    <t>预算05-2表</t>
  </si>
  <si>
    <t>项目年度绩效目标</t>
  </si>
  <si>
    <t>一级指标</t>
  </si>
  <si>
    <t>二级指标</t>
  </si>
  <si>
    <t>三级指标</t>
  </si>
  <si>
    <t>指标性质</t>
  </si>
  <si>
    <t>指标值</t>
  </si>
  <si>
    <t>度量单位</t>
  </si>
  <si>
    <t>指标属性</t>
  </si>
  <si>
    <t>指标内容</t>
  </si>
  <si>
    <t>一至四级伤残？：职工可享受按月领取伤残津贴等待遇。具体标准为：一级90%、二级85%、三级80%、四级75%的本人工资。若实际金额低于当地最低工资标准，由工伤保险基金补足差额。</t>
  </si>
  <si>
    <t>产出指标</t>
  </si>
  <si>
    <t>数量指标</t>
  </si>
  <si>
    <t>单位享受伤残抚恤人数</t>
  </si>
  <si>
    <t>=</t>
  </si>
  <si>
    <t>1.00</t>
  </si>
  <si>
    <t>人</t>
  </si>
  <si>
    <t>定量指标</t>
  </si>
  <si>
    <t>享受伤残抚恤人数</t>
  </si>
  <si>
    <t>质量指标</t>
  </si>
  <si>
    <t>改善单位因公伤残人员康复条件</t>
  </si>
  <si>
    <t>得到改善</t>
  </si>
  <si>
    <t>%</t>
  </si>
  <si>
    <t>定性指标</t>
  </si>
  <si>
    <t>改善单位因公伤残人员康复条件情况</t>
  </si>
  <si>
    <t>时效指标</t>
  </si>
  <si>
    <t>伤残抚恤金发放年度</t>
  </si>
  <si>
    <t>预算年度当年完成</t>
  </si>
  <si>
    <t>效益指标</t>
  </si>
  <si>
    <t>社会效益</t>
  </si>
  <si>
    <t>《工伤保险条例》实施效果</t>
  </si>
  <si>
    <t>效果良好</t>
  </si>
  <si>
    <t>评价《工伤保险条例》实施效果情况</t>
  </si>
  <si>
    <t>满意度指标</t>
  </si>
  <si>
    <t>服务对象满意度</t>
  </si>
  <si>
    <t>享受补助职工及其家庭满意度</t>
  </si>
  <si>
    <t>&gt;=</t>
  </si>
  <si>
    <t>95</t>
  </si>
  <si>
    <t>享受补助职工及其家庭满意度情况</t>
  </si>
  <si>
    <t>单位资金收支专户利息资金，上缴国库</t>
  </si>
  <si>
    <t>项目完成时间</t>
  </si>
  <si>
    <t>当年完成</t>
  </si>
  <si>
    <t>提升资金使用效率</t>
  </si>
  <si>
    <t>得到提升</t>
  </si>
  <si>
    <t>群众满意度</t>
  </si>
  <si>
    <t>90</t>
  </si>
  <si>
    <t>做好本部门人员、公用经费保障，按规定落实干部职工各项待遇，支持部门正常履职。</t>
  </si>
  <si>
    <t>遗属补助发放人数</t>
  </si>
  <si>
    <t>一</t>
  </si>
  <si>
    <t xml:space="preserve">反映财政供养部门（单位）遗属补助人员数量。
</t>
  </si>
  <si>
    <t>部门运转</t>
  </si>
  <si>
    <t>正常运转</t>
  </si>
  <si>
    <t xml:space="preserve">反映部门（单位）运转情况。
</t>
  </si>
  <si>
    <t>社会公众满意度</t>
  </si>
  <si>
    <t xml:space="preserve">反映社会公众对部门（单位）履职情况的满意程度。
</t>
  </si>
  <si>
    <t>公办幼儿园教育教学质量提升情况</t>
  </si>
  <si>
    <t>项目实施年限</t>
  </si>
  <si>
    <t>项目完成时间要求</t>
  </si>
  <si>
    <t>解决公办幼儿园师资紧张问题</t>
  </si>
  <si>
    <t>得到缓解</t>
  </si>
  <si>
    <t>改善公办幼儿园办学条件情况</t>
  </si>
  <si>
    <t>师生满意度</t>
  </si>
  <si>
    <t>问卷调查</t>
  </si>
  <si>
    <t>社会对公办幼儿园的满意度</t>
  </si>
  <si>
    <t>预算06表</t>
  </si>
  <si>
    <t>政府性基金预算支出预算表</t>
  </si>
  <si>
    <t>单位名称：昆明市发展和改革委员会</t>
  </si>
  <si>
    <t>政府性基金预算支出</t>
  </si>
  <si>
    <t>备注：昆明市东川区汤丹镇中心学校2026年无部门政府性基金预算支出预算表支出情况，此表无数据。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</si>
  <si>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</si>
  <si>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</si>
  <si>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</si>
  <si>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</si>
  <si>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</si>
  <si>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</si>
  <si>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</si>
  <si>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</si>
  <si>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</si>
  <si>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</si>
  <si>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</si>
  <si>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</si>
  <si>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备注：昆明市东川区汤丹镇中心学校2026年无部门政府采购预算表支出情况，此表无数据。</t>
  </si>
  <si>
    <t>预算08表</t>
  </si>
  <si>
    <t>政府购买服务项目</t>
  </si>
  <si>
    <t>政府购买服务指导性目录代码</t>
  </si>
  <si>
    <t>基本支出/项目支出</t>
  </si>
  <si>
    <t>所属服务类别</t>
  </si>
  <si>
    <t>所属服务领域</t>
  </si>
  <si>
    <t>购买内容简述</t>
  </si>
  <si>
    <t>备注：昆明市东川区汤丹镇中心学校2026年无部门政府购买服务预算表情况，此表无数据。</t>
  </si>
  <si>
    <t>预算09-1表</t>
  </si>
  <si>
    <t>单位名称（项目）</t>
  </si>
  <si>
    <t>地区</t>
  </si>
  <si>
    <t>备注：昆明市东川区汤丹镇中心学校2026年无对下转移支付预算表支出情况，此表无数据。</t>
  </si>
  <si>
    <t>预算09-2表</t>
  </si>
  <si>
    <t>备注：昆明市东川区汤丹镇中心学校2026年无对下转移支付绩效目标表支出情况，此表无数据。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</si>
  <si>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</si>
  <si>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</si>
  <si>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</si>
  <si>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</si>
  <si>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</si>
  <si>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</si>
  <si>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</si>
  <si>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</si>
  <si>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备注：昆明市东川区汤丹镇中心学校2026年无新增资产配置表支出情况，此表无数据。</t>
  </si>
  <si>
    <t>预算11表</t>
  </si>
  <si>
    <t>上级补助</t>
  </si>
  <si>
    <t>备注：昆明市东川区汤丹镇中心学校2026年无上级补助项目支出预算表支出情况，此表无数据。</t>
  </si>
  <si>
    <t>预算12表</t>
  </si>
  <si>
    <t>项目级次</t>
  </si>
  <si>
    <t>114 对个人和家庭的补助</t>
  </si>
  <si>
    <t>本级</t>
  </si>
  <si>
    <t>313 事业发展类</t>
  </si>
  <si>
    <t/>
  </si>
  <si>
    <t>预算13表</t>
  </si>
  <si>
    <t>部门编码</t>
  </si>
  <si>
    <t>部门名称</t>
  </si>
  <si>
    <t>内容</t>
  </si>
  <si>
    <t>说明</t>
  </si>
  <si>
    <t>部门总体目标</t>
  </si>
  <si>
    <t>部门职责</t>
  </si>
  <si>
    <t>负责昆明市东川区汤丹镇辖区内小学、幼儿园的德育、教学、教研、后勤等管理事务。研究拟定全镇教育发展战略和教育工作的规定、办法，监督和检查所属学校对党和国家的教育方针、政策、法规的贯彻执行。依法办学，不断提高管理水平和教育质量。改善办学水平和提高教育质量，促进全镇中、小学教育均衡发展。管理和指导所辖学校的教育教学研究工作；规划、指导教育现代化和教育信息化工作；发挥小学教研中心作用。</t>
  </si>
  <si>
    <t>根据三定方案归纳</t>
  </si>
  <si>
    <t>昆明市东川区汤丹镇中心学校2026—2028年总体绩效目标：一、坚持社会主义办学方向，全面贯彻党和国家的教育方针，政策法令、认真执行上级党委和教育行政部门的指示、决定，坚持依法治校，依法维校，充分尊重师生员工的法定权利，积极督促师生员工履行法定义务，努力培养德智体全面发展的社会主义建设者和接班人。二、尊重学校的历史传统，不断更新教育理念，构建具有超前性、现实性、整体性、实验性及灵活性的学校发展规划。建立健全学校管理网络及规章制度，负责学校的教育、教学、科研、人事、财务、总务、安全保卫等工作，对学校的重大工作和重大改革措施负责决策并组织实施。三、坚持教书育人，管理育人，服务育人，以学校，学生发展为基本原则，坚持学校教育和家庭教育的有机结合，用实事求是的思维方法理解并实施“以德育为核心，以创新精神和实践能力为重点的素质教育”，切实加强和不断改进学校德育工作。坚持学校工作为教学为主，遵循教育规律与学生认知特点组织教学，大面积提高教育质量。四、在核定的人员编制内，负责校内机构设置，人员调配、聘任、考核等工作，加强教师队伍和管理队伍建设，努力创造条件，提高学校教师员工的综合素质。五、坚持管好、用好学校经费，提高办学效益。严格执行国家财经纪律和财务制度，对核定的办学经费统筹使用、积极开展勤工俭学，不断完善学校的分配方案，努力改善教师员工的工作，学习，生活条件。六、指导学校教工会、共青团、学生会、少先队开展活动，指导教师群众组织开展各项工作。七、坚持校长负责制、坚持师生员工团结合作。定期主持召开校长办公室会议和中层干部参加的校务会议及有关的校务扩大会议，在学校实践中及时交流思想，研究情况，以不断更正，完善办法策略。八、坚持学校校务公开，深入师生，关爱师生，充分发挥师生员工在学校管理中的主人翁作用，坚持民主管理和民主监督，团结，依靠师生员工办好学校。定期向师生员工汇报，介绍学校工作。九、坚持政治理论学习和业务能力培养，坚持建立正确的学校价值体系和校园文化，使学校的管理与教育教学各项工作都在文化的意义上展开，不断完善和提高学校的整体形象与自行。</t>
  </si>
  <si>
    <t>根据部门职责，中长期规划，各级党委，各级政府要求归纳</t>
  </si>
  <si>
    <t>部门年度目标</t>
  </si>
  <si>
    <t>1.认真组织教育教学、科学研究活动，保证教育教学质量
2.维护教职工利益，保障教职工合法权益
3.以教职工和学生的人生幸福和生命质量作为重点。</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</si>
  <si>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</si>
  <si>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</si>
  <si>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</si>
  <si>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</si>
  <si>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</si>
  <si>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</si>
  <si>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</si>
  <si>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</si>
  <si>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</si>
  <si>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保障在职教职工工资、五金等正常工资和福利待遇。</t>
  </si>
  <si>
    <t>退休人员生活补助及公用经费支出、在职基本养老保险缴费及计实职业年金缴费支出、遗属生活补助和伤残抚恤支出</t>
  </si>
  <si>
    <t>事业单位医疗、公务员医疗补助、工伤保险支出</t>
  </si>
  <si>
    <t>在职人员公积金支出</t>
  </si>
  <si>
    <t>三、部门整体支出绩效指标</t>
  </si>
  <si>
    <t>绩效指标</t>
  </si>
  <si>
    <t>评（扣）分标准</t>
  </si>
  <si>
    <t>绩效指标设定依据及指标值数据来源</t>
  </si>
  <si>
    <t xml:space="preserve">二级指标 </t>
  </si>
  <si>
    <t>在职教师数</t>
  </si>
  <si>
    <t>&lt;=</t>
  </si>
  <si>
    <t>达到项目指标为满分</t>
  </si>
  <si>
    <t>2025年12月在职教师人数</t>
  </si>
  <si>
    <t>年初预算</t>
  </si>
  <si>
    <t>退休人员数</t>
  </si>
  <si>
    <t>2025年12月退休教师人数</t>
  </si>
  <si>
    <t>义务教育适龄儿童毛入学率</t>
  </si>
  <si>
    <t>100</t>
  </si>
  <si>
    <t>适龄儿童入学情况</t>
  </si>
  <si>
    <t>义务教育法</t>
  </si>
  <si>
    <t>教学质量</t>
  </si>
  <si>
    <t>按质按量完成教学任务，教学质量良好</t>
  </si>
  <si>
    <t>学校目标规划</t>
  </si>
  <si>
    <t>成本指标</t>
  </si>
  <si>
    <t>元</t>
  </si>
  <si>
    <t>年初预算支出情况</t>
  </si>
  <si>
    <t>经济效益指标</t>
  </si>
  <si>
    <t>人才培养</t>
  </si>
  <si>
    <t>为国家培养新型人才打下坚实基础，提高当地人民的文化水平，推动当地的经济发展</t>
  </si>
  <si>
    <t>社会效益指标</t>
  </si>
  <si>
    <t>适龄儿童入学率</t>
  </si>
  <si>
    <t>保障辖区适龄儿童就近入学</t>
  </si>
  <si>
    <t>学校发展</t>
  </si>
  <si>
    <t>学校的教育教学秩序良好，德育创新，文化建设优美、积极向上，小考成绩稳步提升，社会满意度高</t>
  </si>
  <si>
    <t>文化建设</t>
  </si>
  <si>
    <t>提高当地人民的文化水平</t>
  </si>
  <si>
    <t>推动当地发展</t>
  </si>
  <si>
    <t>通过文化知识的培养，提高当地的就业率</t>
  </si>
  <si>
    <t>服务对象满意度指标</t>
  </si>
  <si>
    <t>学生调查满意率</t>
  </si>
  <si>
    <t>办学生满意的教育，学生调查满意率</t>
  </si>
  <si>
    <t>家长调查满意率</t>
  </si>
  <si>
    <t>办家长满意的教育，家长调查满意率</t>
  </si>
  <si>
    <t>社会调查满意率</t>
  </si>
  <si>
    <t>办社会满意的教育，社会调查满意率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</si>
</sst>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6" fillId="0" borderId="0" applyNumberFormat="0" applyFill="0" applyBorder="0" applyAlignment="0" applyProtection="0">
      <alignment vertical="center"/>
    </xf>
    <xf numFmtId="0" fontId="27" fillId="5" borderId="22" applyNumberFormat="0" applyAlignment="0" applyProtection="0">
      <alignment vertical="center"/>
    </xf>
    <xf numFmtId="0" fontId="28" fillId="6" borderId="23" applyNumberFormat="0" applyAlignment="0" applyProtection="0">
      <alignment vertical="center"/>
    </xf>
    <xf numFmtId="0" fontId="29" fillId="6" borderId="22" applyNumberFormat="0" applyAlignment="0" applyProtection="0">
      <alignment vertical="center"/>
    </xf>
    <xf numFmtId="0" fontId="30" fillId="7" borderId="24" applyNumberFormat="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0" fontId="38" fillId="0" borderId="0">
      <alignment vertical="top"/>
      <protection locked="0"/>
    </xf>
    <xf numFmtId="179" fontId="38" fillId="0" borderId="1">
      <alignment horizontal="right" vertical="center"/>
    </xf>
    <xf numFmtId="10" fontId="38" fillId="0" borderId="1">
      <alignment horizontal="right" vertical="center"/>
    </xf>
    <xf numFmtId="49" fontId="38" fillId="0" borderId="1">
      <alignment horizontal="left" vertical="center" wrapText="1"/>
    </xf>
    <xf numFmtId="21" fontId="38" fillId="0" borderId="1">
      <alignment horizontal="right" vertical="center"/>
    </xf>
    <xf numFmtId="0" fontId="39" fillId="0" borderId="0"/>
  </cellStyleXfs>
  <cellXfs count="234">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4" xfId="0" applyFont="1" applyFill="1" applyBorder="1" applyAlignment="1">
      <alignment horizontal="center" vertical="center"/>
    </xf>
    <xf numFmtId="4" fontId="5" fillId="2" borderId="1" xfId="0" applyNumberFormat="1" applyFont="1" applyFill="1" applyBorder="1" applyAlignment="1" applyProtection="1">
      <alignment horizontal="center" vertical="center"/>
      <protection locked="0"/>
    </xf>
    <xf numFmtId="0" fontId="5" fillId="0" borderId="1" xfId="0" applyFont="1" applyBorder="1" applyAlignment="1">
      <alignment horizontal="center"/>
    </xf>
    <xf numFmtId="4" fontId="5" fillId="0" borderId="1" xfId="0" applyNumberFormat="1" applyFont="1" applyBorder="1" applyAlignment="1">
      <alignment horizontal="center" vertical="center"/>
    </xf>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2" borderId="6" xfId="0" applyFont="1" applyFill="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2" borderId="12" xfId="0" applyFont="1" applyFill="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6"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0" xfId="0" applyFont="1" applyFill="1" applyBorder="1" applyAlignment="1">
      <alignment horizontal="center" vertical="center"/>
    </xf>
    <xf numFmtId="0" fontId="5" fillId="0" borderId="1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2"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2" xfId="0" applyFont="1" applyBorder="1" applyAlignment="1">
      <alignment horizontal="center" vertical="center"/>
    </xf>
    <xf numFmtId="179"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17" xfId="0" applyFont="1" applyBorder="1" applyAlignment="1" applyProtection="1">
      <alignment horizontal="left" vertical="center"/>
      <protection locked="0"/>
    </xf>
    <xf numFmtId="0" fontId="2" fillId="0" borderId="17" xfId="0" applyFont="1" applyBorder="1" applyAlignment="1">
      <alignment horizontal="left" vertical="center" wrapText="1"/>
    </xf>
    <xf numFmtId="0" fontId="2" fillId="0" borderId="18" xfId="0" applyFont="1" applyBorder="1" applyAlignment="1">
      <alignment horizontal="center" vertical="center"/>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xf>
    <xf numFmtId="0" fontId="2" fillId="2" borderId="17"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8" fontId="9" fillId="0" borderId="1" xfId="51" applyNumberFormat="1" applyFont="1" applyBorder="1" applyAlignment="1">
      <alignment horizontal="center" vertical="center"/>
    </xf>
    <xf numFmtId="178" fontId="9" fillId="0" borderId="1" xfId="0" applyNumberFormat="1" applyFont="1" applyBorder="1" applyAlignment="1">
      <alignment horizontal="center" vertical="center"/>
    </xf>
    <xf numFmtId="3" fontId="2" fillId="0" borderId="17" xfId="0" applyNumberFormat="1" applyFont="1" applyBorder="1" applyAlignment="1">
      <alignment horizontal="right" vertical="center"/>
    </xf>
    <xf numFmtId="0" fontId="2" fillId="2" borderId="17" xfId="0" applyFont="1" applyFill="1" applyBorder="1" applyAlignment="1">
      <alignment horizontal="right" vertical="center"/>
    </xf>
    <xf numFmtId="0" fontId="2" fillId="2" borderId="0" xfId="0" applyFont="1" applyFill="1" applyBorder="1" applyAlignment="1">
      <alignment horizontal="left" vertical="center"/>
    </xf>
    <xf numFmtId="179"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pplyProtection="1">
      <alignment horizontal="center" vertical="center" wrapText="1"/>
      <protection locked="0"/>
    </xf>
    <xf numFmtId="0" fontId="5" fillId="0" borderId="17"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10"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12"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2"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17"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F11" sqref="F11"/>
    </sheetView>
  </sheetViews>
  <sheetFormatPr defaultColWidth="8.55555555555556" defaultRowHeight="12.75" customHeight="1" outlineLevelCol="3"/>
  <cols>
    <col min="1" max="4" width="41" customWidth="1"/>
  </cols>
  <sheetData>
    <row r="1" ht="15" customHeight="1" spans="1:4">
      <c r="A1" s="89"/>
      <c r="B1" s="89"/>
      <c r="C1" s="89"/>
      <c r="D1" s="90" t="s">
        <v>0</v>
      </c>
    </row>
    <row r="2" ht="41.25" customHeight="1" spans="1:4">
      <c r="A2" s="84" t="str">
        <f>"2026"&amp;"年部门财务收支预算总表"</f>
        <v>2026年部门财务收支预算总表</v>
      </c>
    </row>
    <row r="3" ht="17.25" customHeight="1" spans="1:4">
      <c r="A3" s="87" t="str">
        <f>"单位名称："&amp;"昆明市东川区汤丹镇中心学校"</f>
        <v>单位名称：昆明市东川区汤丹镇中心学校</v>
      </c>
      <c r="B3" s="199"/>
      <c r="D3" s="174" t="s">
        <v>1</v>
      </c>
    </row>
    <row r="4" ht="23.25" customHeight="1" spans="1:4">
      <c r="A4" s="200" t="s">
        <v>2</v>
      </c>
      <c r="B4" s="201"/>
      <c r="C4" s="200" t="s">
        <v>3</v>
      </c>
      <c r="D4" s="201"/>
    </row>
    <row r="5" ht="24" customHeight="1" spans="1:4">
      <c r="A5" s="200" t="s">
        <v>4</v>
      </c>
      <c r="B5" s="200" t="s">
        <v>5</v>
      </c>
      <c r="C5" s="200" t="s">
        <v>6</v>
      </c>
      <c r="D5" s="200" t="s">
        <v>5</v>
      </c>
    </row>
    <row r="6" ht="17.25" customHeight="1" spans="1:4">
      <c r="A6" s="202" t="s">
        <v>7</v>
      </c>
      <c r="B6" s="121">
        <v>25045287.52</v>
      </c>
      <c r="C6" s="202" t="s">
        <v>8</v>
      </c>
      <c r="D6" s="121"/>
    </row>
    <row r="7" ht="17.25" customHeight="1" spans="1:4">
      <c r="A7" s="202" t="s">
        <v>9</v>
      </c>
      <c r="B7" s="121"/>
      <c r="C7" s="202" t="s">
        <v>10</v>
      </c>
      <c r="D7" s="121"/>
    </row>
    <row r="8" ht="17.25" customHeight="1" spans="1:4">
      <c r="A8" s="202" t="s">
        <v>11</v>
      </c>
      <c r="B8" s="121"/>
      <c r="C8" s="233" t="s">
        <v>12</v>
      </c>
      <c r="D8" s="121"/>
    </row>
    <row r="9" ht="17.25" customHeight="1" spans="1:4">
      <c r="A9" s="202" t="s">
        <v>13</v>
      </c>
      <c r="B9" s="121"/>
      <c r="C9" s="233" t="s">
        <v>14</v>
      </c>
      <c r="D9" s="121"/>
    </row>
    <row r="10" ht="17.25" customHeight="1" spans="1:4">
      <c r="A10" s="202" t="s">
        <v>15</v>
      </c>
      <c r="B10" s="121">
        <v>3000</v>
      </c>
      <c r="C10" s="233" t="s">
        <v>16</v>
      </c>
      <c r="D10" s="121">
        <v>15859695.56</v>
      </c>
    </row>
    <row r="11" ht="17.25" customHeight="1" spans="1:4">
      <c r="A11" s="202" t="s">
        <v>17</v>
      </c>
      <c r="B11" s="121"/>
      <c r="C11" s="233" t="s">
        <v>18</v>
      </c>
      <c r="D11" s="121"/>
    </row>
    <row r="12" ht="17.25" customHeight="1" spans="1:4">
      <c r="A12" s="202" t="s">
        <v>19</v>
      </c>
      <c r="B12" s="121"/>
      <c r="C12" s="77" t="s">
        <v>20</v>
      </c>
      <c r="D12" s="121"/>
    </row>
    <row r="13" ht="17.25" customHeight="1" spans="1:4">
      <c r="A13" s="202" t="s">
        <v>21</v>
      </c>
      <c r="B13" s="121"/>
      <c r="C13" s="77" t="s">
        <v>22</v>
      </c>
      <c r="D13" s="121">
        <v>5061664.96</v>
      </c>
    </row>
    <row r="14" ht="17.25" customHeight="1" spans="1:4">
      <c r="A14" s="202" t="s">
        <v>23</v>
      </c>
      <c r="B14" s="121"/>
      <c r="C14" s="77" t="s">
        <v>24</v>
      </c>
      <c r="D14" s="121">
        <v>2450447</v>
      </c>
    </row>
    <row r="15" ht="17.25" customHeight="1" spans="1:4">
      <c r="A15" s="202" t="s">
        <v>25</v>
      </c>
      <c r="B15" s="121">
        <v>3000</v>
      </c>
      <c r="C15" s="77" t="s">
        <v>26</v>
      </c>
      <c r="D15" s="121"/>
    </row>
    <row r="16" ht="17.25" customHeight="1" spans="1:4">
      <c r="A16" s="27"/>
      <c r="B16" s="121"/>
      <c r="C16" s="77" t="s">
        <v>27</v>
      </c>
      <c r="D16" s="121"/>
    </row>
    <row r="17" ht="17.25" customHeight="1" spans="1:4">
      <c r="A17" s="203"/>
      <c r="B17" s="121"/>
      <c r="C17" s="77" t="s">
        <v>28</v>
      </c>
      <c r="D17" s="121"/>
    </row>
    <row r="18" ht="17.25" customHeight="1" spans="1:4">
      <c r="A18" s="203"/>
      <c r="B18" s="121"/>
      <c r="C18" s="77" t="s">
        <v>29</v>
      </c>
      <c r="D18" s="121"/>
    </row>
    <row r="19" ht="17.25" customHeight="1" spans="1:4">
      <c r="A19" s="203"/>
      <c r="B19" s="121"/>
      <c r="C19" s="77" t="s">
        <v>30</v>
      </c>
      <c r="D19" s="121"/>
    </row>
    <row r="20" ht="17.25" customHeight="1" spans="1:4">
      <c r="A20" s="203"/>
      <c r="B20" s="121"/>
      <c r="C20" s="77" t="s">
        <v>31</v>
      </c>
      <c r="D20" s="121"/>
    </row>
    <row r="21" ht="17.25" customHeight="1" spans="1:4">
      <c r="A21" s="203"/>
      <c r="B21" s="121"/>
      <c r="C21" s="77" t="s">
        <v>32</v>
      </c>
      <c r="D21" s="121">
        <v>3000</v>
      </c>
    </row>
    <row r="22" ht="17.25" customHeight="1" spans="1:4">
      <c r="A22" s="203"/>
      <c r="B22" s="121"/>
      <c r="C22" s="77" t="s">
        <v>33</v>
      </c>
      <c r="D22" s="121"/>
    </row>
    <row r="23" ht="17.25" customHeight="1" spans="1:4">
      <c r="A23" s="203"/>
      <c r="B23" s="121"/>
      <c r="C23" s="77" t="s">
        <v>34</v>
      </c>
      <c r="D23" s="121"/>
    </row>
    <row r="24" ht="17.25" customHeight="1" spans="1:4">
      <c r="A24" s="203"/>
      <c r="B24" s="121"/>
      <c r="C24" s="77" t="s">
        <v>35</v>
      </c>
      <c r="D24" s="121">
        <v>1673480</v>
      </c>
    </row>
    <row r="25" ht="17.25" customHeight="1" spans="1:4">
      <c r="A25" s="203"/>
      <c r="B25" s="121"/>
      <c r="C25" s="77" t="s">
        <v>36</v>
      </c>
      <c r="D25" s="121"/>
    </row>
    <row r="26" ht="17.25" customHeight="1" spans="1:4">
      <c r="A26" s="203"/>
      <c r="B26" s="121"/>
      <c r="C26" s="27" t="s">
        <v>37</v>
      </c>
      <c r="D26" s="121"/>
    </row>
    <row r="27" ht="17.25" customHeight="1" spans="1:4">
      <c r="A27" s="203"/>
      <c r="B27" s="121"/>
      <c r="C27" s="77" t="s">
        <v>38</v>
      </c>
      <c r="D27" s="121"/>
    </row>
    <row r="28" ht="16.5" customHeight="1" spans="1:4">
      <c r="A28" s="203"/>
      <c r="B28" s="121"/>
      <c r="C28" s="77" t="s">
        <v>39</v>
      </c>
      <c r="D28" s="121"/>
    </row>
    <row r="29" ht="16.5" customHeight="1" spans="1:4">
      <c r="A29" s="203"/>
      <c r="B29" s="121"/>
      <c r="C29" s="27" t="s">
        <v>40</v>
      </c>
      <c r="D29" s="121"/>
    </row>
    <row r="30" ht="17.25" customHeight="1" spans="1:4">
      <c r="A30" s="203"/>
      <c r="B30" s="121"/>
      <c r="C30" s="27" t="s">
        <v>41</v>
      </c>
      <c r="D30" s="121"/>
    </row>
    <row r="31" ht="17.25" customHeight="1" spans="1:4">
      <c r="A31" s="203"/>
      <c r="B31" s="121"/>
      <c r="C31" s="77" t="s">
        <v>42</v>
      </c>
      <c r="D31" s="121"/>
    </row>
    <row r="32" ht="16.5" customHeight="1" spans="1:4">
      <c r="A32" s="203" t="s">
        <v>43</v>
      </c>
      <c r="B32" s="121">
        <v>25048287.52</v>
      </c>
      <c r="C32" s="203" t="s">
        <v>44</v>
      </c>
      <c r="D32" s="121">
        <v>25048287.52</v>
      </c>
    </row>
    <row r="33" ht="16.5" customHeight="1" spans="1:4">
      <c r="A33" s="27" t="s">
        <v>45</v>
      </c>
      <c r="B33" s="121"/>
      <c r="C33" s="27" t="s">
        <v>46</v>
      </c>
      <c r="D33" s="121"/>
    </row>
    <row r="34" ht="16.5" customHeight="1" spans="1:4">
      <c r="A34" s="77" t="s">
        <v>47</v>
      </c>
      <c r="B34" s="121"/>
      <c r="C34" s="77" t="s">
        <v>47</v>
      </c>
      <c r="D34" s="121"/>
    </row>
    <row r="35" ht="16.5" customHeight="1" spans="1:4">
      <c r="A35" s="77" t="s">
        <v>48</v>
      </c>
      <c r="B35" s="121"/>
      <c r="C35" s="77" t="s">
        <v>49</v>
      </c>
      <c r="D35" s="121"/>
    </row>
    <row r="36" ht="16.5" customHeight="1" spans="1:4">
      <c r="A36" s="204" t="s">
        <v>50</v>
      </c>
      <c r="B36" s="121">
        <v>25048287.52</v>
      </c>
      <c r="C36" s="204" t="s">
        <v>51</v>
      </c>
      <c r="D36" s="121">
        <v>25048287.52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1111111111111" defaultRowHeight="14.25" customHeight="1" outlineLevelCol="5"/>
  <cols>
    <col min="1" max="1" width="32.1111111111111" customWidth="1"/>
    <col min="2" max="2" width="20.6666666666667" customWidth="1"/>
    <col min="3" max="3" width="32.1111111111111" customWidth="1"/>
    <col min="4" max="4" width="27.6666666666667" customWidth="1"/>
    <col min="5" max="6" width="36.6666666666667" customWidth="1"/>
  </cols>
  <sheetData>
    <row r="1" ht="12" customHeight="1" spans="1:6">
      <c r="A1" s="158">
        <v>1</v>
      </c>
      <c r="B1" s="159">
        <v>0</v>
      </c>
      <c r="C1" s="158">
        <v>1</v>
      </c>
      <c r="D1" s="160"/>
      <c r="E1" s="160"/>
      <c r="F1" s="151" t="s">
        <v>341</v>
      </c>
    </row>
    <row r="2" ht="42" customHeight="1" spans="1:6">
      <c r="A2" s="161" t="str">
        <f>"2026"&amp;"年部门政府性基金预算支出预算表"</f>
        <v>2026年部门政府性基金预算支出预算表</v>
      </c>
      <c r="B2" s="161" t="s">
        <v>342</v>
      </c>
      <c r="C2" s="162"/>
      <c r="D2" s="163"/>
      <c r="E2" s="163"/>
      <c r="F2" s="163"/>
    </row>
    <row r="3" ht="13.5" customHeight="1" spans="1:6">
      <c r="A3" s="52" t="str">
        <f>"单位名称："&amp;"昆明市东川区汤丹镇中心学校"</f>
        <v>单位名称：昆明市东川区汤丹镇中心学校</v>
      </c>
      <c r="B3" s="52" t="s">
        <v>343</v>
      </c>
      <c r="C3" s="158"/>
      <c r="D3" s="160"/>
      <c r="E3" s="160"/>
      <c r="F3" s="151" t="s">
        <v>1</v>
      </c>
    </row>
    <row r="4" ht="19.5" customHeight="1" spans="1:6">
      <c r="A4" s="164" t="s">
        <v>193</v>
      </c>
      <c r="B4" s="165" t="s">
        <v>72</v>
      </c>
      <c r="C4" s="164" t="s">
        <v>73</v>
      </c>
      <c r="D4" s="13" t="s">
        <v>344</v>
      </c>
      <c r="E4" s="14"/>
      <c r="F4" s="15"/>
    </row>
    <row r="5" ht="18.75" customHeight="1" spans="1:6">
      <c r="A5" s="166"/>
      <c r="B5" s="167"/>
      <c r="C5" s="166"/>
      <c r="D5" s="60" t="s">
        <v>55</v>
      </c>
      <c r="E5" s="13" t="s">
        <v>75</v>
      </c>
      <c r="F5" s="60" t="s">
        <v>76</v>
      </c>
    </row>
    <row r="6" ht="18.75" customHeight="1" spans="1:6">
      <c r="A6" s="108">
        <v>1</v>
      </c>
      <c r="B6" s="168" t="s">
        <v>83</v>
      </c>
      <c r="C6" s="108">
        <v>3</v>
      </c>
      <c r="D6" s="17">
        <v>4</v>
      </c>
      <c r="E6" s="17">
        <v>5</v>
      </c>
      <c r="F6" s="17">
        <v>6</v>
      </c>
    </row>
    <row r="7" ht="21" customHeight="1" spans="1:6">
      <c r="A7" s="65"/>
      <c r="B7" s="65"/>
      <c r="C7" s="65"/>
      <c r="D7" s="121"/>
      <c r="E7" s="121"/>
      <c r="F7" s="121"/>
    </row>
    <row r="8" ht="21" customHeight="1" spans="1:6">
      <c r="A8" s="65"/>
      <c r="B8" s="65"/>
      <c r="C8" s="65"/>
      <c r="D8" s="121"/>
      <c r="E8" s="121"/>
      <c r="F8" s="121"/>
    </row>
    <row r="9" ht="18.75" customHeight="1" spans="1:6">
      <c r="A9" s="169" t="s">
        <v>182</v>
      </c>
      <c r="B9" s="169" t="s">
        <v>182</v>
      </c>
      <c r="C9" s="170" t="s">
        <v>182</v>
      </c>
      <c r="D9" s="121"/>
      <c r="E9" s="121"/>
      <c r="F9" s="121"/>
    </row>
    <row r="10" customHeight="1" spans="1:6">
      <c r="A10" t="s">
        <v>345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1111111111111" defaultRowHeight="14.25" customHeight="1"/>
  <cols>
    <col min="1" max="2" width="32.5555555555556" customWidth="1"/>
    <col min="3" max="3" width="41.1111111111111" customWidth="1"/>
    <col min="4" max="4" width="21.6666666666667" customWidth="1"/>
    <col min="5" max="5" width="35.2222222222222" customWidth="1"/>
    <col min="6" max="6" width="7.66666666666667" customWidth="1"/>
    <col min="7" max="7" width="11.1111111111111" customWidth="1"/>
    <col min="8" max="8" width="13.2222222222222" customWidth="1"/>
    <col min="9" max="18" width="20" customWidth="1"/>
    <col min="19" max="19" width="19.8888888888889" customWidth="1"/>
  </cols>
  <sheetData>
    <row r="1" ht="15.75" customHeight="1" spans="1:19">
      <c r="B1" s="122"/>
      <c r="C1" s="122"/>
      <c r="R1" s="50"/>
      <c r="S1" s="50" t="s">
        <v>346</v>
      </c>
    </row>
    <row r="2" ht="41.25" customHeight="1" spans="1:19">
      <c r="A2" s="112" t="str">
        <f>"2026"&amp;"年部门政府采购预算表"</f>
        <v>2026年部门政府采购预算表</v>
      </c>
      <c r="B2" s="107"/>
      <c r="C2" s="107"/>
      <c r="D2" s="51"/>
      <c r="E2" s="51"/>
      <c r="F2" s="51"/>
      <c r="G2" s="51"/>
      <c r="H2" s="51"/>
      <c r="I2" s="51"/>
      <c r="J2" s="51"/>
      <c r="K2" s="51"/>
      <c r="L2" s="51"/>
      <c r="M2" s="107"/>
      <c r="N2" s="51"/>
      <c r="O2" s="51"/>
      <c r="P2" s="107"/>
      <c r="Q2" s="51"/>
      <c r="R2" s="107"/>
      <c r="S2" s="107"/>
    </row>
    <row r="3" ht="18.75" customHeight="1" spans="1:19">
      <c r="A3" s="150" t="str">
        <f>"单位名称："&amp;"昆明市东川区汤丹镇中心学校"</f>
        <v>单位名称：昆明市东川区汤丹镇中心学校</v>
      </c>
      <c r="B3" s="127"/>
      <c r="C3" s="127"/>
      <c r="D3" s="54"/>
      <c r="E3" s="54"/>
      <c r="F3" s="54"/>
      <c r="G3" s="54"/>
      <c r="H3" s="54"/>
      <c r="I3" s="54"/>
      <c r="J3" s="54"/>
      <c r="K3" s="54"/>
      <c r="L3" s="54"/>
      <c r="R3" s="55"/>
      <c r="S3" s="151" t="s">
        <v>1</v>
      </c>
    </row>
    <row r="4" ht="15.75" customHeight="1" spans="1:19">
      <c r="A4" s="57" t="s">
        <v>192</v>
      </c>
      <c r="B4" s="129" t="s">
        <v>193</v>
      </c>
      <c r="C4" s="129" t="s">
        <v>347</v>
      </c>
      <c r="D4" s="130" t="s">
        <v>348</v>
      </c>
      <c r="E4" s="130" t="s">
        <v>349</v>
      </c>
      <c r="F4" s="130" t="s">
        <v>350</v>
      </c>
      <c r="G4" s="130" t="s">
        <v>351</v>
      </c>
      <c r="H4" s="130" t="s">
        <v>352</v>
      </c>
      <c r="I4" s="131" t="s">
        <v>200</v>
      </c>
      <c r="J4" s="131"/>
      <c r="K4" s="131"/>
      <c r="L4" s="131"/>
      <c r="M4" s="132"/>
      <c r="N4" s="131"/>
      <c r="O4" s="131"/>
      <c r="P4" s="133"/>
      <c r="Q4" s="131"/>
      <c r="R4" s="132"/>
      <c r="S4" s="117"/>
    </row>
    <row r="5" ht="17.25" customHeight="1" spans="1:19">
      <c r="A5" s="59"/>
      <c r="B5" s="134"/>
      <c r="C5" s="134"/>
      <c r="D5" s="135"/>
      <c r="E5" s="135"/>
      <c r="F5" s="135"/>
      <c r="G5" s="135"/>
      <c r="H5" s="135"/>
      <c r="I5" s="135" t="s">
        <v>55</v>
      </c>
      <c r="J5" s="135" t="s">
        <v>58</v>
      </c>
      <c r="K5" s="135" t="s">
        <v>353</v>
      </c>
      <c r="L5" s="135" t="s">
        <v>354</v>
      </c>
      <c r="M5" s="136" t="s">
        <v>355</v>
      </c>
      <c r="N5" s="137" t="s">
        <v>356</v>
      </c>
      <c r="O5" s="137"/>
      <c r="P5" s="138"/>
      <c r="Q5" s="137"/>
      <c r="R5" s="139"/>
      <c r="S5" s="140"/>
    </row>
    <row r="6" ht="54" customHeight="1" spans="1:19">
      <c r="A6" s="62"/>
      <c r="B6" s="140"/>
      <c r="C6" s="140"/>
      <c r="D6" s="141"/>
      <c r="E6" s="141"/>
      <c r="F6" s="141"/>
      <c r="G6" s="141"/>
      <c r="H6" s="141"/>
      <c r="I6" s="141"/>
      <c r="J6" s="141" t="s">
        <v>57</v>
      </c>
      <c r="K6" s="141"/>
      <c r="L6" s="141"/>
      <c r="M6" s="142"/>
      <c r="N6" s="141" t="s">
        <v>57</v>
      </c>
      <c r="O6" s="141" t="s">
        <v>64</v>
      </c>
      <c r="P6" s="140" t="s">
        <v>65</v>
      </c>
      <c r="Q6" s="141" t="s">
        <v>66</v>
      </c>
      <c r="R6" s="142" t="s">
        <v>67</v>
      </c>
      <c r="S6" s="140" t="s">
        <v>68</v>
      </c>
    </row>
    <row r="7" ht="18" customHeight="1" spans="1:19">
      <c r="A7" s="152">
        <v>1</v>
      </c>
      <c r="B7" s="152" t="s">
        <v>83</v>
      </c>
      <c r="C7" s="153">
        <v>3</v>
      </c>
      <c r="D7" s="153">
        <v>4</v>
      </c>
      <c r="E7" s="152">
        <v>5</v>
      </c>
      <c r="F7" s="152">
        <v>6</v>
      </c>
      <c r="G7" s="152">
        <v>7</v>
      </c>
      <c r="H7" s="152">
        <v>8</v>
      </c>
      <c r="I7" s="152">
        <v>9</v>
      </c>
      <c r="J7" s="152">
        <v>10</v>
      </c>
      <c r="K7" s="152">
        <v>11</v>
      </c>
      <c r="L7" s="152">
        <v>12</v>
      </c>
      <c r="M7" s="152">
        <v>13</v>
      </c>
      <c r="N7" s="152">
        <v>14</v>
      </c>
      <c r="O7" s="152">
        <v>15</v>
      </c>
      <c r="P7" s="152">
        <v>16</v>
      </c>
      <c r="Q7" s="152">
        <v>17</v>
      </c>
      <c r="R7" s="152">
        <v>18</v>
      </c>
      <c r="S7" s="152">
        <v>19</v>
      </c>
    </row>
    <row r="8" ht="21" customHeight="1" spans="1:19">
      <c r="A8" s="143"/>
      <c r="B8" s="144"/>
      <c r="C8" s="144"/>
      <c r="D8" s="145"/>
      <c r="E8" s="145"/>
      <c r="F8" s="145"/>
      <c r="G8" s="154"/>
      <c r="H8" s="121"/>
      <c r="I8" s="121"/>
      <c r="J8" s="121"/>
      <c r="K8" s="121"/>
      <c r="L8" s="121"/>
      <c r="M8" s="121"/>
      <c r="N8" s="121"/>
      <c r="O8" s="121"/>
      <c r="P8" s="121"/>
      <c r="Q8" s="121"/>
      <c r="R8" s="121"/>
      <c r="S8" s="121"/>
    </row>
    <row r="9" ht="21" customHeight="1" spans="1:19">
      <c r="A9" s="146" t="s">
        <v>182</v>
      </c>
      <c r="B9" s="147"/>
      <c r="C9" s="147"/>
      <c r="D9" s="148"/>
      <c r="E9" s="148"/>
      <c r="F9" s="148"/>
      <c r="G9" s="155"/>
      <c r="H9" s="121"/>
      <c r="I9" s="121"/>
      <c r="J9" s="121"/>
      <c r="K9" s="121"/>
      <c r="L9" s="121"/>
      <c r="M9" s="121"/>
      <c r="N9" s="121"/>
      <c r="O9" s="121"/>
      <c r="P9" s="121"/>
      <c r="Q9" s="121"/>
      <c r="R9" s="121"/>
      <c r="S9" s="121"/>
    </row>
    <row r="10" ht="21" customHeight="1" spans="1:19">
      <c r="A10" s="150" t="s">
        <v>357</v>
      </c>
      <c r="B10" s="52"/>
      <c r="C10" s="52"/>
      <c r="D10" s="150"/>
      <c r="E10" s="150"/>
      <c r="F10" s="150"/>
      <c r="G10" s="156"/>
      <c r="H10" s="157"/>
      <c r="I10" s="157"/>
      <c r="J10" s="157"/>
      <c r="K10" s="157"/>
      <c r="L10" s="157"/>
      <c r="M10" s="157"/>
      <c r="N10" s="157"/>
      <c r="O10" s="157"/>
      <c r="P10" s="157"/>
      <c r="Q10" s="157"/>
      <c r="R10" s="157"/>
      <c r="S10" s="157"/>
    </row>
    <row r="11" customHeight="1" spans="1:19">
      <c r="A11" t="s">
        <v>358</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1111111111111" defaultRowHeight="14.25" customHeight="1"/>
  <cols>
    <col min="1" max="5" width="39.1111111111111" customWidth="1"/>
    <col min="6" max="6" width="27.5555555555556" customWidth="1"/>
    <col min="7" max="7" width="28.5555555555556" customWidth="1"/>
    <col min="8" max="8" width="28.1111111111111" customWidth="1"/>
    <col min="9" max="9" width="39.1111111111111" customWidth="1"/>
    <col min="10" max="18" width="20.4444444444444" customWidth="1"/>
    <col min="19" max="20" width="20.2222222222222" customWidth="1"/>
  </cols>
  <sheetData>
    <row r="1" ht="16.5" customHeight="1" spans="1:20">
      <c r="A1" s="116"/>
      <c r="B1" s="122"/>
      <c r="C1" s="122"/>
      <c r="D1" s="122"/>
      <c r="E1" s="122"/>
      <c r="F1" s="122"/>
      <c r="G1" s="122"/>
      <c r="H1" s="116"/>
      <c r="I1" s="116"/>
      <c r="J1" s="116"/>
      <c r="K1" s="116"/>
      <c r="L1" s="116"/>
      <c r="M1" s="116"/>
      <c r="N1" s="123"/>
      <c r="O1" s="116"/>
      <c r="P1" s="116"/>
      <c r="Q1" s="122"/>
      <c r="R1" s="116"/>
      <c r="S1" s="124"/>
      <c r="T1" s="124" t="s">
        <v>359</v>
      </c>
    </row>
    <row r="2" ht="41.25" customHeight="1" spans="1:20">
      <c r="A2" s="112" t="str">
        <f>"2026"&amp;"年部门政府购买服务预算表"</f>
        <v>2026年部门政府购买服务预算表</v>
      </c>
      <c r="B2" s="107"/>
      <c r="C2" s="107"/>
      <c r="D2" s="107"/>
      <c r="E2" s="107"/>
      <c r="F2" s="107"/>
      <c r="G2" s="107"/>
      <c r="H2" s="125"/>
      <c r="I2" s="125"/>
      <c r="J2" s="125"/>
      <c r="K2" s="125"/>
      <c r="L2" s="125"/>
      <c r="M2" s="125"/>
      <c r="N2" s="126"/>
      <c r="O2" s="125"/>
      <c r="P2" s="125"/>
      <c r="Q2" s="107"/>
      <c r="R2" s="125"/>
      <c r="S2" s="126"/>
      <c r="T2" s="107"/>
    </row>
    <row r="3" ht="22.5" customHeight="1" spans="1:20">
      <c r="A3" s="113" t="str">
        <f>"单位名称："&amp;"昆明市东川区汤丹镇中心学校"</f>
        <v>单位名称：昆明市东川区汤丹镇中心学校</v>
      </c>
      <c r="B3" s="127"/>
      <c r="C3" s="127"/>
      <c r="D3" s="127"/>
      <c r="E3" s="127"/>
      <c r="F3" s="127"/>
      <c r="G3" s="127"/>
      <c r="H3" s="114"/>
      <c r="I3" s="114"/>
      <c r="J3" s="114"/>
      <c r="K3" s="114"/>
      <c r="L3" s="114"/>
      <c r="M3" s="114"/>
      <c r="N3" s="123"/>
      <c r="O3" s="116"/>
      <c r="P3" s="116"/>
      <c r="Q3" s="122"/>
      <c r="R3" s="116"/>
      <c r="S3" s="128"/>
      <c r="T3" s="124" t="s">
        <v>1</v>
      </c>
    </row>
    <row r="4" ht="24" customHeight="1" spans="1:20">
      <c r="A4" s="57" t="s">
        <v>192</v>
      </c>
      <c r="B4" s="129" t="s">
        <v>193</v>
      </c>
      <c r="C4" s="129" t="s">
        <v>347</v>
      </c>
      <c r="D4" s="129" t="s">
        <v>360</v>
      </c>
      <c r="E4" s="129" t="s">
        <v>361</v>
      </c>
      <c r="F4" s="129" t="s">
        <v>362</v>
      </c>
      <c r="G4" s="129" t="s">
        <v>363</v>
      </c>
      <c r="H4" s="130" t="s">
        <v>364</v>
      </c>
      <c r="I4" s="130" t="s">
        <v>365</v>
      </c>
      <c r="J4" s="131" t="s">
        <v>200</v>
      </c>
      <c r="K4" s="131"/>
      <c r="L4" s="131"/>
      <c r="M4" s="131"/>
      <c r="N4" s="132"/>
      <c r="O4" s="131"/>
      <c r="P4" s="131"/>
      <c r="Q4" s="133"/>
      <c r="R4" s="131"/>
      <c r="S4" s="132"/>
      <c r="T4" s="117"/>
    </row>
    <row r="5" ht="24" customHeight="1" spans="1:20">
      <c r="A5" s="59"/>
      <c r="B5" s="134"/>
      <c r="C5" s="134"/>
      <c r="D5" s="134"/>
      <c r="E5" s="134"/>
      <c r="F5" s="134"/>
      <c r="G5" s="134"/>
      <c r="H5" s="135"/>
      <c r="I5" s="135"/>
      <c r="J5" s="135" t="s">
        <v>55</v>
      </c>
      <c r="K5" s="135" t="s">
        <v>58</v>
      </c>
      <c r="L5" s="135" t="s">
        <v>353</v>
      </c>
      <c r="M5" s="135" t="s">
        <v>354</v>
      </c>
      <c r="N5" s="136" t="s">
        <v>355</v>
      </c>
      <c r="O5" s="137" t="s">
        <v>356</v>
      </c>
      <c r="P5" s="137"/>
      <c r="Q5" s="138"/>
      <c r="R5" s="137"/>
      <c r="S5" s="139"/>
      <c r="T5" s="140"/>
    </row>
    <row r="6" ht="54" customHeight="1" spans="1:20">
      <c r="A6" s="62"/>
      <c r="B6" s="140"/>
      <c r="C6" s="140"/>
      <c r="D6" s="140"/>
      <c r="E6" s="140"/>
      <c r="F6" s="140"/>
      <c r="G6" s="140"/>
      <c r="H6" s="141"/>
      <c r="I6" s="141"/>
      <c r="J6" s="141"/>
      <c r="K6" s="141" t="s">
        <v>57</v>
      </c>
      <c r="L6" s="141"/>
      <c r="M6" s="141"/>
      <c r="N6" s="142"/>
      <c r="O6" s="141" t="s">
        <v>57</v>
      </c>
      <c r="P6" s="141" t="s">
        <v>64</v>
      </c>
      <c r="Q6" s="140" t="s">
        <v>65</v>
      </c>
      <c r="R6" s="141" t="s">
        <v>66</v>
      </c>
      <c r="S6" s="142" t="s">
        <v>67</v>
      </c>
      <c r="T6" s="140" t="s">
        <v>68</v>
      </c>
    </row>
    <row r="7" ht="17.25" customHeight="1" spans="1:20">
      <c r="A7" s="63">
        <v>1</v>
      </c>
      <c r="B7" s="140">
        <v>2</v>
      </c>
      <c r="C7" s="63">
        <v>3</v>
      </c>
      <c r="D7" s="63">
        <v>4</v>
      </c>
      <c r="E7" s="140">
        <v>5</v>
      </c>
      <c r="F7" s="63">
        <v>6</v>
      </c>
      <c r="G7" s="63">
        <v>7</v>
      </c>
      <c r="H7" s="140">
        <v>8</v>
      </c>
      <c r="I7" s="63">
        <v>9</v>
      </c>
      <c r="J7" s="63">
        <v>10</v>
      </c>
      <c r="K7" s="140">
        <v>11</v>
      </c>
      <c r="L7" s="63">
        <v>12</v>
      </c>
      <c r="M7" s="63">
        <v>13</v>
      </c>
      <c r="N7" s="140">
        <v>14</v>
      </c>
      <c r="O7" s="63">
        <v>15</v>
      </c>
      <c r="P7" s="63">
        <v>16</v>
      </c>
      <c r="Q7" s="140">
        <v>17</v>
      </c>
      <c r="R7" s="63">
        <v>18</v>
      </c>
      <c r="S7" s="63">
        <v>19</v>
      </c>
      <c r="T7" s="63">
        <v>20</v>
      </c>
    </row>
    <row r="8" ht="21" customHeight="1" spans="1:20">
      <c r="A8" s="143"/>
      <c r="B8" s="144"/>
      <c r="C8" s="144"/>
      <c r="D8" s="144"/>
      <c r="E8" s="144"/>
      <c r="F8" s="144"/>
      <c r="G8" s="144"/>
      <c r="H8" s="145"/>
      <c r="I8" s="145"/>
      <c r="J8" s="121"/>
      <c r="K8" s="121"/>
      <c r="L8" s="121"/>
      <c r="M8" s="121"/>
      <c r="N8" s="121"/>
      <c r="O8" s="121"/>
      <c r="P8" s="121"/>
      <c r="Q8" s="121"/>
      <c r="R8" s="121"/>
      <c r="S8" s="121"/>
      <c r="T8" s="121"/>
    </row>
    <row r="9" ht="21" customHeight="1" spans="1:20">
      <c r="A9" s="146" t="s">
        <v>182</v>
      </c>
      <c r="B9" s="147"/>
      <c r="C9" s="147"/>
      <c r="D9" s="147"/>
      <c r="E9" s="147"/>
      <c r="F9" s="147"/>
      <c r="G9" s="147"/>
      <c r="H9" s="148"/>
      <c r="I9" s="149"/>
      <c r="J9" s="121"/>
      <c r="K9" s="121"/>
      <c r="L9" s="121"/>
      <c r="M9" s="121"/>
      <c r="N9" s="121"/>
      <c r="O9" s="121"/>
      <c r="P9" s="121"/>
      <c r="Q9" s="121"/>
      <c r="R9" s="121"/>
      <c r="S9" s="121"/>
      <c r="T9" s="121"/>
    </row>
    <row r="10" customHeight="1" spans="1:20">
      <c r="A10" t="s">
        <v>366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1111111111111" defaultRowHeight="14.25" customHeight="1"/>
  <cols>
    <col min="1" max="1" width="37.6666666666667" customWidth="1"/>
    <col min="2" max="13" width="20" customWidth="1"/>
  </cols>
  <sheetData>
    <row r="1" ht="17.25" customHeight="1" spans="1:13">
      <c r="D1" s="111"/>
      <c r="M1" s="50" t="s">
        <v>367</v>
      </c>
    </row>
    <row r="2" ht="41.25" customHeight="1" spans="1:13">
      <c r="A2" s="112" t="str">
        <f>"2026"&amp;"年对下转移支付预算表"</f>
        <v>2026年对下转移支付预算表</v>
      </c>
      <c r="B2" s="51"/>
      <c r="C2" s="51"/>
      <c r="D2" s="51"/>
      <c r="E2" s="51"/>
      <c r="F2" s="51"/>
      <c r="G2" s="51"/>
      <c r="H2" s="51"/>
      <c r="I2" s="51"/>
      <c r="J2" s="51"/>
      <c r="K2" s="51"/>
      <c r="L2" s="51"/>
      <c r="M2" s="107"/>
    </row>
    <row r="3" ht="18" customHeight="1" spans="1:13">
      <c r="A3" s="113" t="str">
        <f>"单位名称："&amp;"昆明市东川区汤丹镇中心学校"</f>
        <v>单位名称：昆明市东川区汤丹镇中心学校</v>
      </c>
      <c r="B3" s="114"/>
      <c r="C3" s="114"/>
      <c r="D3" s="115"/>
      <c r="E3" s="116"/>
      <c r="F3" s="116"/>
      <c r="G3" s="116"/>
      <c r="H3" s="116"/>
      <c r="I3" s="116"/>
      <c r="M3" s="55" t="s">
        <v>1</v>
      </c>
    </row>
    <row r="4" ht="19.5" customHeight="1" spans="1:13">
      <c r="A4" s="72" t="s">
        <v>368</v>
      </c>
      <c r="B4" s="13" t="s">
        <v>200</v>
      </c>
      <c r="C4" s="14"/>
      <c r="D4" s="14"/>
      <c r="E4" s="13" t="s">
        <v>369</v>
      </c>
      <c r="F4" s="14"/>
      <c r="G4" s="14"/>
      <c r="H4" s="14"/>
      <c r="I4" s="14"/>
      <c r="J4" s="14"/>
      <c r="K4" s="14"/>
      <c r="L4" s="14"/>
      <c r="M4" s="117"/>
    </row>
    <row r="5" ht="40.5" customHeight="1" spans="1:13">
      <c r="A5" s="63"/>
      <c r="B5" s="73" t="s">
        <v>55</v>
      </c>
      <c r="C5" s="57" t="s">
        <v>58</v>
      </c>
      <c r="D5" s="118" t="s">
        <v>353</v>
      </c>
      <c r="E5" s="92"/>
      <c r="F5" s="92"/>
      <c r="G5" s="92"/>
      <c r="H5" s="92"/>
      <c r="I5" s="92"/>
      <c r="J5" s="92"/>
      <c r="K5" s="92"/>
      <c r="L5" s="92"/>
      <c r="M5" s="119"/>
    </row>
    <row r="6" ht="19.5" customHeight="1" spans="1:13">
      <c r="A6" s="64">
        <v>1</v>
      </c>
      <c r="B6" s="64">
        <v>2</v>
      </c>
      <c r="C6" s="64">
        <v>3</v>
      </c>
      <c r="D6" s="120">
        <v>4</v>
      </c>
      <c r="E6" s="74">
        <v>5</v>
      </c>
      <c r="F6" s="64">
        <v>6</v>
      </c>
      <c r="G6" s="64">
        <v>7</v>
      </c>
      <c r="H6" s="120">
        <v>8</v>
      </c>
      <c r="I6" s="64">
        <v>9</v>
      </c>
      <c r="J6" s="64">
        <v>10</v>
      </c>
      <c r="K6" s="64">
        <v>11</v>
      </c>
      <c r="L6" s="64">
        <v>13</v>
      </c>
      <c r="M6" s="74">
        <v>24</v>
      </c>
    </row>
    <row r="7" ht="19.5" customHeight="1" spans="1:13">
      <c r="A7" s="23"/>
      <c r="B7" s="121"/>
      <c r="C7" s="121"/>
      <c r="D7" s="121"/>
      <c r="E7" s="121"/>
      <c r="F7" s="121"/>
      <c r="G7" s="121"/>
      <c r="H7" s="121"/>
      <c r="I7" s="121"/>
      <c r="J7" s="121"/>
      <c r="K7" s="121"/>
      <c r="L7" s="121"/>
      <c r="M7" s="121"/>
    </row>
    <row r="8" ht="19.5" customHeight="1" spans="1:13">
      <c r="A8" s="109"/>
      <c r="B8" s="121"/>
      <c r="C8" s="121"/>
      <c r="D8" s="121"/>
      <c r="E8" s="121"/>
      <c r="F8" s="121"/>
      <c r="G8" s="121"/>
      <c r="H8" s="121"/>
      <c r="I8" s="121"/>
      <c r="J8" s="121"/>
      <c r="K8" s="121"/>
      <c r="L8" s="121"/>
      <c r="M8" s="121"/>
    </row>
    <row r="9" customHeight="1" spans="1:13">
      <c r="A9" t="s">
        <v>370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9.11111111111111" defaultRowHeight="12" customHeight="1" outlineLevelRow="7"/>
  <cols>
    <col min="1" max="1" width="34.2222222222222" customWidth="1"/>
    <col min="2" max="2" width="29" customWidth="1"/>
    <col min="3" max="5" width="23.5555555555556" customWidth="1"/>
    <col min="6" max="6" width="11.2222222222222" customWidth="1"/>
    <col min="7" max="7" width="25.1111111111111" customWidth="1"/>
    <col min="8" max="8" width="15.5555555555556" customWidth="1"/>
    <col min="9" max="9" width="13.4444444444444" customWidth="1"/>
    <col min="10" max="10" width="18.8888888888889" customWidth="1"/>
  </cols>
  <sheetData>
    <row r="1" ht="16.5" customHeight="1" spans="1:10">
      <c r="J1" s="50" t="s">
        <v>371</v>
      </c>
    </row>
    <row r="2" ht="41.25" customHeight="1" spans="1:10">
      <c r="A2" s="106" t="str">
        <f>"2026"&amp;"年对下转移支付绩效目标表"</f>
        <v>2026年对下转移支付绩效目标表</v>
      </c>
      <c r="B2" s="51"/>
      <c r="C2" s="51"/>
      <c r="D2" s="51"/>
      <c r="E2" s="51"/>
      <c r="F2" s="107"/>
      <c r="G2" s="51"/>
      <c r="H2" s="107"/>
      <c r="I2" s="107"/>
      <c r="J2" s="51"/>
    </row>
    <row r="3" ht="17.25" customHeight="1" spans="1:10">
      <c r="A3" s="52" t="str">
        <f>"单位名称："&amp;"昆明市东川区汤丹镇中心学校"</f>
        <v>单位名称：昆明市东川区汤丹镇中心学校</v>
      </c>
    </row>
    <row r="4" ht="44.25" customHeight="1" spans="1:10">
      <c r="A4" s="21" t="s">
        <v>368</v>
      </c>
      <c r="B4" s="21" t="s">
        <v>278</v>
      </c>
      <c r="C4" s="21" t="s">
        <v>279</v>
      </c>
      <c r="D4" s="21" t="s">
        <v>280</v>
      </c>
      <c r="E4" s="21" t="s">
        <v>281</v>
      </c>
      <c r="F4" s="108" t="s">
        <v>282</v>
      </c>
      <c r="G4" s="21" t="s">
        <v>283</v>
      </c>
      <c r="H4" s="108" t="s">
        <v>284</v>
      </c>
      <c r="I4" s="108" t="s">
        <v>285</v>
      </c>
      <c r="J4" s="21" t="s">
        <v>286</v>
      </c>
    </row>
    <row r="5" ht="14.25" customHeight="1" spans="1:10">
      <c r="A5" s="21">
        <v>1</v>
      </c>
      <c r="B5" s="21">
        <v>2</v>
      </c>
      <c r="C5" s="21">
        <v>3</v>
      </c>
      <c r="D5" s="21">
        <v>4</v>
      </c>
      <c r="E5" s="21">
        <v>5</v>
      </c>
      <c r="F5" s="108">
        <v>6</v>
      </c>
      <c r="G5" s="21">
        <v>7</v>
      </c>
      <c r="H5" s="108">
        <v>8</v>
      </c>
      <c r="I5" s="108">
        <v>9</v>
      </c>
      <c r="J5" s="21">
        <v>10</v>
      </c>
    </row>
    <row r="6" ht="42" customHeight="1" spans="1:10">
      <c r="A6" s="23"/>
      <c r="B6" s="109"/>
      <c r="C6" s="109"/>
      <c r="D6" s="109"/>
      <c r="E6" s="98"/>
      <c r="F6" s="110"/>
      <c r="G6" s="98"/>
      <c r="H6" s="110"/>
      <c r="I6" s="110"/>
      <c r="J6" s="98"/>
    </row>
    <row r="7" ht="42" customHeight="1" spans="1:10">
      <c r="A7" s="23"/>
      <c r="B7" s="65"/>
      <c r="C7" s="65"/>
      <c r="D7" s="65"/>
      <c r="E7" s="23"/>
      <c r="F7" s="65"/>
      <c r="G7" s="23"/>
      <c r="H7" s="65"/>
      <c r="I7" s="65"/>
      <c r="J7" s="23"/>
    </row>
    <row r="8" customHeight="1" spans="1:10">
      <c r="A8" t="s">
        <v>372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E13" sqref="E13"/>
    </sheetView>
  </sheetViews>
  <sheetFormatPr defaultColWidth="10.4444444444444" defaultRowHeight="14.25" customHeight="1"/>
  <cols>
    <col min="1" max="3" width="33.6666666666667" customWidth="1"/>
    <col min="4" max="4" width="45.5555555555556" customWidth="1"/>
    <col min="5" max="5" width="27.5555555555556" customWidth="1"/>
    <col min="6" max="6" width="21.6666666666667" customWidth="1"/>
    <col min="7" max="9" width="26.2222222222222" customWidth="1"/>
  </cols>
  <sheetData>
    <row r="1" customHeight="1" spans="1:9">
      <c r="A1" s="81" t="s">
        <v>373</v>
      </c>
      <c r="B1" s="82"/>
      <c r="C1" s="82"/>
      <c r="D1" s="83"/>
      <c r="E1" s="83"/>
      <c r="F1" s="83"/>
      <c r="G1" s="82"/>
      <c r="H1" s="82"/>
      <c r="I1" s="83"/>
    </row>
    <row r="2" ht="41.25" customHeight="1" spans="1:9">
      <c r="A2" s="84" t="str">
        <f>"2026"&amp;"年新增资产配置预算表"</f>
        <v>2026年新增资产配置预算表</v>
      </c>
      <c r="B2" s="85"/>
      <c r="C2" s="85"/>
      <c r="D2" s="86"/>
      <c r="E2" s="86"/>
      <c r="F2" s="86"/>
      <c r="G2" s="85"/>
      <c r="H2" s="85"/>
      <c r="I2" s="86"/>
    </row>
    <row r="3" customHeight="1" spans="1:9">
      <c r="A3" s="87" t="str">
        <f>"单位名称："&amp;"昆明市东川区汤丹镇中心学校"</f>
        <v>单位名称：昆明市东川区汤丹镇中心学校</v>
      </c>
      <c r="B3" s="88"/>
      <c r="C3" s="88"/>
      <c r="D3" s="89"/>
      <c r="F3" s="86"/>
      <c r="G3" s="85"/>
      <c r="H3" s="85"/>
      <c r="I3" s="90" t="s">
        <v>1</v>
      </c>
    </row>
    <row r="4" ht="28.5" customHeight="1" spans="1:9">
      <c r="A4" s="91" t="s">
        <v>192</v>
      </c>
      <c r="B4" s="92" t="s">
        <v>193</v>
      </c>
      <c r="C4" s="93" t="s">
        <v>374</v>
      </c>
      <c r="D4" s="91" t="s">
        <v>375</v>
      </c>
      <c r="E4" s="91" t="s">
        <v>376</v>
      </c>
      <c r="F4" s="91" t="s">
        <v>377</v>
      </c>
      <c r="G4" s="92" t="s">
        <v>378</v>
      </c>
      <c r="H4" s="74"/>
      <c r="I4" s="91"/>
    </row>
    <row r="5" ht="21" customHeight="1" spans="1:9">
      <c r="A5" s="93"/>
      <c r="B5" s="94"/>
      <c r="C5" s="94"/>
      <c r="D5" s="95"/>
      <c r="E5" s="94"/>
      <c r="F5" s="94"/>
      <c r="G5" s="92" t="s">
        <v>351</v>
      </c>
      <c r="H5" s="92" t="s">
        <v>379</v>
      </c>
      <c r="I5" s="92" t="s">
        <v>380</v>
      </c>
    </row>
    <row r="6" ht="17.25" customHeight="1" spans="1:9">
      <c r="A6" s="96" t="s">
        <v>82</v>
      </c>
      <c r="B6" s="97" t="s">
        <v>83</v>
      </c>
      <c r="C6" s="96" t="s">
        <v>84</v>
      </c>
      <c r="D6" s="98" t="s">
        <v>85</v>
      </c>
      <c r="E6" s="96" t="s">
        <v>86</v>
      </c>
      <c r="F6" s="97" t="s">
        <v>87</v>
      </c>
      <c r="G6" s="99" t="s">
        <v>88</v>
      </c>
      <c r="H6" s="98" t="s">
        <v>89</v>
      </c>
      <c r="I6" s="98">
        <v>9</v>
      </c>
    </row>
    <row r="7" ht="19.5" customHeight="1" spans="1:9">
      <c r="A7" s="100"/>
      <c r="B7" s="77"/>
      <c r="C7" s="77"/>
      <c r="D7" s="23"/>
      <c r="E7" s="65"/>
      <c r="F7" s="99"/>
      <c r="G7" s="101"/>
      <c r="H7" s="102"/>
      <c r="I7" s="102"/>
    </row>
    <row r="8" ht="19.5" customHeight="1" spans="1:9">
      <c r="A8" s="26" t="s">
        <v>55</v>
      </c>
      <c r="B8" s="103"/>
      <c r="C8" s="103"/>
      <c r="D8" s="104"/>
      <c r="E8" s="105"/>
      <c r="F8" s="105"/>
      <c r="G8" s="101"/>
      <c r="H8" s="102"/>
      <c r="I8" s="102"/>
    </row>
    <row r="9" customHeight="1" spans="1:9">
      <c r="D9" t="s">
        <v>381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1111111111111" defaultRowHeight="14.25" customHeight="1"/>
  <cols>
    <col min="1" max="1" width="19.2222222222222" customWidth="1"/>
    <col min="2" max="2" width="33.8888888888889" customWidth="1"/>
    <col min="3" max="3" width="23.8888888888889" customWidth="1"/>
    <col min="4" max="4" width="11.1111111111111" customWidth="1"/>
    <col min="5" max="5" width="17.6666666666667" customWidth="1"/>
    <col min="6" max="6" width="9.88888888888889" customWidth="1"/>
    <col min="7" max="7" width="17.6666666666667" customWidth="1"/>
    <col min="8" max="11" width="23.1111111111111" customWidth="1"/>
  </cols>
  <sheetData>
    <row r="1" customHeight="1" spans="1:11">
      <c r="D1" s="49"/>
      <c r="E1" s="49"/>
      <c r="F1" s="49"/>
      <c r="G1" s="49"/>
      <c r="K1" s="50" t="s">
        <v>382</v>
      </c>
    </row>
    <row r="2" ht="41.25" customHeight="1" spans="1:11">
      <c r="A2" s="51" t="str">
        <f>"2026"&amp;"年上级补助项目支出预算表"</f>
        <v>2026年上级补助项目支出预算表</v>
      </c>
      <c r="B2" s="51"/>
      <c r="C2" s="51"/>
      <c r="D2" s="51"/>
      <c r="E2" s="51"/>
      <c r="F2" s="51"/>
      <c r="G2" s="51"/>
      <c r="H2" s="51"/>
      <c r="I2" s="51"/>
      <c r="J2" s="51"/>
      <c r="K2" s="51"/>
    </row>
    <row r="3" ht="13.5" customHeight="1" spans="1:11">
      <c r="A3" s="52" t="str">
        <f>"单位名称："&amp;"昆明市东川区汤丹镇中心学校"</f>
        <v>单位名称：昆明市东川区汤丹镇中心学校</v>
      </c>
      <c r="B3" s="53"/>
      <c r="C3" s="53"/>
      <c r="D3" s="53"/>
      <c r="E3" s="53"/>
      <c r="F3" s="53"/>
      <c r="G3" s="53"/>
      <c r="H3" s="54"/>
      <c r="I3" s="54"/>
      <c r="J3" s="54"/>
      <c r="K3" s="55" t="s">
        <v>1</v>
      </c>
    </row>
    <row r="4" ht="21.75" customHeight="1" spans="1:11">
      <c r="A4" s="56" t="s">
        <v>254</v>
      </c>
      <c r="B4" s="56" t="s">
        <v>195</v>
      </c>
      <c r="C4" s="56" t="s">
        <v>255</v>
      </c>
      <c r="D4" s="57" t="s">
        <v>196</v>
      </c>
      <c r="E4" s="57" t="s">
        <v>197</v>
      </c>
      <c r="F4" s="57" t="s">
        <v>256</v>
      </c>
      <c r="G4" s="57" t="s">
        <v>257</v>
      </c>
      <c r="H4" s="72" t="s">
        <v>55</v>
      </c>
      <c r="I4" s="13" t="s">
        <v>383</v>
      </c>
      <c r="J4" s="14"/>
      <c r="K4" s="15"/>
    </row>
    <row r="5" ht="21.75" customHeight="1" spans="1:11">
      <c r="A5" s="58"/>
      <c r="B5" s="58"/>
      <c r="C5" s="58"/>
      <c r="D5" s="59"/>
      <c r="E5" s="59"/>
      <c r="F5" s="59"/>
      <c r="G5" s="59"/>
      <c r="H5" s="73"/>
      <c r="I5" s="57" t="s">
        <v>58</v>
      </c>
      <c r="J5" s="57" t="s">
        <v>59</v>
      </c>
      <c r="K5" s="57" t="s">
        <v>60</v>
      </c>
    </row>
    <row r="6" ht="40.5" customHeight="1" spans="1:11">
      <c r="A6" s="61"/>
      <c r="B6" s="61"/>
      <c r="C6" s="61"/>
      <c r="D6" s="62"/>
      <c r="E6" s="62"/>
      <c r="F6" s="62"/>
      <c r="G6" s="62"/>
      <c r="H6" s="63"/>
      <c r="I6" s="62" t="s">
        <v>57</v>
      </c>
      <c r="J6" s="62"/>
      <c r="K6" s="62"/>
    </row>
    <row r="7" ht="15" customHeight="1" spans="1:11">
      <c r="A7" s="64">
        <v>1</v>
      </c>
      <c r="B7" s="64">
        <v>2</v>
      </c>
      <c r="C7" s="64">
        <v>3</v>
      </c>
      <c r="D7" s="64">
        <v>4</v>
      </c>
      <c r="E7" s="64">
        <v>5</v>
      </c>
      <c r="F7" s="64">
        <v>6</v>
      </c>
      <c r="G7" s="64">
        <v>7</v>
      </c>
      <c r="H7" s="64">
        <v>8</v>
      </c>
      <c r="I7" s="64">
        <v>9</v>
      </c>
      <c r="J7" s="74">
        <v>10</v>
      </c>
      <c r="K7" s="74">
        <v>11</v>
      </c>
    </row>
    <row r="8" ht="18.75" customHeight="1" spans="1:11">
      <c r="A8" s="23"/>
      <c r="B8" s="65"/>
      <c r="C8" s="23"/>
      <c r="D8" s="23"/>
      <c r="E8" s="23"/>
      <c r="F8" s="23"/>
      <c r="G8" s="23"/>
      <c r="H8" s="75"/>
      <c r="I8" s="76"/>
      <c r="J8" s="76"/>
      <c r="K8" s="75"/>
    </row>
    <row r="9" ht="18.75" customHeight="1" spans="1:11">
      <c r="A9" s="77"/>
      <c r="B9" s="65"/>
      <c r="C9" s="65"/>
      <c r="D9" s="65"/>
      <c r="E9" s="65"/>
      <c r="F9" s="65"/>
      <c r="G9" s="65"/>
      <c r="H9" s="67"/>
      <c r="I9" s="67"/>
      <c r="J9" s="67"/>
      <c r="K9" s="75"/>
    </row>
    <row r="10" ht="18.75" customHeight="1" spans="1:11">
      <c r="A10" s="78" t="s">
        <v>182</v>
      </c>
      <c r="B10" s="79"/>
      <c r="C10" s="79"/>
      <c r="D10" s="79"/>
      <c r="E10" s="79"/>
      <c r="F10" s="79"/>
      <c r="G10" s="80"/>
      <c r="H10" s="67"/>
      <c r="I10" s="67"/>
      <c r="J10" s="67"/>
      <c r="K10" s="75"/>
    </row>
    <row r="11" customHeight="1" spans="1:11">
      <c r="A11" t="s">
        <v>384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sheetView>
  </sheetViews>
  <sheetFormatPr defaultColWidth="9.11111111111111" defaultRowHeight="14.25" customHeight="1" outlineLevelCol="6"/>
  <cols>
    <col min="1" max="1" width="35.2222222222222" customWidth="1"/>
    <col min="2" max="4" width="28" customWidth="1"/>
    <col min="5" max="7" width="23.8888888888889" customWidth="1"/>
  </cols>
  <sheetData>
    <row r="1" ht="13.5" customHeight="1" spans="1:7">
      <c r="D1" s="49"/>
      <c r="G1" s="50" t="s">
        <v>385</v>
      </c>
    </row>
    <row r="2" ht="41.25" customHeight="1" spans="1:7">
      <c r="A2" s="51" t="str">
        <f>"2026"&amp;"年部门项目中期规划预算表"</f>
        <v>2026年部门项目中期规划预算表</v>
      </c>
      <c r="B2" s="51"/>
      <c r="C2" s="51"/>
      <c r="D2" s="51"/>
      <c r="E2" s="51"/>
      <c r="F2" s="51"/>
      <c r="G2" s="51"/>
    </row>
    <row r="3" ht="13.5" customHeight="1" spans="1:7">
      <c r="A3" s="52" t="str">
        <f>"单位名称："&amp;"昆明市东川区汤丹镇中心学校"</f>
        <v>单位名称：昆明市东川区汤丹镇中心学校</v>
      </c>
      <c r="B3" s="53"/>
      <c r="C3" s="53"/>
      <c r="D3" s="53"/>
      <c r="E3" s="54"/>
      <c r="F3" s="54"/>
      <c r="G3" s="55" t="s">
        <v>1</v>
      </c>
    </row>
    <row r="4" ht="21.75" customHeight="1" spans="1:7">
      <c r="A4" s="56" t="s">
        <v>255</v>
      </c>
      <c r="B4" s="56" t="s">
        <v>254</v>
      </c>
      <c r="C4" s="56" t="s">
        <v>195</v>
      </c>
      <c r="D4" s="57" t="s">
        <v>386</v>
      </c>
      <c r="E4" s="13" t="s">
        <v>58</v>
      </c>
      <c r="F4" s="14"/>
      <c r="G4" s="15"/>
    </row>
    <row r="5" ht="21.75" customHeight="1" spans="1:7">
      <c r="A5" s="58"/>
      <c r="B5" s="58"/>
      <c r="C5" s="58"/>
      <c r="D5" s="59"/>
      <c r="E5" s="60" t="str">
        <f>"2026"&amp;"年"</f>
        <v>2026年</v>
      </c>
      <c r="F5" s="57" t="str">
        <f>("2026"+1)&amp;"年"</f>
        <v>2027年</v>
      </c>
      <c r="G5" s="57" t="str">
        <f>("2026"+2)&amp;"年"</f>
        <v>2028年</v>
      </c>
    </row>
    <row r="6" ht="40.5" customHeight="1" spans="1:7">
      <c r="A6" s="61"/>
      <c r="B6" s="61"/>
      <c r="C6" s="61"/>
      <c r="D6" s="62"/>
      <c r="E6" s="63"/>
      <c r="F6" s="62" t="s">
        <v>57</v>
      </c>
      <c r="G6" s="62"/>
    </row>
    <row r="7" ht="15" customHeight="1" spans="1:7">
      <c r="A7" s="64">
        <v>1</v>
      </c>
      <c r="B7" s="64">
        <v>2</v>
      </c>
      <c r="C7" s="64">
        <v>3</v>
      </c>
      <c r="D7" s="64">
        <v>4</v>
      </c>
      <c r="E7" s="64">
        <v>5</v>
      </c>
      <c r="F7" s="64">
        <v>6</v>
      </c>
      <c r="G7" s="64">
        <v>7</v>
      </c>
    </row>
    <row r="8" ht="17.25" customHeight="1" spans="1:7">
      <c r="A8" s="65" t="s">
        <v>70</v>
      </c>
      <c r="B8" s="66"/>
      <c r="C8" s="66"/>
      <c r="D8" s="65"/>
      <c r="E8" s="67">
        <v>330055.96</v>
      </c>
      <c r="F8" s="67"/>
      <c r="G8" s="67"/>
    </row>
    <row r="9" ht="18.75" customHeight="1" spans="1:7">
      <c r="A9" s="65"/>
      <c r="B9" s="65" t="s">
        <v>387</v>
      </c>
      <c r="C9" s="65" t="s">
        <v>262</v>
      </c>
      <c r="D9" s="65" t="s">
        <v>388</v>
      </c>
      <c r="E9" s="67">
        <v>94140</v>
      </c>
      <c r="F9" s="67"/>
      <c r="G9" s="67"/>
    </row>
    <row r="10" ht="18.75" customHeight="1" spans="1:7">
      <c r="A10" s="68"/>
      <c r="B10" s="65" t="s">
        <v>387</v>
      </c>
      <c r="C10" s="65" t="s">
        <v>266</v>
      </c>
      <c r="D10" s="65" t="s">
        <v>388</v>
      </c>
      <c r="E10" s="67">
        <v>135915.96</v>
      </c>
      <c r="F10" s="67"/>
      <c r="G10" s="67"/>
    </row>
    <row r="11" ht="18.75" customHeight="1" spans="1:7">
      <c r="A11" s="68"/>
      <c r="B11" s="65" t="s">
        <v>389</v>
      </c>
      <c r="C11" s="65" t="s">
        <v>269</v>
      </c>
      <c r="D11" s="65" t="s">
        <v>388</v>
      </c>
      <c r="E11" s="67">
        <v>100000</v>
      </c>
      <c r="F11" s="67"/>
      <c r="G11" s="67"/>
    </row>
    <row r="12" ht="18.75" customHeight="1" spans="1:7">
      <c r="A12" s="69" t="s">
        <v>55</v>
      </c>
      <c r="B12" s="70" t="s">
        <v>390</v>
      </c>
      <c r="C12" s="70"/>
      <c r="D12" s="71"/>
      <c r="E12" s="67">
        <v>330055.96</v>
      </c>
      <c r="F12" s="67"/>
      <c r="G12" s="67"/>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abSelected="1" zoomScale="70" zoomScaleNormal="70" workbookViewId="0">
      <selection activeCell="O7" sqref="O7"/>
    </sheetView>
  </sheetViews>
  <sheetFormatPr defaultColWidth="8.55555555555556" defaultRowHeight="14.25" customHeight="1"/>
  <cols>
    <col min="1" max="1" width="18.1111111111111" customWidth="1"/>
    <col min="2" max="2" width="23.4444444444444" customWidth="1"/>
    <col min="3" max="3" width="21.8888888888889" customWidth="1"/>
    <col min="4" max="4" width="15.5555555555556" customWidth="1"/>
    <col min="5" max="5" width="31.5555555555556" customWidth="1"/>
    <col min="6" max="6" width="15.4444444444444" customWidth="1"/>
    <col min="7" max="7" width="16.4444444444444" customWidth="1"/>
    <col min="8" max="8" width="29.5555555555556" customWidth="1"/>
    <col min="9" max="9" width="30.5555555555556" customWidth="1"/>
    <col min="10" max="10" width="23.8888888888889" customWidth="1"/>
  </cols>
  <sheetData>
    <row r="1" customHeight="1" spans="1:10">
      <c r="A1" s="1"/>
      <c r="B1" s="1"/>
      <c r="C1" s="1"/>
      <c r="D1" s="1"/>
      <c r="E1" s="1"/>
      <c r="F1" s="1"/>
      <c r="G1" s="1"/>
      <c r="H1" s="1"/>
      <c r="I1" s="1"/>
      <c r="J1" s="2" t="s">
        <v>391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"单位名称："&amp;"昆明市东川区汤丹镇中心学校"</f>
        <v>单位名称：昆明市东川区汤丹镇中心学校</v>
      </c>
      <c r="B3" s="4"/>
      <c r="C3" s="5"/>
      <c r="D3" s="6"/>
      <c r="E3" s="6"/>
      <c r="F3" s="6"/>
      <c r="G3" s="6"/>
      <c r="H3" s="6"/>
      <c r="I3" s="6"/>
      <c r="J3" s="234" t="s">
        <v>1</v>
      </c>
    </row>
    <row r="4" ht="30" customHeight="1" spans="1:10">
      <c r="A4" s="7" t="s">
        <v>392</v>
      </c>
      <c r="B4" s="8">
        <v>623608</v>
      </c>
      <c r="C4" s="9"/>
      <c r="D4" s="9"/>
      <c r="E4" s="10"/>
      <c r="F4" s="11" t="s">
        <v>393</v>
      </c>
      <c r="G4" s="10"/>
      <c r="H4" s="12" t="s">
        <v>70</v>
      </c>
      <c r="I4" s="9"/>
      <c r="J4" s="10"/>
    </row>
    <row r="5" ht="32.25" customHeight="1" spans="1:10">
      <c r="A5" s="13" t="s">
        <v>394</v>
      </c>
      <c r="B5" s="14"/>
      <c r="C5" s="14"/>
      <c r="D5" s="14"/>
      <c r="E5" s="14"/>
      <c r="F5" s="14"/>
      <c r="G5" s="14"/>
      <c r="H5" s="14"/>
      <c r="I5" s="15"/>
      <c r="J5" s="16" t="s">
        <v>395</v>
      </c>
    </row>
    <row r="6" ht="99.75" customHeight="1" spans="1:10">
      <c r="A6" s="17" t="s">
        <v>396</v>
      </c>
      <c r="B6" s="18" t="s">
        <v>397</v>
      </c>
      <c r="C6" s="19" t="s">
        <v>398</v>
      </c>
      <c r="D6" s="19"/>
      <c r="E6" s="19"/>
      <c r="F6" s="19"/>
      <c r="G6" s="19"/>
      <c r="H6" s="19"/>
      <c r="I6" s="19"/>
      <c r="J6" s="20" t="s">
        <v>399</v>
      </c>
    </row>
    <row r="7" ht="99.75" customHeight="1" spans="1:10">
      <c r="A7" s="17"/>
      <c r="B7" s="18" t="str">
        <f>"总体绩效目标（"&amp;"2026"&amp;"-"&amp;("2026"+2)&amp;"年期间）"</f>
        <v>总体绩效目标（2026-2028年期间）</v>
      </c>
      <c r="C7" s="19" t="s">
        <v>400</v>
      </c>
      <c r="D7" s="19"/>
      <c r="E7" s="19"/>
      <c r="F7" s="19"/>
      <c r="G7" s="19"/>
      <c r="H7" s="19"/>
      <c r="I7" s="19"/>
      <c r="J7" s="20" t="s">
        <v>401</v>
      </c>
    </row>
    <row r="8" ht="75" customHeight="1" spans="1:10">
      <c r="A8" s="18" t="s">
        <v>402</v>
      </c>
      <c r="B8" s="21" t="str">
        <f>"预算年度（"&amp;"2026"&amp;"年）绩效目标"</f>
        <v>预算年度（2026年）绩效目标</v>
      </c>
      <c r="C8" s="22" t="s">
        <v>403</v>
      </c>
      <c r="D8" s="23"/>
      <c r="E8" s="23"/>
      <c r="F8" s="23"/>
      <c r="G8" s="23"/>
      <c r="H8" s="23"/>
      <c r="I8" s="23"/>
      <c r="J8" s="24" t="s">
        <v>404</v>
      </c>
    </row>
    <row r="9" ht="32.25" customHeight="1" spans="1:10">
      <c r="A9" s="25" t="s">
        <v>405</v>
      </c>
      <c r="B9" s="25"/>
      <c r="C9" s="25"/>
      <c r="D9" s="25"/>
      <c r="E9" s="25"/>
      <c r="F9" s="25"/>
      <c r="G9" s="25"/>
      <c r="H9" s="25"/>
      <c r="I9" s="25"/>
      <c r="J9" s="25"/>
    </row>
    <row r="10" ht="32.25" customHeight="1" spans="1:10">
      <c r="A10" s="18" t="s">
        <v>406</v>
      </c>
      <c r="B10" s="18"/>
      <c r="C10" s="17" t="s">
        <v>407</v>
      </c>
      <c r="D10" s="17"/>
      <c r="E10" s="17"/>
      <c r="F10" s="17" t="s">
        <v>408</v>
      </c>
      <c r="G10" s="17"/>
      <c r="H10" s="17" t="s">
        <v>409</v>
      </c>
      <c r="I10" s="17"/>
      <c r="J10" s="17"/>
    </row>
    <row r="11" ht="32.25" customHeight="1" spans="1:10">
      <c r="A11" s="18"/>
      <c r="B11" s="18"/>
      <c r="C11" s="17"/>
      <c r="D11" s="17"/>
      <c r="E11" s="17"/>
      <c r="F11" s="17"/>
      <c r="G11" s="17"/>
      <c r="H11" s="18" t="s">
        <v>410</v>
      </c>
      <c r="I11" s="18" t="s">
        <v>411</v>
      </c>
      <c r="J11" s="18" t="s">
        <v>412</v>
      </c>
    </row>
    <row r="12" ht="24" customHeight="1" spans="1:10">
      <c r="A12" s="26" t="s">
        <v>55</v>
      </c>
      <c r="B12" s="27"/>
      <c r="C12" s="27"/>
      <c r="D12" s="27"/>
      <c r="E12" s="27"/>
      <c r="F12" s="27"/>
      <c r="G12" s="28"/>
      <c r="H12" s="29"/>
      <c r="I12" s="29"/>
      <c r="J12" s="29"/>
    </row>
    <row r="13" ht="24" customHeight="1" spans="1:10">
      <c r="A13" s="13" t="s">
        <v>98</v>
      </c>
      <c r="B13" s="15"/>
      <c r="C13" s="13" t="s">
        <v>413</v>
      </c>
      <c r="D13" s="14"/>
      <c r="E13" s="14"/>
      <c r="F13" s="14"/>
      <c r="G13" s="30"/>
      <c r="H13" s="31">
        <v>15859695.56</v>
      </c>
      <c r="I13" s="31">
        <v>15859695.56</v>
      </c>
      <c r="J13" s="29"/>
    </row>
    <row r="14" ht="34.5" customHeight="1" spans="1:10">
      <c r="A14" s="18" t="s">
        <v>108</v>
      </c>
      <c r="B14" s="32"/>
      <c r="C14" s="18" t="s">
        <v>414</v>
      </c>
      <c r="D14" s="32"/>
      <c r="E14" s="32"/>
      <c r="F14" s="32"/>
      <c r="G14" s="32"/>
      <c r="H14" s="33">
        <v>5061664.96</v>
      </c>
      <c r="I14" s="33">
        <v>5061664.96</v>
      </c>
      <c r="J14" s="34"/>
    </row>
    <row r="15" ht="32.25" customHeight="1" spans="1:10">
      <c r="A15" s="13" t="s">
        <v>124</v>
      </c>
      <c r="B15" s="15"/>
      <c r="C15" s="13" t="s">
        <v>415</v>
      </c>
      <c r="D15" s="14"/>
      <c r="E15" s="14"/>
      <c r="F15" s="14"/>
      <c r="G15" s="15"/>
      <c r="H15" s="33">
        <v>2450447</v>
      </c>
      <c r="I15" s="33">
        <v>2450447</v>
      </c>
      <c r="J15" s="25"/>
    </row>
    <row r="16" ht="32.25" customHeight="1" spans="1:10">
      <c r="A16" s="13" t="s">
        <v>139</v>
      </c>
      <c r="B16" s="15"/>
      <c r="C16" s="13" t="s">
        <v>416</v>
      </c>
      <c r="D16" s="14"/>
      <c r="E16" s="14"/>
      <c r="F16" s="14"/>
      <c r="G16" s="15"/>
      <c r="H16" s="33">
        <v>1673480</v>
      </c>
      <c r="I16" s="33">
        <v>1673480</v>
      </c>
      <c r="J16" s="25"/>
    </row>
    <row r="17" ht="32.25" customHeight="1" spans="1:10">
      <c r="A17" s="25" t="s">
        <v>417</v>
      </c>
      <c r="B17" s="25"/>
      <c r="C17" s="25"/>
      <c r="D17" s="25"/>
      <c r="E17" s="25"/>
      <c r="F17" s="25"/>
      <c r="G17" s="25"/>
      <c r="H17" s="25"/>
      <c r="I17" s="25"/>
      <c r="J17" s="25"/>
    </row>
    <row r="18" ht="32.25" customHeight="1" spans="1:10">
      <c r="A18" s="35" t="s">
        <v>418</v>
      </c>
      <c r="B18" s="35"/>
      <c r="C18" s="35"/>
      <c r="D18" s="35"/>
      <c r="E18" s="35"/>
      <c r="F18" s="35"/>
      <c r="G18" s="35"/>
      <c r="H18" s="36" t="s">
        <v>419</v>
      </c>
      <c r="I18" s="37" t="s">
        <v>286</v>
      </c>
      <c r="J18" s="36" t="s">
        <v>420</v>
      </c>
    </row>
    <row r="19" ht="36" customHeight="1" spans="1:10">
      <c r="A19" s="38" t="s">
        <v>279</v>
      </c>
      <c r="B19" s="38" t="s">
        <v>421</v>
      </c>
      <c r="C19" s="39" t="s">
        <v>281</v>
      </c>
      <c r="D19" s="39" t="s">
        <v>282</v>
      </c>
      <c r="E19" s="39" t="s">
        <v>283</v>
      </c>
      <c r="F19" s="39" t="s">
        <v>284</v>
      </c>
      <c r="G19" s="39" t="s">
        <v>285</v>
      </c>
      <c r="H19" s="40"/>
      <c r="I19" s="40"/>
      <c r="J19" s="40"/>
    </row>
    <row r="20" ht="32.25" customHeight="1" spans="1:10">
      <c r="A20" s="41" t="s">
        <v>288</v>
      </c>
      <c r="B20" s="41" t="s">
        <v>289</v>
      </c>
      <c r="C20" s="42" t="s">
        <v>422</v>
      </c>
      <c r="D20" s="43" t="s">
        <v>423</v>
      </c>
      <c r="E20" s="43">
        <v>107</v>
      </c>
      <c r="F20" s="43" t="s">
        <v>293</v>
      </c>
      <c r="G20" s="43" t="s">
        <v>294</v>
      </c>
      <c r="H20" s="44" t="s">
        <v>424</v>
      </c>
      <c r="I20" s="45" t="s">
        <v>425</v>
      </c>
      <c r="J20" s="46" t="s">
        <v>426</v>
      </c>
    </row>
    <row r="21" ht="32.25" customHeight="1" spans="1:10">
      <c r="A21" s="47"/>
      <c r="B21" s="47"/>
      <c r="C21" s="42" t="s">
        <v>427</v>
      </c>
      <c r="D21" s="43" t="s">
        <v>423</v>
      </c>
      <c r="E21" s="43">
        <v>136</v>
      </c>
      <c r="F21" s="43" t="s">
        <v>293</v>
      </c>
      <c r="G21" s="43" t="s">
        <v>294</v>
      </c>
      <c r="H21" s="44" t="s">
        <v>424</v>
      </c>
      <c r="I21" s="45" t="s">
        <v>428</v>
      </c>
      <c r="J21" s="46" t="s">
        <v>426</v>
      </c>
    </row>
    <row r="22" ht="32.25" customHeight="1" spans="1:10">
      <c r="A22" s="47"/>
      <c r="B22" s="48"/>
      <c r="C22" s="42" t="s">
        <v>429</v>
      </c>
      <c r="D22" s="43" t="s">
        <v>423</v>
      </c>
      <c r="E22" s="43" t="s">
        <v>430</v>
      </c>
      <c r="F22" s="43" t="s">
        <v>299</v>
      </c>
      <c r="G22" s="43" t="s">
        <v>294</v>
      </c>
      <c r="H22" s="44" t="s">
        <v>424</v>
      </c>
      <c r="I22" s="45" t="s">
        <v>431</v>
      </c>
      <c r="J22" s="46" t="s">
        <v>432</v>
      </c>
    </row>
    <row r="23" ht="32.25" customHeight="1" spans="1:10">
      <c r="A23" s="47"/>
      <c r="B23" s="43" t="s">
        <v>296</v>
      </c>
      <c r="C23" s="42" t="s">
        <v>433</v>
      </c>
      <c r="D23" s="43" t="s">
        <v>423</v>
      </c>
      <c r="E23" s="43" t="s">
        <v>322</v>
      </c>
      <c r="F23" s="43" t="s">
        <v>299</v>
      </c>
      <c r="G23" s="43" t="s">
        <v>294</v>
      </c>
      <c r="H23" s="44" t="s">
        <v>424</v>
      </c>
      <c r="I23" s="45" t="s">
        <v>434</v>
      </c>
      <c r="J23" s="46" t="s">
        <v>435</v>
      </c>
    </row>
    <row r="24" ht="32.25" customHeight="1" spans="1:10">
      <c r="A24" s="47"/>
      <c r="B24" s="41" t="s">
        <v>436</v>
      </c>
      <c r="C24" s="42" t="s">
        <v>98</v>
      </c>
      <c r="D24" s="43" t="s">
        <v>423</v>
      </c>
      <c r="E24" s="43">
        <v>15859695.56</v>
      </c>
      <c r="F24" s="43" t="s">
        <v>437</v>
      </c>
      <c r="G24" s="43" t="s">
        <v>294</v>
      </c>
      <c r="H24" s="44" t="s">
        <v>424</v>
      </c>
      <c r="I24" s="45" t="s">
        <v>438</v>
      </c>
      <c r="J24" s="46" t="s">
        <v>426</v>
      </c>
    </row>
    <row r="25" ht="32.25" customHeight="1" spans="1:10">
      <c r="A25" s="47"/>
      <c r="B25" s="47"/>
      <c r="C25" s="42" t="s">
        <v>108</v>
      </c>
      <c r="D25" s="43" t="s">
        <v>423</v>
      </c>
      <c r="E25" s="43">
        <v>5061664.96</v>
      </c>
      <c r="F25" s="43" t="s">
        <v>437</v>
      </c>
      <c r="G25" s="43" t="s">
        <v>294</v>
      </c>
      <c r="H25" s="44" t="s">
        <v>424</v>
      </c>
      <c r="I25" s="45" t="s">
        <v>438</v>
      </c>
      <c r="J25" s="46" t="s">
        <v>426</v>
      </c>
    </row>
    <row r="26" ht="32.25" customHeight="1" spans="1:10">
      <c r="A26" s="47"/>
      <c r="B26" s="47"/>
      <c r="C26" s="42" t="s">
        <v>124</v>
      </c>
      <c r="D26" s="43" t="s">
        <v>423</v>
      </c>
      <c r="E26" s="43">
        <v>2450447</v>
      </c>
      <c r="F26" s="43" t="s">
        <v>437</v>
      </c>
      <c r="G26" s="43" t="s">
        <v>294</v>
      </c>
      <c r="H26" s="44" t="s">
        <v>424</v>
      </c>
      <c r="I26" s="45" t="s">
        <v>438</v>
      </c>
      <c r="J26" s="46" t="s">
        <v>426</v>
      </c>
    </row>
    <row r="27" ht="32.25" customHeight="1" spans="1:10">
      <c r="A27" s="47"/>
      <c r="B27" s="48"/>
      <c r="C27" s="42" t="s">
        <v>139</v>
      </c>
      <c r="D27" s="43" t="s">
        <v>423</v>
      </c>
      <c r="E27" s="43">
        <v>1673480</v>
      </c>
      <c r="F27" s="43" t="s">
        <v>437</v>
      </c>
      <c r="G27" s="43" t="s">
        <v>294</v>
      </c>
      <c r="H27" s="44" t="s">
        <v>424</v>
      </c>
      <c r="I27" s="45" t="s">
        <v>438</v>
      </c>
      <c r="J27" s="46" t="s">
        <v>426</v>
      </c>
    </row>
    <row r="28" ht="32.25" customHeight="1" spans="1:10">
      <c r="A28" s="41" t="s">
        <v>305</v>
      </c>
      <c r="B28" s="43" t="s">
        <v>439</v>
      </c>
      <c r="C28" s="42" t="s">
        <v>440</v>
      </c>
      <c r="D28" s="43" t="s">
        <v>423</v>
      </c>
      <c r="E28" s="43">
        <v>90</v>
      </c>
      <c r="F28" s="43" t="s">
        <v>299</v>
      </c>
      <c r="G28" s="43" t="s">
        <v>294</v>
      </c>
      <c r="H28" s="44" t="s">
        <v>424</v>
      </c>
      <c r="I28" s="45" t="s">
        <v>441</v>
      </c>
      <c r="J28" s="46" t="s">
        <v>435</v>
      </c>
    </row>
    <row r="29" ht="32.25" customHeight="1" spans="1:10">
      <c r="A29" s="47"/>
      <c r="B29" s="41" t="s">
        <v>442</v>
      </c>
      <c r="C29" s="42" t="s">
        <v>443</v>
      </c>
      <c r="D29" s="43" t="s">
        <v>423</v>
      </c>
      <c r="E29" s="43">
        <v>100</v>
      </c>
      <c r="F29" s="43" t="s">
        <v>299</v>
      </c>
      <c r="G29" s="43" t="s">
        <v>294</v>
      </c>
      <c r="H29" s="44" t="s">
        <v>424</v>
      </c>
      <c r="I29" s="45" t="s">
        <v>444</v>
      </c>
      <c r="J29" s="46" t="s">
        <v>432</v>
      </c>
    </row>
    <row r="30" ht="32.25" customHeight="1" spans="1:10">
      <c r="A30" s="47"/>
      <c r="B30" s="47"/>
      <c r="C30" s="42" t="s">
        <v>445</v>
      </c>
      <c r="D30" s="43" t="s">
        <v>423</v>
      </c>
      <c r="E30" s="43">
        <v>90</v>
      </c>
      <c r="F30" s="43" t="s">
        <v>299</v>
      </c>
      <c r="G30" s="43" t="s">
        <v>294</v>
      </c>
      <c r="H30" s="44" t="s">
        <v>424</v>
      </c>
      <c r="I30" s="45" t="s">
        <v>446</v>
      </c>
      <c r="J30" s="46" t="s">
        <v>435</v>
      </c>
    </row>
    <row r="31" ht="32.25" customHeight="1" spans="1:10">
      <c r="A31" s="47"/>
      <c r="B31" s="47"/>
      <c r="C31" s="42" t="s">
        <v>447</v>
      </c>
      <c r="D31" s="43" t="s">
        <v>423</v>
      </c>
      <c r="E31" s="43">
        <v>90</v>
      </c>
      <c r="F31" s="43" t="s">
        <v>299</v>
      </c>
      <c r="G31" s="43" t="s">
        <v>294</v>
      </c>
      <c r="H31" s="44" t="s">
        <v>424</v>
      </c>
      <c r="I31" s="45" t="s">
        <v>448</v>
      </c>
      <c r="J31" s="46" t="s">
        <v>435</v>
      </c>
    </row>
    <row r="32" ht="32.25" customHeight="1" spans="1:10">
      <c r="A32" s="48"/>
      <c r="B32" s="48"/>
      <c r="C32" s="42" t="s">
        <v>449</v>
      </c>
      <c r="D32" s="43" t="s">
        <v>423</v>
      </c>
      <c r="E32" s="43">
        <v>90</v>
      </c>
      <c r="F32" s="43" t="s">
        <v>299</v>
      </c>
      <c r="G32" s="43" t="s">
        <v>294</v>
      </c>
      <c r="H32" s="44" t="s">
        <v>424</v>
      </c>
      <c r="I32" s="45" t="s">
        <v>450</v>
      </c>
      <c r="J32" s="46" t="s">
        <v>435</v>
      </c>
    </row>
    <row r="33" ht="32.25" customHeight="1" spans="1:10">
      <c r="A33" s="41" t="s">
        <v>310</v>
      </c>
      <c r="B33" s="41" t="s">
        <v>451</v>
      </c>
      <c r="C33" s="42" t="s">
        <v>452</v>
      </c>
      <c r="D33" s="43" t="s">
        <v>423</v>
      </c>
      <c r="E33" s="43">
        <v>90</v>
      </c>
      <c r="F33" s="43" t="s">
        <v>299</v>
      </c>
      <c r="G33" s="43" t="s">
        <v>294</v>
      </c>
      <c r="H33" s="44" t="s">
        <v>424</v>
      </c>
      <c r="I33" s="45" t="s">
        <v>453</v>
      </c>
      <c r="J33" s="46" t="s">
        <v>435</v>
      </c>
    </row>
    <row r="34" ht="32.25" customHeight="1" spans="1:10">
      <c r="A34" s="47"/>
      <c r="B34" s="47"/>
      <c r="C34" s="42" t="s">
        <v>454</v>
      </c>
      <c r="D34" s="43" t="s">
        <v>423</v>
      </c>
      <c r="E34" s="43">
        <v>90</v>
      </c>
      <c r="F34" s="43" t="s">
        <v>299</v>
      </c>
      <c r="G34" s="43" t="s">
        <v>294</v>
      </c>
      <c r="H34" s="44" t="s">
        <v>424</v>
      </c>
      <c r="I34" s="45" t="s">
        <v>455</v>
      </c>
      <c r="J34" s="46" t="s">
        <v>435</v>
      </c>
    </row>
    <row r="35" ht="32.25" customHeight="1" spans="1:10">
      <c r="A35" s="48"/>
      <c r="B35" s="48"/>
      <c r="C35" s="42" t="s">
        <v>456</v>
      </c>
      <c r="D35" s="43" t="s">
        <v>423</v>
      </c>
      <c r="E35" s="43">
        <v>90</v>
      </c>
      <c r="F35" s="43" t="s">
        <v>299</v>
      </c>
      <c r="G35" s="43" t="s">
        <v>294</v>
      </c>
      <c r="H35" s="44" t="s">
        <v>424</v>
      </c>
      <c r="I35" s="45" t="s">
        <v>457</v>
      </c>
      <c r="J35" s="46" t="s">
        <v>435</v>
      </c>
    </row>
  </sheetData>
  <mergeCells count="35">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J17"/>
    <mergeCell ref="A18:G18"/>
    <mergeCell ref="A6:A7"/>
    <mergeCell ref="A20:A27"/>
    <mergeCell ref="A28:A32"/>
    <mergeCell ref="A33:A35"/>
    <mergeCell ref="B20:B22"/>
    <mergeCell ref="B24:B27"/>
    <mergeCell ref="B29:B32"/>
    <mergeCell ref="B33:B35"/>
    <mergeCell ref="H18:H19"/>
    <mergeCell ref="I18:I19"/>
    <mergeCell ref="J18:J1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5555555555556" defaultRowHeight="12.75" customHeight="1"/>
  <cols>
    <col min="1" max="1" width="15.8888888888889" customWidth="1"/>
    <col min="2" max="2" width="35" customWidth="1"/>
    <col min="3" max="19" width="22" customWidth="1"/>
  </cols>
  <sheetData>
    <row r="1" ht="17.25" customHeight="1" spans="1:19">
      <c r="A1" s="90" t="s">
        <v>52</v>
      </c>
    </row>
    <row r="2" ht="41.25" customHeight="1" spans="1:19">
      <c r="A2" s="84" t="str">
        <f>"2026"&amp;"年部门收入预算表"</f>
        <v>2026年部门收入预算表</v>
      </c>
    </row>
    <row r="3" ht="17.25" customHeight="1" spans="1:19">
      <c r="A3" s="87" t="str">
        <f>"单位名称："&amp;"昆明市东川区汤丹镇中心学校"</f>
        <v>单位名称：昆明市东川区汤丹镇中心学校</v>
      </c>
      <c r="S3" s="89" t="s">
        <v>1</v>
      </c>
    </row>
    <row r="4" ht="21.75" customHeight="1" spans="1:19">
      <c r="A4" s="220" t="s">
        <v>53</v>
      </c>
      <c r="B4" s="221" t="s">
        <v>54</v>
      </c>
      <c r="C4" s="221" t="s">
        <v>55</v>
      </c>
      <c r="D4" s="222" t="s">
        <v>56</v>
      </c>
      <c r="E4" s="222"/>
      <c r="F4" s="222"/>
      <c r="G4" s="222"/>
      <c r="H4" s="222"/>
      <c r="I4" s="169"/>
      <c r="J4" s="222"/>
      <c r="K4" s="222"/>
      <c r="L4" s="222"/>
      <c r="M4" s="222"/>
      <c r="N4" s="223"/>
      <c r="O4" s="222" t="s">
        <v>45</v>
      </c>
      <c r="P4" s="222"/>
      <c r="Q4" s="222"/>
      <c r="R4" s="222"/>
      <c r="S4" s="223"/>
    </row>
    <row r="5" ht="27" customHeight="1" spans="1:19">
      <c r="A5" s="224"/>
      <c r="B5" s="225"/>
      <c r="C5" s="225"/>
      <c r="D5" s="225" t="s">
        <v>57</v>
      </c>
      <c r="E5" s="225" t="s">
        <v>58</v>
      </c>
      <c r="F5" s="225" t="s">
        <v>59</v>
      </c>
      <c r="G5" s="225" t="s">
        <v>60</v>
      </c>
      <c r="H5" s="225" t="s">
        <v>61</v>
      </c>
      <c r="I5" s="226" t="s">
        <v>62</v>
      </c>
      <c r="J5" s="227"/>
      <c r="K5" s="227"/>
      <c r="L5" s="227"/>
      <c r="M5" s="227"/>
      <c r="N5" s="228"/>
      <c r="O5" s="225" t="s">
        <v>57</v>
      </c>
      <c r="P5" s="225" t="s">
        <v>58</v>
      </c>
      <c r="Q5" s="225" t="s">
        <v>59</v>
      </c>
      <c r="R5" s="225" t="s">
        <v>60</v>
      </c>
      <c r="S5" s="225" t="s">
        <v>63</v>
      </c>
    </row>
    <row r="6" ht="30" customHeight="1" spans="1:19">
      <c r="A6" s="229"/>
      <c r="B6" s="149"/>
      <c r="C6" s="155"/>
      <c r="D6" s="155"/>
      <c r="E6" s="155"/>
      <c r="F6" s="155"/>
      <c r="G6" s="155"/>
      <c r="H6" s="155"/>
      <c r="I6" s="110" t="s">
        <v>57</v>
      </c>
      <c r="J6" s="228" t="s">
        <v>64</v>
      </c>
      <c r="K6" s="228" t="s">
        <v>65</v>
      </c>
      <c r="L6" s="228" t="s">
        <v>66</v>
      </c>
      <c r="M6" s="228" t="s">
        <v>67</v>
      </c>
      <c r="N6" s="228" t="s">
        <v>68</v>
      </c>
      <c r="O6" s="230"/>
      <c r="P6" s="230"/>
      <c r="Q6" s="230"/>
      <c r="R6" s="230"/>
      <c r="S6" s="155"/>
    </row>
    <row r="7" ht="15" customHeight="1" spans="1:19">
      <c r="A7" s="231">
        <v>1</v>
      </c>
      <c r="B7" s="231">
        <v>2</v>
      </c>
      <c r="C7" s="231">
        <v>3</v>
      </c>
      <c r="D7" s="231">
        <v>4</v>
      </c>
      <c r="E7" s="231">
        <v>5</v>
      </c>
      <c r="F7" s="231">
        <v>6</v>
      </c>
      <c r="G7" s="231">
        <v>7</v>
      </c>
      <c r="H7" s="231">
        <v>8</v>
      </c>
      <c r="I7" s="110">
        <v>9</v>
      </c>
      <c r="J7" s="231">
        <v>10</v>
      </c>
      <c r="K7" s="231">
        <v>11</v>
      </c>
      <c r="L7" s="231">
        <v>12</v>
      </c>
      <c r="M7" s="231">
        <v>13</v>
      </c>
      <c r="N7" s="231">
        <v>14</v>
      </c>
      <c r="O7" s="231">
        <v>15</v>
      </c>
      <c r="P7" s="231">
        <v>16</v>
      </c>
      <c r="Q7" s="231">
        <v>17</v>
      </c>
      <c r="R7" s="231">
        <v>18</v>
      </c>
      <c r="S7" s="231">
        <v>19</v>
      </c>
    </row>
    <row r="8" ht="18" customHeight="1" spans="1:19">
      <c r="A8" s="65" t="s">
        <v>69</v>
      </c>
      <c r="B8" s="65" t="s">
        <v>70</v>
      </c>
      <c r="C8" s="121">
        <v>25048287.52</v>
      </c>
      <c r="D8" s="121">
        <v>25048287.52</v>
      </c>
      <c r="E8" s="121">
        <v>25045287.52</v>
      </c>
      <c r="F8" s="121"/>
      <c r="G8" s="121"/>
      <c r="H8" s="121"/>
      <c r="I8" s="121">
        <v>3000</v>
      </c>
      <c r="J8" s="121"/>
      <c r="K8" s="121"/>
      <c r="L8" s="121"/>
      <c r="M8" s="121"/>
      <c r="N8" s="121">
        <v>3000</v>
      </c>
      <c r="O8" s="121"/>
      <c r="P8" s="121"/>
      <c r="Q8" s="121"/>
      <c r="R8" s="121"/>
      <c r="S8" s="121"/>
    </row>
    <row r="9" ht="18" customHeight="1" spans="1:19">
      <c r="A9" s="93" t="s">
        <v>55</v>
      </c>
      <c r="B9" s="232"/>
      <c r="C9" s="121">
        <v>25048287.52</v>
      </c>
      <c r="D9" s="121">
        <v>25048287.52</v>
      </c>
      <c r="E9" s="121">
        <v>25045287.52</v>
      </c>
      <c r="F9" s="121"/>
      <c r="G9" s="121"/>
      <c r="H9" s="121"/>
      <c r="I9" s="121">
        <v>3000</v>
      </c>
      <c r="J9" s="121"/>
      <c r="K9" s="121"/>
      <c r="L9" s="121"/>
      <c r="M9" s="121"/>
      <c r="N9" s="121">
        <v>3000</v>
      </c>
      <c r="O9" s="121"/>
      <c r="P9" s="121"/>
      <c r="Q9" s="121"/>
      <c r="R9" s="121"/>
      <c r="S9" s="12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4" workbookViewId="0">
      <selection activeCell="A1" sqref="A1:O1"/>
    </sheetView>
  </sheetViews>
  <sheetFormatPr defaultColWidth="8.55555555555556" defaultRowHeight="12.75" customHeight="1"/>
  <cols>
    <col min="1" max="1" width="14.2222222222222" customWidth="1"/>
    <col min="2" max="2" width="37.5555555555556" customWidth="1"/>
    <col min="3" max="8" width="24.5555555555556" customWidth="1"/>
    <col min="9" max="9" width="26.6666666666667" customWidth="1"/>
    <col min="10" max="11" width="24.4444444444444" customWidth="1"/>
    <col min="12" max="15" width="24.5555555555556" customWidth="1"/>
  </cols>
  <sheetData>
    <row r="1" ht="17.25" customHeight="1" spans="1:15">
      <c r="A1" s="89" t="s">
        <v>71</v>
      </c>
    </row>
    <row r="2" ht="41.25" customHeight="1" spans="1:15">
      <c r="A2" s="84" t="str">
        <f>"2026"&amp;"年部门支出预算表"</f>
        <v>2026年部门支出预算表</v>
      </c>
    </row>
    <row r="3" ht="17.25" customHeight="1" spans="1:15">
      <c r="A3" s="87" t="str">
        <f>"单位名称："&amp;"昆明市东川区汤丹镇中心学校"</f>
        <v>单位名称：昆明市东川区汤丹镇中心学校</v>
      </c>
      <c r="O3" s="89" t="s">
        <v>1</v>
      </c>
    </row>
    <row r="4" ht="27" customHeight="1" spans="1:15">
      <c r="A4" s="206" t="s">
        <v>72</v>
      </c>
      <c r="B4" s="206" t="s">
        <v>73</v>
      </c>
      <c r="C4" s="206" t="s">
        <v>55</v>
      </c>
      <c r="D4" s="207" t="s">
        <v>58</v>
      </c>
      <c r="E4" s="208"/>
      <c r="F4" s="209"/>
      <c r="G4" s="210" t="s">
        <v>59</v>
      </c>
      <c r="H4" s="210" t="s">
        <v>60</v>
      </c>
      <c r="I4" s="210" t="s">
        <v>74</v>
      </c>
      <c r="J4" s="207" t="s">
        <v>62</v>
      </c>
      <c r="K4" s="208"/>
      <c r="L4" s="208"/>
      <c r="M4" s="208"/>
      <c r="N4" s="211"/>
      <c r="O4" s="212"/>
    </row>
    <row r="5" ht="42" customHeight="1" spans="1:15">
      <c r="A5" s="213"/>
      <c r="B5" s="213"/>
      <c r="C5" s="214"/>
      <c r="D5" s="215" t="s">
        <v>57</v>
      </c>
      <c r="E5" s="215" t="s">
        <v>75</v>
      </c>
      <c r="F5" s="215" t="s">
        <v>76</v>
      </c>
      <c r="G5" s="214"/>
      <c r="H5" s="214"/>
      <c r="I5" s="216"/>
      <c r="J5" s="215" t="s">
        <v>57</v>
      </c>
      <c r="K5" s="200" t="s">
        <v>77</v>
      </c>
      <c r="L5" s="200" t="s">
        <v>78</v>
      </c>
      <c r="M5" s="200" t="s">
        <v>79</v>
      </c>
      <c r="N5" s="200" t="s">
        <v>80</v>
      </c>
      <c r="O5" s="200" t="s">
        <v>81</v>
      </c>
    </row>
    <row r="6" ht="18" customHeight="1" spans="1:15">
      <c r="A6" s="96" t="s">
        <v>82</v>
      </c>
      <c r="B6" s="96" t="s">
        <v>83</v>
      </c>
      <c r="C6" s="96" t="s">
        <v>84</v>
      </c>
      <c r="D6" s="99" t="s">
        <v>85</v>
      </c>
      <c r="E6" s="99" t="s">
        <v>86</v>
      </c>
      <c r="F6" s="99" t="s">
        <v>87</v>
      </c>
      <c r="G6" s="99" t="s">
        <v>88</v>
      </c>
      <c r="H6" s="99" t="s">
        <v>89</v>
      </c>
      <c r="I6" s="99" t="s">
        <v>90</v>
      </c>
      <c r="J6" s="99" t="s">
        <v>91</v>
      </c>
      <c r="K6" s="99" t="s">
        <v>92</v>
      </c>
      <c r="L6" s="99" t="s">
        <v>93</v>
      </c>
      <c r="M6" s="99" t="s">
        <v>94</v>
      </c>
      <c r="N6" s="96" t="s">
        <v>95</v>
      </c>
      <c r="O6" s="99" t="s">
        <v>96</v>
      </c>
    </row>
    <row r="7" ht="21" customHeight="1" spans="1:15">
      <c r="A7" s="100" t="s">
        <v>97</v>
      </c>
      <c r="B7" s="100" t="s">
        <v>98</v>
      </c>
      <c r="C7" s="121">
        <v>15859695.56</v>
      </c>
      <c r="D7" s="121">
        <v>15859695.56</v>
      </c>
      <c r="E7" s="121">
        <v>15759695.56</v>
      </c>
      <c r="F7" s="121">
        <v>100000</v>
      </c>
      <c r="G7" s="121"/>
      <c r="H7" s="121"/>
      <c r="I7" s="121"/>
      <c r="J7" s="121"/>
      <c r="K7" s="121"/>
      <c r="L7" s="121"/>
      <c r="M7" s="121"/>
      <c r="N7" s="121"/>
      <c r="O7" s="121"/>
    </row>
    <row r="8" ht="21" customHeight="1" spans="1:15">
      <c r="A8" s="217" t="s">
        <v>99</v>
      </c>
      <c r="B8" s="217" t="s">
        <v>100</v>
      </c>
      <c r="C8" s="121">
        <v>15859695.56</v>
      </c>
      <c r="D8" s="121">
        <v>15859695.56</v>
      </c>
      <c r="E8" s="121">
        <v>15759695.56</v>
      </c>
      <c r="F8" s="121">
        <v>100000</v>
      </c>
      <c r="G8" s="121"/>
      <c r="H8" s="121"/>
      <c r="I8" s="121"/>
      <c r="J8" s="121"/>
      <c r="K8" s="121"/>
      <c r="L8" s="121"/>
      <c r="M8" s="121"/>
      <c r="N8" s="121"/>
      <c r="O8" s="121"/>
    </row>
    <row r="9" ht="21" customHeight="1" spans="1:15">
      <c r="A9" s="218" t="s">
        <v>101</v>
      </c>
      <c r="B9" s="218" t="s">
        <v>102</v>
      </c>
      <c r="C9" s="121">
        <v>100000</v>
      </c>
      <c r="D9" s="121">
        <v>100000</v>
      </c>
      <c r="E9" s="121"/>
      <c r="F9" s="121">
        <v>100000</v>
      </c>
      <c r="G9" s="121"/>
      <c r="H9" s="121"/>
      <c r="I9" s="121"/>
      <c r="J9" s="121"/>
      <c r="K9" s="121"/>
      <c r="L9" s="121"/>
      <c r="M9" s="121"/>
      <c r="N9" s="121"/>
      <c r="O9" s="121"/>
    </row>
    <row r="10" ht="21" customHeight="1" spans="1:15">
      <c r="A10" s="218" t="s">
        <v>103</v>
      </c>
      <c r="B10" s="218" t="s">
        <v>104</v>
      </c>
      <c r="C10" s="121">
        <v>14819197</v>
      </c>
      <c r="D10" s="121">
        <v>14819197</v>
      </c>
      <c r="E10" s="121">
        <v>14819197</v>
      </c>
      <c r="F10" s="121"/>
      <c r="G10" s="121"/>
      <c r="H10" s="121"/>
      <c r="I10" s="121"/>
      <c r="J10" s="121"/>
      <c r="K10" s="121"/>
      <c r="L10" s="121"/>
      <c r="M10" s="121"/>
      <c r="N10" s="121"/>
      <c r="O10" s="121"/>
    </row>
    <row r="11" ht="21" customHeight="1" spans="1:15">
      <c r="A11" s="218" t="s">
        <v>105</v>
      </c>
      <c r="B11" s="218" t="s">
        <v>106</v>
      </c>
      <c r="C11" s="121">
        <v>940498.56</v>
      </c>
      <c r="D11" s="121">
        <v>940498.56</v>
      </c>
      <c r="E11" s="121">
        <v>940498.56</v>
      </c>
      <c r="F11" s="121"/>
      <c r="G11" s="121"/>
      <c r="H11" s="121"/>
      <c r="I11" s="121"/>
      <c r="J11" s="121"/>
      <c r="K11" s="121"/>
      <c r="L11" s="121"/>
      <c r="M11" s="121"/>
      <c r="N11" s="121"/>
      <c r="O11" s="121"/>
    </row>
    <row r="12" ht="21" customHeight="1" spans="1:15">
      <c r="A12" s="100" t="s">
        <v>107</v>
      </c>
      <c r="B12" s="100" t="s">
        <v>108</v>
      </c>
      <c r="C12" s="121">
        <v>5061664.96</v>
      </c>
      <c r="D12" s="121">
        <v>5061664.96</v>
      </c>
      <c r="E12" s="121">
        <v>4831609</v>
      </c>
      <c r="F12" s="121">
        <v>230055.96</v>
      </c>
      <c r="G12" s="121"/>
      <c r="H12" s="121"/>
      <c r="I12" s="121"/>
      <c r="J12" s="121"/>
      <c r="K12" s="121"/>
      <c r="L12" s="121"/>
      <c r="M12" s="121"/>
      <c r="N12" s="121"/>
      <c r="O12" s="121"/>
    </row>
    <row r="13" ht="21" customHeight="1" spans="1:15">
      <c r="A13" s="217" t="s">
        <v>109</v>
      </c>
      <c r="B13" s="217" t="s">
        <v>110</v>
      </c>
      <c r="C13" s="121">
        <v>4831609</v>
      </c>
      <c r="D13" s="121">
        <v>4831609</v>
      </c>
      <c r="E13" s="121">
        <v>4831609</v>
      </c>
      <c r="F13" s="121"/>
      <c r="G13" s="121"/>
      <c r="H13" s="121"/>
      <c r="I13" s="121"/>
      <c r="J13" s="121"/>
      <c r="K13" s="121"/>
      <c r="L13" s="121"/>
      <c r="M13" s="121"/>
      <c r="N13" s="121"/>
      <c r="O13" s="121"/>
    </row>
    <row r="14" ht="21" customHeight="1" spans="1:15">
      <c r="A14" s="218" t="s">
        <v>111</v>
      </c>
      <c r="B14" s="218" t="s">
        <v>112</v>
      </c>
      <c r="C14" s="121">
        <v>2067600</v>
      </c>
      <c r="D14" s="121">
        <v>2067600</v>
      </c>
      <c r="E14" s="121">
        <v>2067600</v>
      </c>
      <c r="F14" s="121"/>
      <c r="G14" s="121"/>
      <c r="H14" s="121"/>
      <c r="I14" s="121"/>
      <c r="J14" s="121"/>
      <c r="K14" s="121"/>
      <c r="L14" s="121"/>
      <c r="M14" s="121"/>
      <c r="N14" s="121"/>
      <c r="O14" s="121"/>
    </row>
    <row r="15" ht="21" customHeight="1" spans="1:15">
      <c r="A15" s="218" t="s">
        <v>113</v>
      </c>
      <c r="B15" s="218" t="s">
        <v>114</v>
      </c>
      <c r="C15" s="121">
        <v>2202381</v>
      </c>
      <c r="D15" s="121">
        <v>2202381</v>
      </c>
      <c r="E15" s="121">
        <v>2202381</v>
      </c>
      <c r="F15" s="121"/>
      <c r="G15" s="121"/>
      <c r="H15" s="121"/>
      <c r="I15" s="121"/>
      <c r="J15" s="121"/>
      <c r="K15" s="121"/>
      <c r="L15" s="121"/>
      <c r="M15" s="121"/>
      <c r="N15" s="121"/>
      <c r="O15" s="121"/>
    </row>
    <row r="16" ht="21" customHeight="1" spans="1:15">
      <c r="A16" s="218" t="s">
        <v>115</v>
      </c>
      <c r="B16" s="218" t="s">
        <v>116</v>
      </c>
      <c r="C16" s="121">
        <v>561628</v>
      </c>
      <c r="D16" s="121">
        <v>561628</v>
      </c>
      <c r="E16" s="121">
        <v>561628</v>
      </c>
      <c r="F16" s="121"/>
      <c r="G16" s="121"/>
      <c r="H16" s="121"/>
      <c r="I16" s="121"/>
      <c r="J16" s="121"/>
      <c r="K16" s="121"/>
      <c r="L16" s="121"/>
      <c r="M16" s="121"/>
      <c r="N16" s="121"/>
      <c r="O16" s="121"/>
    </row>
    <row r="17" ht="21" customHeight="1" spans="1:15">
      <c r="A17" s="217" t="s">
        <v>117</v>
      </c>
      <c r="B17" s="217" t="s">
        <v>118</v>
      </c>
      <c r="C17" s="121">
        <v>230055.96</v>
      </c>
      <c r="D17" s="121">
        <v>230055.96</v>
      </c>
      <c r="E17" s="121"/>
      <c r="F17" s="121">
        <v>230055.96</v>
      </c>
      <c r="G17" s="121"/>
      <c r="H17" s="121"/>
      <c r="I17" s="121"/>
      <c r="J17" s="121"/>
      <c r="K17" s="121"/>
      <c r="L17" s="121"/>
      <c r="M17" s="121"/>
      <c r="N17" s="121"/>
      <c r="O17" s="121"/>
    </row>
    <row r="18" ht="21" customHeight="1" spans="1:15">
      <c r="A18" s="218" t="s">
        <v>119</v>
      </c>
      <c r="B18" s="218" t="s">
        <v>120</v>
      </c>
      <c r="C18" s="121">
        <v>135915.96</v>
      </c>
      <c r="D18" s="121">
        <v>135915.96</v>
      </c>
      <c r="E18" s="121"/>
      <c r="F18" s="121">
        <v>135915.96</v>
      </c>
      <c r="G18" s="121"/>
      <c r="H18" s="121"/>
      <c r="I18" s="121"/>
      <c r="J18" s="121"/>
      <c r="K18" s="121"/>
      <c r="L18" s="121"/>
      <c r="M18" s="121"/>
      <c r="N18" s="121"/>
      <c r="O18" s="121"/>
    </row>
    <row r="19" ht="21" customHeight="1" spans="1:15">
      <c r="A19" s="218" t="s">
        <v>121</v>
      </c>
      <c r="B19" s="218" t="s">
        <v>122</v>
      </c>
      <c r="C19" s="121">
        <v>94140</v>
      </c>
      <c r="D19" s="121">
        <v>94140</v>
      </c>
      <c r="E19" s="121"/>
      <c r="F19" s="121">
        <v>94140</v>
      </c>
      <c r="G19" s="121"/>
      <c r="H19" s="121"/>
      <c r="I19" s="121"/>
      <c r="J19" s="121"/>
      <c r="K19" s="121"/>
      <c r="L19" s="121"/>
      <c r="M19" s="121"/>
      <c r="N19" s="121"/>
      <c r="O19" s="121"/>
    </row>
    <row r="20" ht="21" customHeight="1" spans="1:15">
      <c r="A20" s="100" t="s">
        <v>123</v>
      </c>
      <c r="B20" s="100" t="s">
        <v>124</v>
      </c>
      <c r="C20" s="121">
        <v>2450447</v>
      </c>
      <c r="D20" s="121">
        <v>2450447</v>
      </c>
      <c r="E20" s="121">
        <v>2450447</v>
      </c>
      <c r="F20" s="121"/>
      <c r="G20" s="121"/>
      <c r="H20" s="121"/>
      <c r="I20" s="121"/>
      <c r="J20" s="121"/>
      <c r="K20" s="121"/>
      <c r="L20" s="121"/>
      <c r="M20" s="121"/>
      <c r="N20" s="121"/>
      <c r="O20" s="121"/>
    </row>
    <row r="21" ht="21" customHeight="1" spans="1:15">
      <c r="A21" s="217" t="s">
        <v>125</v>
      </c>
      <c r="B21" s="217" t="s">
        <v>126</v>
      </c>
      <c r="C21" s="121">
        <v>2450447</v>
      </c>
      <c r="D21" s="121">
        <v>2450447</v>
      </c>
      <c r="E21" s="121">
        <v>2450447</v>
      </c>
      <c r="F21" s="121"/>
      <c r="G21" s="121"/>
      <c r="H21" s="121"/>
      <c r="I21" s="121"/>
      <c r="J21" s="121"/>
      <c r="K21" s="121"/>
      <c r="L21" s="121"/>
      <c r="M21" s="121"/>
      <c r="N21" s="121"/>
      <c r="O21" s="121"/>
    </row>
    <row r="22" ht="21" customHeight="1" spans="1:15">
      <c r="A22" s="218" t="s">
        <v>127</v>
      </c>
      <c r="B22" s="218" t="s">
        <v>128</v>
      </c>
      <c r="C22" s="121">
        <v>1143589</v>
      </c>
      <c r="D22" s="121">
        <v>1143589</v>
      </c>
      <c r="E22" s="121">
        <v>1143589</v>
      </c>
      <c r="F22" s="121"/>
      <c r="G22" s="121"/>
      <c r="H22" s="121"/>
      <c r="I22" s="121"/>
      <c r="J22" s="121"/>
      <c r="K22" s="121"/>
      <c r="L22" s="121"/>
      <c r="M22" s="121"/>
      <c r="N22" s="121"/>
      <c r="O22" s="121"/>
    </row>
    <row r="23" ht="21" customHeight="1" spans="1:15">
      <c r="A23" s="218" t="s">
        <v>129</v>
      </c>
      <c r="B23" s="218" t="s">
        <v>130</v>
      </c>
      <c r="C23" s="121">
        <v>1255391</v>
      </c>
      <c r="D23" s="121">
        <v>1255391</v>
      </c>
      <c r="E23" s="121">
        <v>1255391</v>
      </c>
      <c r="F23" s="121"/>
      <c r="G23" s="121"/>
      <c r="H23" s="121"/>
      <c r="I23" s="121"/>
      <c r="J23" s="121"/>
      <c r="K23" s="121"/>
      <c r="L23" s="121"/>
      <c r="M23" s="121"/>
      <c r="N23" s="121"/>
      <c r="O23" s="121"/>
    </row>
    <row r="24" ht="21" customHeight="1" spans="1:15">
      <c r="A24" s="218" t="s">
        <v>131</v>
      </c>
      <c r="B24" s="218" t="s">
        <v>132</v>
      </c>
      <c r="C24" s="121">
        <v>51467</v>
      </c>
      <c r="D24" s="121">
        <v>51467</v>
      </c>
      <c r="E24" s="121">
        <v>51467</v>
      </c>
      <c r="F24" s="121"/>
      <c r="G24" s="121"/>
      <c r="H24" s="121"/>
      <c r="I24" s="121"/>
      <c r="J24" s="121"/>
      <c r="K24" s="121"/>
      <c r="L24" s="121"/>
      <c r="M24" s="121"/>
      <c r="N24" s="121"/>
      <c r="O24" s="121"/>
    </row>
    <row r="25" ht="21" customHeight="1" spans="1:15">
      <c r="A25" s="100" t="s">
        <v>133</v>
      </c>
      <c r="B25" s="100" t="s">
        <v>134</v>
      </c>
      <c r="C25" s="121">
        <v>3000</v>
      </c>
      <c r="D25" s="121"/>
      <c r="E25" s="121"/>
      <c r="F25" s="121"/>
      <c r="G25" s="121"/>
      <c r="H25" s="121"/>
      <c r="I25" s="121"/>
      <c r="J25" s="121">
        <v>3000</v>
      </c>
      <c r="K25" s="121"/>
      <c r="L25" s="121"/>
      <c r="M25" s="121"/>
      <c r="N25" s="121"/>
      <c r="O25" s="121">
        <v>3000</v>
      </c>
    </row>
    <row r="26" ht="21" customHeight="1" spans="1:15">
      <c r="A26" s="217" t="s">
        <v>135</v>
      </c>
      <c r="B26" s="217" t="s">
        <v>136</v>
      </c>
      <c r="C26" s="121">
        <v>3000</v>
      </c>
      <c r="D26" s="121"/>
      <c r="E26" s="121"/>
      <c r="F26" s="121"/>
      <c r="G26" s="121"/>
      <c r="H26" s="121"/>
      <c r="I26" s="121"/>
      <c r="J26" s="121">
        <v>3000</v>
      </c>
      <c r="K26" s="121"/>
      <c r="L26" s="121"/>
      <c r="M26" s="121"/>
      <c r="N26" s="121"/>
      <c r="O26" s="121">
        <v>3000</v>
      </c>
    </row>
    <row r="27" ht="21" customHeight="1" spans="1:15">
      <c r="A27" s="218" t="s">
        <v>137</v>
      </c>
      <c r="B27" s="218" t="s">
        <v>136</v>
      </c>
      <c r="C27" s="121">
        <v>3000</v>
      </c>
      <c r="D27" s="121"/>
      <c r="E27" s="121"/>
      <c r="F27" s="121"/>
      <c r="G27" s="121"/>
      <c r="H27" s="121"/>
      <c r="I27" s="121"/>
      <c r="J27" s="121">
        <v>3000</v>
      </c>
      <c r="K27" s="121"/>
      <c r="L27" s="121"/>
      <c r="M27" s="121"/>
      <c r="N27" s="121"/>
      <c r="O27" s="121">
        <v>3000</v>
      </c>
    </row>
    <row r="28" ht="21" customHeight="1" spans="1:15">
      <c r="A28" s="100" t="s">
        <v>138</v>
      </c>
      <c r="B28" s="100" t="s">
        <v>139</v>
      </c>
      <c r="C28" s="121">
        <v>1673480</v>
      </c>
      <c r="D28" s="121">
        <v>1673480</v>
      </c>
      <c r="E28" s="121">
        <v>1673480</v>
      </c>
      <c r="F28" s="121"/>
      <c r="G28" s="121"/>
      <c r="H28" s="121"/>
      <c r="I28" s="121"/>
      <c r="J28" s="121"/>
      <c r="K28" s="121"/>
      <c r="L28" s="121"/>
      <c r="M28" s="121"/>
      <c r="N28" s="121"/>
      <c r="O28" s="121"/>
    </row>
    <row r="29" ht="21" customHeight="1" spans="1:15">
      <c r="A29" s="217" t="s">
        <v>140</v>
      </c>
      <c r="B29" s="217" t="s">
        <v>141</v>
      </c>
      <c r="C29" s="121">
        <v>1673480</v>
      </c>
      <c r="D29" s="121">
        <v>1673480</v>
      </c>
      <c r="E29" s="121">
        <v>1673480</v>
      </c>
      <c r="F29" s="121"/>
      <c r="G29" s="121"/>
      <c r="H29" s="121"/>
      <c r="I29" s="121"/>
      <c r="J29" s="121"/>
      <c r="K29" s="121"/>
      <c r="L29" s="121"/>
      <c r="M29" s="121"/>
      <c r="N29" s="121"/>
      <c r="O29" s="121"/>
    </row>
    <row r="30" ht="21" customHeight="1" spans="1:15">
      <c r="A30" s="218" t="s">
        <v>142</v>
      </c>
      <c r="B30" s="218" t="s">
        <v>143</v>
      </c>
      <c r="C30" s="121">
        <v>1673480</v>
      </c>
      <c r="D30" s="121">
        <v>1673480</v>
      </c>
      <c r="E30" s="121">
        <v>1673480</v>
      </c>
      <c r="F30" s="121"/>
      <c r="G30" s="121"/>
      <c r="H30" s="121"/>
      <c r="I30" s="121"/>
      <c r="J30" s="121"/>
      <c r="K30" s="121"/>
      <c r="L30" s="121"/>
      <c r="M30" s="121"/>
      <c r="N30" s="121"/>
      <c r="O30" s="121"/>
    </row>
    <row r="31" ht="21" customHeight="1" spans="1:15">
      <c r="A31" s="219" t="s">
        <v>55</v>
      </c>
      <c r="B31" s="80"/>
      <c r="C31" s="121">
        <v>25048287.52</v>
      </c>
      <c r="D31" s="121">
        <v>25045287.52</v>
      </c>
      <c r="E31" s="121">
        <v>24715231.56</v>
      </c>
      <c r="F31" s="121">
        <v>330055.96</v>
      </c>
      <c r="G31" s="121"/>
      <c r="H31" s="121"/>
      <c r="I31" s="121"/>
      <c r="J31" s="121">
        <v>3000</v>
      </c>
      <c r="K31" s="121"/>
      <c r="L31" s="121"/>
      <c r="M31" s="121"/>
      <c r="N31" s="121"/>
      <c r="O31" s="121">
        <v>3000</v>
      </c>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1" sqref="A1"/>
    </sheetView>
  </sheetViews>
  <sheetFormatPr defaultColWidth="8.55555555555556" defaultRowHeight="12.75" customHeight="1" outlineLevelCol="3"/>
  <cols>
    <col min="1" max="4" width="35.5555555555556" customWidth="1"/>
  </cols>
  <sheetData>
    <row r="1" ht="15" customHeight="1" spans="1:4">
      <c r="A1" s="85"/>
      <c r="B1" s="89"/>
      <c r="C1" s="89"/>
      <c r="D1" s="89" t="s">
        <v>144</v>
      </c>
    </row>
    <row r="2" ht="41.25" customHeight="1" spans="1:4">
      <c r="A2" s="84" t="str">
        <f>"2026"&amp;"年部门财政拨款收支预算总表"</f>
        <v>2026年部门财政拨款收支预算总表</v>
      </c>
    </row>
    <row r="3" ht="17.25" customHeight="1" spans="1:4">
      <c r="A3" s="87" t="str">
        <f>"单位名称："&amp;"昆明市东川区汤丹镇中心学校"</f>
        <v>单位名称：昆明市东川区汤丹镇中心学校</v>
      </c>
      <c r="B3" s="199"/>
      <c r="D3" s="89" t="s">
        <v>1</v>
      </c>
    </row>
    <row r="4" ht="17.25" customHeight="1" spans="1:4">
      <c r="A4" s="200" t="s">
        <v>2</v>
      </c>
      <c r="B4" s="201"/>
      <c r="C4" s="200" t="s">
        <v>3</v>
      </c>
      <c r="D4" s="201"/>
    </row>
    <row r="5" ht="18.75" customHeight="1" spans="1:4">
      <c r="A5" s="200" t="s">
        <v>4</v>
      </c>
      <c r="B5" s="200" t="s">
        <v>5</v>
      </c>
      <c r="C5" s="200" t="s">
        <v>6</v>
      </c>
      <c r="D5" s="200" t="s">
        <v>5</v>
      </c>
    </row>
    <row r="6" ht="16.5" customHeight="1" spans="1:4">
      <c r="A6" s="202" t="s">
        <v>145</v>
      </c>
      <c r="B6" s="121">
        <v>25045287.52</v>
      </c>
      <c r="C6" s="202" t="s">
        <v>146</v>
      </c>
      <c r="D6" s="121">
        <v>25045287.52</v>
      </c>
    </row>
    <row r="7" ht="16.5" customHeight="1" spans="1:4">
      <c r="A7" s="202" t="s">
        <v>147</v>
      </c>
      <c r="B7" s="121">
        <v>25045287.52</v>
      </c>
      <c r="C7" s="202" t="s">
        <v>148</v>
      </c>
      <c r="D7" s="121"/>
    </row>
    <row r="8" ht="16.5" customHeight="1" spans="1:4">
      <c r="A8" s="202" t="s">
        <v>149</v>
      </c>
      <c r="B8" s="121"/>
      <c r="C8" s="202" t="s">
        <v>150</v>
      </c>
      <c r="D8" s="121"/>
    </row>
    <row r="9" ht="16.5" customHeight="1" spans="1:4">
      <c r="A9" s="202" t="s">
        <v>151</v>
      </c>
      <c r="B9" s="121"/>
      <c r="C9" s="202" t="s">
        <v>152</v>
      </c>
      <c r="D9" s="121"/>
    </row>
    <row r="10" ht="16.5" customHeight="1" spans="1:4">
      <c r="A10" s="202" t="s">
        <v>153</v>
      </c>
      <c r="B10" s="121"/>
      <c r="C10" s="202" t="s">
        <v>154</v>
      </c>
      <c r="D10" s="121"/>
    </row>
    <row r="11" ht="16.5" customHeight="1" spans="1:4">
      <c r="A11" s="202" t="s">
        <v>147</v>
      </c>
      <c r="B11" s="121"/>
      <c r="C11" s="202" t="s">
        <v>155</v>
      </c>
      <c r="D11" s="121">
        <v>15859695.56</v>
      </c>
    </row>
    <row r="12" ht="16.5" customHeight="1" spans="1:4">
      <c r="A12" s="27" t="s">
        <v>149</v>
      </c>
      <c r="B12" s="121"/>
      <c r="C12" s="109" t="s">
        <v>156</v>
      </c>
      <c r="D12" s="121"/>
    </row>
    <row r="13" ht="16.5" customHeight="1" spans="1:4">
      <c r="A13" s="27" t="s">
        <v>151</v>
      </c>
      <c r="B13" s="121"/>
      <c r="C13" s="109" t="s">
        <v>157</v>
      </c>
      <c r="D13" s="121"/>
    </row>
    <row r="14" ht="16.5" customHeight="1" spans="1:4">
      <c r="A14" s="203"/>
      <c r="B14" s="121"/>
      <c r="C14" s="109" t="s">
        <v>158</v>
      </c>
      <c r="D14" s="121">
        <v>5061664.96</v>
      </c>
    </row>
    <row r="15" ht="16.5" customHeight="1" spans="1:4">
      <c r="A15" s="203"/>
      <c r="B15" s="121"/>
      <c r="C15" s="109" t="s">
        <v>159</v>
      </c>
      <c r="D15" s="121">
        <v>2450447</v>
      </c>
    </row>
    <row r="16" ht="16.5" customHeight="1" spans="1:4">
      <c r="A16" s="203"/>
      <c r="B16" s="121"/>
      <c r="C16" s="109" t="s">
        <v>160</v>
      </c>
      <c r="D16" s="121"/>
    </row>
    <row r="17" ht="16.5" customHeight="1" spans="1:4">
      <c r="A17" s="203"/>
      <c r="B17" s="121"/>
      <c r="C17" s="109" t="s">
        <v>161</v>
      </c>
      <c r="D17" s="121"/>
    </row>
    <row r="18" ht="16.5" customHeight="1" spans="1:4">
      <c r="A18" s="203"/>
      <c r="B18" s="121"/>
      <c r="C18" s="109" t="s">
        <v>162</v>
      </c>
      <c r="D18" s="121"/>
    </row>
    <row r="19" ht="16.5" customHeight="1" spans="1:4">
      <c r="A19" s="203"/>
      <c r="B19" s="121"/>
      <c r="C19" s="109" t="s">
        <v>163</v>
      </c>
      <c r="D19" s="121"/>
    </row>
    <row r="20" ht="16.5" customHeight="1" spans="1:4">
      <c r="A20" s="203"/>
      <c r="B20" s="121"/>
      <c r="C20" s="109" t="s">
        <v>164</v>
      </c>
      <c r="D20" s="121"/>
    </row>
    <row r="21" ht="16.5" customHeight="1" spans="1:4">
      <c r="A21" s="203"/>
      <c r="B21" s="121"/>
      <c r="C21" s="109" t="s">
        <v>165</v>
      </c>
      <c r="D21" s="121"/>
    </row>
    <row r="22" ht="16.5" customHeight="1" spans="1:4">
      <c r="A22" s="203"/>
      <c r="B22" s="121"/>
      <c r="C22" s="109" t="s">
        <v>166</v>
      </c>
      <c r="D22" s="121"/>
    </row>
    <row r="23" ht="16.5" customHeight="1" spans="1:4">
      <c r="A23" s="203"/>
      <c r="B23" s="121"/>
      <c r="C23" s="109" t="s">
        <v>167</v>
      </c>
      <c r="D23" s="121"/>
    </row>
    <row r="24" ht="16.5" customHeight="1" spans="1:4">
      <c r="A24" s="203"/>
      <c r="B24" s="121"/>
      <c r="C24" s="109" t="s">
        <v>168</v>
      </c>
      <c r="D24" s="121"/>
    </row>
    <row r="25" ht="16.5" customHeight="1" spans="1:4">
      <c r="A25" s="203"/>
      <c r="B25" s="121"/>
      <c r="C25" s="109" t="s">
        <v>169</v>
      </c>
      <c r="D25" s="121">
        <v>1673480</v>
      </c>
    </row>
    <row r="26" ht="16.5" customHeight="1" spans="1:4">
      <c r="A26" s="203"/>
      <c r="B26" s="121"/>
      <c r="C26" s="109" t="s">
        <v>170</v>
      </c>
      <c r="D26" s="121"/>
    </row>
    <row r="27" ht="16.5" customHeight="1" spans="1:4">
      <c r="A27" s="203"/>
      <c r="B27" s="121"/>
      <c r="C27" s="109" t="s">
        <v>171</v>
      </c>
      <c r="D27" s="121"/>
    </row>
    <row r="28" ht="16.5" customHeight="1" spans="1:4">
      <c r="A28" s="203"/>
      <c r="B28" s="121"/>
      <c r="C28" s="109" t="s">
        <v>172</v>
      </c>
      <c r="D28" s="121"/>
    </row>
    <row r="29" ht="16.5" customHeight="1" spans="1:4">
      <c r="A29" s="203"/>
      <c r="B29" s="121"/>
      <c r="C29" s="109" t="s">
        <v>173</v>
      </c>
      <c r="D29" s="121"/>
    </row>
    <row r="30" ht="16.5" customHeight="1" spans="1:4">
      <c r="A30" s="203"/>
      <c r="B30" s="121"/>
      <c r="C30" s="109" t="s">
        <v>174</v>
      </c>
      <c r="D30" s="121"/>
    </row>
    <row r="31" ht="16.5" customHeight="1" spans="1:4">
      <c r="A31" s="203"/>
      <c r="B31" s="121"/>
      <c r="C31" s="27" t="s">
        <v>175</v>
      </c>
      <c r="D31" s="121"/>
    </row>
    <row r="32" ht="16.5" customHeight="1" spans="1:4">
      <c r="A32" s="203"/>
      <c r="B32" s="121"/>
      <c r="C32" s="27" t="s">
        <v>176</v>
      </c>
      <c r="D32" s="121"/>
    </row>
    <row r="33" ht="16.5" customHeight="1" spans="1:4">
      <c r="A33" s="203"/>
      <c r="B33" s="121"/>
      <c r="C33" s="23" t="s">
        <v>177</v>
      </c>
      <c r="D33" s="121"/>
    </row>
    <row r="34" ht="15" customHeight="1" spans="1:4">
      <c r="A34" s="204" t="s">
        <v>50</v>
      </c>
      <c r="B34" s="205">
        <v>25045287.52</v>
      </c>
      <c r="C34" s="204" t="s">
        <v>51</v>
      </c>
      <c r="D34" s="205">
        <v>25045287.52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7" workbookViewId="0">
      <selection activeCell="A1" sqref="A1"/>
    </sheetView>
  </sheetViews>
  <sheetFormatPr defaultColWidth="9.11111111111111" defaultRowHeight="14.25" customHeight="1" outlineLevelCol="6"/>
  <cols>
    <col min="1" max="1" width="20.1111111111111" customWidth="1"/>
    <col min="2" max="2" width="44" customWidth="1"/>
    <col min="3" max="7" width="24.1111111111111" customWidth="1"/>
  </cols>
  <sheetData>
    <row r="1" customHeight="1" spans="1:7">
      <c r="D1" s="173"/>
      <c r="F1" s="111"/>
      <c r="G1" s="174" t="s">
        <v>178</v>
      </c>
    </row>
    <row r="2" ht="41.25" customHeight="1" spans="1:7">
      <c r="A2" s="163" t="str">
        <f>"2026"&amp;"年一般公共预算支出预算表（按功能科目分类）"</f>
        <v>2026年一般公共预算支出预算表（按功能科目分类）</v>
      </c>
      <c r="B2" s="163"/>
      <c r="C2" s="163"/>
      <c r="D2" s="163"/>
      <c r="E2" s="163"/>
      <c r="F2" s="163"/>
      <c r="G2" s="163"/>
    </row>
    <row r="3" ht="18" customHeight="1" spans="1:7">
      <c r="A3" s="52" t="str">
        <f>"单位名称："&amp;"昆明市东川区汤丹镇中心学校"</f>
        <v>单位名称：昆明市东川区汤丹镇中心学校</v>
      </c>
      <c r="F3" s="160"/>
      <c r="G3" s="174" t="s">
        <v>1</v>
      </c>
    </row>
    <row r="4" ht="20.25" customHeight="1" spans="1:7">
      <c r="A4" s="194" t="s">
        <v>179</v>
      </c>
      <c r="B4" s="195"/>
      <c r="C4" s="164" t="s">
        <v>55</v>
      </c>
      <c r="D4" s="182" t="s">
        <v>75</v>
      </c>
      <c r="E4" s="14"/>
      <c r="F4" s="15"/>
      <c r="G4" s="176" t="s">
        <v>76</v>
      </c>
    </row>
    <row r="5" ht="20.25" customHeight="1" spans="1:7">
      <c r="A5" s="196" t="s">
        <v>72</v>
      </c>
      <c r="B5" s="196" t="s">
        <v>73</v>
      </c>
      <c r="C5" s="63"/>
      <c r="D5" s="17" t="s">
        <v>57</v>
      </c>
      <c r="E5" s="17" t="s">
        <v>180</v>
      </c>
      <c r="F5" s="17" t="s">
        <v>181</v>
      </c>
      <c r="G5" s="178"/>
    </row>
    <row r="6" ht="15" customHeight="1" spans="1:7">
      <c r="A6" s="26" t="s">
        <v>82</v>
      </c>
      <c r="B6" s="26" t="s">
        <v>83</v>
      </c>
      <c r="C6" s="26" t="s">
        <v>84</v>
      </c>
      <c r="D6" s="26" t="s">
        <v>85</v>
      </c>
      <c r="E6" s="26" t="s">
        <v>86</v>
      </c>
      <c r="F6" s="26" t="s">
        <v>87</v>
      </c>
      <c r="G6" s="26" t="s">
        <v>88</v>
      </c>
    </row>
    <row r="7" ht="18" customHeight="1" spans="1:7">
      <c r="A7" s="23" t="s">
        <v>97</v>
      </c>
      <c r="B7" s="23" t="s">
        <v>98</v>
      </c>
      <c r="C7" s="121">
        <v>15859695.56</v>
      </c>
      <c r="D7" s="121">
        <v>15759695.56</v>
      </c>
      <c r="E7" s="121">
        <v>15502895.56</v>
      </c>
      <c r="F7" s="121">
        <v>256800</v>
      </c>
      <c r="G7" s="121">
        <v>100000</v>
      </c>
    </row>
    <row r="8" ht="18" customHeight="1" spans="1:7">
      <c r="A8" s="172" t="s">
        <v>99</v>
      </c>
      <c r="B8" s="172" t="s">
        <v>100</v>
      </c>
      <c r="C8" s="121">
        <v>15859695.56</v>
      </c>
      <c r="D8" s="121">
        <v>15759695.56</v>
      </c>
      <c r="E8" s="121">
        <v>15502895.56</v>
      </c>
      <c r="F8" s="121">
        <v>256800</v>
      </c>
      <c r="G8" s="121">
        <v>100000</v>
      </c>
    </row>
    <row r="9" ht="18" customHeight="1" spans="1:7">
      <c r="A9" s="197" t="s">
        <v>101</v>
      </c>
      <c r="B9" s="197" t="s">
        <v>102</v>
      </c>
      <c r="C9" s="121">
        <v>100000</v>
      </c>
      <c r="D9" s="121"/>
      <c r="E9" s="121"/>
      <c r="F9" s="121"/>
      <c r="G9" s="121">
        <v>100000</v>
      </c>
    </row>
    <row r="10" ht="18" customHeight="1" spans="1:7">
      <c r="A10" s="197" t="s">
        <v>103</v>
      </c>
      <c r="B10" s="197" t="s">
        <v>104</v>
      </c>
      <c r="C10" s="121">
        <v>14819197</v>
      </c>
      <c r="D10" s="121">
        <v>14819197</v>
      </c>
      <c r="E10" s="121">
        <v>14562397</v>
      </c>
      <c r="F10" s="121">
        <v>256800</v>
      </c>
      <c r="G10" s="121"/>
    </row>
    <row r="11" ht="18" customHeight="1" spans="1:7">
      <c r="A11" s="197" t="s">
        <v>105</v>
      </c>
      <c r="B11" s="197" t="s">
        <v>106</v>
      </c>
      <c r="C11" s="121">
        <v>940498.56</v>
      </c>
      <c r="D11" s="121">
        <v>940498.56</v>
      </c>
      <c r="E11" s="121">
        <v>940498.56</v>
      </c>
      <c r="F11" s="121"/>
      <c r="G11" s="121"/>
    </row>
    <row r="12" ht="18" customHeight="1" spans="1:7">
      <c r="A12" s="23" t="s">
        <v>107</v>
      </c>
      <c r="B12" s="23" t="s">
        <v>108</v>
      </c>
      <c r="C12" s="121">
        <v>5061664.96</v>
      </c>
      <c r="D12" s="121">
        <v>4831609</v>
      </c>
      <c r="E12" s="121">
        <v>4750009</v>
      </c>
      <c r="F12" s="121">
        <v>81600</v>
      </c>
      <c r="G12" s="121">
        <v>230055.96</v>
      </c>
    </row>
    <row r="13" ht="18" customHeight="1" spans="1:7">
      <c r="A13" s="172" t="s">
        <v>109</v>
      </c>
      <c r="B13" s="172" t="s">
        <v>110</v>
      </c>
      <c r="C13" s="121">
        <v>4831609</v>
      </c>
      <c r="D13" s="121">
        <v>4831609</v>
      </c>
      <c r="E13" s="121">
        <v>4750009</v>
      </c>
      <c r="F13" s="121">
        <v>81600</v>
      </c>
      <c r="G13" s="121"/>
    </row>
    <row r="14" ht="18" customHeight="1" spans="1:7">
      <c r="A14" s="197" t="s">
        <v>111</v>
      </c>
      <c r="B14" s="197" t="s">
        <v>112</v>
      </c>
      <c r="C14" s="121">
        <v>2067600</v>
      </c>
      <c r="D14" s="121">
        <v>2067600</v>
      </c>
      <c r="E14" s="121">
        <v>1986000</v>
      </c>
      <c r="F14" s="121">
        <v>81600</v>
      </c>
      <c r="G14" s="121"/>
    </row>
    <row r="15" ht="18" customHeight="1" spans="1:7">
      <c r="A15" s="197" t="s">
        <v>113</v>
      </c>
      <c r="B15" s="197" t="s">
        <v>114</v>
      </c>
      <c r="C15" s="121">
        <v>2202381</v>
      </c>
      <c r="D15" s="121">
        <v>2202381</v>
      </c>
      <c r="E15" s="121">
        <v>2202381</v>
      </c>
      <c r="F15" s="121"/>
      <c r="G15" s="121"/>
    </row>
    <row r="16" ht="18" customHeight="1" spans="1:7">
      <c r="A16" s="197" t="s">
        <v>115</v>
      </c>
      <c r="B16" s="197" t="s">
        <v>116</v>
      </c>
      <c r="C16" s="121">
        <v>561628</v>
      </c>
      <c r="D16" s="121">
        <v>561628</v>
      </c>
      <c r="E16" s="121">
        <v>561628</v>
      </c>
      <c r="F16" s="121"/>
      <c r="G16" s="121"/>
    </row>
    <row r="17" ht="18" customHeight="1" spans="1:7">
      <c r="A17" s="172" t="s">
        <v>117</v>
      </c>
      <c r="B17" s="172" t="s">
        <v>118</v>
      </c>
      <c r="C17" s="121">
        <v>230055.96</v>
      </c>
      <c r="D17" s="121"/>
      <c r="E17" s="121"/>
      <c r="F17" s="121"/>
      <c r="G17" s="121">
        <v>230055.96</v>
      </c>
    </row>
    <row r="18" ht="18" customHeight="1" spans="1:7">
      <c r="A18" s="197" t="s">
        <v>119</v>
      </c>
      <c r="B18" s="197" t="s">
        <v>120</v>
      </c>
      <c r="C18" s="121">
        <v>135915.96</v>
      </c>
      <c r="D18" s="121"/>
      <c r="E18" s="121"/>
      <c r="F18" s="121"/>
      <c r="G18" s="121">
        <v>135915.96</v>
      </c>
    </row>
    <row r="19" ht="18" customHeight="1" spans="1:7">
      <c r="A19" s="197" t="s">
        <v>121</v>
      </c>
      <c r="B19" s="197" t="s">
        <v>122</v>
      </c>
      <c r="C19" s="121">
        <v>94140</v>
      </c>
      <c r="D19" s="121"/>
      <c r="E19" s="121"/>
      <c r="F19" s="121"/>
      <c r="G19" s="121">
        <v>94140</v>
      </c>
    </row>
    <row r="20" ht="18" customHeight="1" spans="1:7">
      <c r="A20" s="23" t="s">
        <v>123</v>
      </c>
      <c r="B20" s="23" t="s">
        <v>124</v>
      </c>
      <c r="C20" s="121">
        <v>2450447</v>
      </c>
      <c r="D20" s="121">
        <v>2450447</v>
      </c>
      <c r="E20" s="121">
        <v>2450447</v>
      </c>
      <c r="F20" s="121"/>
      <c r="G20" s="121"/>
    </row>
    <row r="21" ht="18" customHeight="1" spans="1:7">
      <c r="A21" s="172" t="s">
        <v>125</v>
      </c>
      <c r="B21" s="172" t="s">
        <v>126</v>
      </c>
      <c r="C21" s="121">
        <v>2450447</v>
      </c>
      <c r="D21" s="121">
        <v>2450447</v>
      </c>
      <c r="E21" s="121">
        <v>2450447</v>
      </c>
      <c r="F21" s="121"/>
      <c r="G21" s="121"/>
    </row>
    <row r="22" ht="18" customHeight="1" spans="1:7">
      <c r="A22" s="197" t="s">
        <v>127</v>
      </c>
      <c r="B22" s="197" t="s">
        <v>128</v>
      </c>
      <c r="C22" s="121">
        <v>1143589</v>
      </c>
      <c r="D22" s="121">
        <v>1143589</v>
      </c>
      <c r="E22" s="121">
        <v>1143589</v>
      </c>
      <c r="F22" s="121"/>
      <c r="G22" s="121"/>
    </row>
    <row r="23" ht="18" customHeight="1" spans="1:7">
      <c r="A23" s="197" t="s">
        <v>129</v>
      </c>
      <c r="B23" s="197" t="s">
        <v>130</v>
      </c>
      <c r="C23" s="121">
        <v>1255391</v>
      </c>
      <c r="D23" s="121">
        <v>1255391</v>
      </c>
      <c r="E23" s="121">
        <v>1255391</v>
      </c>
      <c r="F23" s="121"/>
      <c r="G23" s="121"/>
    </row>
    <row r="24" ht="18" customHeight="1" spans="1:7">
      <c r="A24" s="197" t="s">
        <v>131</v>
      </c>
      <c r="B24" s="197" t="s">
        <v>132</v>
      </c>
      <c r="C24" s="121">
        <v>51467</v>
      </c>
      <c r="D24" s="121">
        <v>51467</v>
      </c>
      <c r="E24" s="121">
        <v>51467</v>
      </c>
      <c r="F24" s="121"/>
      <c r="G24" s="121"/>
    </row>
    <row r="25" ht="18" customHeight="1" spans="1:7">
      <c r="A25" s="23" t="s">
        <v>138</v>
      </c>
      <c r="B25" s="23" t="s">
        <v>139</v>
      </c>
      <c r="C25" s="121">
        <v>1673480</v>
      </c>
      <c r="D25" s="121">
        <v>1673480</v>
      </c>
      <c r="E25" s="121">
        <v>1673480</v>
      </c>
      <c r="F25" s="121"/>
      <c r="G25" s="121"/>
    </row>
    <row r="26" ht="18" customHeight="1" spans="1:7">
      <c r="A26" s="172" t="s">
        <v>140</v>
      </c>
      <c r="B26" s="172" t="s">
        <v>141</v>
      </c>
      <c r="C26" s="121">
        <v>1673480</v>
      </c>
      <c r="D26" s="121">
        <v>1673480</v>
      </c>
      <c r="E26" s="121">
        <v>1673480</v>
      </c>
      <c r="F26" s="121"/>
      <c r="G26" s="121"/>
    </row>
    <row r="27" ht="18" customHeight="1" spans="1:7">
      <c r="A27" s="197" t="s">
        <v>142</v>
      </c>
      <c r="B27" s="197" t="s">
        <v>143</v>
      </c>
      <c r="C27" s="121">
        <v>1673480</v>
      </c>
      <c r="D27" s="121">
        <v>1673480</v>
      </c>
      <c r="E27" s="121">
        <v>1673480</v>
      </c>
      <c r="F27" s="121"/>
      <c r="G27" s="121"/>
    </row>
    <row r="28" ht="18" customHeight="1" spans="1:7">
      <c r="A28" s="120" t="s">
        <v>182</v>
      </c>
      <c r="B28" s="198" t="s">
        <v>182</v>
      </c>
      <c r="C28" s="121">
        <v>25045287.52</v>
      </c>
      <c r="D28" s="121">
        <v>24715231.56</v>
      </c>
      <c r="E28" s="121">
        <v>24376831.56</v>
      </c>
      <c r="F28" s="121">
        <v>338400</v>
      </c>
      <c r="G28" s="121">
        <v>330055.96</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B8" sqref="B8"/>
    </sheetView>
  </sheetViews>
  <sheetFormatPr defaultColWidth="10.4444444444444" defaultRowHeight="14.25" customHeight="1" outlineLevelRow="7" outlineLevelCol="5"/>
  <cols>
    <col min="1" max="6" width="28.1111111111111" customWidth="1"/>
  </cols>
  <sheetData>
    <row r="1" customHeight="1" spans="1:6">
      <c r="A1" s="86"/>
      <c r="B1" s="86"/>
      <c r="C1" s="86"/>
      <c r="D1" s="86"/>
      <c r="E1" s="85"/>
      <c r="F1" s="190" t="s">
        <v>183</v>
      </c>
    </row>
    <row r="2" ht="41.25" customHeight="1" spans="1:6">
      <c r="A2" s="191" t="str">
        <f>"2026"&amp;"年一般公共预算“三公”经费支出预算表"</f>
        <v>2026年一般公共预算“三公”经费支出预算表</v>
      </c>
      <c r="B2" s="86"/>
      <c r="C2" s="86"/>
      <c r="D2" s="86"/>
      <c r="E2" s="85"/>
      <c r="F2" s="86"/>
    </row>
    <row r="3" customHeight="1" spans="1:6">
      <c r="A3" s="150" t="str">
        <f>"单位名称："&amp;"昆明市东川区汤丹镇中心学校"</f>
        <v>单位名称：昆明市东川区汤丹镇中心学校</v>
      </c>
      <c r="B3" s="192"/>
      <c r="D3" s="86"/>
      <c r="E3" s="85"/>
      <c r="F3" s="90" t="s">
        <v>1</v>
      </c>
    </row>
    <row r="4" ht="27" customHeight="1" spans="1:6">
      <c r="A4" s="91" t="s">
        <v>184</v>
      </c>
      <c r="B4" s="91" t="s">
        <v>185</v>
      </c>
      <c r="C4" s="93" t="s">
        <v>186</v>
      </c>
      <c r="D4" s="91"/>
      <c r="E4" s="92"/>
      <c r="F4" s="91" t="s">
        <v>187</v>
      </c>
    </row>
    <row r="5" ht="28.5" customHeight="1" spans="1:6">
      <c r="A5" s="193"/>
      <c r="B5" s="95"/>
      <c r="C5" s="92" t="s">
        <v>57</v>
      </c>
      <c r="D5" s="92" t="s">
        <v>188</v>
      </c>
      <c r="E5" s="92" t="s">
        <v>189</v>
      </c>
      <c r="F5" s="94"/>
    </row>
    <row r="6" ht="17.25" customHeight="1" spans="1:6">
      <c r="A6" s="99" t="s">
        <v>82</v>
      </c>
      <c r="B6" s="99" t="s">
        <v>83</v>
      </c>
      <c r="C6" s="99" t="s">
        <v>84</v>
      </c>
      <c r="D6" s="99" t="s">
        <v>85</v>
      </c>
      <c r="E6" s="99" t="s">
        <v>86</v>
      </c>
      <c r="F6" s="99" t="s">
        <v>87</v>
      </c>
    </row>
    <row r="7" ht="17.25" customHeight="1" spans="1:6">
      <c r="A7" s="121"/>
      <c r="B7" s="121"/>
      <c r="C7" s="121"/>
      <c r="D7" s="121"/>
      <c r="E7" s="121"/>
      <c r="F7" s="121"/>
    </row>
    <row r="8" customHeight="1" spans="1:6">
      <c r="B8" t="s">
        <v>190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7"/>
  <sheetViews>
    <sheetView showZeros="0" topLeftCell="B1" workbookViewId="0">
      <selection activeCell="L30" sqref="L30"/>
    </sheetView>
  </sheetViews>
  <sheetFormatPr defaultColWidth="9.11111111111111" defaultRowHeight="14.25" customHeight="1"/>
  <cols>
    <col min="1" max="2" width="32.8888888888889" customWidth="1"/>
    <col min="3" max="3" width="20.6666666666667" customWidth="1"/>
    <col min="4" max="4" width="31.2222222222222" customWidth="1"/>
    <col min="5" max="5" width="10.1111111111111" customWidth="1"/>
    <col min="6" max="6" width="17.5555555555556" customWidth="1"/>
    <col min="7" max="7" width="10.2222222222222" customWidth="1"/>
    <col min="8" max="8" width="23" customWidth="1"/>
    <col min="9" max="25" width="18.6666666666667" customWidth="1"/>
  </cols>
  <sheetData>
    <row r="1" ht="13.5" customHeight="1" spans="1:25">
      <c r="B1" s="173"/>
      <c r="C1" s="179"/>
      <c r="E1" s="180"/>
      <c r="F1" s="180"/>
      <c r="G1" s="180"/>
      <c r="H1" s="180"/>
      <c r="I1" s="122"/>
      <c r="J1" s="122"/>
      <c r="K1" s="122"/>
      <c r="L1" s="122"/>
      <c r="M1" s="122"/>
      <c r="N1" s="122"/>
      <c r="O1" s="122"/>
      <c r="S1" s="122"/>
      <c r="W1" s="179"/>
      <c r="Y1" s="50" t="s">
        <v>191</v>
      </c>
    </row>
    <row r="2" ht="45.75" customHeight="1" spans="1:25">
      <c r="A2" s="107" t="str">
        <f>"2026"&amp;"年部门基本支出预算表"</f>
        <v>2026年部门基本支出预算表</v>
      </c>
      <c r="B2" s="51"/>
      <c r="C2" s="107"/>
      <c r="D2" s="107"/>
      <c r="E2" s="107"/>
      <c r="F2" s="107"/>
      <c r="G2" s="107"/>
      <c r="H2" s="107"/>
      <c r="I2" s="107"/>
      <c r="J2" s="107"/>
      <c r="K2" s="107"/>
      <c r="L2" s="107"/>
      <c r="M2" s="107"/>
      <c r="N2" s="107"/>
      <c r="O2" s="107"/>
      <c r="P2" s="51"/>
      <c r="Q2" s="51"/>
      <c r="R2" s="51"/>
      <c r="S2" s="107"/>
      <c r="T2" s="107"/>
      <c r="U2" s="107"/>
      <c r="V2" s="107"/>
      <c r="W2" s="107"/>
      <c r="X2" s="107"/>
      <c r="Y2" s="107"/>
    </row>
    <row r="3" ht="18.75" customHeight="1" spans="1:25">
      <c r="A3" s="52" t="str">
        <f>"单位名称："&amp;"昆明市东川区汤丹镇中心学校"</f>
        <v>单位名称：昆明市东川区汤丹镇中心学校</v>
      </c>
      <c r="B3" s="53"/>
      <c r="C3" s="181"/>
      <c r="D3" s="181"/>
      <c r="E3" s="181"/>
      <c r="F3" s="181"/>
      <c r="G3" s="181"/>
      <c r="H3" s="181"/>
      <c r="I3" s="127"/>
      <c r="J3" s="127"/>
      <c r="K3" s="127"/>
      <c r="L3" s="127"/>
      <c r="M3" s="127"/>
      <c r="N3" s="127"/>
      <c r="O3" s="127"/>
      <c r="P3" s="54"/>
      <c r="Q3" s="54"/>
      <c r="R3" s="54"/>
      <c r="S3" s="127"/>
      <c r="W3" s="179"/>
      <c r="Y3" s="50" t="s">
        <v>1</v>
      </c>
    </row>
    <row r="4" ht="18" customHeight="1" spans="1:25">
      <c r="A4" s="56" t="s">
        <v>192</v>
      </c>
      <c r="B4" s="56" t="s">
        <v>193</v>
      </c>
      <c r="C4" s="56" t="s">
        <v>194</v>
      </c>
      <c r="D4" s="56" t="s">
        <v>195</v>
      </c>
      <c r="E4" s="56" t="s">
        <v>196</v>
      </c>
      <c r="F4" s="56" t="s">
        <v>197</v>
      </c>
      <c r="G4" s="56" t="s">
        <v>198</v>
      </c>
      <c r="H4" s="56" t="s">
        <v>199</v>
      </c>
      <c r="I4" s="182" t="s">
        <v>200</v>
      </c>
      <c r="J4" s="133" t="s">
        <v>200</v>
      </c>
      <c r="K4" s="133"/>
      <c r="L4" s="133"/>
      <c r="M4" s="133"/>
      <c r="N4" s="133"/>
      <c r="O4" s="133"/>
      <c r="P4" s="14"/>
      <c r="Q4" s="14"/>
      <c r="R4" s="14"/>
      <c r="S4" s="132" t="s">
        <v>61</v>
      </c>
      <c r="T4" s="133" t="s">
        <v>62</v>
      </c>
      <c r="U4" s="133"/>
      <c r="V4" s="133"/>
      <c r="W4" s="133"/>
      <c r="X4" s="133"/>
      <c r="Y4" s="117"/>
    </row>
    <row r="5" ht="18" customHeight="1" spans="1:25">
      <c r="A5" s="58"/>
      <c r="B5" s="73"/>
      <c r="C5" s="166"/>
      <c r="D5" s="58"/>
      <c r="E5" s="58"/>
      <c r="F5" s="58"/>
      <c r="G5" s="58"/>
      <c r="H5" s="58"/>
      <c r="I5" s="164" t="s">
        <v>201</v>
      </c>
      <c r="J5" s="182" t="s">
        <v>58</v>
      </c>
      <c r="K5" s="133"/>
      <c r="L5" s="133"/>
      <c r="M5" s="133"/>
      <c r="N5" s="133"/>
      <c r="O5" s="117"/>
      <c r="P5" s="13" t="s">
        <v>202</v>
      </c>
      <c r="Q5" s="14"/>
      <c r="R5" s="15"/>
      <c r="S5" s="56" t="s">
        <v>61</v>
      </c>
      <c r="T5" s="182" t="s">
        <v>62</v>
      </c>
      <c r="U5" s="132" t="s">
        <v>64</v>
      </c>
      <c r="V5" s="133" t="s">
        <v>62</v>
      </c>
      <c r="W5" s="132" t="s">
        <v>66</v>
      </c>
      <c r="X5" s="132" t="s">
        <v>67</v>
      </c>
      <c r="Y5" s="183" t="s">
        <v>68</v>
      </c>
    </row>
    <row r="6" ht="19.5" customHeight="1" spans="1:25">
      <c r="A6" s="73"/>
      <c r="B6" s="73"/>
      <c r="C6" s="73"/>
      <c r="D6" s="73"/>
      <c r="E6" s="73"/>
      <c r="F6" s="73"/>
      <c r="G6" s="73"/>
      <c r="H6" s="73"/>
      <c r="I6" s="73"/>
      <c r="J6" s="184" t="s">
        <v>203</v>
      </c>
      <c r="K6" s="56"/>
      <c r="L6" s="56" t="s">
        <v>204</v>
      </c>
      <c r="M6" s="56" t="s">
        <v>205</v>
      </c>
      <c r="N6" s="56" t="s">
        <v>206</v>
      </c>
      <c r="O6" s="56" t="s">
        <v>207</v>
      </c>
      <c r="P6" s="56" t="s">
        <v>58</v>
      </c>
      <c r="Q6" s="56" t="s">
        <v>59</v>
      </c>
      <c r="R6" s="56" t="s">
        <v>60</v>
      </c>
      <c r="S6" s="73"/>
      <c r="T6" s="56" t="s">
        <v>57</v>
      </c>
      <c r="U6" s="56" t="s">
        <v>64</v>
      </c>
      <c r="V6" s="56" t="s">
        <v>208</v>
      </c>
      <c r="W6" s="56" t="s">
        <v>66</v>
      </c>
      <c r="X6" s="56" t="s">
        <v>67</v>
      </c>
      <c r="Y6" s="56" t="s">
        <v>68</v>
      </c>
    </row>
    <row r="7" ht="37.5" customHeight="1" spans="1:25">
      <c r="A7" s="185"/>
      <c r="B7" s="63"/>
      <c r="C7" s="185"/>
      <c r="D7" s="185"/>
      <c r="E7" s="185"/>
      <c r="F7" s="185"/>
      <c r="G7" s="185"/>
      <c r="H7" s="185"/>
      <c r="I7" s="185"/>
      <c r="J7" s="186" t="s">
        <v>57</v>
      </c>
      <c r="K7" s="187" t="s">
        <v>209</v>
      </c>
      <c r="L7" s="61" t="s">
        <v>210</v>
      </c>
      <c r="M7" s="61" t="s">
        <v>205</v>
      </c>
      <c r="N7" s="61" t="s">
        <v>206</v>
      </c>
      <c r="O7" s="61" t="s">
        <v>207</v>
      </c>
      <c r="P7" s="61" t="s">
        <v>205</v>
      </c>
      <c r="Q7" s="61" t="s">
        <v>206</v>
      </c>
      <c r="R7" s="61" t="s">
        <v>207</v>
      </c>
      <c r="S7" s="61" t="s">
        <v>61</v>
      </c>
      <c r="T7" s="61" t="s">
        <v>57</v>
      </c>
      <c r="U7" s="61" t="s">
        <v>64</v>
      </c>
      <c r="V7" s="61" t="s">
        <v>208</v>
      </c>
      <c r="W7" s="61" t="s">
        <v>66</v>
      </c>
      <c r="X7" s="61" t="s">
        <v>67</v>
      </c>
      <c r="Y7" s="61" t="s">
        <v>68</v>
      </c>
    </row>
    <row r="8" customHeight="1" spans="1:25">
      <c r="A8" s="74">
        <v>1</v>
      </c>
      <c r="B8" s="74">
        <v>2</v>
      </c>
      <c r="C8" s="74">
        <v>3</v>
      </c>
      <c r="D8" s="74">
        <v>4</v>
      </c>
      <c r="E8" s="74">
        <v>5</v>
      </c>
      <c r="F8" s="74">
        <v>6</v>
      </c>
      <c r="G8" s="74">
        <v>7</v>
      </c>
      <c r="H8" s="74">
        <v>8</v>
      </c>
      <c r="I8" s="74">
        <v>9</v>
      </c>
      <c r="J8" s="74">
        <v>10</v>
      </c>
      <c r="K8" s="74">
        <v>11</v>
      </c>
      <c r="L8" s="74">
        <v>12</v>
      </c>
      <c r="M8" s="74">
        <v>13</v>
      </c>
      <c r="N8" s="74">
        <v>14</v>
      </c>
      <c r="O8" s="74">
        <v>15</v>
      </c>
      <c r="P8" s="74">
        <v>16</v>
      </c>
      <c r="Q8" s="74">
        <v>17</v>
      </c>
      <c r="R8" s="74">
        <v>18</v>
      </c>
      <c r="S8" s="74">
        <v>19</v>
      </c>
      <c r="T8" s="74">
        <v>20</v>
      </c>
      <c r="U8" s="74">
        <v>21</v>
      </c>
      <c r="V8" s="74">
        <v>22</v>
      </c>
      <c r="W8" s="74">
        <v>23</v>
      </c>
      <c r="X8" s="74">
        <v>24</v>
      </c>
      <c r="Y8" s="74">
        <v>25</v>
      </c>
    </row>
    <row r="9" ht="20.25" customHeight="1" spans="1:25">
      <c r="A9" s="27" t="s">
        <v>211</v>
      </c>
      <c r="B9" s="27" t="s">
        <v>70</v>
      </c>
      <c r="C9" s="27" t="s">
        <v>212</v>
      </c>
      <c r="D9" s="27" t="s">
        <v>213</v>
      </c>
      <c r="E9" s="27" t="s">
        <v>103</v>
      </c>
      <c r="F9" s="27" t="s">
        <v>104</v>
      </c>
      <c r="G9" s="27" t="s">
        <v>214</v>
      </c>
      <c r="H9" s="27" t="s">
        <v>215</v>
      </c>
      <c r="I9" s="121">
        <v>6579204</v>
      </c>
      <c r="J9" s="121">
        <v>6579204</v>
      </c>
      <c r="K9" s="121"/>
      <c r="L9" s="121"/>
      <c r="M9" s="121"/>
      <c r="N9" s="121">
        <v>6579204</v>
      </c>
      <c r="O9" s="121"/>
      <c r="P9" s="121"/>
      <c r="Q9" s="121"/>
      <c r="R9" s="121"/>
      <c r="S9" s="121"/>
      <c r="T9" s="121"/>
      <c r="U9" s="121"/>
      <c r="V9" s="121"/>
      <c r="W9" s="121"/>
      <c r="X9" s="121"/>
      <c r="Y9" s="121"/>
    </row>
    <row r="10" ht="20.25" customHeight="1" spans="1:25">
      <c r="A10" s="27" t="s">
        <v>211</v>
      </c>
      <c r="B10" s="27" t="s">
        <v>70</v>
      </c>
      <c r="C10" s="27" t="s">
        <v>212</v>
      </c>
      <c r="D10" s="27" t="s">
        <v>213</v>
      </c>
      <c r="E10" s="27" t="s">
        <v>103</v>
      </c>
      <c r="F10" s="27" t="s">
        <v>104</v>
      </c>
      <c r="G10" s="27" t="s">
        <v>216</v>
      </c>
      <c r="H10" s="27" t="s">
        <v>217</v>
      </c>
      <c r="I10" s="121">
        <v>642000</v>
      </c>
      <c r="J10" s="121">
        <v>642000</v>
      </c>
      <c r="K10" s="68"/>
      <c r="L10" s="68"/>
      <c r="M10" s="68"/>
      <c r="N10" s="121">
        <v>642000</v>
      </c>
      <c r="O10" s="68"/>
      <c r="P10" s="121"/>
      <c r="Q10" s="121"/>
      <c r="R10" s="121"/>
      <c r="S10" s="121"/>
      <c r="T10" s="121"/>
      <c r="U10" s="121"/>
      <c r="V10" s="121"/>
      <c r="W10" s="121"/>
      <c r="X10" s="121"/>
      <c r="Y10" s="121"/>
    </row>
    <row r="11" ht="20.25" customHeight="1" spans="1:25">
      <c r="A11" s="27" t="s">
        <v>211</v>
      </c>
      <c r="B11" s="27" t="s">
        <v>70</v>
      </c>
      <c r="C11" s="27" t="s">
        <v>212</v>
      </c>
      <c r="D11" s="27" t="s">
        <v>213</v>
      </c>
      <c r="E11" s="27" t="s">
        <v>103</v>
      </c>
      <c r="F11" s="27" t="s">
        <v>104</v>
      </c>
      <c r="G11" s="27" t="s">
        <v>216</v>
      </c>
      <c r="H11" s="27" t="s">
        <v>217</v>
      </c>
      <c r="I11" s="121">
        <v>375552</v>
      </c>
      <c r="J11" s="121">
        <v>375552</v>
      </c>
      <c r="K11" s="68"/>
      <c r="L11" s="68"/>
      <c r="M11" s="68"/>
      <c r="N11" s="121">
        <v>375552</v>
      </c>
      <c r="O11" s="68"/>
      <c r="P11" s="121"/>
      <c r="Q11" s="121"/>
      <c r="R11" s="121"/>
      <c r="S11" s="121"/>
      <c r="T11" s="121"/>
      <c r="U11" s="121"/>
      <c r="V11" s="121"/>
      <c r="W11" s="121"/>
      <c r="X11" s="121"/>
      <c r="Y11" s="121"/>
    </row>
    <row r="12" ht="20.25" customHeight="1" spans="1:25">
      <c r="A12" s="27" t="s">
        <v>211</v>
      </c>
      <c r="B12" s="27" t="s">
        <v>70</v>
      </c>
      <c r="C12" s="27" t="s">
        <v>212</v>
      </c>
      <c r="D12" s="27" t="s">
        <v>213</v>
      </c>
      <c r="E12" s="27" t="s">
        <v>103</v>
      </c>
      <c r="F12" s="27" t="s">
        <v>104</v>
      </c>
      <c r="G12" s="27" t="s">
        <v>218</v>
      </c>
      <c r="H12" s="27" t="s">
        <v>219</v>
      </c>
      <c r="I12" s="121">
        <v>9886</v>
      </c>
      <c r="J12" s="121">
        <v>9886</v>
      </c>
      <c r="K12" s="68"/>
      <c r="L12" s="68"/>
      <c r="M12" s="68"/>
      <c r="N12" s="121">
        <v>9886</v>
      </c>
      <c r="O12" s="68"/>
      <c r="P12" s="121"/>
      <c r="Q12" s="121"/>
      <c r="R12" s="121"/>
      <c r="S12" s="121"/>
      <c r="T12" s="121"/>
      <c r="U12" s="121"/>
      <c r="V12" s="121"/>
      <c r="W12" s="121"/>
      <c r="X12" s="121"/>
      <c r="Y12" s="121"/>
    </row>
    <row r="13" ht="20.25" customHeight="1" spans="1:25">
      <c r="A13" s="27" t="s">
        <v>211</v>
      </c>
      <c r="B13" s="27" t="s">
        <v>70</v>
      </c>
      <c r="C13" s="27" t="s">
        <v>212</v>
      </c>
      <c r="D13" s="27" t="s">
        <v>213</v>
      </c>
      <c r="E13" s="27" t="s">
        <v>103</v>
      </c>
      <c r="F13" s="27" t="s">
        <v>104</v>
      </c>
      <c r="G13" s="27" t="s">
        <v>218</v>
      </c>
      <c r="H13" s="27" t="s">
        <v>219</v>
      </c>
      <c r="I13" s="121">
        <v>548267</v>
      </c>
      <c r="J13" s="121">
        <v>548267</v>
      </c>
      <c r="K13" s="68"/>
      <c r="L13" s="68"/>
      <c r="M13" s="68"/>
      <c r="N13" s="121">
        <v>548267</v>
      </c>
      <c r="O13" s="68"/>
      <c r="P13" s="121"/>
      <c r="Q13" s="121"/>
      <c r="R13" s="121"/>
      <c r="S13" s="121"/>
      <c r="T13" s="121"/>
      <c r="U13" s="121"/>
      <c r="V13" s="121"/>
      <c r="W13" s="121"/>
      <c r="X13" s="121"/>
      <c r="Y13" s="121"/>
    </row>
    <row r="14" ht="20.25" customHeight="1" spans="1:25">
      <c r="A14" s="27" t="s">
        <v>211</v>
      </c>
      <c r="B14" s="27" t="s">
        <v>70</v>
      </c>
      <c r="C14" s="27" t="s">
        <v>212</v>
      </c>
      <c r="D14" s="27" t="s">
        <v>213</v>
      </c>
      <c r="E14" s="27" t="s">
        <v>103</v>
      </c>
      <c r="F14" s="27" t="s">
        <v>104</v>
      </c>
      <c r="G14" s="27" t="s">
        <v>220</v>
      </c>
      <c r="H14" s="27" t="s">
        <v>221</v>
      </c>
      <c r="I14" s="121">
        <v>2526</v>
      </c>
      <c r="J14" s="121">
        <v>2526</v>
      </c>
      <c r="K14" s="68"/>
      <c r="L14" s="68"/>
      <c r="M14" s="68"/>
      <c r="N14" s="121">
        <v>2526</v>
      </c>
      <c r="O14" s="68"/>
      <c r="P14" s="121"/>
      <c r="Q14" s="121"/>
      <c r="R14" s="121"/>
      <c r="S14" s="121"/>
      <c r="T14" s="121"/>
      <c r="U14" s="121"/>
      <c r="V14" s="121"/>
      <c r="W14" s="121"/>
      <c r="X14" s="121"/>
      <c r="Y14" s="121"/>
    </row>
    <row r="15" ht="20.25" customHeight="1" spans="1:25">
      <c r="A15" s="27" t="s">
        <v>211</v>
      </c>
      <c r="B15" s="27" t="s">
        <v>70</v>
      </c>
      <c r="C15" s="27" t="s">
        <v>212</v>
      </c>
      <c r="D15" s="27" t="s">
        <v>213</v>
      </c>
      <c r="E15" s="27" t="s">
        <v>103</v>
      </c>
      <c r="F15" s="27" t="s">
        <v>104</v>
      </c>
      <c r="G15" s="27" t="s">
        <v>220</v>
      </c>
      <c r="H15" s="27" t="s">
        <v>221</v>
      </c>
      <c r="I15" s="121">
        <v>1142400</v>
      </c>
      <c r="J15" s="121">
        <v>1142400</v>
      </c>
      <c r="K15" s="68"/>
      <c r="L15" s="68"/>
      <c r="M15" s="68"/>
      <c r="N15" s="121">
        <v>1142400</v>
      </c>
      <c r="O15" s="68"/>
      <c r="P15" s="121"/>
      <c r="Q15" s="121"/>
      <c r="R15" s="121"/>
      <c r="S15" s="121"/>
      <c r="T15" s="121"/>
      <c r="U15" s="121"/>
      <c r="V15" s="121"/>
      <c r="W15" s="121"/>
      <c r="X15" s="121"/>
      <c r="Y15" s="121"/>
    </row>
    <row r="16" ht="20.25" customHeight="1" spans="1:25">
      <c r="A16" s="27" t="s">
        <v>211</v>
      </c>
      <c r="B16" s="27" t="s">
        <v>70</v>
      </c>
      <c r="C16" s="27" t="s">
        <v>212</v>
      </c>
      <c r="D16" s="27" t="s">
        <v>213</v>
      </c>
      <c r="E16" s="27" t="s">
        <v>103</v>
      </c>
      <c r="F16" s="27" t="s">
        <v>104</v>
      </c>
      <c r="G16" s="27" t="s">
        <v>220</v>
      </c>
      <c r="H16" s="27" t="s">
        <v>221</v>
      </c>
      <c r="I16" s="121">
        <v>2199528</v>
      </c>
      <c r="J16" s="121">
        <v>2199528</v>
      </c>
      <c r="K16" s="68"/>
      <c r="L16" s="68"/>
      <c r="M16" s="68"/>
      <c r="N16" s="121">
        <v>2199528</v>
      </c>
      <c r="O16" s="68"/>
      <c r="P16" s="121"/>
      <c r="Q16" s="121"/>
      <c r="R16" s="121"/>
      <c r="S16" s="121"/>
      <c r="T16" s="121"/>
      <c r="U16" s="121"/>
      <c r="V16" s="121"/>
      <c r="W16" s="121"/>
      <c r="X16" s="121"/>
      <c r="Y16" s="121"/>
    </row>
    <row r="17" ht="20.25" customHeight="1" spans="1:25">
      <c r="A17" s="27" t="s">
        <v>211</v>
      </c>
      <c r="B17" s="27" t="s">
        <v>70</v>
      </c>
      <c r="C17" s="27" t="s">
        <v>212</v>
      </c>
      <c r="D17" s="27" t="s">
        <v>213</v>
      </c>
      <c r="E17" s="27" t="s">
        <v>103</v>
      </c>
      <c r="F17" s="27" t="s">
        <v>104</v>
      </c>
      <c r="G17" s="27" t="s">
        <v>220</v>
      </c>
      <c r="H17" s="27" t="s">
        <v>221</v>
      </c>
      <c r="I17" s="121">
        <v>2074140</v>
      </c>
      <c r="J17" s="121">
        <v>2074140</v>
      </c>
      <c r="K17" s="68"/>
      <c r="L17" s="68"/>
      <c r="M17" s="68"/>
      <c r="N17" s="121">
        <v>2074140</v>
      </c>
      <c r="O17" s="68"/>
      <c r="P17" s="121"/>
      <c r="Q17" s="121"/>
      <c r="R17" s="121"/>
      <c r="S17" s="121"/>
      <c r="T17" s="121"/>
      <c r="U17" s="121"/>
      <c r="V17" s="121"/>
      <c r="W17" s="121"/>
      <c r="X17" s="121"/>
      <c r="Y17" s="121"/>
    </row>
    <row r="18" ht="20.25" customHeight="1" spans="1:25">
      <c r="A18" s="27" t="s">
        <v>211</v>
      </c>
      <c r="B18" s="27" t="s">
        <v>70</v>
      </c>
      <c r="C18" s="27" t="s">
        <v>222</v>
      </c>
      <c r="D18" s="27" t="s">
        <v>223</v>
      </c>
      <c r="E18" s="27" t="s">
        <v>113</v>
      </c>
      <c r="F18" s="27" t="s">
        <v>114</v>
      </c>
      <c r="G18" s="27" t="s">
        <v>224</v>
      </c>
      <c r="H18" s="27" t="s">
        <v>225</v>
      </c>
      <c r="I18" s="121">
        <v>2202381</v>
      </c>
      <c r="J18" s="121">
        <v>2202381</v>
      </c>
      <c r="K18" s="68"/>
      <c r="L18" s="68"/>
      <c r="M18" s="68"/>
      <c r="N18" s="121">
        <v>2202381</v>
      </c>
      <c r="O18" s="68"/>
      <c r="P18" s="121"/>
      <c r="Q18" s="121"/>
      <c r="R18" s="121"/>
      <c r="S18" s="121"/>
      <c r="T18" s="121"/>
      <c r="U18" s="121"/>
      <c r="V18" s="121"/>
      <c r="W18" s="121"/>
      <c r="X18" s="121"/>
      <c r="Y18" s="121"/>
    </row>
    <row r="19" ht="20.25" customHeight="1" spans="1:25">
      <c r="A19" s="27" t="s">
        <v>211</v>
      </c>
      <c r="B19" s="27" t="s">
        <v>70</v>
      </c>
      <c r="C19" s="27" t="s">
        <v>222</v>
      </c>
      <c r="D19" s="27" t="s">
        <v>223</v>
      </c>
      <c r="E19" s="27" t="s">
        <v>115</v>
      </c>
      <c r="F19" s="27" t="s">
        <v>116</v>
      </c>
      <c r="G19" s="27" t="s">
        <v>226</v>
      </c>
      <c r="H19" s="27" t="s">
        <v>227</v>
      </c>
      <c r="I19" s="121">
        <v>561628</v>
      </c>
      <c r="J19" s="121">
        <v>561628</v>
      </c>
      <c r="K19" s="68"/>
      <c r="L19" s="68"/>
      <c r="M19" s="68"/>
      <c r="N19" s="121">
        <v>561628</v>
      </c>
      <c r="O19" s="68"/>
      <c r="P19" s="121"/>
      <c r="Q19" s="121"/>
      <c r="R19" s="121"/>
      <c r="S19" s="121"/>
      <c r="T19" s="121"/>
      <c r="U19" s="121"/>
      <c r="V19" s="121"/>
      <c r="W19" s="121"/>
      <c r="X19" s="121"/>
      <c r="Y19" s="121"/>
    </row>
    <row r="20" ht="20.25" customHeight="1" spans="1:25">
      <c r="A20" s="27" t="s">
        <v>211</v>
      </c>
      <c r="B20" s="27" t="s">
        <v>70</v>
      </c>
      <c r="C20" s="27" t="s">
        <v>222</v>
      </c>
      <c r="D20" s="27" t="s">
        <v>223</v>
      </c>
      <c r="E20" s="27" t="s">
        <v>127</v>
      </c>
      <c r="F20" s="27" t="s">
        <v>128</v>
      </c>
      <c r="G20" s="27" t="s">
        <v>228</v>
      </c>
      <c r="H20" s="27" t="s">
        <v>229</v>
      </c>
      <c r="I20" s="121">
        <v>1072461</v>
      </c>
      <c r="J20" s="121">
        <v>1072461</v>
      </c>
      <c r="K20" s="68"/>
      <c r="L20" s="68"/>
      <c r="M20" s="68"/>
      <c r="N20" s="121">
        <v>1072461</v>
      </c>
      <c r="O20" s="68"/>
      <c r="P20" s="121"/>
      <c r="Q20" s="121"/>
      <c r="R20" s="121"/>
      <c r="S20" s="121"/>
      <c r="T20" s="121"/>
      <c r="U20" s="121"/>
      <c r="V20" s="121"/>
      <c r="W20" s="121"/>
      <c r="X20" s="121"/>
      <c r="Y20" s="121"/>
    </row>
    <row r="21" ht="20.25" customHeight="1" spans="1:25">
      <c r="A21" s="27" t="s">
        <v>211</v>
      </c>
      <c r="B21" s="27" t="s">
        <v>70</v>
      </c>
      <c r="C21" s="27" t="s">
        <v>222</v>
      </c>
      <c r="D21" s="27" t="s">
        <v>223</v>
      </c>
      <c r="E21" s="27" t="s">
        <v>127</v>
      </c>
      <c r="F21" s="27" t="s">
        <v>128</v>
      </c>
      <c r="G21" s="27" t="s">
        <v>228</v>
      </c>
      <c r="H21" s="27" t="s">
        <v>229</v>
      </c>
      <c r="I21" s="121">
        <v>71128</v>
      </c>
      <c r="J21" s="121">
        <v>71128</v>
      </c>
      <c r="K21" s="68"/>
      <c r="L21" s="68"/>
      <c r="M21" s="68"/>
      <c r="N21" s="121">
        <v>71128</v>
      </c>
      <c r="O21" s="68"/>
      <c r="P21" s="121"/>
      <c r="Q21" s="121"/>
      <c r="R21" s="121"/>
      <c r="S21" s="121"/>
      <c r="T21" s="121"/>
      <c r="U21" s="121"/>
      <c r="V21" s="121"/>
      <c r="W21" s="121"/>
      <c r="X21" s="121"/>
      <c r="Y21" s="121"/>
    </row>
    <row r="22" ht="20.25" customHeight="1" spans="1:25">
      <c r="A22" s="27" t="s">
        <v>211</v>
      </c>
      <c r="B22" s="27" t="s">
        <v>70</v>
      </c>
      <c r="C22" s="27" t="s">
        <v>222</v>
      </c>
      <c r="D22" s="27" t="s">
        <v>223</v>
      </c>
      <c r="E22" s="27" t="s">
        <v>129</v>
      </c>
      <c r="F22" s="27" t="s">
        <v>130</v>
      </c>
      <c r="G22" s="27" t="s">
        <v>230</v>
      </c>
      <c r="H22" s="27" t="s">
        <v>231</v>
      </c>
      <c r="I22" s="121">
        <v>643391</v>
      </c>
      <c r="J22" s="121">
        <v>643391</v>
      </c>
      <c r="K22" s="68"/>
      <c r="L22" s="68"/>
      <c r="M22" s="68"/>
      <c r="N22" s="121">
        <v>643391</v>
      </c>
      <c r="O22" s="68"/>
      <c r="P22" s="121"/>
      <c r="Q22" s="121"/>
      <c r="R22" s="121"/>
      <c r="S22" s="121"/>
      <c r="T22" s="121"/>
      <c r="U22" s="121"/>
      <c r="V22" s="121"/>
      <c r="W22" s="121"/>
      <c r="X22" s="121"/>
      <c r="Y22" s="121"/>
    </row>
    <row r="23" ht="20.25" customHeight="1" spans="1:25">
      <c r="A23" s="27" t="s">
        <v>211</v>
      </c>
      <c r="B23" s="27" t="s">
        <v>70</v>
      </c>
      <c r="C23" s="27" t="s">
        <v>222</v>
      </c>
      <c r="D23" s="27" t="s">
        <v>223</v>
      </c>
      <c r="E23" s="27" t="s">
        <v>129</v>
      </c>
      <c r="F23" s="27" t="s">
        <v>130</v>
      </c>
      <c r="G23" s="27" t="s">
        <v>230</v>
      </c>
      <c r="H23" s="27" t="s">
        <v>231</v>
      </c>
      <c r="I23" s="121">
        <v>612000</v>
      </c>
      <c r="J23" s="121">
        <v>612000</v>
      </c>
      <c r="K23" s="68"/>
      <c r="L23" s="68"/>
      <c r="M23" s="68"/>
      <c r="N23" s="121">
        <v>612000</v>
      </c>
      <c r="O23" s="68"/>
      <c r="P23" s="121"/>
      <c r="Q23" s="121"/>
      <c r="R23" s="121"/>
      <c r="S23" s="121"/>
      <c r="T23" s="121"/>
      <c r="U23" s="121"/>
      <c r="V23" s="121"/>
      <c r="W23" s="121"/>
      <c r="X23" s="121"/>
      <c r="Y23" s="121"/>
    </row>
    <row r="24" ht="20.25" customHeight="1" spans="1:25">
      <c r="A24" s="27" t="s">
        <v>211</v>
      </c>
      <c r="B24" s="27" t="s">
        <v>70</v>
      </c>
      <c r="C24" s="27" t="s">
        <v>222</v>
      </c>
      <c r="D24" s="27" t="s">
        <v>223</v>
      </c>
      <c r="E24" s="27" t="s">
        <v>103</v>
      </c>
      <c r="F24" s="27" t="s">
        <v>104</v>
      </c>
      <c r="G24" s="27" t="s">
        <v>232</v>
      </c>
      <c r="H24" s="27" t="s">
        <v>233</v>
      </c>
      <c r="I24" s="121">
        <v>90094</v>
      </c>
      <c r="J24" s="121">
        <v>90094</v>
      </c>
      <c r="K24" s="68"/>
      <c r="L24" s="68"/>
      <c r="M24" s="68"/>
      <c r="N24" s="121">
        <v>90094</v>
      </c>
      <c r="O24" s="68"/>
      <c r="P24" s="121"/>
      <c r="Q24" s="121"/>
      <c r="R24" s="121"/>
      <c r="S24" s="121"/>
      <c r="T24" s="121"/>
      <c r="U24" s="121"/>
      <c r="V24" s="121"/>
      <c r="W24" s="121"/>
      <c r="X24" s="121"/>
      <c r="Y24" s="121"/>
    </row>
    <row r="25" ht="20.25" customHeight="1" spans="1:25">
      <c r="A25" s="27" t="s">
        <v>211</v>
      </c>
      <c r="B25" s="27" t="s">
        <v>70</v>
      </c>
      <c r="C25" s="27" t="s">
        <v>222</v>
      </c>
      <c r="D25" s="27" t="s">
        <v>223</v>
      </c>
      <c r="E25" s="27" t="s">
        <v>131</v>
      </c>
      <c r="F25" s="27" t="s">
        <v>132</v>
      </c>
      <c r="G25" s="27" t="s">
        <v>232</v>
      </c>
      <c r="H25" s="27" t="s">
        <v>233</v>
      </c>
      <c r="I25" s="121">
        <v>51467</v>
      </c>
      <c r="J25" s="121">
        <v>51467</v>
      </c>
      <c r="K25" s="68"/>
      <c r="L25" s="68"/>
      <c r="M25" s="68"/>
      <c r="N25" s="121">
        <v>51467</v>
      </c>
      <c r="O25" s="68"/>
      <c r="P25" s="121"/>
      <c r="Q25" s="121"/>
      <c r="R25" s="121"/>
      <c r="S25" s="121"/>
      <c r="T25" s="121"/>
      <c r="U25" s="121"/>
      <c r="V25" s="121"/>
      <c r="W25" s="121"/>
      <c r="X25" s="121"/>
      <c r="Y25" s="121"/>
    </row>
    <row r="26" ht="20.25" customHeight="1" spans="1:25">
      <c r="A26" s="27" t="s">
        <v>211</v>
      </c>
      <c r="B26" s="27" t="s">
        <v>70</v>
      </c>
      <c r="C26" s="27" t="s">
        <v>234</v>
      </c>
      <c r="D26" s="27" t="s">
        <v>143</v>
      </c>
      <c r="E26" s="27" t="s">
        <v>142</v>
      </c>
      <c r="F26" s="27" t="s">
        <v>143</v>
      </c>
      <c r="G26" s="27" t="s">
        <v>235</v>
      </c>
      <c r="H26" s="27" t="s">
        <v>143</v>
      </c>
      <c r="I26" s="121">
        <v>1673480</v>
      </c>
      <c r="J26" s="121">
        <v>1673480</v>
      </c>
      <c r="K26" s="68"/>
      <c r="L26" s="68"/>
      <c r="M26" s="68"/>
      <c r="N26" s="121">
        <v>1673480</v>
      </c>
      <c r="O26" s="68"/>
      <c r="P26" s="121"/>
      <c r="Q26" s="121"/>
      <c r="R26" s="121"/>
      <c r="S26" s="121"/>
      <c r="T26" s="121"/>
      <c r="U26" s="121"/>
      <c r="V26" s="121"/>
      <c r="W26" s="121"/>
      <c r="X26" s="121"/>
      <c r="Y26" s="121"/>
    </row>
    <row r="27" ht="20.25" customHeight="1" spans="1:25">
      <c r="A27" s="27" t="s">
        <v>211</v>
      </c>
      <c r="B27" s="27" t="s">
        <v>70</v>
      </c>
      <c r="C27" s="27" t="s">
        <v>236</v>
      </c>
      <c r="D27" s="27" t="s">
        <v>237</v>
      </c>
      <c r="E27" s="27" t="s">
        <v>111</v>
      </c>
      <c r="F27" s="27" t="s">
        <v>112</v>
      </c>
      <c r="G27" s="27" t="s">
        <v>238</v>
      </c>
      <c r="H27" s="27" t="s">
        <v>239</v>
      </c>
      <c r="I27" s="121">
        <v>81600</v>
      </c>
      <c r="J27" s="121">
        <v>81600</v>
      </c>
      <c r="K27" s="68"/>
      <c r="L27" s="68"/>
      <c r="M27" s="68"/>
      <c r="N27" s="121">
        <v>81600</v>
      </c>
      <c r="O27" s="68"/>
      <c r="P27" s="121"/>
      <c r="Q27" s="121"/>
      <c r="R27" s="121"/>
      <c r="S27" s="121"/>
      <c r="T27" s="121"/>
      <c r="U27" s="121"/>
      <c r="V27" s="121"/>
      <c r="W27" s="121"/>
      <c r="X27" s="121"/>
      <c r="Y27" s="121"/>
    </row>
    <row r="28" ht="20.25" customHeight="1" spans="1:25">
      <c r="A28" s="27" t="s">
        <v>211</v>
      </c>
      <c r="B28" s="27" t="s">
        <v>70</v>
      </c>
      <c r="C28" s="27" t="s">
        <v>240</v>
      </c>
      <c r="D28" s="27" t="s">
        <v>241</v>
      </c>
      <c r="E28" s="27" t="s">
        <v>103</v>
      </c>
      <c r="F28" s="27" t="s">
        <v>104</v>
      </c>
      <c r="G28" s="27" t="s">
        <v>242</v>
      </c>
      <c r="H28" s="27" t="s">
        <v>241</v>
      </c>
      <c r="I28" s="121">
        <v>256800</v>
      </c>
      <c r="J28" s="121">
        <v>256800</v>
      </c>
      <c r="K28" s="68"/>
      <c r="L28" s="68"/>
      <c r="M28" s="68"/>
      <c r="N28" s="121">
        <v>256800</v>
      </c>
      <c r="O28" s="68"/>
      <c r="P28" s="121"/>
      <c r="Q28" s="121"/>
      <c r="R28" s="121"/>
      <c r="S28" s="121"/>
      <c r="T28" s="121"/>
      <c r="U28" s="121"/>
      <c r="V28" s="121"/>
      <c r="W28" s="121"/>
      <c r="X28" s="121"/>
      <c r="Y28" s="121"/>
    </row>
    <row r="29" ht="20.25" customHeight="1" spans="1:25">
      <c r="A29" s="27" t="s">
        <v>211</v>
      </c>
      <c r="B29" s="27" t="s">
        <v>70</v>
      </c>
      <c r="C29" s="27" t="s">
        <v>243</v>
      </c>
      <c r="D29" s="27" t="s">
        <v>244</v>
      </c>
      <c r="E29" s="27" t="s">
        <v>111</v>
      </c>
      <c r="F29" s="27" t="s">
        <v>112</v>
      </c>
      <c r="G29" s="27" t="s">
        <v>245</v>
      </c>
      <c r="H29" s="27" t="s">
        <v>246</v>
      </c>
      <c r="I29" s="121">
        <v>1986000</v>
      </c>
      <c r="J29" s="121">
        <v>1986000</v>
      </c>
      <c r="K29" s="68"/>
      <c r="L29" s="68"/>
      <c r="M29" s="68"/>
      <c r="N29" s="121">
        <v>1986000</v>
      </c>
      <c r="O29" s="68"/>
      <c r="P29" s="121"/>
      <c r="Q29" s="121"/>
      <c r="R29" s="121"/>
      <c r="S29" s="121"/>
      <c r="T29" s="121"/>
      <c r="U29" s="121"/>
      <c r="V29" s="121"/>
      <c r="W29" s="121"/>
      <c r="X29" s="121"/>
      <c r="Y29" s="121"/>
    </row>
    <row r="30" ht="20.25" customHeight="1" spans="1:25">
      <c r="A30" s="27" t="s">
        <v>211</v>
      </c>
      <c r="B30" s="27" t="s">
        <v>70</v>
      </c>
      <c r="C30" s="27" t="s">
        <v>247</v>
      </c>
      <c r="D30" s="27" t="s">
        <v>248</v>
      </c>
      <c r="E30" s="27" t="s">
        <v>105</v>
      </c>
      <c r="F30" s="27" t="s">
        <v>106</v>
      </c>
      <c r="G30" s="27" t="s">
        <v>249</v>
      </c>
      <c r="H30" s="27" t="s">
        <v>250</v>
      </c>
      <c r="I30" s="121">
        <v>366508.8</v>
      </c>
      <c r="J30" s="121">
        <v>366508.8</v>
      </c>
      <c r="K30" s="68"/>
      <c r="L30" s="68"/>
      <c r="M30" s="68"/>
      <c r="N30" s="121">
        <v>366508.8</v>
      </c>
      <c r="O30" s="68"/>
      <c r="P30" s="121"/>
      <c r="Q30" s="121"/>
      <c r="R30" s="121"/>
      <c r="S30" s="121"/>
      <c r="T30" s="121"/>
      <c r="U30" s="121"/>
      <c r="V30" s="121"/>
      <c r="W30" s="121"/>
      <c r="X30" s="121"/>
      <c r="Y30" s="121"/>
    </row>
    <row r="31" ht="20.25" customHeight="1" spans="1:25">
      <c r="A31" s="27" t="s">
        <v>211</v>
      </c>
      <c r="B31" s="27" t="s">
        <v>70</v>
      </c>
      <c r="C31" s="27" t="s">
        <v>247</v>
      </c>
      <c r="D31" s="27" t="s">
        <v>248</v>
      </c>
      <c r="E31" s="27" t="s">
        <v>105</v>
      </c>
      <c r="F31" s="27" t="s">
        <v>106</v>
      </c>
      <c r="G31" s="27" t="s">
        <v>249</v>
      </c>
      <c r="H31" s="27" t="s">
        <v>250</v>
      </c>
      <c r="I31" s="121">
        <v>119232</v>
      </c>
      <c r="J31" s="121">
        <v>119232</v>
      </c>
      <c r="K31" s="68"/>
      <c r="L31" s="68"/>
      <c r="M31" s="68"/>
      <c r="N31" s="121">
        <v>119232</v>
      </c>
      <c r="O31" s="68"/>
      <c r="P31" s="121"/>
      <c r="Q31" s="121"/>
      <c r="R31" s="121"/>
      <c r="S31" s="121"/>
      <c r="T31" s="121"/>
      <c r="U31" s="121"/>
      <c r="V31" s="121"/>
      <c r="W31" s="121"/>
      <c r="X31" s="121"/>
      <c r="Y31" s="121"/>
    </row>
    <row r="32" ht="20.25" customHeight="1" spans="1:25">
      <c r="A32" s="27" t="s">
        <v>211</v>
      </c>
      <c r="B32" s="27" t="s">
        <v>70</v>
      </c>
      <c r="C32" s="27" t="s">
        <v>247</v>
      </c>
      <c r="D32" s="27" t="s">
        <v>248</v>
      </c>
      <c r="E32" s="27" t="s">
        <v>105</v>
      </c>
      <c r="F32" s="27" t="s">
        <v>106</v>
      </c>
      <c r="G32" s="27" t="s">
        <v>249</v>
      </c>
      <c r="H32" s="27" t="s">
        <v>250</v>
      </c>
      <c r="I32" s="121">
        <v>123672.96</v>
      </c>
      <c r="J32" s="121">
        <v>123672.96</v>
      </c>
      <c r="K32" s="68"/>
      <c r="L32" s="68"/>
      <c r="M32" s="68"/>
      <c r="N32" s="121">
        <v>123672.96</v>
      </c>
      <c r="O32" s="68"/>
      <c r="P32" s="121"/>
      <c r="Q32" s="121"/>
      <c r="R32" s="121"/>
      <c r="S32" s="121"/>
      <c r="T32" s="121"/>
      <c r="U32" s="121"/>
      <c r="V32" s="121"/>
      <c r="W32" s="121"/>
      <c r="X32" s="121"/>
      <c r="Y32" s="121"/>
    </row>
    <row r="33" ht="20.25" customHeight="1" spans="1:25">
      <c r="A33" s="27" t="s">
        <v>211</v>
      </c>
      <c r="B33" s="27" t="s">
        <v>70</v>
      </c>
      <c r="C33" s="27" t="s">
        <v>247</v>
      </c>
      <c r="D33" s="27" t="s">
        <v>248</v>
      </c>
      <c r="E33" s="27" t="s">
        <v>105</v>
      </c>
      <c r="F33" s="27" t="s">
        <v>106</v>
      </c>
      <c r="G33" s="27" t="s">
        <v>249</v>
      </c>
      <c r="H33" s="27" t="s">
        <v>250</v>
      </c>
      <c r="I33" s="121">
        <v>208656</v>
      </c>
      <c r="J33" s="121">
        <v>208656</v>
      </c>
      <c r="K33" s="68"/>
      <c r="L33" s="68"/>
      <c r="M33" s="68"/>
      <c r="N33" s="121">
        <v>208656</v>
      </c>
      <c r="O33" s="68"/>
      <c r="P33" s="121"/>
      <c r="Q33" s="121"/>
      <c r="R33" s="121"/>
      <c r="S33" s="121"/>
      <c r="T33" s="121"/>
      <c r="U33" s="121"/>
      <c r="V33" s="121"/>
      <c r="W33" s="121"/>
      <c r="X33" s="121"/>
      <c r="Y33" s="121"/>
    </row>
    <row r="34" ht="20.25" customHeight="1" spans="1:25">
      <c r="A34" s="27" t="s">
        <v>211</v>
      </c>
      <c r="B34" s="27" t="s">
        <v>70</v>
      </c>
      <c r="C34" s="27" t="s">
        <v>247</v>
      </c>
      <c r="D34" s="27" t="s">
        <v>248</v>
      </c>
      <c r="E34" s="27" t="s">
        <v>105</v>
      </c>
      <c r="F34" s="27" t="s">
        <v>106</v>
      </c>
      <c r="G34" s="27" t="s">
        <v>249</v>
      </c>
      <c r="H34" s="27" t="s">
        <v>250</v>
      </c>
      <c r="I34" s="121">
        <v>49680</v>
      </c>
      <c r="J34" s="121">
        <v>49680</v>
      </c>
      <c r="K34" s="68"/>
      <c r="L34" s="68"/>
      <c r="M34" s="68"/>
      <c r="N34" s="121">
        <v>49680</v>
      </c>
      <c r="O34" s="68"/>
      <c r="P34" s="121"/>
      <c r="Q34" s="121"/>
      <c r="R34" s="121"/>
      <c r="S34" s="121"/>
      <c r="T34" s="121"/>
      <c r="U34" s="121"/>
      <c r="V34" s="121"/>
      <c r="W34" s="121"/>
      <c r="X34" s="121"/>
      <c r="Y34" s="121"/>
    </row>
    <row r="35" ht="20.25" customHeight="1" spans="1:25">
      <c r="A35" s="27" t="s">
        <v>211</v>
      </c>
      <c r="B35" s="27" t="s">
        <v>70</v>
      </c>
      <c r="C35" s="27" t="s">
        <v>247</v>
      </c>
      <c r="D35" s="27" t="s">
        <v>248</v>
      </c>
      <c r="E35" s="27" t="s">
        <v>105</v>
      </c>
      <c r="F35" s="27" t="s">
        <v>106</v>
      </c>
      <c r="G35" s="27" t="s">
        <v>249</v>
      </c>
      <c r="H35" s="27" t="s">
        <v>250</v>
      </c>
      <c r="I35" s="121">
        <v>72748.8</v>
      </c>
      <c r="J35" s="121">
        <v>72748.8</v>
      </c>
      <c r="K35" s="68"/>
      <c r="L35" s="68"/>
      <c r="M35" s="68"/>
      <c r="N35" s="121">
        <v>72748.8</v>
      </c>
      <c r="O35" s="68"/>
      <c r="P35" s="121"/>
      <c r="Q35" s="121"/>
      <c r="R35" s="121"/>
      <c r="S35" s="121"/>
      <c r="T35" s="121"/>
      <c r="U35" s="121"/>
      <c r="V35" s="121"/>
      <c r="W35" s="121"/>
      <c r="X35" s="121"/>
      <c r="Y35" s="121"/>
    </row>
    <row r="36" ht="20.25" customHeight="1" spans="1:25">
      <c r="A36" s="27" t="s">
        <v>211</v>
      </c>
      <c r="B36" s="27" t="s">
        <v>70</v>
      </c>
      <c r="C36" s="27" t="s">
        <v>251</v>
      </c>
      <c r="D36" s="27" t="s">
        <v>252</v>
      </c>
      <c r="E36" s="27" t="s">
        <v>103</v>
      </c>
      <c r="F36" s="27" t="s">
        <v>104</v>
      </c>
      <c r="G36" s="27" t="s">
        <v>220</v>
      </c>
      <c r="H36" s="27" t="s">
        <v>221</v>
      </c>
      <c r="I36" s="121">
        <v>898800</v>
      </c>
      <c r="J36" s="121">
        <v>898800</v>
      </c>
      <c r="K36" s="68"/>
      <c r="L36" s="68"/>
      <c r="M36" s="68"/>
      <c r="N36" s="121">
        <v>898800</v>
      </c>
      <c r="O36" s="68"/>
      <c r="P36" s="121"/>
      <c r="Q36" s="121"/>
      <c r="R36" s="121"/>
      <c r="S36" s="121"/>
      <c r="T36" s="121"/>
      <c r="U36" s="121"/>
      <c r="V36" s="121"/>
      <c r="W36" s="121"/>
      <c r="X36" s="121"/>
      <c r="Y36" s="121"/>
    </row>
    <row r="37" ht="17.25" customHeight="1" spans="1:25">
      <c r="A37" s="78" t="s">
        <v>182</v>
      </c>
      <c r="B37" s="79"/>
      <c r="C37" s="188"/>
      <c r="D37" s="188"/>
      <c r="E37" s="188"/>
      <c r="F37" s="188"/>
      <c r="G37" s="188"/>
      <c r="H37" s="189"/>
      <c r="I37" s="121">
        <v>24715231.56</v>
      </c>
      <c r="J37" s="121">
        <v>24715231.56</v>
      </c>
      <c r="K37" s="121"/>
      <c r="L37" s="121"/>
      <c r="M37" s="121"/>
      <c r="N37" s="121">
        <v>24715231.56</v>
      </c>
      <c r="O37" s="121"/>
      <c r="P37" s="121"/>
      <c r="Q37" s="121"/>
      <c r="R37" s="121"/>
      <c r="S37" s="121"/>
      <c r="T37" s="121"/>
      <c r="U37" s="121"/>
      <c r="V37" s="121"/>
      <c r="W37" s="121"/>
      <c r="X37" s="121"/>
      <c r="Y37" s="121"/>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K26" sqref="K26"/>
    </sheetView>
  </sheetViews>
  <sheetFormatPr defaultColWidth="9.11111111111111" defaultRowHeight="14.25" customHeight="1"/>
  <cols>
    <col min="1" max="1" width="10.2222222222222" customWidth="1"/>
    <col min="2" max="2" width="13.4444444444444" customWidth="1"/>
    <col min="3" max="3" width="32.8888888888889" customWidth="1"/>
    <col min="4" max="4" width="23.8888888888889" customWidth="1"/>
    <col min="5" max="5" width="11.1111111111111" customWidth="1"/>
    <col min="6" max="6" width="17.6666666666667" customWidth="1"/>
    <col min="7" max="7" width="9.88888888888889" customWidth="1"/>
    <col min="8" max="8" width="17.6666666666667" customWidth="1"/>
    <col min="9" max="13" width="20" customWidth="1"/>
    <col min="14" max="14" width="12.2222222222222" customWidth="1"/>
    <col min="15" max="15" width="12.6666666666667" customWidth="1"/>
    <col min="16" max="16" width="11.1111111111111" customWidth="1"/>
    <col min="17" max="21" width="19.8888888888889" customWidth="1"/>
    <col min="22" max="22" width="20" customWidth="1"/>
    <col min="23" max="23" width="19.8888888888889" customWidth="1"/>
  </cols>
  <sheetData>
    <row r="1" ht="13.5" customHeight="1" spans="1:23">
      <c r="B1" s="173"/>
      <c r="E1" s="49"/>
      <c r="F1" s="49"/>
      <c r="G1" s="49"/>
      <c r="H1" s="49"/>
      <c r="U1" s="173"/>
      <c r="W1" s="174" t="s">
        <v>253</v>
      </c>
    </row>
    <row r="2" ht="46.5" customHeight="1" spans="1:23">
      <c r="A2" s="51" t="str">
        <f>"2026"&amp;"年部门项目支出预算表"</f>
        <v>2026年部门项目支出预算表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tr">
        <f>"单位名称："&amp;"昆明市东川区汤丹镇中心学校"</f>
        <v>单位名称：昆明市东川区汤丹镇中心学校</v>
      </c>
      <c r="B3" s="53"/>
      <c r="C3" s="53"/>
      <c r="D3" s="53"/>
      <c r="E3" s="53"/>
      <c r="F3" s="53"/>
      <c r="G3" s="53"/>
      <c r="H3" s="53"/>
      <c r="I3" s="54"/>
      <c r="J3" s="54"/>
      <c r="K3" s="54"/>
      <c r="L3" s="54"/>
      <c r="M3" s="54"/>
      <c r="N3" s="54"/>
      <c r="O3" s="54"/>
      <c r="P3" s="54"/>
      <c r="Q3" s="54"/>
      <c r="U3" s="173"/>
      <c r="W3" s="151" t="s">
        <v>1</v>
      </c>
    </row>
    <row r="4" ht="21.75" customHeight="1" spans="1:23">
      <c r="A4" s="56" t="s">
        <v>254</v>
      </c>
      <c r="B4" s="57" t="s">
        <v>194</v>
      </c>
      <c r="C4" s="56" t="s">
        <v>195</v>
      </c>
      <c r="D4" s="56" t="s">
        <v>255</v>
      </c>
      <c r="E4" s="57" t="s">
        <v>196</v>
      </c>
      <c r="F4" s="57" t="s">
        <v>197</v>
      </c>
      <c r="G4" s="57" t="s">
        <v>256</v>
      </c>
      <c r="H4" s="57" t="s">
        <v>257</v>
      </c>
      <c r="I4" s="72" t="s">
        <v>55</v>
      </c>
      <c r="J4" s="13" t="s">
        <v>258</v>
      </c>
      <c r="K4" s="14"/>
      <c r="L4" s="14"/>
      <c r="M4" s="15"/>
      <c r="N4" s="13" t="s">
        <v>202</v>
      </c>
      <c r="O4" s="14"/>
      <c r="P4" s="15"/>
      <c r="Q4" s="57" t="s">
        <v>61</v>
      </c>
      <c r="R4" s="13" t="s">
        <v>62</v>
      </c>
      <c r="S4" s="14"/>
      <c r="T4" s="14"/>
      <c r="U4" s="14"/>
      <c r="V4" s="14"/>
      <c r="W4" s="15"/>
    </row>
    <row r="5" ht="21.75" customHeight="1" spans="1:23">
      <c r="A5" s="58"/>
      <c r="B5" s="73"/>
      <c r="C5" s="58"/>
      <c r="D5" s="58"/>
      <c r="E5" s="59"/>
      <c r="F5" s="59"/>
      <c r="G5" s="59"/>
      <c r="H5" s="59"/>
      <c r="I5" s="73"/>
      <c r="J5" s="175" t="s">
        <v>58</v>
      </c>
      <c r="K5" s="176"/>
      <c r="L5" s="57" t="s">
        <v>59</v>
      </c>
      <c r="M5" s="57" t="s">
        <v>60</v>
      </c>
      <c r="N5" s="57" t="s">
        <v>58</v>
      </c>
      <c r="O5" s="57" t="s">
        <v>59</v>
      </c>
      <c r="P5" s="57" t="s">
        <v>60</v>
      </c>
      <c r="Q5" s="59"/>
      <c r="R5" s="57" t="s">
        <v>57</v>
      </c>
      <c r="S5" s="57" t="s">
        <v>64</v>
      </c>
      <c r="T5" s="57" t="s">
        <v>208</v>
      </c>
      <c r="U5" s="57" t="s">
        <v>66</v>
      </c>
      <c r="V5" s="57" t="s">
        <v>67</v>
      </c>
      <c r="W5" s="57" t="s">
        <v>68</v>
      </c>
    </row>
    <row r="6" ht="21" customHeight="1" spans="1:23">
      <c r="A6" s="73"/>
      <c r="B6" s="73"/>
      <c r="C6" s="73"/>
      <c r="D6" s="73"/>
      <c r="E6" s="73"/>
      <c r="F6" s="73"/>
      <c r="G6" s="73"/>
      <c r="H6" s="73"/>
      <c r="I6" s="73"/>
      <c r="J6" s="177" t="s">
        <v>57</v>
      </c>
      <c r="K6" s="178"/>
      <c r="L6" s="73"/>
      <c r="M6" s="73"/>
      <c r="N6" s="73"/>
      <c r="O6" s="73"/>
      <c r="P6" s="73"/>
      <c r="Q6" s="73"/>
      <c r="R6" s="73"/>
      <c r="S6" s="73"/>
      <c r="T6" s="73"/>
      <c r="U6" s="73"/>
      <c r="V6" s="73"/>
      <c r="W6" s="73"/>
    </row>
    <row r="7" ht="39.75" customHeight="1" spans="1:23">
      <c r="A7" s="61"/>
      <c r="B7" s="63"/>
      <c r="C7" s="61"/>
      <c r="D7" s="61"/>
      <c r="E7" s="62"/>
      <c r="F7" s="62"/>
      <c r="G7" s="62"/>
      <c r="H7" s="62"/>
      <c r="I7" s="63"/>
      <c r="J7" s="21" t="s">
        <v>57</v>
      </c>
      <c r="K7" s="21" t="s">
        <v>259</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74">
        <v>12</v>
      </c>
      <c r="M8" s="74">
        <v>13</v>
      </c>
      <c r="N8" s="74">
        <v>14</v>
      </c>
      <c r="O8" s="74">
        <v>15</v>
      </c>
      <c r="P8" s="74">
        <v>16</v>
      </c>
      <c r="Q8" s="74">
        <v>17</v>
      </c>
      <c r="R8" s="74">
        <v>18</v>
      </c>
      <c r="S8" s="74">
        <v>19</v>
      </c>
      <c r="T8" s="74">
        <v>20</v>
      </c>
      <c r="U8" s="64">
        <v>21</v>
      </c>
      <c r="V8" s="74">
        <v>22</v>
      </c>
      <c r="W8" s="64">
        <v>23</v>
      </c>
    </row>
    <row r="9" ht="21.75" customHeight="1" spans="1:23">
      <c r="A9" s="109" t="s">
        <v>260</v>
      </c>
      <c r="B9" s="109" t="s">
        <v>261</v>
      </c>
      <c r="C9" s="109" t="s">
        <v>262</v>
      </c>
      <c r="D9" s="109" t="s">
        <v>70</v>
      </c>
      <c r="E9" s="109" t="s">
        <v>121</v>
      </c>
      <c r="F9" s="109" t="s">
        <v>122</v>
      </c>
      <c r="G9" s="109" t="s">
        <v>263</v>
      </c>
      <c r="H9" s="109" t="s">
        <v>264</v>
      </c>
      <c r="I9" s="121">
        <v>94140</v>
      </c>
      <c r="J9" s="121">
        <v>94140</v>
      </c>
      <c r="K9" s="121">
        <v>94140</v>
      </c>
      <c r="L9" s="121"/>
      <c r="M9" s="121"/>
      <c r="N9" s="121"/>
      <c r="O9" s="121"/>
      <c r="P9" s="121"/>
      <c r="Q9" s="121"/>
      <c r="R9" s="121"/>
      <c r="S9" s="121"/>
      <c r="T9" s="121"/>
      <c r="U9" s="121"/>
      <c r="V9" s="121"/>
      <c r="W9" s="121"/>
    </row>
    <row r="10" ht="21.75" customHeight="1" spans="1:23">
      <c r="A10" s="109" t="s">
        <v>260</v>
      </c>
      <c r="B10" s="109" t="s">
        <v>265</v>
      </c>
      <c r="C10" s="109" t="s">
        <v>266</v>
      </c>
      <c r="D10" s="109" t="s">
        <v>70</v>
      </c>
      <c r="E10" s="109" t="s">
        <v>119</v>
      </c>
      <c r="F10" s="109" t="s">
        <v>120</v>
      </c>
      <c r="G10" s="109" t="s">
        <v>245</v>
      </c>
      <c r="H10" s="109" t="s">
        <v>246</v>
      </c>
      <c r="I10" s="121">
        <v>135915.96</v>
      </c>
      <c r="J10" s="121">
        <v>135915.96</v>
      </c>
      <c r="K10" s="121">
        <v>135915.96</v>
      </c>
      <c r="L10" s="121"/>
      <c r="M10" s="121"/>
      <c r="N10" s="121"/>
      <c r="O10" s="121"/>
      <c r="P10" s="121"/>
      <c r="Q10" s="121"/>
      <c r="R10" s="121"/>
      <c r="S10" s="121"/>
      <c r="T10" s="121"/>
      <c r="U10" s="121"/>
      <c r="V10" s="121"/>
      <c r="W10" s="121"/>
    </row>
    <row r="11" ht="21.75" customHeight="1" spans="1:23">
      <c r="A11" s="109" t="s">
        <v>267</v>
      </c>
      <c r="B11" s="109" t="s">
        <v>268</v>
      </c>
      <c r="C11" s="109" t="s">
        <v>269</v>
      </c>
      <c r="D11" s="109" t="s">
        <v>70</v>
      </c>
      <c r="E11" s="109" t="s">
        <v>101</v>
      </c>
      <c r="F11" s="109" t="s">
        <v>102</v>
      </c>
      <c r="G11" s="109" t="s">
        <v>270</v>
      </c>
      <c r="H11" s="109" t="s">
        <v>271</v>
      </c>
      <c r="I11" s="121">
        <v>38400</v>
      </c>
      <c r="J11" s="121">
        <v>38400</v>
      </c>
      <c r="K11" s="121">
        <v>38400</v>
      </c>
      <c r="L11" s="121"/>
      <c r="M11" s="121"/>
      <c r="N11" s="121"/>
      <c r="O11" s="121"/>
      <c r="P11" s="121"/>
      <c r="Q11" s="121"/>
      <c r="R11" s="121"/>
      <c r="S11" s="121"/>
      <c r="T11" s="121"/>
      <c r="U11" s="121"/>
      <c r="V11" s="121"/>
      <c r="W11" s="121"/>
    </row>
    <row r="12" ht="21.75" customHeight="1" spans="1:23">
      <c r="A12" s="109" t="s">
        <v>267</v>
      </c>
      <c r="B12" s="109" t="s">
        <v>268</v>
      </c>
      <c r="C12" s="109" t="s">
        <v>269</v>
      </c>
      <c r="D12" s="109" t="s">
        <v>70</v>
      </c>
      <c r="E12" s="109" t="s">
        <v>101</v>
      </c>
      <c r="F12" s="109" t="s">
        <v>102</v>
      </c>
      <c r="G12" s="109" t="s">
        <v>272</v>
      </c>
      <c r="H12" s="109" t="s">
        <v>273</v>
      </c>
      <c r="I12" s="121">
        <v>61600</v>
      </c>
      <c r="J12" s="121">
        <v>61600</v>
      </c>
      <c r="K12" s="121">
        <v>61600</v>
      </c>
      <c r="L12" s="121"/>
      <c r="M12" s="121"/>
      <c r="N12" s="121"/>
      <c r="O12" s="121"/>
      <c r="P12" s="121"/>
      <c r="Q12" s="121"/>
      <c r="R12" s="121"/>
      <c r="S12" s="121"/>
      <c r="T12" s="121"/>
      <c r="U12" s="121"/>
      <c r="V12" s="121"/>
      <c r="W12" s="121"/>
    </row>
    <row r="13" ht="21.75" customHeight="1" spans="1:23">
      <c r="A13" s="109" t="s">
        <v>267</v>
      </c>
      <c r="B13" s="109" t="s">
        <v>274</v>
      </c>
      <c r="C13" s="109" t="s">
        <v>275</v>
      </c>
      <c r="D13" s="109" t="s">
        <v>70</v>
      </c>
      <c r="E13" s="109" t="s">
        <v>137</v>
      </c>
      <c r="F13" s="109" t="s">
        <v>136</v>
      </c>
      <c r="G13" s="109" t="s">
        <v>276</v>
      </c>
      <c r="H13" s="109" t="s">
        <v>81</v>
      </c>
      <c r="I13" s="121">
        <v>3000</v>
      </c>
      <c r="J13" s="121"/>
      <c r="K13" s="121"/>
      <c r="L13" s="121"/>
      <c r="M13" s="121"/>
      <c r="N13" s="121"/>
      <c r="O13" s="121"/>
      <c r="P13" s="121"/>
      <c r="Q13" s="121"/>
      <c r="R13" s="121">
        <v>3000</v>
      </c>
      <c r="S13" s="121"/>
      <c r="T13" s="121"/>
      <c r="U13" s="121"/>
      <c r="V13" s="121"/>
      <c r="W13" s="121">
        <v>3000</v>
      </c>
    </row>
    <row r="14" ht="18.75" customHeight="1" spans="1:23">
      <c r="A14" s="78" t="s">
        <v>182</v>
      </c>
      <c r="B14" s="79"/>
      <c r="C14" s="79"/>
      <c r="D14" s="79"/>
      <c r="E14" s="79"/>
      <c r="F14" s="79"/>
      <c r="G14" s="79"/>
      <c r="H14" s="80"/>
      <c r="I14" s="121">
        <v>333055.96</v>
      </c>
      <c r="J14" s="121">
        <v>330055.96</v>
      </c>
      <c r="K14" s="121">
        <v>330055.96</v>
      </c>
      <c r="L14" s="121"/>
      <c r="M14" s="121"/>
      <c r="N14" s="121"/>
      <c r="O14" s="121"/>
      <c r="P14" s="121"/>
      <c r="Q14" s="121"/>
      <c r="R14" s="121">
        <v>3000</v>
      </c>
      <c r="S14" s="121"/>
      <c r="T14" s="121"/>
      <c r="U14" s="121"/>
      <c r="V14" s="121"/>
      <c r="W14" s="121">
        <v>3000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workbookViewId="0">
      <selection activeCell="A1" sqref="A1"/>
    </sheetView>
  </sheetViews>
  <sheetFormatPr defaultColWidth="9.11111111111111" defaultRowHeight="12" customHeight="1"/>
  <cols>
    <col min="1" max="1" width="34.2222222222222" customWidth="1"/>
    <col min="2" max="2" width="29" customWidth="1"/>
    <col min="3" max="5" width="23.5555555555556" customWidth="1"/>
    <col min="6" max="6" width="11.2222222222222" customWidth="1"/>
    <col min="7" max="7" width="25.1111111111111" customWidth="1"/>
    <col min="8" max="8" width="15.5555555555556" customWidth="1"/>
    <col min="9" max="9" width="13.4444444444444" customWidth="1"/>
    <col min="10" max="10" width="18.8888888888889" customWidth="1"/>
  </cols>
  <sheetData>
    <row r="1" ht="18" customHeight="1" spans="1:10">
      <c r="J1" s="50" t="s">
        <v>277</v>
      </c>
    </row>
    <row r="2" ht="39.75" customHeight="1" spans="1:10">
      <c r="A2" s="106" t="str">
        <f>"2026"&amp;"年部门项目支出绩效目标表"</f>
        <v>2026年部门项目支出绩效目标表</v>
      </c>
      <c r="B2" s="51"/>
      <c r="C2" s="51"/>
      <c r="D2" s="51"/>
      <c r="E2" s="51"/>
      <c r="F2" s="107"/>
      <c r="G2" s="51"/>
      <c r="H2" s="107"/>
      <c r="I2" s="107"/>
      <c r="J2" s="51"/>
    </row>
    <row r="3" ht="17.25" customHeight="1" spans="1:10">
      <c r="A3" s="52" t="str">
        <f>"单位名称："&amp;"昆明市东川区汤丹镇中心学校"</f>
        <v>单位名称：昆明市东川区汤丹镇中心学校</v>
      </c>
    </row>
    <row r="4" ht="44.25" customHeight="1" spans="1:10">
      <c r="A4" s="21" t="s">
        <v>195</v>
      </c>
      <c r="B4" s="21" t="s">
        <v>278</v>
      </c>
      <c r="C4" s="21" t="s">
        <v>279</v>
      </c>
      <c r="D4" s="21" t="s">
        <v>280</v>
      </c>
      <c r="E4" s="21" t="s">
        <v>281</v>
      </c>
      <c r="F4" s="108" t="s">
        <v>282</v>
      </c>
      <c r="G4" s="21" t="s">
        <v>283</v>
      </c>
      <c r="H4" s="108" t="s">
        <v>284</v>
      </c>
      <c r="I4" s="108" t="s">
        <v>285</v>
      </c>
      <c r="J4" s="21" t="s">
        <v>286</v>
      </c>
    </row>
    <row r="5" ht="18.75" customHeight="1" spans="1:10">
      <c r="A5" s="171">
        <v>1</v>
      </c>
      <c r="B5" s="171">
        <v>2</v>
      </c>
      <c r="C5" s="171">
        <v>3</v>
      </c>
      <c r="D5" s="171">
        <v>4</v>
      </c>
      <c r="E5" s="171">
        <v>5</v>
      </c>
      <c r="F5" s="74">
        <v>6</v>
      </c>
      <c r="G5" s="171">
        <v>7</v>
      </c>
      <c r="H5" s="74">
        <v>8</v>
      </c>
      <c r="I5" s="74">
        <v>9</v>
      </c>
      <c r="J5" s="171">
        <v>10</v>
      </c>
    </row>
    <row r="6" ht="42" customHeight="1" spans="1:10">
      <c r="A6" s="23" t="s">
        <v>70</v>
      </c>
      <c r="B6" s="109"/>
      <c r="C6" s="109"/>
      <c r="D6" s="109"/>
      <c r="E6" s="98"/>
      <c r="F6" s="110"/>
      <c r="G6" s="98"/>
      <c r="H6" s="110"/>
      <c r="I6" s="110"/>
      <c r="J6" s="98"/>
    </row>
    <row r="7" ht="42" customHeight="1" spans="1:10">
      <c r="A7" s="172" t="s">
        <v>262</v>
      </c>
      <c r="B7" s="65" t="s">
        <v>287</v>
      </c>
      <c r="C7" s="65" t="s">
        <v>288</v>
      </c>
      <c r="D7" s="65" t="s">
        <v>289</v>
      </c>
      <c r="E7" s="23" t="s">
        <v>290</v>
      </c>
      <c r="F7" s="65" t="s">
        <v>291</v>
      </c>
      <c r="G7" s="23" t="s">
        <v>292</v>
      </c>
      <c r="H7" s="65" t="s">
        <v>293</v>
      </c>
      <c r="I7" s="65" t="s">
        <v>294</v>
      </c>
      <c r="J7" s="23" t="s">
        <v>295</v>
      </c>
    </row>
    <row r="8" ht="42" customHeight="1" spans="1:10">
      <c r="A8" s="172" t="s">
        <v>262</v>
      </c>
      <c r="B8" s="65" t="s">
        <v>287</v>
      </c>
      <c r="C8" s="65" t="s">
        <v>288</v>
      </c>
      <c r="D8" s="65" t="s">
        <v>296</v>
      </c>
      <c r="E8" s="23" t="s">
        <v>297</v>
      </c>
      <c r="F8" s="65" t="s">
        <v>291</v>
      </c>
      <c r="G8" s="23" t="s">
        <v>298</v>
      </c>
      <c r="H8" s="65" t="s">
        <v>299</v>
      </c>
      <c r="I8" s="65" t="s">
        <v>300</v>
      </c>
      <c r="J8" s="23" t="s">
        <v>301</v>
      </c>
    </row>
    <row r="9" ht="42" customHeight="1" spans="1:10">
      <c r="A9" s="172" t="s">
        <v>262</v>
      </c>
      <c r="B9" s="65" t="s">
        <v>287</v>
      </c>
      <c r="C9" s="65" t="s">
        <v>288</v>
      </c>
      <c r="D9" s="65" t="s">
        <v>302</v>
      </c>
      <c r="E9" s="23" t="s">
        <v>303</v>
      </c>
      <c r="F9" s="65" t="s">
        <v>291</v>
      </c>
      <c r="G9" s="23" t="s">
        <v>304</v>
      </c>
      <c r="H9" s="65" t="s">
        <v>299</v>
      </c>
      <c r="I9" s="65" t="s">
        <v>300</v>
      </c>
      <c r="J9" s="23" t="s">
        <v>303</v>
      </c>
    </row>
    <row r="10" ht="42" customHeight="1" spans="1:10">
      <c r="A10" s="172" t="s">
        <v>262</v>
      </c>
      <c r="B10" s="65" t="s">
        <v>287</v>
      </c>
      <c r="C10" s="65" t="s">
        <v>305</v>
      </c>
      <c r="D10" s="65" t="s">
        <v>306</v>
      </c>
      <c r="E10" s="23" t="s">
        <v>307</v>
      </c>
      <c r="F10" s="65" t="s">
        <v>291</v>
      </c>
      <c r="G10" s="23" t="s">
        <v>308</v>
      </c>
      <c r="H10" s="65" t="s">
        <v>299</v>
      </c>
      <c r="I10" s="65" t="s">
        <v>300</v>
      </c>
      <c r="J10" s="23" t="s">
        <v>309</v>
      </c>
    </row>
    <row r="11" ht="42" customHeight="1" spans="1:10">
      <c r="A11" s="172" t="s">
        <v>262</v>
      </c>
      <c r="B11" s="65" t="s">
        <v>287</v>
      </c>
      <c r="C11" s="65" t="s">
        <v>310</v>
      </c>
      <c r="D11" s="65" t="s">
        <v>311</v>
      </c>
      <c r="E11" s="23" t="s">
        <v>312</v>
      </c>
      <c r="F11" s="65" t="s">
        <v>313</v>
      </c>
      <c r="G11" s="23" t="s">
        <v>314</v>
      </c>
      <c r="H11" s="65" t="s">
        <v>299</v>
      </c>
      <c r="I11" s="65" t="s">
        <v>294</v>
      </c>
      <c r="J11" s="23" t="s">
        <v>315</v>
      </c>
    </row>
    <row r="12" ht="42" customHeight="1" spans="1:10">
      <c r="A12" s="172" t="s">
        <v>275</v>
      </c>
      <c r="B12" s="65" t="s">
        <v>316</v>
      </c>
      <c r="C12" s="65" t="s">
        <v>288</v>
      </c>
      <c r="D12" s="65" t="s">
        <v>302</v>
      </c>
      <c r="E12" s="23" t="s">
        <v>317</v>
      </c>
      <c r="F12" s="65" t="s">
        <v>291</v>
      </c>
      <c r="G12" s="23" t="s">
        <v>318</v>
      </c>
      <c r="H12" s="65" t="s">
        <v>299</v>
      </c>
      <c r="I12" s="65" t="s">
        <v>300</v>
      </c>
      <c r="J12" s="23" t="s">
        <v>317</v>
      </c>
    </row>
    <row r="13" ht="42" customHeight="1" spans="1:10">
      <c r="A13" s="172" t="s">
        <v>275</v>
      </c>
      <c r="B13" s="65" t="s">
        <v>316</v>
      </c>
      <c r="C13" s="65" t="s">
        <v>305</v>
      </c>
      <c r="D13" s="65" t="s">
        <v>306</v>
      </c>
      <c r="E13" s="23" t="s">
        <v>319</v>
      </c>
      <c r="F13" s="65" t="s">
        <v>291</v>
      </c>
      <c r="G13" s="23" t="s">
        <v>320</v>
      </c>
      <c r="H13" s="65" t="s">
        <v>299</v>
      </c>
      <c r="I13" s="65" t="s">
        <v>300</v>
      </c>
      <c r="J13" s="23" t="s">
        <v>319</v>
      </c>
    </row>
    <row r="14" ht="42" customHeight="1" spans="1:10">
      <c r="A14" s="172" t="s">
        <v>275</v>
      </c>
      <c r="B14" s="65" t="s">
        <v>316</v>
      </c>
      <c r="C14" s="65" t="s">
        <v>310</v>
      </c>
      <c r="D14" s="65" t="s">
        <v>311</v>
      </c>
      <c r="E14" s="23" t="s">
        <v>321</v>
      </c>
      <c r="F14" s="65" t="s">
        <v>313</v>
      </c>
      <c r="G14" s="23" t="s">
        <v>322</v>
      </c>
      <c r="H14" s="65" t="s">
        <v>299</v>
      </c>
      <c r="I14" s="65" t="s">
        <v>294</v>
      </c>
      <c r="J14" s="23" t="s">
        <v>321</v>
      </c>
    </row>
    <row r="15" ht="42" customHeight="1" spans="1:10">
      <c r="A15" s="172" t="s">
        <v>266</v>
      </c>
      <c r="B15" s="65" t="s">
        <v>323</v>
      </c>
      <c r="C15" s="65" t="s">
        <v>288</v>
      </c>
      <c r="D15" s="65" t="s">
        <v>289</v>
      </c>
      <c r="E15" s="23" t="s">
        <v>324</v>
      </c>
      <c r="F15" s="65" t="s">
        <v>291</v>
      </c>
      <c r="G15" s="23" t="s">
        <v>325</v>
      </c>
      <c r="H15" s="65" t="s">
        <v>293</v>
      </c>
      <c r="I15" s="65" t="s">
        <v>294</v>
      </c>
      <c r="J15" s="23" t="s">
        <v>326</v>
      </c>
    </row>
    <row r="16" ht="42" customHeight="1" spans="1:10">
      <c r="A16" s="172" t="s">
        <v>266</v>
      </c>
      <c r="B16" s="65" t="s">
        <v>323</v>
      </c>
      <c r="C16" s="65" t="s">
        <v>305</v>
      </c>
      <c r="D16" s="65" t="s">
        <v>306</v>
      </c>
      <c r="E16" s="23" t="s">
        <v>327</v>
      </c>
      <c r="F16" s="65" t="s">
        <v>291</v>
      </c>
      <c r="G16" s="23" t="s">
        <v>328</v>
      </c>
      <c r="H16" s="65"/>
      <c r="I16" s="65" t="s">
        <v>300</v>
      </c>
      <c r="J16" s="23" t="s">
        <v>329</v>
      </c>
    </row>
    <row r="17" ht="42" customHeight="1" spans="1:10">
      <c r="A17" s="172" t="s">
        <v>266</v>
      </c>
      <c r="B17" s="65" t="s">
        <v>323</v>
      </c>
      <c r="C17" s="65" t="s">
        <v>310</v>
      </c>
      <c r="D17" s="65" t="s">
        <v>311</v>
      </c>
      <c r="E17" s="23" t="s">
        <v>330</v>
      </c>
      <c r="F17" s="65" t="s">
        <v>313</v>
      </c>
      <c r="G17" s="23" t="s">
        <v>322</v>
      </c>
      <c r="H17" s="65" t="s">
        <v>299</v>
      </c>
      <c r="I17" s="65" t="s">
        <v>294</v>
      </c>
      <c r="J17" s="23" t="s">
        <v>331</v>
      </c>
    </row>
    <row r="18" ht="42" customHeight="1" spans="1:10">
      <c r="A18" s="172" t="s">
        <v>269</v>
      </c>
      <c r="B18" s="65" t="s">
        <v>269</v>
      </c>
      <c r="C18" s="65" t="s">
        <v>288</v>
      </c>
      <c r="D18" s="65" t="s">
        <v>296</v>
      </c>
      <c r="E18" s="23" t="s">
        <v>332</v>
      </c>
      <c r="F18" s="65" t="s">
        <v>291</v>
      </c>
      <c r="G18" s="23" t="s">
        <v>320</v>
      </c>
      <c r="H18" s="65" t="s">
        <v>299</v>
      </c>
      <c r="I18" s="65" t="s">
        <v>300</v>
      </c>
      <c r="J18" s="23" t="s">
        <v>332</v>
      </c>
    </row>
    <row r="19" ht="42" customHeight="1" spans="1:10">
      <c r="A19" s="172" t="s">
        <v>269</v>
      </c>
      <c r="B19" s="65" t="s">
        <v>269</v>
      </c>
      <c r="C19" s="65" t="s">
        <v>288</v>
      </c>
      <c r="D19" s="65" t="s">
        <v>302</v>
      </c>
      <c r="E19" s="23" t="s">
        <v>333</v>
      </c>
      <c r="F19" s="65" t="s">
        <v>291</v>
      </c>
      <c r="G19" s="23" t="s">
        <v>318</v>
      </c>
      <c r="H19" s="65" t="s">
        <v>299</v>
      </c>
      <c r="I19" s="65" t="s">
        <v>300</v>
      </c>
      <c r="J19" s="23" t="s">
        <v>334</v>
      </c>
    </row>
    <row r="20" ht="42" customHeight="1" spans="1:10">
      <c r="A20" s="172" t="s">
        <v>269</v>
      </c>
      <c r="B20" s="65" t="s">
        <v>269</v>
      </c>
      <c r="C20" s="65" t="s">
        <v>305</v>
      </c>
      <c r="D20" s="65" t="s">
        <v>306</v>
      </c>
      <c r="E20" s="23" t="s">
        <v>335</v>
      </c>
      <c r="F20" s="65" t="s">
        <v>291</v>
      </c>
      <c r="G20" s="23" t="s">
        <v>336</v>
      </c>
      <c r="H20" s="65" t="s">
        <v>299</v>
      </c>
      <c r="I20" s="65" t="s">
        <v>300</v>
      </c>
      <c r="J20" s="23" t="s">
        <v>335</v>
      </c>
    </row>
    <row r="21" ht="42" customHeight="1" spans="1:10">
      <c r="A21" s="172" t="s">
        <v>269</v>
      </c>
      <c r="B21" s="65" t="s">
        <v>269</v>
      </c>
      <c r="C21" s="65" t="s">
        <v>305</v>
      </c>
      <c r="D21" s="65" t="s">
        <v>306</v>
      </c>
      <c r="E21" s="23" t="s">
        <v>337</v>
      </c>
      <c r="F21" s="65" t="s">
        <v>291</v>
      </c>
      <c r="G21" s="23" t="s">
        <v>298</v>
      </c>
      <c r="H21" s="65" t="s">
        <v>299</v>
      </c>
      <c r="I21" s="65" t="s">
        <v>300</v>
      </c>
      <c r="J21" s="23" t="s">
        <v>337</v>
      </c>
    </row>
    <row r="22" ht="42" customHeight="1" spans="1:10">
      <c r="A22" s="172" t="s">
        <v>269</v>
      </c>
      <c r="B22" s="65" t="s">
        <v>269</v>
      </c>
      <c r="C22" s="65" t="s">
        <v>310</v>
      </c>
      <c r="D22" s="65" t="s">
        <v>311</v>
      </c>
      <c r="E22" s="23" t="s">
        <v>338</v>
      </c>
      <c r="F22" s="65" t="s">
        <v>291</v>
      </c>
      <c r="G22" s="23" t="s">
        <v>314</v>
      </c>
      <c r="H22" s="65" t="s">
        <v>299</v>
      </c>
      <c r="I22" s="65" t="s">
        <v>294</v>
      </c>
      <c r="J22" s="23" t="s">
        <v>339</v>
      </c>
    </row>
    <row r="23" ht="42" customHeight="1" spans="1:10">
      <c r="A23" s="172" t="s">
        <v>269</v>
      </c>
      <c r="B23" s="65" t="s">
        <v>269</v>
      </c>
      <c r="C23" s="65" t="s">
        <v>310</v>
      </c>
      <c r="D23" s="65" t="s">
        <v>311</v>
      </c>
      <c r="E23" s="23" t="s">
        <v>340</v>
      </c>
      <c r="F23" s="65" t="s">
        <v>291</v>
      </c>
      <c r="G23" s="23" t="s">
        <v>322</v>
      </c>
      <c r="H23" s="65" t="s">
        <v>299</v>
      </c>
      <c r="I23" s="65" t="s">
        <v>294</v>
      </c>
      <c r="J23" s="23" t="s">
        <v>339</v>
      </c>
    </row>
  </sheetData>
  <mergeCells count="10">
    <mergeCell ref="A2:J2"/>
    <mergeCell ref="A3:H3"/>
    <mergeCell ref="A7:A11"/>
    <mergeCell ref="A12:A14"/>
    <mergeCell ref="A15:A17"/>
    <mergeCell ref="A18:A23"/>
    <mergeCell ref="B7:B11"/>
    <mergeCell ref="B12:B14"/>
    <mergeCell ref="B15:B17"/>
    <mergeCell ref="B18: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阳光宅男</cp:lastModifiedBy>
  <dcterms:created xsi:type="dcterms:W3CDTF">2026-03-13T01:14:00Z</dcterms:created>
  <dcterms:modified xsi:type="dcterms:W3CDTF">2026-03-13T02:46:59Z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A45E542BAF8B46E9932E96581B59976E_12</vt:lpwstr>
  </property>
  <property fmtid="{D5CDD505-2E9C-101B-9397-08002B2CF9AE}" pid="3" name="KSOProductBuildVer">
    <vt:lpwstr>2052-12.1.0.25225</vt:lpwstr>
  </property>
  <property fmtid="{D5CDD505-2E9C-101B-9397-08002B2CF9AE}" pid="4" name="CalculationRule">
    <vt:i4>0</vt:i4>
  </property>
</Properties>
</file>