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<sst xmlns="http://schemas.openxmlformats.org/spreadsheetml/2006/main" count="2572" uniqueCount="695">
  <si>
    <t>预算01-1表</t>
  </si>
  <si>
    <t>单位名称：昆明市东川区住房和城乡建设局机关</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</si>
  <si>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</si>
  <si>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</si>
  <si>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</si>
  <si>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</si>
  <si>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</si>
  <si>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</si>
  <si>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</si>
  <si>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</si>
  <si>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</si>
  <si>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</si>
  <si>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</si>
  <si>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</si>
  <si>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</si>
  <si>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</si>
  <si>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</si>
  <si>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</si>
  <si>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</si>
  <si>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</si>
  <si>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</si>
  <si>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</si>
  <si>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</si>
  <si>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</si>
  <si>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</si>
  <si>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</si>
  <si>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</si>
  <si>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</si>
  <si>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</si>
  <si>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</si>
  <si>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</si>
  <si>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</si>
  <si>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</si>
  <si>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</si>
  <si>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</si>
  <si>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</si>
  <si>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</si>
  <si>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</si>
  <si>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</si>
  <si>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</si>
  <si>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</si>
  <si>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</si>
  <si>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</si>
  <si>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</si>
  <si>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</si>
  <si>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</si>
  <si>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</si>
  <si>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</si>
  <si>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</si>
  <si>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</si>
  <si>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</si>
  <si>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</si>
  <si>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</si>
  <si>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</si>
  <si>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</si>
  <si>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</si>
  <si>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</si>
  <si>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</si>
  <si>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</si>
  <si>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</si>
  <si>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</si>
  <si>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</si>
  <si>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</si>
  <si>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</si>
  <si>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</si>
  <si>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</si>
  <si>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</si>
  <si>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</si>
  <si>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</si>
  <si>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</si>
  <si>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120001</t>
  </si>
  <si>
    <t>昆明市东川区住房和城乡建设局机关</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</si>
  <si>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</si>
  <si>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</si>
  <si>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</si>
  <si>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</si>
  <si>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</si>
  <si>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</si>
  <si>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</si>
  <si>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</si>
  <si>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</si>
  <si>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</si>
  <si>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</si>
  <si>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</si>
  <si>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</si>
  <si>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</si>
  <si>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</si>
  <si>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</si>
  <si>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</si>
  <si>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</si>
  <si>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</si>
  <si>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</si>
  <si>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</si>
  <si>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</si>
  <si>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</si>
  <si>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</si>
  <si>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</si>
  <si>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</si>
  <si>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</si>
  <si>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</si>
  <si>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20702</t>
  </si>
  <si>
    <t>文物</t>
  </si>
  <si>
    <t>2070204</t>
  </si>
  <si>
    <t>文物保护</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</si>
  <si>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</si>
  <si>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</si>
  <si>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</si>
  <si>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</si>
  <si>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</si>
  <si>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</si>
  <si>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</si>
  <si>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</si>
  <si>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</si>
  <si>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</si>
  <si>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</si>
  <si>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</si>
  <si>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2080802</t>
  </si>
  <si>
    <t>伤残抚恤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</si>
  <si>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</si>
  <si>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</si>
  <si>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</si>
  <si>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</si>
  <si>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</si>
  <si>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</si>
  <si>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</si>
  <si>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</si>
  <si>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</si>
  <si>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</si>
  <si>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</si>
  <si>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</si>
  <si>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</si>
  <si>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</si>
  <si>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</si>
  <si>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</si>
  <si>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</si>
  <si>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</si>
  <si>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212</t>
  </si>
  <si>
    <t>城乡社区支出</t>
  </si>
  <si>
    <t>21201</t>
  </si>
  <si>
    <t>城乡社区管理事务</t>
  </si>
  <si>
    <t>2120101</t>
  </si>
  <si>
    <t>行政运行</t>
  </si>
  <si>
    <t>2120106</t>
  </si>
  <si>
    <t>工程建设管理</t>
  </si>
  <si>
    <t>21214</t>
  </si>
  <si>
    <t>污水处理费安排的支出</t>
  </si>
  <si>
    <t>2121401</t>
  </si>
  <si>
    <t>污水处理设施建设和运营</t>
  </si>
  <si>
    <t>221</t>
  </si>
  <si>
    <t>住房保障支出</t>
  </si>
  <si>
    <t>22101</t>
  </si>
  <si>
    <t>保障性安居工程支出</t>
  </si>
  <si>
    <t>2210103</t>
  </si>
  <si>
    <t>棚户区改造</t>
  </si>
  <si>
    <t>2210105</t>
  </si>
  <si>
    <t>农村危房改造</t>
  </si>
  <si>
    <t>2210108</t>
  </si>
  <si>
    <t>老旧小区改造</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</si>
  <si>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</si>
  <si>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</si>
  <si>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</si>
  <si>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</si>
  <si>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</si>
  <si>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</si>
  <si>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</si>
  <si>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</si>
  <si>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</si>
  <si>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</si>
  <si>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</si>
  <si>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</si>
  <si>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</si>
  <si>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</si>
  <si>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</si>
  <si>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</si>
  <si>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</si>
  <si>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</si>
  <si>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</si>
  <si>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</si>
  <si>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</si>
  <si>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</si>
  <si>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</si>
  <si>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</si>
  <si>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</si>
  <si>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</si>
  <si>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</si>
  <si>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</si>
  <si>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</si>
  <si>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</si>
  <si>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</si>
  <si>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</si>
  <si>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</si>
  <si>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</si>
  <si>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</si>
  <si>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</si>
  <si>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</si>
  <si>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</si>
  <si>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</si>
  <si>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</si>
  <si>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</si>
  <si>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</si>
  <si>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</si>
  <si>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</si>
  <si>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</si>
  <si>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</si>
  <si>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</si>
  <si>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</si>
  <si>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</si>
  <si>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</si>
  <si>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</si>
  <si>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</si>
  <si>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</si>
  <si>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</si>
  <si>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</si>
  <si>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</si>
  <si>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</si>
  <si>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</si>
  <si>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</si>
  <si>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</si>
  <si>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</si>
  <si>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</si>
  <si>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</si>
  <si>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</si>
  <si>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</si>
  <si>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</si>
  <si>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</si>
  <si>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</si>
  <si>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</si>
  <si>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</si>
  <si>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昆明市东川区住房和城乡建设局</t>
  </si>
  <si>
    <t>530113210000000003464</t>
  </si>
  <si>
    <t>行政人员工资支出</t>
  </si>
  <si>
    <t>30101</t>
  </si>
  <si>
    <t>基本工资</t>
  </si>
  <si>
    <t>30102</t>
  </si>
  <si>
    <t>津贴补贴</t>
  </si>
  <si>
    <t>30103</t>
  </si>
  <si>
    <t>奖金</t>
  </si>
  <si>
    <t>530113210000000003466</t>
  </si>
  <si>
    <t>社会保障缴费</t>
  </si>
  <si>
    <t>30108</t>
  </si>
  <si>
    <t>机关事业单位基本养老保险缴费</t>
  </si>
  <si>
    <t>30110</t>
  </si>
  <si>
    <t>职工基本医疗保险缴费</t>
  </si>
  <si>
    <t>30111</t>
  </si>
  <si>
    <t>公务员医疗补助缴费</t>
  </si>
  <si>
    <t>30112</t>
  </si>
  <si>
    <t>其他社会保障缴费</t>
  </si>
  <si>
    <t>530113210000000003468</t>
  </si>
  <si>
    <t>30113</t>
  </si>
  <si>
    <t>530113210000000003469</t>
  </si>
  <si>
    <t>离休费</t>
  </si>
  <si>
    <t>30301</t>
  </si>
  <si>
    <t>530113210000000003474</t>
  </si>
  <si>
    <t>公车购置及运维费</t>
  </si>
  <si>
    <t>30231</t>
  </si>
  <si>
    <t>公务用车运行维护费</t>
  </si>
  <si>
    <t>530113210000000003475</t>
  </si>
  <si>
    <t>30217</t>
  </si>
  <si>
    <t>530113210000000003476</t>
  </si>
  <si>
    <t>公务交通补贴</t>
  </si>
  <si>
    <t>30239</t>
  </si>
  <si>
    <t>其他交通费用</t>
  </si>
  <si>
    <t>530113210000000003477</t>
  </si>
  <si>
    <t>工会经费</t>
  </si>
  <si>
    <t>30228</t>
  </si>
  <si>
    <t>530113210000000003478</t>
  </si>
  <si>
    <t>离退休公用经费</t>
  </si>
  <si>
    <t>30299</t>
  </si>
  <si>
    <t>其他商品和服务支出</t>
  </si>
  <si>
    <t>530113210000000003480</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</si>
  <si>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</si>
  <si>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</si>
  <si>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</si>
  <si>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</si>
  <si>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</si>
  <si>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</si>
  <si>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</si>
  <si>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</si>
  <si>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</si>
  <si>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</si>
  <si>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</si>
  <si>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</si>
  <si>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</si>
  <si>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</si>
  <si>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</si>
  <si>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</si>
  <si>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</si>
  <si>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530113210000000003481</t>
  </si>
  <si>
    <t>租车经费</t>
  </si>
  <si>
    <t>530113221100000301493</t>
  </si>
  <si>
    <t>事业人员工资支出</t>
  </si>
  <si>
    <t>30107</t>
  </si>
  <si>
    <t>绩效工资</t>
  </si>
  <si>
    <t>530113221100000301496</t>
  </si>
  <si>
    <t>离退休生活补助</t>
  </si>
  <si>
    <t>30305</t>
  </si>
  <si>
    <t>生活补助</t>
  </si>
  <si>
    <t>530113231100001501326</t>
  </si>
  <si>
    <t>事业人员绩效奖励</t>
  </si>
  <si>
    <t>530113241100002214678</t>
  </si>
  <si>
    <t>行政人员绩效奖励</t>
  </si>
  <si>
    <t>530113241100002266932</t>
  </si>
  <si>
    <t>编外聘用人员支出</t>
  </si>
  <si>
    <t>30199</t>
  </si>
  <si>
    <t>其他工资福利支出</t>
  </si>
  <si>
    <t>预算05-1表</t>
  </si>
  <si>
    <t>项目分类</t>
  </si>
  <si>
    <t>项目单位</t>
  </si>
  <si>
    <t>经济科目编码</t>
  </si>
  <si>
    <t>经济科目名称</t>
  </si>
  <si>
    <t>本年拨款</t>
  </si>
  <si>
    <t>其中：本次下达</t>
  </si>
  <si>
    <t>对个人和家庭的补助</t>
  </si>
  <si>
    <t>530113261100004936551</t>
  </si>
  <si>
    <t>伤残抚恤金经费</t>
  </si>
  <si>
    <t>30304</t>
  </si>
  <si>
    <t>抚恤金</t>
  </si>
  <si>
    <t>专项业务类</t>
  </si>
  <si>
    <t>530113241100003038109</t>
  </si>
  <si>
    <t>2024年农村危房改造贷款贴息和风险补偿补助专项资金</t>
  </si>
  <si>
    <t>530113251100003639588</t>
  </si>
  <si>
    <t>东川区一体化污水处理设施运维专项资金</t>
  </si>
  <si>
    <t>31005</t>
  </si>
  <si>
    <t>基础设施建设</t>
  </si>
  <si>
    <t>530113251100003640532</t>
  </si>
  <si>
    <t>东川区东起路生态廊道建设项目专项资金</t>
  </si>
  <si>
    <t>530113251100004350076</t>
  </si>
  <si>
    <t>东川区市府街3号历史建筑和市府街8号文物危房修缮加固项目专项资金</t>
  </si>
  <si>
    <t>31006</t>
  </si>
  <si>
    <t>大型修缮</t>
  </si>
  <si>
    <t>530113251100004381488</t>
  </si>
  <si>
    <t>2025年农村危房改造贷款贴息和风险补偿补助专项资金</t>
  </si>
  <si>
    <t>30227</t>
  </si>
  <si>
    <t>委托业务费</t>
  </si>
  <si>
    <t>民生类</t>
  </si>
  <si>
    <t>530113200000000000003</t>
  </si>
  <si>
    <t>东川区四方地片区棚户区改造项目专项资金</t>
  </si>
  <si>
    <t>530113200000000000091</t>
  </si>
  <si>
    <t>城市人居环境提升改造工程专项资金</t>
  </si>
  <si>
    <t>530113210000000002574</t>
  </si>
  <si>
    <t>昆明市东川区城市污水处理费专项资金</t>
  </si>
  <si>
    <t>530113221100001031174</t>
  </si>
  <si>
    <t>铜都滇池水务有限公司污水处理设施建设和运营费用专项资金</t>
  </si>
  <si>
    <t>530113231100001763393</t>
  </si>
  <si>
    <t>老旧小区改造2023年部分中央财政城镇保障性安居工程补助专项资金</t>
  </si>
  <si>
    <t>530113241100002177719</t>
  </si>
  <si>
    <t>东川区农村危房改造和抗震安居工程贷款本金利息专项资金</t>
  </si>
  <si>
    <t>30310</t>
  </si>
  <si>
    <t>个人农业生产补贴</t>
  </si>
  <si>
    <t>530113261100005414265</t>
  </si>
  <si>
    <t>2026农村危房改造补助资金</t>
  </si>
  <si>
    <t xml:space="preserve"> 
 生活补助</t>
  </si>
  <si>
    <t>530113241100003065158</t>
  </si>
  <si>
    <t>2024年中央财政城镇保障性安居工程补助（第二批）专项资金</t>
  </si>
  <si>
    <t>530113241100003111023</t>
  </si>
  <si>
    <t>保障性安居工程配套基础设施老旧小区改造专项资金</t>
  </si>
  <si>
    <t>530113251100004119847</t>
  </si>
  <si>
    <t>昆明市2023年中央财政保障性安居工程（老旧小区改造）资金</t>
  </si>
  <si>
    <t>530113251100004477253</t>
  </si>
  <si>
    <t>2025年昆明市城市更新项目（城镇老旧小区改造、棚户区（城市危旧房）改造方向）中央基建投资专项资金</t>
  </si>
  <si>
    <t>530113261100005161571</t>
  </si>
  <si>
    <t>过渡安置费</t>
  </si>
  <si>
    <t>预算05-2表</t>
  </si>
  <si>
    <t>项目年度绩效目标</t>
  </si>
  <si>
    <t>一级指标</t>
  </si>
  <si>
    <t>二级指标</t>
  </si>
  <si>
    <t>三级指标</t>
  </si>
  <si>
    <t>指标性质</t>
  </si>
  <si>
    <t>指标值</t>
  </si>
  <si>
    <t>度量单位</t>
  </si>
  <si>
    <t>指标属性</t>
  </si>
  <si>
    <t>指标内容</t>
  </si>
  <si>
    <t>2025年结转2026年项目，昆明市东川区财政局关于预下达2026年部分中央财政城镇保障性安居工程补助资金3614万元，专项用于老旧小区改造。</t>
  </si>
  <si>
    <t>产出指标</t>
  </si>
  <si>
    <t>数量指标</t>
  </si>
  <si>
    <t>改造面积</t>
  </si>
  <si>
    <t>&gt;=</t>
  </si>
  <si>
    <t>101700</t>
  </si>
  <si>
    <t>平方米</t>
  </si>
  <si>
    <t>定量指标</t>
  </si>
  <si>
    <t>老旧小区改造面积</t>
  </si>
  <si>
    <t>改造户数</t>
  </si>
  <si>
    <t>1339</t>
  </si>
  <si>
    <t>户</t>
  </si>
  <si>
    <t>老旧小区改造户数</t>
  </si>
  <si>
    <t>改造小区数</t>
  </si>
  <si>
    <t>44</t>
  </si>
  <si>
    <t>个</t>
  </si>
  <si>
    <t>质量指标</t>
  </si>
  <si>
    <t>验收合格率</t>
  </si>
  <si>
    <t>=</t>
  </si>
  <si>
    <t>100</t>
  </si>
  <si>
    <t>%</t>
  </si>
  <si>
    <t>定性指标</t>
  </si>
  <si>
    <t>时效指标</t>
  </si>
  <si>
    <t>开工目标 完成率</t>
  </si>
  <si>
    <t>效益指标</t>
  </si>
  <si>
    <t>社会效益</t>
  </si>
  <si>
    <t>群众居住条件 是否改善</t>
  </si>
  <si>
    <t>是</t>
  </si>
  <si>
    <t>满意度指标</t>
  </si>
  <si>
    <t>服务对象满意度</t>
  </si>
  <si>
    <t>老旧小区居民满意度</t>
  </si>
  <si>
    <t>80</t>
  </si>
  <si>
    <t>预计处理污水520万吨以上，主城区污水处理率达92%以上，削减入河污染负荷，改善流域生态环境。东川区污水处理厂污水处理项目是社会公益性服务，产生不了直接的经济效益，主要是方便人民群众的生活，提升城市的窗口形象，创建特区良好的交通环境，改善人民的居住环境和生活环境，进一步提高居民对公共服务水平的满意度，政府将以此作为依据，在下步的公共服务和社会经济发展规划中提出更适合东川发展的保障体系管理发展思路。东川区污水处理厂污水处理项目是社会公益性服务，产生不了直接的经济效益，主要是方便人民群众的生活，提升城市的窗口形象，创建特区良好的交通环境，改善人民的居住环境和生活环境，进一步提高居民对公共服务水平的满意度，政府将以此作为依据，在下步的公共服务和社会经济发展规划中提出更适合东川发展的保障体系管理发展思路。根据东川区污水处理厂项目特许、污水处理服务协议2026年应支付污水处理费1131.5万元（其中570.4万元申报政府性基金项目，561.1万元申请特定目标类项目资金）</t>
  </si>
  <si>
    <t>预计处理污水水量</t>
  </si>
  <si>
    <t>7300000</t>
  </si>
  <si>
    <t>立方米</t>
  </si>
  <si>
    <t>处理污水水量</t>
  </si>
  <si>
    <t>出水水质</t>
  </si>
  <si>
    <t>D</t>
  </si>
  <si>
    <t>级</t>
  </si>
  <si>
    <t>《城镇污水处理厂主要水污染物排放限值》（DB5301/T 43-2020）规定</t>
  </si>
  <si>
    <t>预算年度主城区污水处理率</t>
  </si>
  <si>
    <t>85</t>
  </si>
  <si>
    <t>污水处理率</t>
  </si>
  <si>
    <t>改善小江流域人居生态环境</t>
  </si>
  <si>
    <t>改善流域生态环境情况</t>
  </si>
  <si>
    <t>成本指标</t>
  </si>
  <si>
    <t>经济成本指标</t>
  </si>
  <si>
    <t>预算年度污水处理成本费</t>
  </si>
  <si>
    <t>561.1</t>
  </si>
  <si>
    <t>万元</t>
  </si>
  <si>
    <t>生态环境成本指标</t>
  </si>
  <si>
    <t>削减入河污染负荷</t>
  </si>
  <si>
    <t>2025年结转2026年项目，昆明市东川区财政局关于预下达2023年部分中央财政城镇保障性安居工程补助资金728万元，专项用于老旧小区改造，2026年申请结转剩余88万元专项用于老旧小区改造。</t>
  </si>
  <si>
    <t>137700</t>
  </si>
  <si>
    <t>1721</t>
  </si>
  <si>
    <t>改造楼栋数</t>
  </si>
  <si>
    <t>86</t>
  </si>
  <si>
    <t>栋</t>
  </si>
  <si>
    <t>老旧小区改造楼栋数</t>
  </si>
  <si>
    <t>30</t>
  </si>
  <si>
    <t>开工目标
完成率</t>
  </si>
  <si>
    <t>群众居住条件
是否改善</t>
  </si>
  <si>
    <t>2025年结转2026年项目，完成东川区市府街3号历史建筑和市府街8号文物危房修缮加固，申请项目资金2000万元。</t>
  </si>
  <si>
    <t>建筑物数量</t>
  </si>
  <si>
    <t>座（处）</t>
  </si>
  <si>
    <t>施工建筑物</t>
  </si>
  <si>
    <t>建筑物施工建设质量</t>
  </si>
  <si>
    <t>按质按量完成施工项目建设</t>
  </si>
  <si>
    <t>改造完成率</t>
  </si>
  <si>
    <t>项目改造完成达成率</t>
  </si>
  <si>
    <t>东川区污水处理厂污水处理项目是社会公益性服务，产生不了直接的经济效益，主要是方便人民群众的生活，提升城市的窗口形象，创建特区良好的交通环境，改善人民的居住环境和生活环境，进一步提高居民对公共服务水平的满意度，政府将以此作为依据，在下步的公共服务和社会经济发展规划中提出更适合东川发展的保障体系管理发展思路。根据东川区污水处理厂项目特许、污水处理服务协议2026年应支付污水处理费1131.5万元（其中570.4万元申报政府性基金项目，561.1万元申请特定目标类项目资金）</t>
  </si>
  <si>
    <t>730万</t>
  </si>
  <si>
    <t>东川区污水处理厂项目特许、污水处理服务协议</t>
  </si>
  <si>
    <t>群备上访情况</t>
  </si>
  <si>
    <t>生态效益</t>
  </si>
  <si>
    <t>服务对象满意度指标</t>
  </si>
  <si>
    <t>95</t>
  </si>
  <si>
    <t>社会问卷调查</t>
  </si>
  <si>
    <t>570.4</t>
  </si>
  <si>
    <t>2025年结转2026年项目，根据省农信社放款规模测算当年度需省市级财政支付贴息补助和风险补偿资金额对贷款农户进行补助工作，组织对有需求并具备偿还能力的农户给予每户优惠贷款扶持，按时足额发放贷款户风险补偿金，正常提供贷款贴息补助</t>
  </si>
  <si>
    <t>贷款户风险补偿金发放完成率</t>
  </si>
  <si>
    <t>关于下达2025年农村危房改造贷款贴息和风险补偿补助资金</t>
  </si>
  <si>
    <t>贴息资金到户率</t>
  </si>
  <si>
    <t>补助对象准确率</t>
  </si>
  <si>
    <t>省市级贴息补助资金支付及时率</t>
  </si>
  <si>
    <t>正常提供贷款贴息补助率</t>
  </si>
  <si>
    <t>贴息补助农户满意度</t>
  </si>
  <si>
    <t>2025年结转2026年项目，东财行〔2024〕75号昆明市东川区财政局关于预下达2024年中央财政城镇保障性安居工程补助资金（第二批）440000元，专项用于项目建设。2026年申请440000元用于项目建设资金。</t>
  </si>
  <si>
    <t>项目验收合格率</t>
  </si>
  <si>
    <t>群众居住条件改善情况</t>
  </si>
  <si>
    <t>&gt;</t>
  </si>
  <si>
    <t>过渡安置费81.82万元：其中2025年1月-12月铜都大商汇过渡安置费17.52万元；2025年1月-12月嘎糯路过渡安置费5.88万元；紫荆家园2-5期项目回迁户2026过渡安置费58.4196万元。维护地区社会稳定，减少群体上访事件发生，维护回迁户权益。</t>
  </si>
  <si>
    <t>安置户过渡费支付效率</t>
  </si>
  <si>
    <t>过渡费用保障周期</t>
  </si>
  <si>
    <t>月</t>
  </si>
  <si>
    <t>维护社会稳定</t>
  </si>
  <si>
    <t>90</t>
  </si>
  <si>
    <t>安置户满意度</t>
  </si>
  <si>
    <t>过渡安置费用总金额</t>
  </si>
  <si>
    <t>818200</t>
  </si>
  <si>
    <t>元</t>
  </si>
  <si>
    <t>2025年结转2026年项目，根据昆财建〔2023〕73号文，昆明市2026年中央财政保障性安居工程（老旧小区改造）资金124.37万元，专项用于项目建设。</t>
  </si>
  <si>
    <t>开工目标完成率</t>
  </si>
  <si>
    <t>开工目标完成情况</t>
  </si>
  <si>
    <t>群众居住条件是否改善</t>
  </si>
  <si>
    <t>人(户)</t>
  </si>
  <si>
    <t>申请资金2000000元用于项目施工建设。</t>
  </si>
  <si>
    <t>1570</t>
  </si>
  <si>
    <t>出水水质标准</t>
  </si>
  <si>
    <t>A</t>
  </si>
  <si>
    <t>运维服务期限</t>
  </si>
  <si>
    <t>年</t>
  </si>
  <si>
    <t>群众上访率</t>
  </si>
  <si>
    <t>0</t>
  </si>
  <si>
    <t>人次</t>
  </si>
  <si>
    <t>发生环保事件概率</t>
  </si>
  <si>
    <t>社会公众满意度</t>
  </si>
  <si>
    <t>2025年结转2026年项目，按照文件东财行〔2025〕99号 昆明市东川区财政局关于下达2025年云南省城市更新项目（城镇老旧小区改造、棚户区（城市危旧房）改造方向）中央基建投资要求，申请2915万元用于项目建设。2026年申请资金1020万用于老旧小区改造。</t>
  </si>
  <si>
    <t>支持城市更新项目数量</t>
  </si>
  <si>
    <t>提高群众获得感幸福感</t>
  </si>
  <si>
    <t>有效提高</t>
  </si>
  <si>
    <t>居民满意度</t>
  </si>
  <si>
    <t>东川区4类重点户农村危房改造建房贷款政府贴息项目，东川区8个乡镇实施农村危房改造4类重点对象，贴息5年，额度小于5万元，其中贷款利率农户承担2%，其余部分由省市区按照1：1：1承担。完成区级承担部分资金支付。支付2026年农危改应偿还贷款本金及贴息1233100元。</t>
  </si>
  <si>
    <t>贷款发放完成率</t>
  </si>
  <si>
    <t>建档立卡贫困户贷款发放完成率</t>
  </si>
  <si>
    <t>贴息资金兑付率</t>
  </si>
  <si>
    <t>标准控制：贴息资金补助对象、补助标准</t>
  </si>
  <si>
    <t>贴息资金补助对象、补助标准</t>
  </si>
  <si>
    <t>贴息资金兑付及时性</t>
  </si>
  <si>
    <t>贴息资金兑付</t>
  </si>
  <si>
    <t>助力农村危房改造任务完成率</t>
  </si>
  <si>
    <t>专项资金管理办法等政策制度科学、合理</t>
  </si>
  <si>
    <t>专项资金管理办法等政策制度科学、合理性</t>
  </si>
  <si>
    <t>政策稳定并能持续实施</t>
  </si>
  <si>
    <t>与其他政策协同</t>
  </si>
  <si>
    <t>与其他政策协同　</t>
  </si>
  <si>
    <t>2026年伤残恤金</t>
  </si>
  <si>
    <t>工资福利发放事业人数</t>
  </si>
  <si>
    <t>1.00</t>
  </si>
  <si>
    <t>人</t>
  </si>
  <si>
    <t>反映部门（单位）实际发放事业编制人员数量。发放伤残抚恤金</t>
  </si>
  <si>
    <t>完成支付伤残人员抚恤金</t>
  </si>
  <si>
    <t>保障足额支付伤残人员抚恤金</t>
  </si>
  <si>
    <t>按时支付伤残人员抚恤金</t>
  </si>
  <si>
    <t>伤残抚恤金支付及时性</t>
  </si>
  <si>
    <t>保障伤残人员权益</t>
  </si>
  <si>
    <t>伤残抚恤金反映部门运转情况，主要是保障伤残人员权益.</t>
  </si>
  <si>
    <t>伤残人员满意度</t>
  </si>
  <si>
    <t>反映部门伤残人员对抚恤金发放的满意程度。</t>
  </si>
  <si>
    <t>2025年结转2026年项目，根据省农信社放款规模测算当年度需省市级财政支付贴息补助和风险补偿资金额对贷款农户进行补助工作，组织对有需求并具备偿还能力的农户给予每户优惠贷款扶持，按时足额发放贷款户风险补偿金，正常提供贷款贴息补助。</t>
  </si>
  <si>
    <t>关于下达2024年农村危房改造贷款贴息和风险补偿补助资金</t>
  </si>
  <si>
    <t>农户省市级贴息补助资金支付率</t>
  </si>
  <si>
    <t xml:space="preserve">空项目北起民安路，南至东川南收费站，长约2KM，占地约60亩，项目包含1.8KM荧光跑道、绿化工程、智慧驿站、城市家具、大桥量化及配套设施工程。总投资约950万元。项目于2023年8月24日完成工程竣工预验收，2023年12月13日完成竣工验收，已完成审核定案。根据《东川区东起路生态廊道建设项目施工合同》、《审核定案表》，申请2026年纳入预算解决工程欠款申请东川区东起路生态廊道建设项目经费3446277.43元。 </t>
  </si>
  <si>
    <t>还款进度</t>
  </si>
  <si>
    <t>还款期限</t>
  </si>
  <si>
    <t>工程施工方年度上访或信访次数</t>
  </si>
  <si>
    <t>次</t>
  </si>
  <si>
    <t>工程施工方满意度</t>
  </si>
  <si>
    <t>2026年度计划还款数</t>
  </si>
  <si>
    <t>344.627743万元</t>
  </si>
  <si>
    <t>根据《昆明市东川区人民政府关于将四方地片区棚户区（城中村）改造项目政府购买服务资金列入区级财政预算的批复》、东川区四方地片区棚户区（城中村）改造项目政府购买服务合同约定政府支出责任明细表，申请支付2026年应付资金8,991,300.00元。通过棚户区改造，从而提高四方地工业园区居民生活质量，彻底落实科学发展观和可持续发展重要思想，四方地工业园区棚户区改造项目符合园区发展需要，符合居民要求。</t>
  </si>
  <si>
    <t>改造安置户数</t>
  </si>
  <si>
    <t>450</t>
  </si>
  <si>
    <t>东川区四方地片区棚户区改造项目改造安置户数</t>
  </si>
  <si>
    <t>购买服务资金到位后支付进度</t>
  </si>
  <si>
    <t>拆迁补偿协议和合同约定</t>
  </si>
  <si>
    <t>居民居住环境改善</t>
  </si>
  <si>
    <t>环境改善情况</t>
  </si>
  <si>
    <t>可持续影响</t>
  </si>
  <si>
    <t>及时化解拖欠的欠款</t>
  </si>
  <si>
    <t>可持续性</t>
  </si>
  <si>
    <t>服务对象满意度≥95%</t>
  </si>
  <si>
    <t>2026年政府约定应付项目资金</t>
  </si>
  <si>
    <t>899.13</t>
  </si>
  <si>
    <t>2026年政府约定应付项目资金数</t>
  </si>
  <si>
    <t>该项目位于东川区铜都街道，改造范围南起兴达路、北至新桥河，西起龙东格公路，东到东起路，约8平方公里，对主城区市府街、文苑巷等24条城市道路进行提升改造。该工程总投资约71422.3万元元，资金筹措方式为政府投资与银行贷款相结合的方式（ppp合作方式）。项目2018年12月底全部完成道路改造。2026年度政府预定支付9505万元可行性缺口补助。2019年至2025年累计支付可行性缺口补助金额8545万元，2019年至2025年累计未支付可行性缺口补助金额43096.6万元。2026年总体目标：申请以往年度累计未支付资金和2026年度政府预定支付资金共计52601.6万元。
    项目实施后，对项目影响区一带的文化、教育、卫生事业将会产生巨大的影响。道路的建设，会带动城市化进程，将会促进当地文化、教育、卫生事业的发展。当地经济的蓬勃发展必然带动当地各项事业的发展，居民的收入不断增加，生活水平得到提高，从而文化、教育、卫生事业也会有长足的发展，居民居住环境、卫生水平也会在短期内得到提高。</t>
  </si>
  <si>
    <t>春晓路、桂苑街等24条道路的提升改造</t>
  </si>
  <si>
    <t>24</t>
  </si>
  <si>
    <t>条</t>
  </si>
  <si>
    <t>完成春晓路、桂苑街等24条道路设施维护、检修、保养等工作。</t>
  </si>
  <si>
    <t>运营服务质量</t>
  </si>
  <si>
    <t>对运营维护中出现的问题做到及时排查、及时了解、及时上报、及时处理，排查率达95%以上。</t>
  </si>
  <si>
    <t>财政资金按效付费及时率</t>
  </si>
  <si>
    <t>财政资金到位后支付及时率。</t>
  </si>
  <si>
    <t>提供工作岗位带动就业</t>
  </si>
  <si>
    <t>管养维护工作带动当地居民的就业需求，提供一定的就业岗位，为居民增收创造一定条件。社会效益指标：通过市政基础设施高效快捷的管养维护，提升了城市居民的生活水平，提升了城市总体形象，完善了城市功能。</t>
  </si>
  <si>
    <t>改善城市人居生态环境</t>
  </si>
  <si>
    <t>项目实施后，未来10年内城市人居环境持续改善。</t>
  </si>
  <si>
    <t>东川区人民群众满意度</t>
  </si>
  <si>
    <t>问卷调查城市人居环境提升改造社会公众满意度。</t>
  </si>
  <si>
    <t>以往年度累积未付项目款金额</t>
  </si>
  <si>
    <t>52601.6</t>
  </si>
  <si>
    <t>截止2025年累积人居环境提升改造项目金欠款</t>
  </si>
  <si>
    <t>根据《昆明市财政局 昆明市住房和城乡建设局关于提前下达2026年农村危房改造补助资金的通知》（昆财建〔2025〕143号）要求，提前下达东川区2026年农村危房改造补助资金3.2万元。</t>
  </si>
  <si>
    <t>补助农户数</t>
  </si>
  <si>
    <t>标准控制：资金补助对象、补助标准</t>
  </si>
  <si>
    <t>资金兑付及时性</t>
  </si>
  <si>
    <t>补助对象满意度</t>
  </si>
  <si>
    <t>补助金额</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</si>
  <si>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</si>
  <si>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</si>
  <si>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</si>
  <si>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</si>
  <si>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</si>
  <si>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</si>
  <si>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</si>
  <si>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</si>
  <si>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</si>
  <si>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</si>
  <si>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</si>
  <si>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</si>
  <si>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</si>
  <si>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</si>
  <si>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</si>
  <si>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公务用车运行维护</t>
  </si>
  <si>
    <t>车辆加油、添加燃料服务</t>
  </si>
  <si>
    <t>车辆维修和保养服务</t>
  </si>
  <si>
    <t>机动车保险服务</t>
  </si>
  <si>
    <t>打印机</t>
  </si>
  <si>
    <t>A4黑白打印机</t>
  </si>
  <si>
    <t>多功能一体机</t>
  </si>
  <si>
    <t>复印纸</t>
  </si>
  <si>
    <t>碎纸机</t>
  </si>
  <si>
    <t>台试计算机</t>
  </si>
  <si>
    <t>台式计算机</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</si>
  <si>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</si>
  <si>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</si>
  <si>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</si>
  <si>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</si>
  <si>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</si>
  <si>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</si>
  <si>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</si>
  <si>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</si>
  <si>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A1803 社会保险服务</t>
  </si>
  <si>
    <t>A 公共服务</t>
  </si>
  <si>
    <t>B1101 维修保养服务</t>
  </si>
  <si>
    <t>B 政府履职辅助性服务</t>
  </si>
  <si>
    <t>B1107 其他适合通过市场化方式提供的后勤服务</t>
  </si>
  <si>
    <t>预算09-1表</t>
  </si>
  <si>
    <t>单位名称（项目）</t>
  </si>
  <si>
    <t>地区</t>
  </si>
  <si>
    <t>备注:昆明市东川区住房和城乡建设局2026年度无2026年对下转移支付预算表支出情况，此表无数据。</t>
  </si>
  <si>
    <t>预算09-2表</t>
  </si>
  <si>
    <t>备注:昆明市东川区住房和城乡建设局2026年度无2026年对下转移支付绩效目标表支出情况，此表无数据。</t>
  </si>
  <si>
    <t xml:space="preserve">预算10表
</t>
  </si>
  <si>
    <t>资产类别</t>
  </si>
  <si>
    <t>资产分类代码.名称</t>
  </si>
  <si>
    <t>资产名称</t>
  </si>
  <si>
    <t>计量单位</t>
  </si>
  <si>
    <t>财政部门批复数（元）</t>
  </si>
  <si>
    <t>单价</t>
  </si>
  <si>
    <t>金额</t>
  </si>
  <si>
    <t>备注:昆明市东川区住房和城乡建设局2026年度无2026年新增资产配置预算表支出情况，此表无数据。</t>
  </si>
  <si>
    <t>预算11表</t>
  </si>
  <si>
    <t>上级补助</t>
  </si>
  <si>
    <t>备注:昆明市东川区住房和城乡建设局2026年度无2026年上级补助项目支出预算表支出情况，此表无数据。</t>
  </si>
  <si>
    <t>预算12表</t>
  </si>
  <si>
    <t>项目级次</t>
  </si>
  <si>
    <t>114 对个人和家庭的补助</t>
  </si>
  <si>
    <t>本级</t>
  </si>
  <si>
    <t>311 专项业务类</t>
  </si>
  <si>
    <t>312 民生类</t>
  </si>
  <si>
    <t>026农村危房改造补助资金</t>
  </si>
  <si>
    <t>上级</t>
  </si>
  <si>
    <t/>
  </si>
  <si>
    <t>预算6表</t>
  </si>
  <si>
    <t>部门编码</t>
  </si>
  <si>
    <t>部门名称</t>
  </si>
  <si>
    <t>内容</t>
  </si>
  <si>
    <t>说明</t>
  </si>
  <si>
    <t>部门总体目标</t>
  </si>
  <si>
    <t>部门职责</t>
  </si>
  <si>
    <t>（一）承担规范住房和城乡建设秩序的责任。负责贯彻执行党和国家、省、市有关住房和城乡建设事业的法律、法规、规章及相关政策，拟订全区住房和城乡建设事业的规范性文件、产业政策及中长期发展规划、年度建设计划，并组织实施；负责审批权限范围内的城市建设计划、初步设计审查、施工图设计文件审查、施工许可及工程竣工验收备案；统一管理城市建设和城乡维护资金；会同有关部门拟订全区城镇建设资金项目投资计划并组织实施。
（二）承担推进建筑节能、城镇减排、城镇排水和污水处理的责任。负责全区城市排水行政管理工作；负责城镇排水监督管理及排水许可审批工作；负责城市排水监测工作；会同有关部门拟订建筑节能、城镇排水和污水处理的计划并监督实施。
（三）承担规范全区房地产市场秩序、监督管理房地产市场的责任。负责权限范围内的商品房预售许可和房产交易管理；拟订房地产行业发展规划和行业政策；拟订房地产开发、房屋租赁、房屋面积管理、房地产估价与经纪管理、物业管理、房屋征收拆迁的规范性文件及相关政策并监督执行；会同或配合有关部门拟订房地产市场监督管理规定并监督执行；组织推进住宅产业现代化工作。 
（四）承担住房制度改革的责任。贯彻执行党和国家、省、市有关住房改革法律、法规、规章及相关政策；拟订全区住房制度改革规定并组织实施。</t>
  </si>
  <si>
    <t>根据三定方案归纳</t>
  </si>
  <si>
    <t>将认真贯彻“创新、协调、绿色、开放、共享”五大发展理念，按照区委“11311”工作思路，紧扣“两示范一枢纽一中心”发展定位，坚持以规划为引领，重点突破两个方面，一是城市基础设施建设提质，二是城市资源利用增效，力争用三年的时间，争取实现区委提出”东拓西扩、南延北展、中部提质、整体推进”，打造我区山水一体的健康运动生态山地特色精品之城，不断提高我区新型城镇化水平和居民生活质量目标。</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</si>
  <si>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</si>
  <si>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</si>
  <si>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</si>
  <si>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</si>
  <si>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</si>
  <si>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</si>
  <si>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纳入预算金额（元）</t>
  </si>
  <si>
    <t>总额</t>
  </si>
  <si>
    <t>财政拨款</t>
  </si>
  <si>
    <t>其他资金</t>
  </si>
  <si>
    <t>承担规范住房和城乡建设秩序的责任。负责贯彻执行党和国家、省、市有关住房和城乡建设事业的法律、法规、规章及相关政策，拟订全区住房和城乡建设事业的规范性文件、产业政策及中长期发展规划年度建设计划并组织实施</t>
  </si>
  <si>
    <t>该项目位于东川区铜都街道，改造范围东至东起路，南至 兴达路，西至龙东格公路，北至新桥河，约8平方公里，对主城区市府街、文苑巷、白云街、桂苑街、碧云街、集义路、团结路、春晓路、炎山路、石羊路、驼峰路、白玉路、通宝路、东海路、团结路辅路，通达路、入城口通道、金水街、金沙路、白云街南段、兴玉路进行改造</t>
  </si>
  <si>
    <t>为认真贯彻落实省、市工业园区建设工作的相关政策和会议精神，彻底解决四方地工业园区建设用地矛盾和手续发展需要，改善园区周边居民居住环境，保障人民群众生命财产安全，依据相关法律法规，经区委、区政府研究决定，将四方地工业园区核心区范围内450户1370人进行改造搬迁。通过棚户区改造，从而提高四方地工业园区居民生活质量。</t>
  </si>
  <si>
    <t>区住房和城乡建设局基本支出——人员经费</t>
  </si>
  <si>
    <t>承担规范住房和城乡建设秩序的责任。负责贯彻执行党和国家、省、市有关住房和城乡建设事业的法律、法规、规章及相关政策，拟订全区住房和城乡建设事业的规范性文件、产业政策及中长期发展规划、年度建设计划，并组织实施；负责审批权限范围内的城市建设计划、初步设计审查、施工图设计文件审查、施工许可及工程竣工验收备案；统一管理城市建设和城乡维护资金；会同有关部门拟订全区城镇建设资金项目投资计划并组织实施。</t>
  </si>
  <si>
    <t>区住房和城乡建设局基本支出——公用经费</t>
  </si>
  <si>
    <t>员工伤残抚恤金</t>
  </si>
  <si>
    <t>项目北起民安路，南至东川南收费站，长约2KM，占地约60亩，项目包含1.8KM荧光跑道、绿化工程、智慧驿站、城市家具、大桥量化及配套设施工程。总投资约950万元。
项目于2023年8月24日完成工程竣工预验收，2023年12月13日完成竣工验收，已完成审核定案。</t>
  </si>
  <si>
    <t>主要对东川区6个集镇一体化污水处理站、村级24座一体化处理设施进行运维管理，运维资金拟安排用作运维考核资金、设备维修更换及管网完善修复等。</t>
  </si>
  <si>
    <t>东川区市府街3号历史建筑和市府街8号文物危房修缮加固</t>
  </si>
  <si>
    <t>铜都滇池水务有限公司污水处理设施建设和运营费用</t>
  </si>
  <si>
    <t>2026年农村危房改造补助资金</t>
  </si>
  <si>
    <t xml:space="preserve"> </t>
  </si>
  <si>
    <t>三、部门整体支出绩效指标</t>
  </si>
  <si>
    <t>绩效指标</t>
  </si>
  <si>
    <t>评（扣）分标准</t>
  </si>
  <si>
    <t>绩效指标设定依据及指标值数据来源</t>
  </si>
  <si>
    <t xml:space="preserve">二级指标 </t>
  </si>
  <si>
    <t>建筑业总产值增速（不变价）</t>
  </si>
  <si>
    <t>东川区住建局职能职责、2026年工作计划</t>
  </si>
  <si>
    <t>反映建筑业总产值增速情况</t>
  </si>
  <si>
    <t>项目包装</t>
  </si>
  <si>
    <t>项目包装数量</t>
  </si>
  <si>
    <t>项目投资</t>
  </si>
  <si>
    <t>39072</t>
  </si>
  <si>
    <t>项目投资额</t>
  </si>
  <si>
    <t>商品房销售面积增速</t>
  </si>
  <si>
    <t>-25</t>
  </si>
  <si>
    <t>一般工程一次性验收合格率</t>
  </si>
  <si>
    <t>98</t>
  </si>
  <si>
    <t>资金支付起止时间</t>
  </si>
  <si>
    <t>资金支付时限</t>
  </si>
  <si>
    <t>城市人居环境提升情况</t>
  </si>
  <si>
    <t>城市人居环境提升改造合同</t>
  </si>
  <si>
    <t>反映城市人居环境提升情况</t>
  </si>
  <si>
    <t>服务对象满意情况</t>
  </si>
  <si>
    <t>问卷调查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</si>
</sst>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76">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Fill="1" applyBorder="1" applyAlignment="1" applyProtection="1">
      <alignment horizontal="left"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left" vertical="center"/>
    </xf>
    <xf numFmtId="0" fontId="2" fillId="0" borderId="1" xfId="0" applyFont="1" applyFill="1" applyBorder="1" applyAlignment="1" applyProtection="1">
      <alignment horizontal="left" vertical="center"/>
    </xf>
    <xf numFmtId="4" fontId="2" fillId="0" borderId="1" xfId="0" applyNumberFormat="1" applyFont="1" applyFill="1" applyBorder="1" applyAlignment="1" applyProtection="1">
      <alignment horizontal="right" vertical="center"/>
      <protection locked="0"/>
    </xf>
    <xf numFmtId="49" fontId="2" fillId="0" borderId="1" xfId="0" applyNumberFormat="1" applyFont="1" applyFill="1" applyBorder="1" applyAlignment="1" applyProtection="1">
      <alignment horizontal="left" vertical="center" wrapText="1"/>
    </xf>
    <xf numFmtId="0" fontId="5" fillId="0" borderId="1" xfId="0" applyFont="1" applyFill="1" applyBorder="1" applyAlignment="1" applyProtection="1"/>
    <xf numFmtId="4" fontId="2" fillId="0" borderId="1" xfId="0" applyNumberFormat="1" applyFont="1" applyFill="1" applyBorder="1" applyAlignment="1" applyProtection="1">
      <alignment horizontal="right" vertical="center"/>
    </xf>
    <xf numFmtId="49" fontId="7" fillId="0" borderId="1" xfId="50" applyFont="1" applyFill="1">
      <alignment horizontal="left" vertical="center" wrapText="1"/>
    </xf>
    <xf numFmtId="49" fontId="2" fillId="0" borderId="1" xfId="0" applyNumberFormat="1" applyFont="1" applyFill="1" applyBorder="1" applyAlignment="1" applyProtection="1">
      <alignment horizontal="left" vertical="center" wrapText="1"/>
    </xf>
    <xf numFmtId="49" fontId="7" fillId="0" borderId="1" xfId="50" applyFont="1">
      <alignment horizontal="left" vertical="center" wrapText="1"/>
    </xf>
    <xf numFmtId="4" fontId="2" fillId="0" borderId="1" xfId="0" applyNumberFormat="1" applyFont="1" applyFill="1" applyBorder="1" applyAlignment="1" applyProtection="1">
      <alignment horizontal="right" vertical="center"/>
    </xf>
    <xf numFmtId="0" fontId="6" fillId="0" borderId="1" xfId="0"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0" fillId="0" borderId="0" xfId="0" applyFill="1" applyBorder="1" applyAlignment="1" applyProtection="1">
      <alignment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2" fillId="0" borderId="1" xfId="0" applyFont="1" applyFill="1" applyBorder="1" applyAlignment="1" applyProtection="1">
      <alignment horizontal="left" vertical="center"/>
      <protection locked="0"/>
    </xf>
    <xf numFmtId="4" fontId="2" fillId="0" borderId="1" xfId="0" applyNumberFormat="1" applyFont="1" applyFill="1" applyBorder="1" applyAlignment="1" applyProtection="1">
      <alignment horizontal="right" vertical="center" wrapText="1"/>
      <protection locked="0"/>
    </xf>
    <xf numFmtId="4" fontId="2" fillId="0" borderId="1" xfId="0" applyNumberFormat="1" applyFont="1" applyBorder="1" applyAlignment="1" applyProtection="1">
      <alignment horizontal="right" vertical="center" wrapText="1"/>
      <protection locked="0"/>
    </xf>
    <xf numFmtId="49" fontId="7" fillId="0" borderId="1" xfId="50" applyNumberFormat="1" applyFont="1" applyFill="1" applyBorder="1">
      <alignment horizontal="left" vertical="center" wrapText="1"/>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0" fillId="0" borderId="0" xfId="0" applyFont="1" applyFill="1" applyBorder="1"/>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pplyProtection="1">
      <alignment horizontal="center" vertical="center" wrapText="1"/>
      <protection locked="0"/>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xf>
    <xf numFmtId="0" fontId="3" fillId="0" borderId="1" xfId="0" applyFont="1" applyBorder="1" applyAlignment="1" applyProtection="1">
      <alignment horizontal="center" vertical="center"/>
      <protection locked="0"/>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4" fontId="7" fillId="0" borderId="1" xfId="51" applyNumberFormat="1" applyFont="1" applyBorder="1">
      <alignment horizontal="right" vertical="center"/>
    </xf>
    <xf numFmtId="4" fontId="2" fillId="0" borderId="1" xfId="0" applyNumberFormat="1" applyFont="1" applyBorder="1" applyAlignment="1">
      <alignment horizontal="right" vertical="center" wrapText="1"/>
    </xf>
    <xf numFmtId="0" fontId="2" fillId="0" borderId="1"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0" borderId="0" xfId="0" applyFont="1" applyFill="1" applyBorder="1" applyAlignment="1" applyProtection="1">
      <alignment horizontal="center" vertical="center" wrapText="1"/>
      <protection locked="0"/>
    </xf>
    <xf numFmtId="0" fontId="10" fillId="0" borderId="0" xfId="0" applyFont="1" applyFill="1" applyBorder="1" applyProtection="1">
      <protection locked="0"/>
    </xf>
    <xf numFmtId="0" fontId="10" fillId="0" borderId="0" xfId="0" applyFont="1" applyFill="1" applyBorder="1"/>
    <xf numFmtId="0" fontId="2" fillId="0"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right"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right" vertical="center"/>
      <protection locked="0"/>
    </xf>
    <xf numFmtId="0" fontId="3" fillId="0" borderId="1" xfId="0" applyFont="1" applyFill="1" applyBorder="1" applyAlignment="1" applyProtection="1">
      <alignment horizontal="right" vertical="center" wrapText="1"/>
      <protection locked="0"/>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3" fontId="2" fillId="0" borderId="1" xfId="0" applyNumberFormat="1" applyFont="1" applyFill="1" applyBorder="1" applyAlignment="1" applyProtection="1">
      <alignment horizontal="right" vertical="center"/>
      <protection locked="0"/>
    </xf>
    <xf numFmtId="4" fontId="2" fillId="0" borderId="1" xfId="0" applyNumberFormat="1" applyFont="1" applyFill="1" applyBorder="1" applyAlignment="1" applyProtection="1">
      <alignment horizontal="right" vertical="center"/>
      <protection locked="0"/>
    </xf>
    <xf numFmtId="0" fontId="2" fillId="0" borderId="1" xfId="0" applyFont="1" applyFill="1" applyBorder="1" applyAlignment="1">
      <alignment horizontal="center" vertical="center"/>
    </xf>
    <xf numFmtId="0" fontId="2" fillId="0" borderId="1" xfId="0" applyFont="1" applyFill="1" applyBorder="1" applyAlignment="1" applyProtection="1">
      <alignment horizontal="left"/>
      <protection locked="0"/>
    </xf>
    <xf numFmtId="0" fontId="2" fillId="0" borderId="1" xfId="0" applyFont="1" applyFill="1" applyBorder="1" applyAlignment="1">
      <alignment horizontal="left"/>
    </xf>
    <xf numFmtId="0" fontId="2" fillId="0"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Fill="1" applyBorder="1" applyAlignment="1">
      <alignment vertical="center" wrapText="1"/>
    </xf>
    <xf numFmtId="0" fontId="2" fillId="0"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pplyProtection="1">
      <alignment horizontal="center" vertical="center"/>
      <protection locked="0"/>
    </xf>
    <xf numFmtId="0" fontId="5" fillId="0" borderId="8" xfId="0" applyFont="1" applyFill="1" applyBorder="1" applyAlignment="1">
      <alignment horizontal="center" vertical="center" wrapText="1"/>
    </xf>
    <xf numFmtId="0" fontId="3" fillId="0" borderId="7" xfId="0" applyFont="1" applyFill="1" applyBorder="1" applyAlignment="1" applyProtection="1">
      <alignment horizontal="center" vertical="center"/>
      <protection locked="0"/>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2" fillId="0" borderId="1" xfId="0" applyFont="1" applyBorder="1" applyAlignment="1">
      <alignment vertical="center" wrapText="1"/>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0" fontId="5" fillId="0" borderId="1" xfId="0" applyFont="1" applyFill="1" applyBorder="1" applyAlignment="1" applyProtection="1">
      <alignment horizontal="center" vertical="center"/>
      <protection locked="0"/>
    </xf>
    <xf numFmtId="49" fontId="5" fillId="0" borderId="1" xfId="0" applyNumberFormat="1" applyFont="1" applyFill="1" applyBorder="1" applyAlignment="1" applyProtection="1">
      <alignment horizontal="center" vertical="center"/>
      <protection locked="0"/>
    </xf>
    <xf numFmtId="0" fontId="5" fillId="0" borderId="1" xfId="0" applyFont="1" applyFill="1" applyBorder="1" applyAlignment="1">
      <alignment horizontal="center" vertical="center"/>
    </xf>
    <xf numFmtId="176" fontId="7" fillId="0" borderId="1" xfId="0" applyNumberFormat="1" applyFont="1" applyFill="1" applyBorder="1" applyAlignment="1">
      <alignment horizontal="right" vertical="center"/>
    </xf>
    <xf numFmtId="0" fontId="2" fillId="0" borderId="1" xfId="0"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vertical="center" wrapText="1" indent="2"/>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Fill="1" applyBorder="1" applyAlignment="1">
      <alignment horizontal="left" vertical="center" wrapText="1" indent="1"/>
    </xf>
    <xf numFmtId="0" fontId="2" fillId="0" borderId="1" xfId="0" applyNumberFormat="1" applyFont="1" applyFill="1" applyBorder="1" applyAlignment="1">
      <alignment horizontal="left" vertical="center" wrapText="1"/>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2" fillId="0" borderId="1" xfId="0" applyFont="1" applyBorder="1" applyAlignment="1">
      <alignment horizontal="left" vertical="center"/>
    </xf>
    <xf numFmtId="49" fontId="7" fillId="0" borderId="1" xfId="50" applyNumberFormat="1" applyFont="1" applyBorder="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10" fillId="0" borderId="0" xfId="0" applyFont="1" applyBorder="1"/>
    <xf numFmtId="0" fontId="10" fillId="0" borderId="0" xfId="0" applyFont="1" applyBorder="1" applyProtection="1">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0"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3" fillId="2" borderId="0" xfId="0" applyFont="1" applyFill="1" applyBorder="1" applyAlignment="1" applyProtection="1">
      <alignment horizontal="right" vertical="center" wrapText="1"/>
      <protection locked="0"/>
    </xf>
    <xf numFmtId="0" fontId="10" fillId="0" borderId="0" xfId="0" applyFont="1" applyFill="1" applyBorder="1" applyAlignment="1">
      <alignment horizontal="left" vertical="center"/>
    </xf>
    <xf numFmtId="0" fontId="16" fillId="0" borderId="1" xfId="0" applyFont="1" applyFill="1" applyBorder="1" applyAlignment="1" applyProtection="1">
      <alignment horizontal="center" vertical="center" wrapText="1"/>
      <protection locked="0"/>
    </xf>
    <xf numFmtId="0" fontId="16" fillId="0" borderId="1" xfId="0" applyFont="1" applyFill="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0" borderId="5" xfId="0" applyFont="1" applyFill="1" applyBorder="1" applyAlignment="1">
      <alignment horizontal="center" vertical="center"/>
    </xf>
    <xf numFmtId="0" fontId="16" fillId="0" borderId="2" xfId="0" applyFont="1" applyFill="1" applyBorder="1" applyAlignment="1" applyProtection="1">
      <alignment horizontal="center" vertical="center"/>
      <protection locked="0"/>
    </xf>
    <xf numFmtId="0" fontId="16" fillId="0" borderId="3"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protection locked="0"/>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7" xfId="0" applyFont="1" applyFill="1" applyBorder="1" applyAlignment="1" applyProtection="1">
      <alignment horizontal="center" vertical="center" wrapText="1"/>
      <protection locked="0"/>
    </xf>
    <xf numFmtId="0" fontId="16" fillId="0" borderId="7" xfId="0" applyFont="1" applyFill="1" applyBorder="1" applyAlignment="1" applyProtection="1">
      <alignment horizontal="center" vertical="center"/>
      <protection locked="0"/>
    </xf>
    <xf numFmtId="0" fontId="16" fillId="0" borderId="1" xfId="0"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0" fontId="2" fillId="0" borderId="2" xfId="0" applyFont="1" applyFill="1" applyBorder="1" applyAlignment="1">
      <alignment horizontal="center" vertical="center" wrapText="1"/>
    </xf>
    <xf numFmtId="0" fontId="3" fillId="0" borderId="5"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2" fillId="0" borderId="7" xfId="0" applyFont="1" applyFill="1" applyBorder="1" applyAlignment="1">
      <alignment horizontal="left" vertical="center"/>
    </xf>
    <xf numFmtId="0" fontId="2" fillId="0" borderId="12" xfId="0" applyFont="1" applyFill="1" applyBorder="1" applyAlignment="1">
      <alignment horizontal="left" vertical="center"/>
    </xf>
    <xf numFmtId="0" fontId="2" fillId="0" borderId="12" xfId="0" applyFont="1" applyFill="1" applyBorder="1" applyAlignment="1">
      <alignment horizontal="right" vertical="center"/>
    </xf>
    <xf numFmtId="0" fontId="2" fillId="0" borderId="12" xfId="0" applyFont="1" applyFill="1" applyBorder="1" applyAlignment="1" applyProtection="1">
      <alignment horizontal="right" vertical="center"/>
      <protection locked="0"/>
    </xf>
    <xf numFmtId="0" fontId="2" fillId="0" borderId="1" xfId="0" applyFont="1" applyFill="1" applyBorder="1" applyAlignment="1">
      <alignment horizontal="center" vertical="center"/>
    </xf>
    <xf numFmtId="0" fontId="10" fillId="0" borderId="1" xfId="0" applyFont="1" applyFill="1" applyBorder="1" applyAlignment="1" applyProtection="1">
      <alignment vertical="top" wrapText="1"/>
      <protection locked="0"/>
    </xf>
    <xf numFmtId="0" fontId="2" fillId="2" borderId="0" xfId="0" applyFont="1" applyFill="1" applyBorder="1" applyAlignment="1" applyProtection="1">
      <alignment horizontal="right" vertical="center" wrapText="1"/>
      <protection locked="0"/>
    </xf>
    <xf numFmtId="0" fontId="2" fillId="0" borderId="0" xfId="0" applyFont="1" applyFill="1" applyBorder="1" applyAlignment="1">
      <alignment horizontal="right" vertical="center"/>
    </xf>
    <xf numFmtId="0" fontId="2" fillId="0" borderId="1" xfId="0" applyFont="1" applyFill="1" applyBorder="1" applyAlignment="1" applyProtection="1">
      <alignment vertical="center" wrapText="1"/>
      <protection locked="0"/>
    </xf>
    <xf numFmtId="0" fontId="2" fillId="0" borderId="1" xfId="0" applyFont="1" applyFill="1" applyBorder="1" applyAlignment="1" applyProtection="1">
      <alignment vertical="center"/>
      <protection locked="0"/>
    </xf>
    <xf numFmtId="0" fontId="2" fillId="0" borderId="1" xfId="0" applyFont="1" applyFill="1" applyBorder="1" applyAlignment="1">
      <alignment horizontal="left" vertical="center"/>
    </xf>
    <xf numFmtId="0" fontId="17" fillId="0" borderId="1" xfId="0" applyFont="1" applyFill="1" applyBorder="1" applyAlignment="1">
      <alignment horizontal="center" vertical="center"/>
    </xf>
    <xf numFmtId="0" fontId="2" fillId="0" borderId="1" xfId="0" applyFont="1" applyBorder="1" applyAlignment="1" applyProtection="1">
      <alignment horizontal="left" vertical="center" wrapText="1"/>
      <protection locked="0"/>
    </xf>
    <xf numFmtId="0" fontId="2" fillId="0" borderId="1" xfId="0" applyFont="1" applyBorder="1" applyAlignment="1" quotePrefix="1">
      <alignment vertical="center" wrapText="1"/>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topLeftCell="A24" workbookViewId="0">
      <selection activeCell="A42" sqref="A42"/>
    </sheetView>
  </sheetViews>
  <sheetFormatPr defaultColWidth="8.57407407407407" defaultRowHeight="12.75" customHeight="1" outlineLevelCol="3"/>
  <cols>
    <col min="1" max="4" width="41" customWidth="1"/>
  </cols>
  <sheetData>
    <row r="1" ht="15" customHeight="1" spans="1:4">
      <c r="A1" s="232"/>
      <c r="B1" s="232"/>
      <c r="C1" s="232"/>
      <c r="D1" s="269" t="s">
        <v>0</v>
      </c>
    </row>
    <row r="2" ht="41.25" customHeight="1" spans="1:4">
      <c r="A2" s="95" t="str">
        <f>"2026"&amp;"年部门财务收支预算总表"</f>
        <v>2026年部门财务收支预算总表</v>
      </c>
      <c r="B2" s="73"/>
      <c r="C2" s="73"/>
      <c r="D2" s="73"/>
    </row>
    <row r="3" ht="17.25" customHeight="1" spans="1:4">
      <c r="A3" s="98" t="s">
        <v>1</v>
      </c>
      <c r="B3" s="233"/>
      <c r="C3" s="73"/>
      <c r="D3" s="270" t="s">
        <v>2</v>
      </c>
    </row>
    <row r="4" ht="23.25" customHeight="1" spans="1:4">
      <c r="A4" s="234" t="s">
        <v>3</v>
      </c>
      <c r="B4" s="235"/>
      <c r="C4" s="234" t="s">
        <v>4</v>
      </c>
      <c r="D4" s="235"/>
    </row>
    <row r="5" ht="24" customHeight="1" spans="1:4">
      <c r="A5" s="234" t="s">
        <v>5</v>
      </c>
      <c r="B5" s="234" t="s">
        <v>6</v>
      </c>
      <c r="C5" s="234" t="s">
        <v>7</v>
      </c>
      <c r="D5" s="234" t="s">
        <v>6</v>
      </c>
    </row>
    <row r="6" ht="17.25" customHeight="1" spans="1:4">
      <c r="A6" s="271" t="s">
        <v>8</v>
      </c>
      <c r="B6" s="188">
        <v>103977473.79</v>
      </c>
      <c r="C6" s="271" t="s">
        <v>9</v>
      </c>
      <c r="D6" s="188"/>
    </row>
    <row r="7" ht="17.25" customHeight="1" spans="1:4">
      <c r="A7" s="271" t="s">
        <v>10</v>
      </c>
      <c r="B7" s="188">
        <v>5704000</v>
      </c>
      <c r="C7" s="271" t="s">
        <v>11</v>
      </c>
      <c r="D7" s="188"/>
    </row>
    <row r="8" ht="17.25" customHeight="1" spans="1:4">
      <c r="A8" s="271" t="s">
        <v>12</v>
      </c>
      <c r="B8" s="188"/>
      <c r="C8" s="272" t="s">
        <v>13</v>
      </c>
      <c r="D8" s="188"/>
    </row>
    <row r="9" ht="17.25" customHeight="1" spans="1:4">
      <c r="A9" s="271" t="s">
        <v>14</v>
      </c>
      <c r="B9" s="188"/>
      <c r="C9" s="272" t="s">
        <v>15</v>
      </c>
      <c r="D9" s="188"/>
    </row>
    <row r="10" ht="17.25" customHeight="1" spans="1:4">
      <c r="A10" s="271" t="s">
        <v>16</v>
      </c>
      <c r="B10" s="188"/>
      <c r="C10" s="272" t="s">
        <v>17</v>
      </c>
      <c r="D10" s="188"/>
    </row>
    <row r="11" ht="17.25" customHeight="1" spans="1:4">
      <c r="A11" s="271" t="s">
        <v>18</v>
      </c>
      <c r="B11" s="188"/>
      <c r="C11" s="272" t="s">
        <v>19</v>
      </c>
      <c r="D11" s="188"/>
    </row>
    <row r="12" ht="17.25" customHeight="1" spans="1:4">
      <c r="A12" s="271" t="s">
        <v>20</v>
      </c>
      <c r="B12" s="188"/>
      <c r="C12" s="88" t="s">
        <v>21</v>
      </c>
      <c r="D12" s="188">
        <v>20000000</v>
      </c>
    </row>
    <row r="13" ht="17.25" customHeight="1" spans="1:4">
      <c r="A13" s="271" t="s">
        <v>22</v>
      </c>
      <c r="B13" s="188"/>
      <c r="C13" s="88" t="s">
        <v>23</v>
      </c>
      <c r="D13" s="188">
        <v>1934486.72</v>
      </c>
    </row>
    <row r="14" ht="17.25" customHeight="1" spans="1:4">
      <c r="A14" s="271" t="s">
        <v>24</v>
      </c>
      <c r="B14" s="188"/>
      <c r="C14" s="88" t="s">
        <v>25</v>
      </c>
      <c r="D14" s="188">
        <v>1013767.6</v>
      </c>
    </row>
    <row r="15" ht="17.25" customHeight="1" spans="1:4">
      <c r="A15" s="271" t="s">
        <v>26</v>
      </c>
      <c r="B15" s="188"/>
      <c r="C15" s="88" t="s">
        <v>27</v>
      </c>
      <c r="D15" s="188">
        <v>6088800</v>
      </c>
    </row>
    <row r="16" ht="17.25" customHeight="1" spans="1:4">
      <c r="A16" s="273"/>
      <c r="B16" s="188"/>
      <c r="C16" s="88" t="s">
        <v>28</v>
      </c>
      <c r="D16" s="188">
        <v>22700236.01</v>
      </c>
    </row>
    <row r="17" ht="17.25" customHeight="1" spans="1:4">
      <c r="A17" s="274"/>
      <c r="B17" s="188"/>
      <c r="C17" s="88" t="s">
        <v>29</v>
      </c>
      <c r="D17" s="188"/>
    </row>
    <row r="18" ht="17.25" customHeight="1" spans="1:4">
      <c r="A18" s="237"/>
      <c r="B18" s="136"/>
      <c r="C18" s="275" t="s">
        <v>30</v>
      </c>
      <c r="D18" s="136"/>
    </row>
    <row r="19" ht="17.25" customHeight="1" spans="1:4">
      <c r="A19" s="237"/>
      <c r="B19" s="136"/>
      <c r="C19" s="275" t="s">
        <v>31</v>
      </c>
      <c r="D19" s="136"/>
    </row>
    <row r="20" ht="17.25" customHeight="1" spans="1:4">
      <c r="A20" s="237"/>
      <c r="B20" s="136"/>
      <c r="C20" s="275" t="s">
        <v>32</v>
      </c>
      <c r="D20" s="136"/>
    </row>
    <row r="21" ht="17.25" customHeight="1" spans="1:4">
      <c r="A21" s="237"/>
      <c r="B21" s="136"/>
      <c r="C21" s="275" t="s">
        <v>33</v>
      </c>
      <c r="D21" s="136"/>
    </row>
    <row r="22" ht="17.25" customHeight="1" spans="1:4">
      <c r="A22" s="237"/>
      <c r="B22" s="136"/>
      <c r="C22" s="275" t="s">
        <v>34</v>
      </c>
      <c r="D22" s="136"/>
    </row>
    <row r="23" ht="17.25" customHeight="1" spans="1:4">
      <c r="A23" s="237"/>
      <c r="B23" s="136"/>
      <c r="C23" s="275" t="s">
        <v>35</v>
      </c>
      <c r="D23" s="136"/>
    </row>
    <row r="24" ht="17.25" customHeight="1" spans="1:4">
      <c r="A24" s="237"/>
      <c r="B24" s="136"/>
      <c r="C24" s="275" t="s">
        <v>36</v>
      </c>
      <c r="D24" s="136">
        <v>57944183.46</v>
      </c>
    </row>
    <row r="25" ht="17.25" customHeight="1" spans="1:4">
      <c r="A25" s="237"/>
      <c r="B25" s="136"/>
      <c r="C25" s="275" t="s">
        <v>37</v>
      </c>
      <c r="D25" s="136"/>
    </row>
    <row r="26" ht="17.25" customHeight="1" spans="1:4">
      <c r="A26" s="237"/>
      <c r="B26" s="136"/>
      <c r="C26" s="215" t="s">
        <v>38</v>
      </c>
      <c r="D26" s="136"/>
    </row>
    <row r="27" ht="17.25" customHeight="1" spans="1:4">
      <c r="A27" s="237"/>
      <c r="B27" s="136"/>
      <c r="C27" s="275" t="s">
        <v>39</v>
      </c>
      <c r="D27" s="136"/>
    </row>
    <row r="28" ht="16.5" customHeight="1" spans="1:4">
      <c r="A28" s="237"/>
      <c r="B28" s="136"/>
      <c r="C28" s="275" t="s">
        <v>40</v>
      </c>
      <c r="D28" s="136"/>
    </row>
    <row r="29" ht="16.5" customHeight="1" spans="1:4">
      <c r="A29" s="237"/>
      <c r="B29" s="136"/>
      <c r="C29" s="215" t="s">
        <v>41</v>
      </c>
      <c r="D29" s="136"/>
    </row>
    <row r="30" ht="17.25" customHeight="1" spans="1:4">
      <c r="A30" s="237"/>
      <c r="B30" s="136"/>
      <c r="C30" s="215" t="s">
        <v>42</v>
      </c>
      <c r="D30" s="136"/>
    </row>
    <row r="31" ht="17.25" customHeight="1" spans="1:4">
      <c r="A31" s="237"/>
      <c r="B31" s="136"/>
      <c r="C31" s="275" t="s">
        <v>43</v>
      </c>
      <c r="D31" s="136"/>
    </row>
    <row r="32" ht="16.5" customHeight="1" spans="1:4">
      <c r="A32" s="237" t="s">
        <v>44</v>
      </c>
      <c r="B32" s="136">
        <v>109681473.79</v>
      </c>
      <c r="C32" s="237" t="s">
        <v>45</v>
      </c>
      <c r="D32" s="136">
        <v>109681473.79</v>
      </c>
    </row>
    <row r="33" ht="16.5" customHeight="1" spans="1:4">
      <c r="A33" s="215" t="s">
        <v>46</v>
      </c>
      <c r="B33" s="136"/>
      <c r="C33" s="215" t="s">
        <v>47</v>
      </c>
      <c r="D33" s="136"/>
    </row>
    <row r="34" ht="16.5" customHeight="1" spans="1:4">
      <c r="A34" s="275" t="s">
        <v>48</v>
      </c>
      <c r="B34" s="136"/>
      <c r="C34" s="275" t="s">
        <v>48</v>
      </c>
      <c r="D34" s="136"/>
    </row>
    <row r="35" ht="16.5" customHeight="1" spans="1:4">
      <c r="A35" s="275" t="s">
        <v>49</v>
      </c>
      <c r="B35" s="136"/>
      <c r="C35" s="275" t="s">
        <v>50</v>
      </c>
      <c r="D35" s="136"/>
    </row>
    <row r="36" ht="16.5" customHeight="1" spans="1:4">
      <c r="A36" s="238" t="s">
        <v>51</v>
      </c>
      <c r="B36" s="136">
        <v>109681473.79</v>
      </c>
      <c r="C36" s="238" t="s">
        <v>52</v>
      </c>
      <c r="D36" s="136">
        <v>109681473.79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6" sqref="$A6:$XFD11"/>
    </sheetView>
  </sheetViews>
  <sheetFormatPr defaultColWidth="9.13888888888889" defaultRowHeight="14.25" customHeight="1" outlineLevelCol="5"/>
  <cols>
    <col min="1" max="1" width="32.1388888888889" customWidth="1"/>
    <col min="2" max="2" width="20.712962962963" customWidth="1"/>
    <col min="3" max="3" width="32.1388888888889" customWidth="1"/>
    <col min="4" max="4" width="27.712962962963" customWidth="1"/>
    <col min="5" max="6" width="36.7037037037037" customWidth="1"/>
  </cols>
  <sheetData>
    <row r="1" ht="12" customHeight="1" spans="1:6">
      <c r="A1" s="175">
        <v>1</v>
      </c>
      <c r="B1" s="176">
        <v>0</v>
      </c>
      <c r="C1" s="175">
        <v>1</v>
      </c>
      <c r="D1" s="177"/>
      <c r="E1" s="177"/>
      <c r="F1" s="168" t="s">
        <v>572</v>
      </c>
    </row>
    <row r="2" ht="42" customHeight="1" spans="1:6">
      <c r="A2" s="178" t="str">
        <f>"2026"&amp;"年部门政府性基金预算支出预算表"</f>
        <v>2026年部门政府性基金预算支出预算表</v>
      </c>
      <c r="B2" s="178" t="s">
        <v>573</v>
      </c>
      <c r="C2" s="179"/>
      <c r="D2" s="180"/>
      <c r="E2" s="180"/>
      <c r="F2" s="180"/>
    </row>
    <row r="3" ht="13.5" customHeight="1" spans="1:6">
      <c r="A3" s="52" t="s">
        <v>1</v>
      </c>
      <c r="B3" s="52" t="s">
        <v>574</v>
      </c>
      <c r="C3" s="175"/>
      <c r="D3" s="177"/>
      <c r="E3" s="177"/>
      <c r="F3" s="168" t="s">
        <v>2</v>
      </c>
    </row>
    <row r="4" ht="19.5" customHeight="1" spans="1:6">
      <c r="A4" s="181" t="s">
        <v>210</v>
      </c>
      <c r="B4" s="182" t="s">
        <v>73</v>
      </c>
      <c r="C4" s="181" t="s">
        <v>74</v>
      </c>
      <c r="D4" s="13" t="s">
        <v>575</v>
      </c>
      <c r="E4" s="14"/>
      <c r="F4" s="15"/>
    </row>
    <row r="5" ht="18.75" customHeight="1" spans="1:6">
      <c r="A5" s="183"/>
      <c r="B5" s="184"/>
      <c r="C5" s="183"/>
      <c r="D5" s="60" t="s">
        <v>56</v>
      </c>
      <c r="E5" s="13" t="s">
        <v>76</v>
      </c>
      <c r="F5" s="60" t="s">
        <v>77</v>
      </c>
    </row>
    <row r="6" s="73" customFormat="1" ht="18.75" customHeight="1" spans="1:6">
      <c r="A6" s="185">
        <v>1</v>
      </c>
      <c r="B6" s="186" t="s">
        <v>84</v>
      </c>
      <c r="C6" s="185">
        <v>3</v>
      </c>
      <c r="D6" s="187">
        <v>4</v>
      </c>
      <c r="E6" s="187">
        <v>5</v>
      </c>
      <c r="F6" s="187">
        <v>6</v>
      </c>
    </row>
    <row r="7" s="73" customFormat="1" ht="21" customHeight="1" spans="1:6">
      <c r="A7" s="45" t="s">
        <v>228</v>
      </c>
      <c r="B7" s="45"/>
      <c r="C7" s="45"/>
      <c r="D7" s="188">
        <v>5704000</v>
      </c>
      <c r="E7" s="188"/>
      <c r="F7" s="188">
        <v>5704000</v>
      </c>
    </row>
    <row r="8" s="73" customFormat="1" ht="21" customHeight="1" spans="1:6">
      <c r="A8" s="45" t="s">
        <v>228</v>
      </c>
      <c r="B8" s="45" t="s">
        <v>136</v>
      </c>
      <c r="C8" s="45" t="s">
        <v>137</v>
      </c>
      <c r="D8" s="188">
        <v>5704000</v>
      </c>
      <c r="E8" s="188"/>
      <c r="F8" s="188">
        <v>5704000</v>
      </c>
    </row>
    <row r="9" s="73" customFormat="1" ht="21" customHeight="1" spans="1:6">
      <c r="A9" s="45" t="s">
        <v>228</v>
      </c>
      <c r="B9" s="189" t="s">
        <v>144</v>
      </c>
      <c r="C9" s="189" t="s">
        <v>145</v>
      </c>
      <c r="D9" s="188">
        <v>5704000</v>
      </c>
      <c r="E9" s="188"/>
      <c r="F9" s="188">
        <v>5704000</v>
      </c>
    </row>
    <row r="10" s="73" customFormat="1" ht="21" customHeight="1" spans="1:6">
      <c r="A10" s="45" t="s">
        <v>228</v>
      </c>
      <c r="B10" s="190" t="s">
        <v>146</v>
      </c>
      <c r="C10" s="190" t="s">
        <v>147</v>
      </c>
      <c r="D10" s="188">
        <v>5704000</v>
      </c>
      <c r="E10" s="188"/>
      <c r="F10" s="188">
        <v>5704000</v>
      </c>
    </row>
    <row r="11" s="73" customFormat="1" ht="18.75" customHeight="1" spans="1:6">
      <c r="A11" s="191" t="s">
        <v>200</v>
      </c>
      <c r="B11" s="191" t="s">
        <v>200</v>
      </c>
      <c r="C11" s="192" t="s">
        <v>200</v>
      </c>
      <c r="D11" s="188">
        <v>5704000</v>
      </c>
      <c r="E11" s="188"/>
      <c r="F11" s="188">
        <v>5704000</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9"/>
  <sheetViews>
    <sheetView showZeros="0" workbookViewId="0">
      <selection activeCell="B4" sqref="B4:B6"/>
    </sheetView>
  </sheetViews>
  <sheetFormatPr defaultColWidth="9.13888888888889" defaultRowHeight="14.25" customHeight="1"/>
  <cols>
    <col min="1" max="2" width="32.5740740740741" customWidth="1"/>
    <col min="3" max="3" width="41.1388888888889" customWidth="1"/>
    <col min="4" max="4" width="21.712962962963" customWidth="1"/>
    <col min="5" max="5" width="35.287037037037" customWidth="1"/>
    <col min="6" max="6" width="7.71296296296296" customWidth="1"/>
    <col min="7" max="7" width="11.1388888888889" customWidth="1"/>
    <col min="8" max="8" width="13.287037037037" customWidth="1"/>
    <col min="9" max="18" width="20" customWidth="1"/>
    <col min="19" max="19" width="19.8518518518519" customWidth="1"/>
  </cols>
  <sheetData>
    <row r="1" ht="15.75" customHeight="1" spans="1:19">
      <c r="B1" s="138"/>
      <c r="C1" s="138"/>
      <c r="R1" s="50"/>
      <c r="S1" s="50" t="s">
        <v>576</v>
      </c>
    </row>
    <row r="2" ht="41.25" customHeight="1" spans="1:19">
      <c r="A2" s="125" t="str">
        <f>"2026"&amp;"年部门政府采购预算表"</f>
        <v>2026年部门政府采购预算表</v>
      </c>
      <c r="B2" s="120"/>
      <c r="C2" s="120"/>
      <c r="D2" s="51"/>
      <c r="E2" s="51"/>
      <c r="F2" s="51"/>
      <c r="G2" s="51"/>
      <c r="H2" s="51"/>
      <c r="I2" s="51"/>
      <c r="J2" s="51"/>
      <c r="K2" s="51"/>
      <c r="L2" s="51"/>
      <c r="M2" s="120"/>
      <c r="N2" s="51"/>
      <c r="O2" s="51"/>
      <c r="P2" s="120"/>
      <c r="Q2" s="51"/>
      <c r="R2" s="120"/>
      <c r="S2" s="120"/>
    </row>
    <row r="3" ht="18.75" customHeight="1" spans="1:19">
      <c r="A3" s="167" t="s">
        <v>1</v>
      </c>
      <c r="B3" s="143"/>
      <c r="C3" s="143"/>
      <c r="D3" s="54"/>
      <c r="E3" s="54"/>
      <c r="F3" s="54"/>
      <c r="G3" s="54"/>
      <c r="H3" s="54"/>
      <c r="I3" s="54"/>
      <c r="J3" s="54"/>
      <c r="K3" s="54"/>
      <c r="L3" s="54"/>
      <c r="R3" s="55"/>
      <c r="S3" s="168" t="s">
        <v>2</v>
      </c>
    </row>
    <row r="4" ht="15.75" customHeight="1" spans="1:19">
      <c r="A4" s="57" t="s">
        <v>209</v>
      </c>
      <c r="B4" s="145" t="s">
        <v>210</v>
      </c>
      <c r="C4" s="145" t="s">
        <v>577</v>
      </c>
      <c r="D4" s="146" t="s">
        <v>578</v>
      </c>
      <c r="E4" s="146" t="s">
        <v>579</v>
      </c>
      <c r="F4" s="146" t="s">
        <v>580</v>
      </c>
      <c r="G4" s="146" t="s">
        <v>581</v>
      </c>
      <c r="H4" s="146" t="s">
        <v>582</v>
      </c>
      <c r="I4" s="147" t="s">
        <v>217</v>
      </c>
      <c r="J4" s="147"/>
      <c r="K4" s="147"/>
      <c r="L4" s="147"/>
      <c r="M4" s="148"/>
      <c r="N4" s="147"/>
      <c r="O4" s="147"/>
      <c r="P4" s="149"/>
      <c r="Q4" s="147"/>
      <c r="R4" s="148"/>
      <c r="S4" s="150"/>
    </row>
    <row r="5" ht="17.25" customHeight="1" spans="1:19">
      <c r="A5" s="59"/>
      <c r="B5" s="151"/>
      <c r="C5" s="151"/>
      <c r="D5" s="152"/>
      <c r="E5" s="152"/>
      <c r="F5" s="152"/>
      <c r="G5" s="152"/>
      <c r="H5" s="152"/>
      <c r="I5" s="152" t="s">
        <v>56</v>
      </c>
      <c r="J5" s="152" t="s">
        <v>59</v>
      </c>
      <c r="K5" s="152" t="s">
        <v>583</v>
      </c>
      <c r="L5" s="152" t="s">
        <v>584</v>
      </c>
      <c r="M5" s="153" t="s">
        <v>585</v>
      </c>
      <c r="N5" s="154" t="s">
        <v>586</v>
      </c>
      <c r="O5" s="154"/>
      <c r="P5" s="155"/>
      <c r="Q5" s="154"/>
      <c r="R5" s="156"/>
      <c r="S5" s="157"/>
    </row>
    <row r="6" ht="54" customHeight="1" spans="1:19">
      <c r="A6" s="62"/>
      <c r="B6" s="157"/>
      <c r="C6" s="157"/>
      <c r="D6" s="158"/>
      <c r="E6" s="158"/>
      <c r="F6" s="158"/>
      <c r="G6" s="158"/>
      <c r="H6" s="158"/>
      <c r="I6" s="158"/>
      <c r="J6" s="158" t="s">
        <v>58</v>
      </c>
      <c r="K6" s="158"/>
      <c r="L6" s="158"/>
      <c r="M6" s="159"/>
      <c r="N6" s="158" t="s">
        <v>58</v>
      </c>
      <c r="O6" s="158" t="s">
        <v>65</v>
      </c>
      <c r="P6" s="157" t="s">
        <v>66</v>
      </c>
      <c r="Q6" s="158" t="s">
        <v>67</v>
      </c>
      <c r="R6" s="159" t="s">
        <v>68</v>
      </c>
      <c r="S6" s="157" t="s">
        <v>69</v>
      </c>
    </row>
    <row r="7" ht="18" customHeight="1" spans="1:19">
      <c r="A7" s="169">
        <v>1</v>
      </c>
      <c r="B7" s="169" t="s">
        <v>84</v>
      </c>
      <c r="C7" s="170">
        <v>3</v>
      </c>
      <c r="D7" s="170">
        <v>4</v>
      </c>
      <c r="E7" s="169">
        <v>5</v>
      </c>
      <c r="F7" s="169">
        <v>6</v>
      </c>
      <c r="G7" s="169">
        <v>7</v>
      </c>
      <c r="H7" s="169">
        <v>8</v>
      </c>
      <c r="I7" s="169">
        <v>9</v>
      </c>
      <c r="J7" s="169">
        <v>10</v>
      </c>
      <c r="K7" s="169">
        <v>11</v>
      </c>
      <c r="L7" s="169">
        <v>12</v>
      </c>
      <c r="M7" s="169">
        <v>13</v>
      </c>
      <c r="N7" s="169">
        <v>14</v>
      </c>
      <c r="O7" s="169">
        <v>15</v>
      </c>
      <c r="P7" s="169">
        <v>16</v>
      </c>
      <c r="Q7" s="169">
        <v>17</v>
      </c>
      <c r="R7" s="169">
        <v>18</v>
      </c>
      <c r="S7" s="169">
        <v>19</v>
      </c>
    </row>
    <row r="8" ht="21" customHeight="1" spans="1:19">
      <c r="A8" s="160" t="s">
        <v>228</v>
      </c>
      <c r="B8" s="161" t="s">
        <v>228</v>
      </c>
      <c r="C8" s="161" t="s">
        <v>253</v>
      </c>
      <c r="D8" s="162" t="s">
        <v>587</v>
      </c>
      <c r="E8" s="162" t="s">
        <v>588</v>
      </c>
      <c r="F8" s="162" t="s">
        <v>473</v>
      </c>
      <c r="G8" s="171">
        <v>1</v>
      </c>
      <c r="H8" s="136">
        <v>5000</v>
      </c>
      <c r="I8" s="136">
        <v>5000</v>
      </c>
      <c r="J8" s="136">
        <v>5000</v>
      </c>
      <c r="K8" s="136"/>
      <c r="L8" s="136"/>
      <c r="M8" s="136"/>
      <c r="N8" s="136"/>
      <c r="O8" s="136"/>
      <c r="P8" s="136"/>
      <c r="Q8" s="136"/>
      <c r="R8" s="136"/>
      <c r="S8" s="136"/>
    </row>
    <row r="9" ht="21" customHeight="1" spans="1:19">
      <c r="A9" s="160" t="s">
        <v>228</v>
      </c>
      <c r="B9" s="161" t="s">
        <v>228</v>
      </c>
      <c r="C9" s="161" t="s">
        <v>253</v>
      </c>
      <c r="D9" s="162" t="s">
        <v>587</v>
      </c>
      <c r="E9" s="162" t="s">
        <v>589</v>
      </c>
      <c r="F9" s="162" t="s">
        <v>473</v>
      </c>
      <c r="G9" s="171">
        <v>1</v>
      </c>
      <c r="H9" s="136">
        <v>11000</v>
      </c>
      <c r="I9" s="136">
        <v>11000</v>
      </c>
      <c r="J9" s="136">
        <v>11000</v>
      </c>
      <c r="K9" s="136"/>
      <c r="L9" s="136"/>
      <c r="M9" s="136"/>
      <c r="N9" s="136"/>
      <c r="O9" s="136"/>
      <c r="P9" s="136"/>
      <c r="Q9" s="136"/>
      <c r="R9" s="136"/>
      <c r="S9" s="136"/>
    </row>
    <row r="10" ht="21" customHeight="1" spans="1:19">
      <c r="A10" s="160" t="s">
        <v>228</v>
      </c>
      <c r="B10" s="161" t="s">
        <v>228</v>
      </c>
      <c r="C10" s="161" t="s">
        <v>253</v>
      </c>
      <c r="D10" s="162" t="s">
        <v>587</v>
      </c>
      <c r="E10" s="162" t="s">
        <v>589</v>
      </c>
      <c r="F10" s="162" t="s">
        <v>473</v>
      </c>
      <c r="G10" s="171">
        <v>1</v>
      </c>
      <c r="H10" s="136">
        <v>12000</v>
      </c>
      <c r="I10" s="136">
        <v>12000</v>
      </c>
      <c r="J10" s="136">
        <v>12000</v>
      </c>
      <c r="K10" s="136"/>
      <c r="L10" s="136"/>
      <c r="M10" s="136"/>
      <c r="N10" s="136"/>
      <c r="O10" s="136"/>
      <c r="P10" s="136"/>
      <c r="Q10" s="136"/>
      <c r="R10" s="136"/>
      <c r="S10" s="136"/>
    </row>
    <row r="11" ht="21" customHeight="1" spans="1:19">
      <c r="A11" s="160" t="s">
        <v>228</v>
      </c>
      <c r="B11" s="161" t="s">
        <v>228</v>
      </c>
      <c r="C11" s="161" t="s">
        <v>253</v>
      </c>
      <c r="D11" s="162" t="s">
        <v>587</v>
      </c>
      <c r="E11" s="162" t="s">
        <v>590</v>
      </c>
      <c r="F11" s="162" t="s">
        <v>473</v>
      </c>
      <c r="G11" s="171">
        <v>1</v>
      </c>
      <c r="H11" s="136">
        <v>8000</v>
      </c>
      <c r="I11" s="136">
        <v>8000</v>
      </c>
      <c r="J11" s="136">
        <v>8000</v>
      </c>
      <c r="K11" s="136"/>
      <c r="L11" s="136"/>
      <c r="M11" s="136"/>
      <c r="N11" s="136"/>
      <c r="O11" s="136"/>
      <c r="P11" s="136"/>
      <c r="Q11" s="136"/>
      <c r="R11" s="136"/>
      <c r="S11" s="136"/>
    </row>
    <row r="12" ht="21" customHeight="1" spans="1:19">
      <c r="A12" s="160" t="s">
        <v>228</v>
      </c>
      <c r="B12" s="161" t="s">
        <v>228</v>
      </c>
      <c r="C12" s="161" t="s">
        <v>270</v>
      </c>
      <c r="D12" s="162" t="s">
        <v>591</v>
      </c>
      <c r="E12" s="162" t="s">
        <v>592</v>
      </c>
      <c r="F12" s="162" t="s">
        <v>473</v>
      </c>
      <c r="G12" s="171">
        <v>3</v>
      </c>
      <c r="H12" s="136">
        <v>3600</v>
      </c>
      <c r="I12" s="136">
        <v>3600</v>
      </c>
      <c r="J12" s="136">
        <v>3600</v>
      </c>
      <c r="K12" s="136"/>
      <c r="L12" s="136"/>
      <c r="M12" s="136"/>
      <c r="N12" s="136"/>
      <c r="O12" s="136"/>
      <c r="P12" s="136"/>
      <c r="Q12" s="136"/>
      <c r="R12" s="136"/>
      <c r="S12" s="136"/>
    </row>
    <row r="13" ht="21" customHeight="1" spans="1:19">
      <c r="A13" s="160" t="s">
        <v>228</v>
      </c>
      <c r="B13" s="161" t="s">
        <v>228</v>
      </c>
      <c r="C13" s="161" t="s">
        <v>270</v>
      </c>
      <c r="D13" s="162" t="s">
        <v>593</v>
      </c>
      <c r="E13" s="162" t="s">
        <v>593</v>
      </c>
      <c r="F13" s="162" t="s">
        <v>473</v>
      </c>
      <c r="G13" s="171">
        <v>1</v>
      </c>
      <c r="H13" s="136">
        <v>2500</v>
      </c>
      <c r="I13" s="136">
        <v>2500</v>
      </c>
      <c r="J13" s="136">
        <v>2500</v>
      </c>
      <c r="K13" s="136"/>
      <c r="L13" s="136"/>
      <c r="M13" s="136"/>
      <c r="N13" s="136"/>
      <c r="O13" s="136"/>
      <c r="P13" s="136"/>
      <c r="Q13" s="136"/>
      <c r="R13" s="136"/>
      <c r="S13" s="136"/>
    </row>
    <row r="14" ht="21" customHeight="1" spans="1:19">
      <c r="A14" s="160" t="s">
        <v>228</v>
      </c>
      <c r="B14" s="161" t="s">
        <v>228</v>
      </c>
      <c r="C14" s="161" t="s">
        <v>270</v>
      </c>
      <c r="D14" s="162" t="s">
        <v>594</v>
      </c>
      <c r="E14" s="162" t="s">
        <v>594</v>
      </c>
      <c r="F14" s="162" t="s">
        <v>473</v>
      </c>
      <c r="G14" s="171">
        <v>500</v>
      </c>
      <c r="H14" s="136">
        <v>15260</v>
      </c>
      <c r="I14" s="136">
        <v>15260</v>
      </c>
      <c r="J14" s="136">
        <v>15260</v>
      </c>
      <c r="K14" s="136"/>
      <c r="L14" s="136"/>
      <c r="M14" s="136"/>
      <c r="N14" s="136"/>
      <c r="O14" s="136"/>
      <c r="P14" s="136"/>
      <c r="Q14" s="136"/>
      <c r="R14" s="136"/>
      <c r="S14" s="136"/>
    </row>
    <row r="15" ht="21" customHeight="1" spans="1:19">
      <c r="A15" s="160" t="s">
        <v>228</v>
      </c>
      <c r="B15" s="161" t="s">
        <v>228</v>
      </c>
      <c r="C15" s="161" t="s">
        <v>270</v>
      </c>
      <c r="D15" s="162" t="s">
        <v>594</v>
      </c>
      <c r="E15" s="162" t="s">
        <v>594</v>
      </c>
      <c r="F15" s="162" t="s">
        <v>473</v>
      </c>
      <c r="G15" s="171">
        <v>500</v>
      </c>
      <c r="H15" s="136">
        <v>15260</v>
      </c>
      <c r="I15" s="136">
        <v>15260</v>
      </c>
      <c r="J15" s="136">
        <v>15260</v>
      </c>
      <c r="K15" s="136"/>
      <c r="L15" s="136"/>
      <c r="M15" s="136"/>
      <c r="N15" s="136"/>
      <c r="O15" s="136"/>
      <c r="P15" s="136"/>
      <c r="Q15" s="136"/>
      <c r="R15" s="136"/>
      <c r="S15" s="136"/>
    </row>
    <row r="16" ht="21" customHeight="1" spans="1:19">
      <c r="A16" s="160" t="s">
        <v>228</v>
      </c>
      <c r="B16" s="161" t="s">
        <v>228</v>
      </c>
      <c r="C16" s="161" t="s">
        <v>270</v>
      </c>
      <c r="D16" s="162" t="s">
        <v>595</v>
      </c>
      <c r="E16" s="162" t="s">
        <v>595</v>
      </c>
      <c r="F16" s="162" t="s">
        <v>473</v>
      </c>
      <c r="G16" s="171">
        <v>1</v>
      </c>
      <c r="H16" s="136">
        <v>800</v>
      </c>
      <c r="I16" s="136">
        <v>800</v>
      </c>
      <c r="J16" s="136">
        <v>800</v>
      </c>
      <c r="K16" s="136"/>
      <c r="L16" s="136"/>
      <c r="M16" s="136"/>
      <c r="N16" s="136"/>
      <c r="O16" s="136"/>
      <c r="P16" s="136"/>
      <c r="Q16" s="136"/>
      <c r="R16" s="136"/>
      <c r="S16" s="136"/>
    </row>
    <row r="17" ht="21" customHeight="1" spans="1:19">
      <c r="A17" s="160" t="s">
        <v>228</v>
      </c>
      <c r="B17" s="161" t="s">
        <v>228</v>
      </c>
      <c r="C17" s="161" t="s">
        <v>270</v>
      </c>
      <c r="D17" s="162" t="s">
        <v>596</v>
      </c>
      <c r="E17" s="162" t="s">
        <v>597</v>
      </c>
      <c r="F17" s="162" t="s">
        <v>473</v>
      </c>
      <c r="G17" s="171">
        <v>4</v>
      </c>
      <c r="H17" s="136">
        <v>20000</v>
      </c>
      <c r="I17" s="136">
        <v>20000</v>
      </c>
      <c r="J17" s="136">
        <v>20000</v>
      </c>
      <c r="K17" s="136"/>
      <c r="L17" s="136"/>
      <c r="M17" s="136"/>
      <c r="N17" s="136"/>
      <c r="O17" s="136"/>
      <c r="P17" s="136"/>
      <c r="Q17" s="136"/>
      <c r="R17" s="136"/>
      <c r="S17" s="136"/>
    </row>
    <row r="18" ht="21" customHeight="1" spans="1:19">
      <c r="A18" s="163" t="s">
        <v>200</v>
      </c>
      <c r="B18" s="164"/>
      <c r="C18" s="164"/>
      <c r="D18" s="165"/>
      <c r="E18" s="165"/>
      <c r="F18" s="165"/>
      <c r="G18" s="172"/>
      <c r="H18" s="136">
        <v>93420</v>
      </c>
      <c r="I18" s="136">
        <v>93420</v>
      </c>
      <c r="J18" s="136">
        <v>93420</v>
      </c>
      <c r="K18" s="136"/>
      <c r="L18" s="136"/>
      <c r="M18" s="136"/>
      <c r="N18" s="136"/>
      <c r="O18" s="136"/>
      <c r="P18" s="136"/>
      <c r="Q18" s="136"/>
      <c r="R18" s="136"/>
      <c r="S18" s="136"/>
    </row>
    <row r="19" ht="21" customHeight="1" spans="1:19">
      <c r="A19" s="167" t="s">
        <v>598</v>
      </c>
      <c r="B19" s="52"/>
      <c r="C19" s="52"/>
      <c r="D19" s="167"/>
      <c r="E19" s="167"/>
      <c r="F19" s="167"/>
      <c r="G19" s="173"/>
      <c r="H19" s="174"/>
      <c r="I19" s="174"/>
      <c r="J19" s="174"/>
      <c r="K19" s="174"/>
      <c r="L19" s="174"/>
      <c r="M19" s="174"/>
      <c r="N19" s="174"/>
      <c r="O19" s="174"/>
      <c r="P19" s="174"/>
      <c r="Q19" s="174"/>
      <c r="R19" s="174"/>
      <c r="S19" s="174"/>
    </row>
  </sheetData>
  <mergeCells count="19">
    <mergeCell ref="A2:S2"/>
    <mergeCell ref="A3:H3"/>
    <mergeCell ref="I4:S4"/>
    <mergeCell ref="N5:S5"/>
    <mergeCell ref="A18:G18"/>
    <mergeCell ref="A19:S1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2"/>
  <sheetViews>
    <sheetView showZeros="0" workbookViewId="0">
      <selection activeCell="B4" sqref="B4:B6"/>
    </sheetView>
  </sheetViews>
  <sheetFormatPr defaultColWidth="9.13888888888889" defaultRowHeight="14.25" customHeight="1"/>
  <cols>
    <col min="1" max="5" width="39.1388888888889" customWidth="1"/>
    <col min="6" max="6" width="27.5740740740741" customWidth="1"/>
    <col min="7" max="7" width="28.5740740740741" customWidth="1"/>
    <col min="8" max="8" width="28.1388888888889" customWidth="1"/>
    <col min="9" max="9" width="39.1388888888889" customWidth="1"/>
    <col min="10" max="18" width="20.4259259259259" customWidth="1"/>
    <col min="19" max="20" width="20.287037037037" customWidth="1"/>
  </cols>
  <sheetData>
    <row r="1" ht="16.5" customHeight="1" spans="1:20">
      <c r="A1" s="129"/>
      <c r="B1" s="138"/>
      <c r="C1" s="138"/>
      <c r="D1" s="138"/>
      <c r="E1" s="138"/>
      <c r="F1" s="138"/>
      <c r="G1" s="138"/>
      <c r="H1" s="129"/>
      <c r="I1" s="129"/>
      <c r="J1" s="129"/>
      <c r="K1" s="129"/>
      <c r="L1" s="129"/>
      <c r="M1" s="129"/>
      <c r="N1" s="139"/>
      <c r="O1" s="129"/>
      <c r="P1" s="129"/>
      <c r="Q1" s="138"/>
      <c r="R1" s="129"/>
      <c r="S1" s="140"/>
      <c r="T1" s="140" t="s">
        <v>599</v>
      </c>
    </row>
    <row r="2" ht="41.25" customHeight="1" spans="1:20">
      <c r="A2" s="125" t="str">
        <f>"2026"&amp;"年部门政府购买服务预算表"</f>
        <v>2026年部门政府购买服务预算表</v>
      </c>
      <c r="B2" s="120"/>
      <c r="C2" s="120"/>
      <c r="D2" s="120"/>
      <c r="E2" s="120"/>
      <c r="F2" s="120"/>
      <c r="G2" s="120"/>
      <c r="H2" s="141"/>
      <c r="I2" s="141"/>
      <c r="J2" s="141"/>
      <c r="K2" s="141"/>
      <c r="L2" s="141"/>
      <c r="M2" s="141"/>
      <c r="N2" s="142"/>
      <c r="O2" s="141"/>
      <c r="P2" s="141"/>
      <c r="Q2" s="120"/>
      <c r="R2" s="141"/>
      <c r="S2" s="142"/>
      <c r="T2" s="120"/>
    </row>
    <row r="3" ht="22.5" customHeight="1" spans="1:20">
      <c r="A3" s="126" t="s">
        <v>1</v>
      </c>
      <c r="B3" s="143"/>
      <c r="C3" s="143"/>
      <c r="D3" s="143"/>
      <c r="E3" s="143"/>
      <c r="F3" s="143"/>
      <c r="G3" s="143"/>
      <c r="H3" s="127"/>
      <c r="I3" s="127"/>
      <c r="J3" s="127"/>
      <c r="K3" s="127"/>
      <c r="L3" s="127"/>
      <c r="M3" s="127"/>
      <c r="N3" s="139"/>
      <c r="O3" s="129"/>
      <c r="P3" s="129"/>
      <c r="Q3" s="138"/>
      <c r="R3" s="129"/>
      <c r="S3" s="144"/>
      <c r="T3" s="140" t="s">
        <v>2</v>
      </c>
    </row>
    <row r="4" ht="24" customHeight="1" spans="1:20">
      <c r="A4" s="57" t="s">
        <v>209</v>
      </c>
      <c r="B4" s="145" t="s">
        <v>210</v>
      </c>
      <c r="C4" s="145" t="s">
        <v>577</v>
      </c>
      <c r="D4" s="145" t="s">
        <v>600</v>
      </c>
      <c r="E4" s="145" t="s">
        <v>601</v>
      </c>
      <c r="F4" s="145" t="s">
        <v>602</v>
      </c>
      <c r="G4" s="145" t="s">
        <v>603</v>
      </c>
      <c r="H4" s="146" t="s">
        <v>604</v>
      </c>
      <c r="I4" s="146" t="s">
        <v>605</v>
      </c>
      <c r="J4" s="147" t="s">
        <v>217</v>
      </c>
      <c r="K4" s="147"/>
      <c r="L4" s="147"/>
      <c r="M4" s="147"/>
      <c r="N4" s="148"/>
      <c r="O4" s="147"/>
      <c r="P4" s="147"/>
      <c r="Q4" s="149"/>
      <c r="R4" s="147"/>
      <c r="S4" s="148"/>
      <c r="T4" s="150"/>
    </row>
    <row r="5" ht="24" customHeight="1" spans="1:20">
      <c r="A5" s="59"/>
      <c r="B5" s="151"/>
      <c r="C5" s="151"/>
      <c r="D5" s="151"/>
      <c r="E5" s="151"/>
      <c r="F5" s="151"/>
      <c r="G5" s="151"/>
      <c r="H5" s="152"/>
      <c r="I5" s="152"/>
      <c r="J5" s="152" t="s">
        <v>56</v>
      </c>
      <c r="K5" s="152" t="s">
        <v>59</v>
      </c>
      <c r="L5" s="152" t="s">
        <v>583</v>
      </c>
      <c r="M5" s="152" t="s">
        <v>584</v>
      </c>
      <c r="N5" s="153" t="s">
        <v>585</v>
      </c>
      <c r="O5" s="154" t="s">
        <v>586</v>
      </c>
      <c r="P5" s="154"/>
      <c r="Q5" s="155"/>
      <c r="R5" s="154"/>
      <c r="S5" s="156"/>
      <c r="T5" s="157"/>
    </row>
    <row r="6" ht="54" customHeight="1" spans="1:20">
      <c r="A6" s="62"/>
      <c r="B6" s="157"/>
      <c r="C6" s="157"/>
      <c r="D6" s="157"/>
      <c r="E6" s="157"/>
      <c r="F6" s="157"/>
      <c r="G6" s="157"/>
      <c r="H6" s="158"/>
      <c r="I6" s="158"/>
      <c r="J6" s="158"/>
      <c r="K6" s="158" t="s">
        <v>58</v>
      </c>
      <c r="L6" s="158"/>
      <c r="M6" s="158"/>
      <c r="N6" s="159"/>
      <c r="O6" s="158" t="s">
        <v>58</v>
      </c>
      <c r="P6" s="158" t="s">
        <v>65</v>
      </c>
      <c r="Q6" s="157" t="s">
        <v>66</v>
      </c>
      <c r="R6" s="158" t="s">
        <v>67</v>
      </c>
      <c r="S6" s="159" t="s">
        <v>68</v>
      </c>
      <c r="T6" s="157" t="s">
        <v>69</v>
      </c>
    </row>
    <row r="7" ht="17.25" customHeight="1" spans="1:20">
      <c r="A7" s="63">
        <v>1</v>
      </c>
      <c r="B7" s="157">
        <v>2</v>
      </c>
      <c r="C7" s="63">
        <v>3</v>
      </c>
      <c r="D7" s="63">
        <v>4</v>
      </c>
      <c r="E7" s="157">
        <v>5</v>
      </c>
      <c r="F7" s="63">
        <v>6</v>
      </c>
      <c r="G7" s="63">
        <v>7</v>
      </c>
      <c r="H7" s="157">
        <v>8</v>
      </c>
      <c r="I7" s="63">
        <v>9</v>
      </c>
      <c r="J7" s="63">
        <v>10</v>
      </c>
      <c r="K7" s="157">
        <v>11</v>
      </c>
      <c r="L7" s="63">
        <v>12</v>
      </c>
      <c r="M7" s="63">
        <v>13</v>
      </c>
      <c r="N7" s="157">
        <v>14</v>
      </c>
      <c r="O7" s="63">
        <v>15</v>
      </c>
      <c r="P7" s="63">
        <v>16</v>
      </c>
      <c r="Q7" s="157">
        <v>17</v>
      </c>
      <c r="R7" s="63">
        <v>18</v>
      </c>
      <c r="S7" s="63">
        <v>19</v>
      </c>
      <c r="T7" s="63">
        <v>20</v>
      </c>
    </row>
    <row r="8" ht="21" customHeight="1" spans="1:20">
      <c r="A8" s="160" t="s">
        <v>228</v>
      </c>
      <c r="B8" s="161" t="s">
        <v>228</v>
      </c>
      <c r="C8" s="161" t="s">
        <v>253</v>
      </c>
      <c r="D8" s="161" t="s">
        <v>587</v>
      </c>
      <c r="E8" s="161" t="s">
        <v>606</v>
      </c>
      <c r="F8" s="161" t="s">
        <v>76</v>
      </c>
      <c r="G8" s="161" t="s">
        <v>607</v>
      </c>
      <c r="H8" s="162" t="s">
        <v>137</v>
      </c>
      <c r="I8" s="162" t="s">
        <v>587</v>
      </c>
      <c r="J8" s="136">
        <v>8000</v>
      </c>
      <c r="K8" s="136">
        <v>8000</v>
      </c>
      <c r="L8" s="136"/>
      <c r="M8" s="136"/>
      <c r="N8" s="136"/>
      <c r="O8" s="136"/>
      <c r="P8" s="136"/>
      <c r="Q8" s="136"/>
      <c r="R8" s="136"/>
      <c r="S8" s="136"/>
      <c r="T8" s="136"/>
    </row>
    <row r="9" ht="21" customHeight="1" spans="1:20">
      <c r="A9" s="160" t="s">
        <v>228</v>
      </c>
      <c r="B9" s="161" t="s">
        <v>228</v>
      </c>
      <c r="C9" s="161" t="s">
        <v>253</v>
      </c>
      <c r="D9" s="161" t="s">
        <v>587</v>
      </c>
      <c r="E9" s="161" t="s">
        <v>608</v>
      </c>
      <c r="F9" s="161" t="s">
        <v>76</v>
      </c>
      <c r="G9" s="161" t="s">
        <v>609</v>
      </c>
      <c r="H9" s="162" t="s">
        <v>137</v>
      </c>
      <c r="I9" s="162" t="s">
        <v>587</v>
      </c>
      <c r="J9" s="136">
        <v>12000</v>
      </c>
      <c r="K9" s="136">
        <v>12000</v>
      </c>
      <c r="L9" s="136"/>
      <c r="M9" s="136"/>
      <c r="N9" s="136"/>
      <c r="O9" s="136"/>
      <c r="P9" s="136"/>
      <c r="Q9" s="136"/>
      <c r="R9" s="136"/>
      <c r="S9" s="136"/>
      <c r="T9" s="136"/>
    </row>
    <row r="10" ht="21" customHeight="1" spans="1:20">
      <c r="A10" s="160" t="s">
        <v>228</v>
      </c>
      <c r="B10" s="161" t="s">
        <v>228</v>
      </c>
      <c r="C10" s="161" t="s">
        <v>253</v>
      </c>
      <c r="D10" s="161" t="s">
        <v>587</v>
      </c>
      <c r="E10" s="161" t="s">
        <v>608</v>
      </c>
      <c r="F10" s="161" t="s">
        <v>76</v>
      </c>
      <c r="G10" s="161" t="s">
        <v>609</v>
      </c>
      <c r="H10" s="162" t="s">
        <v>137</v>
      </c>
      <c r="I10" s="162" t="s">
        <v>587</v>
      </c>
      <c r="J10" s="136">
        <v>11000</v>
      </c>
      <c r="K10" s="136">
        <v>11000</v>
      </c>
      <c r="L10" s="136"/>
      <c r="M10" s="136"/>
      <c r="N10" s="136"/>
      <c r="O10" s="136"/>
      <c r="P10" s="136"/>
      <c r="Q10" s="136"/>
      <c r="R10" s="136"/>
      <c r="S10" s="136"/>
      <c r="T10" s="136"/>
    </row>
    <row r="11" ht="21" customHeight="1" spans="1:20">
      <c r="A11" s="160" t="s">
        <v>228</v>
      </c>
      <c r="B11" s="161" t="s">
        <v>228</v>
      </c>
      <c r="C11" s="161" t="s">
        <v>253</v>
      </c>
      <c r="D11" s="161" t="s">
        <v>587</v>
      </c>
      <c r="E11" s="161" t="s">
        <v>610</v>
      </c>
      <c r="F11" s="161" t="s">
        <v>76</v>
      </c>
      <c r="G11" s="161" t="s">
        <v>609</v>
      </c>
      <c r="H11" s="162" t="s">
        <v>137</v>
      </c>
      <c r="I11" s="162" t="s">
        <v>587</v>
      </c>
      <c r="J11" s="136">
        <v>5000</v>
      </c>
      <c r="K11" s="136">
        <v>5000</v>
      </c>
      <c r="L11" s="136"/>
      <c r="M11" s="136"/>
      <c r="N11" s="136"/>
      <c r="O11" s="136"/>
      <c r="P11" s="136"/>
      <c r="Q11" s="136"/>
      <c r="R11" s="136"/>
      <c r="S11" s="136"/>
      <c r="T11" s="136"/>
    </row>
    <row r="12" ht="21" customHeight="1" spans="1:20">
      <c r="A12" s="163" t="s">
        <v>200</v>
      </c>
      <c r="B12" s="164"/>
      <c r="C12" s="164"/>
      <c r="D12" s="164"/>
      <c r="E12" s="164"/>
      <c r="F12" s="164"/>
      <c r="G12" s="164"/>
      <c r="H12" s="165"/>
      <c r="I12" s="166"/>
      <c r="J12" s="136">
        <v>36000</v>
      </c>
      <c r="K12" s="136">
        <v>36000</v>
      </c>
      <c r="L12" s="136"/>
      <c r="M12" s="136"/>
      <c r="N12" s="136"/>
      <c r="O12" s="136"/>
      <c r="P12" s="136"/>
      <c r="Q12" s="136"/>
      <c r="R12" s="136"/>
      <c r="S12" s="136"/>
      <c r="T12" s="136"/>
    </row>
  </sheetData>
  <mergeCells count="19">
    <mergeCell ref="A2:T2"/>
    <mergeCell ref="A3:I3"/>
    <mergeCell ref="J4:T4"/>
    <mergeCell ref="O5:T5"/>
    <mergeCell ref="A12:I12"/>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3888888888889" defaultRowHeight="14.25" customHeight="1"/>
  <cols>
    <col min="1" max="1" width="37.7037037037037" customWidth="1"/>
    <col min="2" max="13" width="20" customWidth="1"/>
  </cols>
  <sheetData>
    <row r="1" ht="17.25" customHeight="1" spans="1:13">
      <c r="D1" s="124"/>
      <c r="M1" s="50" t="s">
        <v>611</v>
      </c>
    </row>
    <row r="2" ht="41.25" customHeight="1" spans="1:13">
      <c r="A2" s="125" t="str">
        <f>"2026"&amp;"年对下转移支付预算表"</f>
        <v>2026年对下转移支付预算表</v>
      </c>
      <c r="B2" s="51"/>
      <c r="C2" s="51"/>
      <c r="D2" s="51"/>
      <c r="E2" s="51"/>
      <c r="F2" s="51"/>
      <c r="G2" s="51"/>
      <c r="H2" s="51"/>
      <c r="I2" s="51"/>
      <c r="J2" s="51"/>
      <c r="K2" s="51"/>
      <c r="L2" s="51"/>
      <c r="M2" s="120"/>
    </row>
    <row r="3" ht="18" customHeight="1" spans="1:13">
      <c r="A3" s="126" t="s">
        <v>1</v>
      </c>
      <c r="B3" s="127"/>
      <c r="C3" s="127"/>
      <c r="D3" s="128"/>
      <c r="E3" s="129"/>
      <c r="F3" s="129"/>
      <c r="G3" s="129"/>
      <c r="H3" s="129"/>
      <c r="I3" s="129"/>
      <c r="M3" s="55" t="s">
        <v>2</v>
      </c>
    </row>
    <row r="4" s="73" customFormat="1" ht="19.5" customHeight="1" spans="1:13">
      <c r="A4" s="76" t="s">
        <v>612</v>
      </c>
      <c r="B4" s="130" t="s">
        <v>217</v>
      </c>
      <c r="C4" s="131"/>
      <c r="D4" s="131"/>
      <c r="E4" s="130" t="s">
        <v>613</v>
      </c>
      <c r="F4" s="131"/>
      <c r="G4" s="131"/>
      <c r="H4" s="131"/>
      <c r="I4" s="131"/>
      <c r="J4" s="131"/>
      <c r="K4" s="131"/>
      <c r="L4" s="131"/>
      <c r="M4" s="132"/>
    </row>
    <row r="5" s="73" customFormat="1" ht="40.5" customHeight="1" spans="1:13">
      <c r="A5" s="82"/>
      <c r="B5" s="79" t="s">
        <v>56</v>
      </c>
      <c r="C5" s="75" t="s">
        <v>59</v>
      </c>
      <c r="D5" s="133" t="s">
        <v>583</v>
      </c>
      <c r="E5" s="103"/>
      <c r="F5" s="103"/>
      <c r="G5" s="103"/>
      <c r="H5" s="103"/>
      <c r="I5" s="103"/>
      <c r="J5" s="103"/>
      <c r="K5" s="103"/>
      <c r="L5" s="103"/>
      <c r="M5" s="134"/>
    </row>
    <row r="6" ht="19.5" customHeight="1" spans="1:13">
      <c r="A6" s="65">
        <v>1</v>
      </c>
      <c r="B6" s="65">
        <v>2</v>
      </c>
      <c r="C6" s="65">
        <v>3</v>
      </c>
      <c r="D6" s="135">
        <v>4</v>
      </c>
      <c r="E6" s="83">
        <v>5</v>
      </c>
      <c r="F6" s="65">
        <v>6</v>
      </c>
      <c r="G6" s="65">
        <v>7</v>
      </c>
      <c r="H6" s="135">
        <v>8</v>
      </c>
      <c r="I6" s="65">
        <v>9</v>
      </c>
      <c r="J6" s="65">
        <v>10</v>
      </c>
      <c r="K6" s="65">
        <v>11</v>
      </c>
      <c r="L6" s="65">
        <v>13</v>
      </c>
      <c r="M6" s="83">
        <v>24</v>
      </c>
    </row>
    <row r="7" ht="19.5" customHeight="1" spans="1:13">
      <c r="A7" s="22"/>
      <c r="B7" s="136"/>
      <c r="C7" s="136"/>
      <c r="D7" s="136"/>
      <c r="E7" s="136"/>
      <c r="F7" s="136"/>
      <c r="G7" s="136"/>
      <c r="H7" s="136"/>
      <c r="I7" s="136"/>
      <c r="J7" s="136"/>
      <c r="K7" s="136"/>
      <c r="L7" s="136"/>
      <c r="M7" s="136"/>
    </row>
    <row r="8" ht="19.5" customHeight="1" spans="1:13">
      <c r="A8" s="137"/>
      <c r="B8" s="136"/>
      <c r="C8" s="136"/>
      <c r="D8" s="136"/>
      <c r="E8" s="136"/>
      <c r="F8" s="136"/>
      <c r="G8" s="136"/>
      <c r="H8" s="136"/>
      <c r="I8" s="136"/>
      <c r="J8" s="136"/>
      <c r="K8" s="136"/>
      <c r="L8" s="136"/>
      <c r="M8" s="136"/>
    </row>
    <row r="9" customHeight="1" spans="1:13">
      <c r="A9" t="s">
        <v>614</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L9"/>
  <sheetViews>
    <sheetView showZeros="0" workbookViewId="0">
      <selection activeCell="E14" sqref="E14"/>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6.5" customHeight="1" spans="1:12">
      <c r="J1" s="50" t="s">
        <v>615</v>
      </c>
    </row>
    <row r="2" ht="41.25" customHeight="1" spans="1:12">
      <c r="A2" s="119" t="str">
        <f>"2026"&amp;"年对下转移支付绩效目标表"</f>
        <v>2026年对下转移支付绩效目标表</v>
      </c>
      <c r="B2" s="51"/>
      <c r="C2" s="51"/>
      <c r="D2" s="51"/>
      <c r="E2" s="51"/>
      <c r="F2" s="120"/>
      <c r="G2" s="51"/>
      <c r="H2" s="120"/>
      <c r="I2" s="120"/>
      <c r="J2" s="51"/>
    </row>
    <row r="3" ht="17.25" customHeight="1" spans="1:12">
      <c r="A3" s="52" t="s">
        <v>1</v>
      </c>
    </row>
    <row r="4" ht="44.25" customHeight="1" spans="1:12">
      <c r="A4" s="21" t="s">
        <v>612</v>
      </c>
      <c r="B4" s="21" t="s">
        <v>363</v>
      </c>
      <c r="C4" s="21" t="s">
        <v>364</v>
      </c>
      <c r="D4" s="21" t="s">
        <v>365</v>
      </c>
      <c r="E4" s="21" t="s">
        <v>366</v>
      </c>
      <c r="F4" s="121" t="s">
        <v>367</v>
      </c>
      <c r="G4" s="21" t="s">
        <v>368</v>
      </c>
      <c r="H4" s="121" t="s">
        <v>369</v>
      </c>
      <c r="I4" s="121" t="s">
        <v>370</v>
      </c>
      <c r="J4" s="21" t="s">
        <v>371</v>
      </c>
    </row>
    <row r="5" ht="14.25" customHeight="1" spans="1:12">
      <c r="A5" s="21">
        <v>1</v>
      </c>
      <c r="B5" s="21">
        <v>2</v>
      </c>
      <c r="C5" s="21">
        <v>3</v>
      </c>
      <c r="D5" s="21">
        <v>4</v>
      </c>
      <c r="E5" s="21">
        <v>5</v>
      </c>
      <c r="F5" s="121">
        <v>6</v>
      </c>
      <c r="G5" s="21">
        <v>7</v>
      </c>
      <c r="H5" s="121">
        <v>8</v>
      </c>
      <c r="I5" s="121">
        <v>9</v>
      </c>
      <c r="J5" s="21">
        <v>10</v>
      </c>
    </row>
    <row r="6" ht="42" customHeight="1" spans="1:12">
      <c r="A6" s="84"/>
      <c r="B6" s="122"/>
      <c r="C6" s="122"/>
      <c r="D6" s="122"/>
      <c r="E6" s="110"/>
      <c r="F6" s="123"/>
      <c r="G6" s="110"/>
      <c r="H6" s="123"/>
      <c r="I6" s="123"/>
      <c r="J6" s="110"/>
      <c r="K6" s="73"/>
      <c r="L6" s="73"/>
    </row>
    <row r="7" ht="42" customHeight="1" spans="1:12">
      <c r="A7" s="84"/>
      <c r="B7" s="45"/>
      <c r="C7" s="45"/>
      <c r="D7" s="45"/>
      <c r="E7" s="84"/>
      <c r="F7" s="45"/>
      <c r="G7" s="84"/>
      <c r="H7" s="45"/>
      <c r="I7" s="45"/>
      <c r="J7" s="84"/>
      <c r="K7" s="73"/>
      <c r="L7" s="73"/>
    </row>
    <row r="8" customHeight="1" spans="1:12">
      <c r="A8" s="73" t="s">
        <v>616</v>
      </c>
      <c r="B8" s="73"/>
      <c r="C8" s="73"/>
      <c r="D8" s="73"/>
      <c r="E8" s="73"/>
      <c r="F8" s="73"/>
      <c r="G8" s="73"/>
      <c r="H8" s="73"/>
      <c r="I8" s="73"/>
      <c r="J8" s="73"/>
      <c r="K8" s="73"/>
      <c r="L8" s="73"/>
    </row>
    <row r="9" customHeight="1" spans="1:12">
      <c r="A9" s="73"/>
      <c r="B9" s="73"/>
      <c r="C9" s="73"/>
      <c r="D9" s="73"/>
      <c r="E9" s="73"/>
      <c r="F9" s="73"/>
      <c r="G9" s="73"/>
      <c r="H9" s="73"/>
      <c r="I9" s="73"/>
      <c r="J9" s="73"/>
      <c r="K9" s="73"/>
      <c r="L9" s="73"/>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1"/>
  <sheetViews>
    <sheetView showZeros="0" workbookViewId="0">
      <selection activeCell="B14" sqref="B14"/>
    </sheetView>
  </sheetViews>
  <sheetFormatPr defaultColWidth="10.4259259259259" defaultRowHeight="14.25" customHeight="1"/>
  <cols>
    <col min="1" max="3" width="33.7037037037037" customWidth="1"/>
    <col min="4" max="4" width="45.5740740740741" customWidth="1"/>
    <col min="5" max="5" width="27.5740740740741" customWidth="1"/>
    <col min="6" max="6" width="21.712962962963" customWidth="1"/>
    <col min="7" max="9" width="26.287037037037" customWidth="1"/>
  </cols>
  <sheetData>
    <row r="1" customHeight="1" spans="1:9">
      <c r="A1" s="92" t="s">
        <v>617</v>
      </c>
      <c r="B1" s="93"/>
      <c r="C1" s="93"/>
      <c r="D1" s="94"/>
      <c r="E1" s="94"/>
      <c r="F1" s="94"/>
      <c r="G1" s="93"/>
      <c r="H1" s="93"/>
      <c r="I1" s="94"/>
    </row>
    <row r="2" ht="41.25" customHeight="1" spans="1:9">
      <c r="A2" s="95" t="str">
        <f>"2026"&amp;"年新增资产配置预算表"</f>
        <v>2026年新增资产配置预算表</v>
      </c>
      <c r="B2" s="96"/>
      <c r="C2" s="96"/>
      <c r="D2" s="97"/>
      <c r="E2" s="97"/>
      <c r="F2" s="97"/>
      <c r="G2" s="96"/>
      <c r="H2" s="96"/>
      <c r="I2" s="97"/>
    </row>
    <row r="3" customHeight="1" spans="1:9">
      <c r="A3" s="98" t="s">
        <v>1</v>
      </c>
      <c r="B3" s="99"/>
      <c r="C3" s="99"/>
      <c r="D3" s="100"/>
      <c r="E3" s="73"/>
      <c r="F3" s="97"/>
      <c r="G3" s="96"/>
      <c r="H3" s="96"/>
      <c r="I3" s="101" t="s">
        <v>2</v>
      </c>
    </row>
    <row r="4" ht="28.5" customHeight="1" spans="1:9">
      <c r="A4" s="102" t="s">
        <v>209</v>
      </c>
      <c r="B4" s="103" t="s">
        <v>210</v>
      </c>
      <c r="C4" s="104" t="s">
        <v>618</v>
      </c>
      <c r="D4" s="102" t="s">
        <v>619</v>
      </c>
      <c r="E4" s="102" t="s">
        <v>620</v>
      </c>
      <c r="F4" s="102" t="s">
        <v>621</v>
      </c>
      <c r="G4" s="103" t="s">
        <v>622</v>
      </c>
      <c r="H4" s="105"/>
      <c r="I4" s="102"/>
    </row>
    <row r="5" ht="21" customHeight="1" spans="1:9">
      <c r="A5" s="104"/>
      <c r="B5" s="106"/>
      <c r="C5" s="106"/>
      <c r="D5" s="107"/>
      <c r="E5" s="106"/>
      <c r="F5" s="106"/>
      <c r="G5" s="103" t="s">
        <v>581</v>
      </c>
      <c r="H5" s="103" t="s">
        <v>623</v>
      </c>
      <c r="I5" s="103" t="s">
        <v>624</v>
      </c>
    </row>
    <row r="6" ht="17.25" customHeight="1" spans="1:9">
      <c r="A6" s="108" t="s">
        <v>83</v>
      </c>
      <c r="B6" s="109" t="s">
        <v>84</v>
      </c>
      <c r="C6" s="108" t="s">
        <v>85</v>
      </c>
      <c r="D6" s="110" t="s">
        <v>86</v>
      </c>
      <c r="E6" s="108" t="s">
        <v>87</v>
      </c>
      <c r="F6" s="109" t="s">
        <v>88</v>
      </c>
      <c r="G6" s="111" t="s">
        <v>89</v>
      </c>
      <c r="H6" s="110" t="s">
        <v>90</v>
      </c>
      <c r="I6" s="110">
        <v>9</v>
      </c>
    </row>
    <row r="7" ht="19.5" customHeight="1" spans="1:9">
      <c r="A7" s="112"/>
      <c r="B7" s="88"/>
      <c r="C7" s="88"/>
      <c r="D7" s="84"/>
      <c r="E7" s="45"/>
      <c r="F7" s="111"/>
      <c r="G7" s="113"/>
      <c r="H7" s="114"/>
      <c r="I7" s="114"/>
    </row>
    <row r="8" ht="19.5" customHeight="1" spans="1:9">
      <c r="A8" s="115" t="s">
        <v>56</v>
      </c>
      <c r="B8" s="116"/>
      <c r="C8" s="116"/>
      <c r="D8" s="117"/>
      <c r="E8" s="118"/>
      <c r="F8" s="118"/>
      <c r="G8" s="113"/>
      <c r="H8" s="114"/>
      <c r="I8" s="114"/>
    </row>
    <row r="9" customHeight="1" spans="1:9">
      <c r="A9" s="73" t="s">
        <v>625</v>
      </c>
      <c r="B9" s="73"/>
      <c r="C9" s="73"/>
      <c r="G9" s="73"/>
      <c r="H9" s="73"/>
      <c r="I9" s="73"/>
    </row>
    <row r="10" customHeight="1" spans="1:9">
      <c r="A10" s="73"/>
      <c r="B10" s="73"/>
      <c r="C10" s="73"/>
      <c r="D10" s="73"/>
      <c r="E10" s="73"/>
      <c r="F10" s="73"/>
      <c r="G10" s="73"/>
      <c r="H10" s="73"/>
      <c r="I10" s="73"/>
    </row>
    <row r="11" customHeight="1" spans="1:9">
      <c r="A11" s="73"/>
      <c r="B11" s="73"/>
      <c r="C11" s="73"/>
      <c r="D11" s="73"/>
      <c r="E11" s="73"/>
      <c r="F11" s="73"/>
      <c r="G11" s="73"/>
      <c r="H11" s="73"/>
      <c r="I11" s="73"/>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topLeftCell="A6" workbookViewId="0">
      <selection activeCell="B4" sqref="A4:H13"/>
    </sheetView>
  </sheetViews>
  <sheetFormatPr defaultColWidth="9.13888888888889" defaultRowHeight="14.25" customHeight="1"/>
  <cols>
    <col min="1" max="1" width="19.287037037037" customWidth="1"/>
    <col min="2" max="2" width="33.8518518518519" customWidth="1"/>
    <col min="3" max="3" width="23.8518518518519" customWidth="1"/>
    <col min="4" max="4" width="11.1388888888889" customWidth="1"/>
    <col min="5" max="5" width="17.712962962963" customWidth="1"/>
    <col min="6" max="6" width="9.85185185185185" customWidth="1"/>
    <col min="7" max="7" width="17.712962962963" customWidth="1"/>
    <col min="8" max="11" width="23.1388888888889" customWidth="1"/>
  </cols>
  <sheetData>
    <row r="1" customHeight="1" spans="1:11">
      <c r="D1" s="49"/>
      <c r="E1" s="49"/>
      <c r="F1" s="49"/>
      <c r="G1" s="49"/>
      <c r="K1" s="50" t="s">
        <v>626</v>
      </c>
    </row>
    <row r="2" ht="41.25" customHeight="1" spans="1:11">
      <c r="A2" s="51" t="str">
        <f>"2026"&amp;"年上级补助项目支出预算表"</f>
        <v>2026年上级补助项目支出预算表</v>
      </c>
      <c r="B2" s="51"/>
      <c r="C2" s="51"/>
      <c r="D2" s="51"/>
      <c r="E2" s="51"/>
      <c r="F2" s="51"/>
      <c r="G2" s="51"/>
      <c r="H2" s="51"/>
      <c r="I2" s="51"/>
      <c r="J2" s="51"/>
      <c r="K2" s="51"/>
    </row>
    <row r="3" ht="13.5" customHeight="1" spans="1:11">
      <c r="A3" s="52" t="s">
        <v>1</v>
      </c>
      <c r="B3" s="53"/>
      <c r="C3" s="53"/>
      <c r="D3" s="53"/>
      <c r="E3" s="53"/>
      <c r="F3" s="53"/>
      <c r="G3" s="53"/>
      <c r="H3" s="54"/>
      <c r="I3" s="54"/>
      <c r="J3" s="54"/>
      <c r="K3" s="55" t="s">
        <v>2</v>
      </c>
    </row>
    <row r="4" ht="21.75" customHeight="1" spans="1:11">
      <c r="A4" s="74" t="s">
        <v>306</v>
      </c>
      <c r="B4" s="74" t="s">
        <v>212</v>
      </c>
      <c r="C4" s="74" t="s">
        <v>307</v>
      </c>
      <c r="D4" s="75" t="s">
        <v>213</v>
      </c>
      <c r="E4" s="75" t="s">
        <v>214</v>
      </c>
      <c r="F4" s="75" t="s">
        <v>308</v>
      </c>
      <c r="G4" s="75" t="s">
        <v>309</v>
      </c>
      <c r="H4" s="76" t="s">
        <v>56</v>
      </c>
      <c r="I4" s="13" t="s">
        <v>627</v>
      </c>
      <c r="J4" s="14"/>
      <c r="K4" s="15"/>
    </row>
    <row r="5" ht="21.75" customHeight="1" spans="1:11">
      <c r="A5" s="77"/>
      <c r="B5" s="77"/>
      <c r="C5" s="77"/>
      <c r="D5" s="78"/>
      <c r="E5" s="78"/>
      <c r="F5" s="78"/>
      <c r="G5" s="78"/>
      <c r="H5" s="79"/>
      <c r="I5" s="57" t="s">
        <v>59</v>
      </c>
      <c r="J5" s="57" t="s">
        <v>60</v>
      </c>
      <c r="K5" s="57" t="s">
        <v>61</v>
      </c>
    </row>
    <row r="6" ht="40.5" customHeight="1" spans="1:11">
      <c r="A6" s="80"/>
      <c r="B6" s="80"/>
      <c r="C6" s="80"/>
      <c r="D6" s="81"/>
      <c r="E6" s="81"/>
      <c r="F6" s="81"/>
      <c r="G6" s="81"/>
      <c r="H6" s="82"/>
      <c r="I6" s="62" t="s">
        <v>58</v>
      </c>
      <c r="J6" s="62"/>
      <c r="K6" s="62"/>
    </row>
    <row r="7" ht="15" customHeight="1" spans="1:11">
      <c r="A7" s="64">
        <v>1</v>
      </c>
      <c r="B7" s="64">
        <v>2</v>
      </c>
      <c r="C7" s="64">
        <v>3</v>
      </c>
      <c r="D7" s="64">
        <v>4</v>
      </c>
      <c r="E7" s="64">
        <v>5</v>
      </c>
      <c r="F7" s="64">
        <v>6</v>
      </c>
      <c r="G7" s="64">
        <v>7</v>
      </c>
      <c r="H7" s="64">
        <v>8</v>
      </c>
      <c r="I7" s="65">
        <v>9</v>
      </c>
      <c r="J7" s="83">
        <v>10</v>
      </c>
      <c r="K7" s="83">
        <v>11</v>
      </c>
    </row>
    <row r="8" ht="18.75" customHeight="1" spans="1:11">
      <c r="A8" s="84"/>
      <c r="B8" s="45"/>
      <c r="C8" s="84"/>
      <c r="D8" s="84"/>
      <c r="E8" s="84"/>
      <c r="F8" s="84"/>
      <c r="G8" s="84"/>
      <c r="H8" s="85"/>
      <c r="I8" s="86"/>
      <c r="J8" s="86"/>
      <c r="K8" s="87"/>
    </row>
    <row r="9" ht="18.75" customHeight="1" spans="1:11">
      <c r="A9" s="88"/>
      <c r="B9" s="45"/>
      <c r="C9" s="45"/>
      <c r="D9" s="45"/>
      <c r="E9" s="45"/>
      <c r="F9" s="45"/>
      <c r="G9" s="45"/>
      <c r="H9" s="67"/>
      <c r="I9" s="68"/>
      <c r="J9" s="68"/>
      <c r="K9" s="87"/>
    </row>
    <row r="10" ht="18.75" customHeight="1" spans="1:11">
      <c r="A10" s="89" t="s">
        <v>200</v>
      </c>
      <c r="B10" s="90"/>
      <c r="C10" s="90"/>
      <c r="D10" s="90"/>
      <c r="E10" s="90"/>
      <c r="F10" s="90"/>
      <c r="G10" s="91"/>
      <c r="H10" s="67"/>
      <c r="I10" s="68"/>
      <c r="J10" s="68"/>
      <c r="K10" s="87"/>
    </row>
    <row r="11" customHeight="1" spans="1:11">
      <c r="A11" s="73" t="s">
        <v>628</v>
      </c>
      <c r="B11" s="73"/>
      <c r="C11" s="73"/>
      <c r="D11" s="73"/>
      <c r="E11" s="73"/>
      <c r="F11" s="73"/>
      <c r="G11" s="73"/>
      <c r="H11" s="73"/>
    </row>
    <row r="12" customHeight="1" spans="1:11">
      <c r="A12" s="73"/>
      <c r="B12" s="73"/>
      <c r="C12" s="73"/>
      <c r="D12" s="73"/>
      <c r="E12" s="73"/>
      <c r="F12" s="73"/>
      <c r="G12" s="73"/>
      <c r="H12" s="73"/>
    </row>
    <row r="13" customHeight="1" spans="1:11">
      <c r="A13" s="73"/>
      <c r="B13" s="73"/>
      <c r="C13" s="73"/>
      <c r="D13" s="73"/>
      <c r="E13" s="73"/>
      <c r="F13" s="73"/>
      <c r="G13" s="73"/>
      <c r="H13" s="7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1"/>
  <sheetViews>
    <sheetView showZeros="0" topLeftCell="A22" workbookViewId="0">
      <selection activeCell="F31" sqref="F31"/>
    </sheetView>
  </sheetViews>
  <sheetFormatPr defaultColWidth="9.13888888888889" defaultRowHeight="14.25" customHeight="1" outlineLevelCol="6"/>
  <cols>
    <col min="1" max="1" width="35.287037037037" customWidth="1"/>
    <col min="2" max="4" width="28" customWidth="1"/>
    <col min="5" max="7" width="23.8518518518519" customWidth="1"/>
  </cols>
  <sheetData>
    <row r="1" ht="13.5" customHeight="1" spans="1:7">
      <c r="D1" s="49"/>
      <c r="G1" s="50" t="s">
        <v>629</v>
      </c>
    </row>
    <row r="2" ht="41.25" customHeight="1" spans="1:7">
      <c r="A2" s="51" t="str">
        <f>"2026"&amp;"年部门项目中期规划预算表"</f>
        <v>2026年部门项目中期规划预算表</v>
      </c>
      <c r="B2" s="51"/>
      <c r="C2" s="51"/>
      <c r="D2" s="51"/>
      <c r="E2" s="51"/>
      <c r="F2" s="51"/>
      <c r="G2" s="51"/>
    </row>
    <row r="3" ht="13.5" customHeight="1" spans="1:7">
      <c r="A3" s="52" t="s">
        <v>1</v>
      </c>
      <c r="B3" s="53"/>
      <c r="C3" s="53"/>
      <c r="D3" s="53"/>
      <c r="E3" s="54"/>
      <c r="F3" s="54"/>
      <c r="G3" s="55" t="s">
        <v>2</v>
      </c>
    </row>
    <row r="4" ht="21.75" customHeight="1" spans="1:7">
      <c r="A4" s="56" t="s">
        <v>307</v>
      </c>
      <c r="B4" s="56" t="s">
        <v>306</v>
      </c>
      <c r="C4" s="56" t="s">
        <v>212</v>
      </c>
      <c r="D4" s="57" t="s">
        <v>630</v>
      </c>
      <c r="E4" s="13" t="s">
        <v>59</v>
      </c>
      <c r="F4" s="14"/>
      <c r="G4" s="15"/>
    </row>
    <row r="5" ht="21.75" customHeight="1" spans="1:7">
      <c r="A5" s="58"/>
      <c r="B5" s="58"/>
      <c r="C5" s="58"/>
      <c r="D5" s="59"/>
      <c r="E5" s="60" t="str">
        <f>"2026"&amp;"年"</f>
        <v>2026年</v>
      </c>
      <c r="F5" s="57" t="str">
        <f>("2026"+1)&amp;"年"</f>
        <v>2027年</v>
      </c>
      <c r="G5" s="57" t="str">
        <f>("2026"+2)&amp;"年"</f>
        <v>2028年</v>
      </c>
    </row>
    <row r="6" ht="40.5" customHeight="1" spans="1:7">
      <c r="A6" s="61"/>
      <c r="B6" s="61"/>
      <c r="C6" s="61"/>
      <c r="D6" s="62"/>
      <c r="E6" s="63"/>
      <c r="F6" s="62" t="s">
        <v>58</v>
      </c>
      <c r="G6" s="62"/>
    </row>
    <row r="7" ht="43" customHeight="1" spans="1:7">
      <c r="A7" s="64">
        <v>1</v>
      </c>
      <c r="B7" s="64">
        <v>2</v>
      </c>
      <c r="C7" s="64">
        <v>3</v>
      </c>
      <c r="D7" s="64">
        <v>4</v>
      </c>
      <c r="E7" s="64">
        <v>5</v>
      </c>
      <c r="F7" s="65">
        <v>6</v>
      </c>
      <c r="G7" s="65">
        <v>7</v>
      </c>
    </row>
    <row r="8" ht="43" customHeight="1" spans="1:7">
      <c r="A8" s="45" t="s">
        <v>228</v>
      </c>
      <c r="B8" s="66"/>
      <c r="C8" s="66"/>
      <c r="D8" s="45"/>
      <c r="E8" s="67">
        <v>92963671.46</v>
      </c>
      <c r="F8" s="68"/>
      <c r="G8" s="68"/>
    </row>
    <row r="9" ht="43" customHeight="1" spans="1:7">
      <c r="A9" s="45"/>
      <c r="B9" s="45" t="s">
        <v>631</v>
      </c>
      <c r="C9" s="45" t="s">
        <v>314</v>
      </c>
      <c r="D9" s="45" t="s">
        <v>632</v>
      </c>
      <c r="E9" s="67">
        <v>11964</v>
      </c>
      <c r="F9" s="68"/>
      <c r="G9" s="68"/>
    </row>
    <row r="10" ht="43" customHeight="1" spans="1:7">
      <c r="A10" s="69"/>
      <c r="B10" s="45" t="s">
        <v>633</v>
      </c>
      <c r="C10" s="45" t="s">
        <v>319</v>
      </c>
      <c r="D10" s="45" t="s">
        <v>632</v>
      </c>
      <c r="E10" s="67">
        <v>30727.46</v>
      </c>
      <c r="F10" s="68"/>
      <c r="G10" s="68"/>
    </row>
    <row r="11" ht="43" customHeight="1" spans="1:7">
      <c r="A11" s="69"/>
      <c r="B11" s="45" t="s">
        <v>633</v>
      </c>
      <c r="C11" s="45" t="s">
        <v>321</v>
      </c>
      <c r="D11" s="45" t="s">
        <v>632</v>
      </c>
      <c r="E11" s="67">
        <v>1600000</v>
      </c>
      <c r="F11" s="68"/>
      <c r="G11" s="68"/>
    </row>
    <row r="12" ht="43" customHeight="1" spans="1:7">
      <c r="A12" s="69"/>
      <c r="B12" s="45" t="s">
        <v>633</v>
      </c>
      <c r="C12" s="45" t="s">
        <v>325</v>
      </c>
      <c r="D12" s="45" t="s">
        <v>632</v>
      </c>
      <c r="E12" s="67">
        <v>5700000</v>
      </c>
      <c r="F12" s="68"/>
      <c r="G12" s="68"/>
    </row>
    <row r="13" ht="43" customHeight="1" spans="1:7">
      <c r="A13" s="69"/>
      <c r="B13" s="45" t="s">
        <v>633</v>
      </c>
      <c r="C13" s="45" t="s">
        <v>327</v>
      </c>
      <c r="D13" s="45" t="s">
        <v>632</v>
      </c>
      <c r="E13" s="67">
        <v>20000000</v>
      </c>
      <c r="F13" s="68"/>
      <c r="G13" s="68"/>
    </row>
    <row r="14" ht="43" customHeight="1" spans="1:7">
      <c r="A14" s="69"/>
      <c r="B14" s="45" t="s">
        <v>633</v>
      </c>
      <c r="C14" s="45" t="s">
        <v>331</v>
      </c>
      <c r="D14" s="45" t="s">
        <v>632</v>
      </c>
      <c r="E14" s="67">
        <v>191800</v>
      </c>
      <c r="F14" s="68"/>
      <c r="G14" s="68"/>
    </row>
    <row r="15" ht="43" customHeight="1" spans="1:7">
      <c r="A15" s="69"/>
      <c r="B15" s="45" t="s">
        <v>634</v>
      </c>
      <c r="C15" s="45" t="s">
        <v>635</v>
      </c>
      <c r="D15" s="45" t="s">
        <v>636</v>
      </c>
      <c r="E15" s="67">
        <v>32000</v>
      </c>
      <c r="F15" s="68"/>
      <c r="G15" s="68"/>
    </row>
    <row r="16" ht="43" customHeight="1" spans="1:7">
      <c r="A16" s="69"/>
      <c r="B16" s="45" t="s">
        <v>634</v>
      </c>
      <c r="C16" s="45" t="s">
        <v>336</v>
      </c>
      <c r="D16" s="45" t="s">
        <v>632</v>
      </c>
      <c r="E16" s="67">
        <v>7000000</v>
      </c>
      <c r="F16" s="68"/>
      <c r="G16" s="68"/>
    </row>
    <row r="17" ht="43" customHeight="1" spans="1:7">
      <c r="A17" s="69"/>
      <c r="B17" s="45" t="s">
        <v>634</v>
      </c>
      <c r="C17" s="45" t="s">
        <v>338</v>
      </c>
      <c r="D17" s="45" t="s">
        <v>632</v>
      </c>
      <c r="E17" s="67">
        <v>3200000</v>
      </c>
      <c r="F17" s="68"/>
      <c r="G17" s="68"/>
    </row>
    <row r="18" ht="43" customHeight="1" spans="1:7">
      <c r="A18" s="69"/>
      <c r="B18" s="45" t="s">
        <v>634</v>
      </c>
      <c r="C18" s="45" t="s">
        <v>342</v>
      </c>
      <c r="D18" s="45" t="s">
        <v>632</v>
      </c>
      <c r="E18" s="67">
        <v>4488800</v>
      </c>
      <c r="F18" s="68"/>
      <c r="G18" s="68"/>
    </row>
    <row r="19" ht="43" customHeight="1" spans="1:7">
      <c r="A19" s="69"/>
      <c r="B19" s="45" t="s">
        <v>634</v>
      </c>
      <c r="C19" s="45" t="s">
        <v>344</v>
      </c>
      <c r="D19" s="45" t="s">
        <v>632</v>
      </c>
      <c r="E19" s="67">
        <v>880000</v>
      </c>
      <c r="F19" s="68"/>
      <c r="G19" s="68"/>
    </row>
    <row r="20" ht="43" customHeight="1" spans="1:7">
      <c r="A20" s="69"/>
      <c r="B20" s="45" t="s">
        <v>634</v>
      </c>
      <c r="C20" s="45" t="s">
        <v>346</v>
      </c>
      <c r="D20" s="45" t="s">
        <v>632</v>
      </c>
      <c r="E20" s="67">
        <v>986480</v>
      </c>
      <c r="F20" s="68"/>
      <c r="G20" s="68"/>
    </row>
    <row r="21" ht="43" customHeight="1" spans="1:7">
      <c r="A21" s="69"/>
      <c r="B21" s="45" t="s">
        <v>634</v>
      </c>
      <c r="C21" s="45" t="s">
        <v>353</v>
      </c>
      <c r="D21" s="45" t="s">
        <v>632</v>
      </c>
      <c r="E21" s="67">
        <v>440000</v>
      </c>
      <c r="F21" s="68"/>
      <c r="G21" s="68"/>
    </row>
    <row r="22" ht="43" customHeight="1" spans="1:7">
      <c r="A22" s="69"/>
      <c r="B22" s="45" t="s">
        <v>634</v>
      </c>
      <c r="C22" s="45" t="s">
        <v>355</v>
      </c>
      <c r="D22" s="45" t="s">
        <v>632</v>
      </c>
      <c r="E22" s="67">
        <v>36140000</v>
      </c>
      <c r="F22" s="68"/>
      <c r="G22" s="68"/>
    </row>
    <row r="23" ht="43" customHeight="1" spans="1:7">
      <c r="A23" s="69"/>
      <c r="B23" s="45" t="s">
        <v>634</v>
      </c>
      <c r="C23" s="45" t="s">
        <v>357</v>
      </c>
      <c r="D23" s="45" t="s">
        <v>632</v>
      </c>
      <c r="E23" s="67">
        <v>1243700</v>
      </c>
      <c r="F23" s="68"/>
      <c r="G23" s="68"/>
    </row>
    <row r="24" ht="43" customHeight="1" spans="1:7">
      <c r="A24" s="69"/>
      <c r="B24" s="45" t="s">
        <v>634</v>
      </c>
      <c r="C24" s="45" t="s">
        <v>359</v>
      </c>
      <c r="D24" s="45" t="s">
        <v>632</v>
      </c>
      <c r="E24" s="67">
        <v>10200000</v>
      </c>
      <c r="F24" s="68"/>
      <c r="G24" s="68"/>
    </row>
    <row r="25" ht="43" customHeight="1" spans="1:7">
      <c r="A25" s="69"/>
      <c r="B25" s="45" t="s">
        <v>634</v>
      </c>
      <c r="C25" s="45" t="s">
        <v>361</v>
      </c>
      <c r="D25" s="45" t="s">
        <v>632</v>
      </c>
      <c r="E25" s="67">
        <v>818200</v>
      </c>
      <c r="F25" s="68"/>
      <c r="G25" s="68"/>
    </row>
    <row r="26" ht="18.75" customHeight="1" spans="1:7">
      <c r="A26" s="70" t="s">
        <v>56</v>
      </c>
      <c r="B26" s="71" t="s">
        <v>637</v>
      </c>
      <c r="C26" s="71"/>
      <c r="D26" s="72"/>
      <c r="E26" s="67">
        <v>92963671.46</v>
      </c>
      <c r="F26" s="68"/>
      <c r="G26" s="68"/>
    </row>
    <row r="27" customHeight="1" spans="1:7">
      <c r="A27" s="73"/>
      <c r="B27" s="73"/>
      <c r="C27" s="73"/>
      <c r="D27" s="73"/>
      <c r="E27" s="73"/>
    </row>
    <row r="28" customHeight="1" spans="1:7">
      <c r="A28" s="73"/>
      <c r="B28" s="73"/>
      <c r="C28" s="73"/>
      <c r="D28" s="73"/>
      <c r="E28" s="73"/>
    </row>
    <row r="29" customHeight="1" spans="1:7">
      <c r="A29" s="73"/>
      <c r="B29" s="73"/>
      <c r="C29" s="73"/>
      <c r="D29" s="73"/>
      <c r="E29" s="73"/>
    </row>
    <row r="30" customHeight="1" spans="1:7">
      <c r="A30" s="73"/>
      <c r="B30" s="73"/>
      <c r="C30" s="73"/>
      <c r="D30" s="73"/>
      <c r="E30" s="73"/>
    </row>
    <row r="31" customHeight="1" spans="1:7">
      <c r="A31" s="73"/>
      <c r="B31" s="73"/>
      <c r="C31" s="73"/>
      <c r="D31" s="73"/>
      <c r="E31" s="73"/>
    </row>
    <row r="32" customHeight="1" spans="1:7">
      <c r="A32" s="73"/>
      <c r="B32" s="73"/>
      <c r="C32" s="73"/>
      <c r="D32" s="73"/>
      <c r="E32" s="73"/>
    </row>
    <row r="33" customHeight="1" spans="1:5">
      <c r="A33" s="73"/>
      <c r="B33" s="73"/>
      <c r="C33" s="73"/>
      <c r="D33" s="73"/>
      <c r="E33" s="73"/>
    </row>
    <row r="34" customHeight="1" spans="1:5">
      <c r="A34" s="73"/>
      <c r="B34" s="73"/>
      <c r="C34" s="73"/>
      <c r="D34" s="73"/>
      <c r="E34" s="73"/>
    </row>
    <row r="35" customHeight="1" spans="1:5">
      <c r="A35" s="73"/>
      <c r="B35" s="73"/>
      <c r="C35" s="73"/>
      <c r="D35" s="73"/>
      <c r="E35" s="73"/>
    </row>
    <row r="36" customHeight="1" spans="1:5">
      <c r="A36" s="73"/>
      <c r="B36" s="73"/>
      <c r="C36" s="73"/>
      <c r="D36" s="73"/>
      <c r="E36" s="73"/>
    </row>
    <row r="37" customHeight="1" spans="1:5">
      <c r="A37" s="73"/>
      <c r="B37" s="73"/>
      <c r="C37" s="73"/>
      <c r="D37" s="73"/>
      <c r="E37" s="73"/>
    </row>
    <row r="38" customHeight="1" spans="1:5">
      <c r="A38" s="73"/>
      <c r="B38" s="73"/>
      <c r="C38" s="73"/>
      <c r="D38" s="73"/>
      <c r="E38" s="73"/>
    </row>
    <row r="39" customHeight="1" spans="1:5">
      <c r="A39" s="73"/>
      <c r="B39" s="73"/>
      <c r="C39" s="73"/>
      <c r="D39" s="73"/>
      <c r="E39" s="73"/>
    </row>
    <row r="40" customHeight="1" spans="1:5">
      <c r="A40" s="73"/>
      <c r="B40" s="73"/>
      <c r="C40" s="73"/>
      <c r="D40" s="73"/>
      <c r="E40" s="73"/>
    </row>
    <row r="41" customHeight="1" spans="1:5">
      <c r="A41" s="73"/>
      <c r="B41" s="73"/>
      <c r="C41" s="73"/>
      <c r="D41" s="73"/>
      <c r="E41" s="73"/>
    </row>
  </sheetData>
  <mergeCells count="11">
    <mergeCell ref="A2:G2"/>
    <mergeCell ref="A3:D3"/>
    <mergeCell ref="E4:G4"/>
    <mergeCell ref="A26:D26"/>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2"/>
  <sheetViews>
    <sheetView showZeros="0" topLeftCell="B39" workbookViewId="0">
      <selection activeCell="A36" sqref="$A36:$XFD51"/>
    </sheetView>
  </sheetViews>
  <sheetFormatPr defaultColWidth="8.57407407407407" defaultRowHeight="14.25" customHeight="1"/>
  <cols>
    <col min="1" max="1" width="18.1388888888889" customWidth="1"/>
    <col min="2" max="2" width="23.4259259259259" customWidth="1"/>
    <col min="3" max="3" width="21.8518518518519" customWidth="1"/>
    <col min="4" max="4" width="15.5740740740741" customWidth="1"/>
    <col min="5" max="5" width="31.5740740740741" customWidth="1"/>
    <col min="6" max="6" width="15.4259259259259" customWidth="1"/>
    <col min="7" max="7" width="16.4259259259259" customWidth="1"/>
    <col min="8" max="8" width="29.5740740740741" customWidth="1"/>
    <col min="9" max="9" width="30.5740740740741" customWidth="1"/>
    <col min="10" max="10" width="23.8518518518519" customWidth="1"/>
  </cols>
  <sheetData>
    <row r="1" customHeight="1" spans="1:10">
      <c r="A1" s="1"/>
      <c r="B1" s="1"/>
      <c r="C1" s="1"/>
      <c r="D1" s="1"/>
      <c r="E1" s="1"/>
      <c r="F1" s="1"/>
      <c r="G1" s="1"/>
      <c r="H1" s="1"/>
      <c r="I1" s="1"/>
      <c r="J1" s="2" t="s">
        <v>638</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
        <v>1</v>
      </c>
      <c r="B3" s="4"/>
      <c r="C3" s="5"/>
      <c r="D3" s="6"/>
      <c r="E3" s="6"/>
      <c r="F3" s="6"/>
      <c r="G3" s="6"/>
      <c r="H3" s="6"/>
      <c r="I3" s="6"/>
      <c r="J3" s="277" t="s">
        <v>2</v>
      </c>
    </row>
    <row r="4" ht="30" customHeight="1" spans="1:10">
      <c r="A4" s="7" t="s">
        <v>639</v>
      </c>
      <c r="B4" s="8"/>
      <c r="C4" s="9"/>
      <c r="D4" s="9"/>
      <c r="E4" s="10"/>
      <c r="F4" s="11" t="s">
        <v>640</v>
      </c>
      <c r="G4" s="10"/>
      <c r="H4" s="12"/>
      <c r="I4" s="9"/>
      <c r="J4" s="10"/>
    </row>
    <row r="5" ht="32.25" customHeight="1" spans="1:10">
      <c r="A5" s="13" t="s">
        <v>641</v>
      </c>
      <c r="B5" s="14"/>
      <c r="C5" s="14"/>
      <c r="D5" s="14"/>
      <c r="E5" s="14"/>
      <c r="F5" s="14"/>
      <c r="G5" s="14"/>
      <c r="H5" s="14"/>
      <c r="I5" s="15"/>
      <c r="J5" s="16" t="s">
        <v>642</v>
      </c>
    </row>
    <row r="6" ht="99.75" customHeight="1" spans="1:10">
      <c r="A6" s="17" t="s">
        <v>643</v>
      </c>
      <c r="B6" s="18" t="s">
        <v>644</v>
      </c>
      <c r="C6" s="19" t="s">
        <v>645</v>
      </c>
      <c r="D6" s="19"/>
      <c r="E6" s="19"/>
      <c r="F6" s="19"/>
      <c r="G6" s="19"/>
      <c r="H6" s="19"/>
      <c r="I6" s="19"/>
      <c r="J6" s="20" t="s">
        <v>646</v>
      </c>
    </row>
    <row r="7" ht="99.75" customHeight="1" spans="1:10">
      <c r="A7" s="17"/>
      <c r="B7" s="18" t="str">
        <f>"总体绩效目标（"&amp;"2026"&amp;"-"&amp;("2026"+2)&amp;"年期间）"</f>
        <v>总体绩效目标（2026-2028年期间）</v>
      </c>
      <c r="C7" s="19" t="s">
        <v>647</v>
      </c>
      <c r="D7" s="19"/>
      <c r="E7" s="19"/>
      <c r="F7" s="19"/>
      <c r="G7" s="19"/>
      <c r="H7" s="19"/>
      <c r="I7" s="19"/>
      <c r="J7" s="20" t="s">
        <v>648</v>
      </c>
    </row>
    <row r="8" ht="75" customHeight="1" spans="1:10">
      <c r="A8" s="18" t="s">
        <v>649</v>
      </c>
      <c r="B8" s="21" t="str">
        <f>"预算年度（"&amp;"2026"&amp;"年）绩效目标"</f>
        <v>预算年度（2026年）绩效目标</v>
      </c>
      <c r="C8" s="22" t="s">
        <v>647</v>
      </c>
      <c r="D8" s="22"/>
      <c r="E8" s="22"/>
      <c r="F8" s="22"/>
      <c r="G8" s="22"/>
      <c r="H8" s="22"/>
      <c r="I8" s="22"/>
      <c r="J8" s="23" t="s">
        <v>650</v>
      </c>
    </row>
    <row r="9" ht="32.25" customHeight="1" spans="1:10">
      <c r="A9" s="24" t="s">
        <v>651</v>
      </c>
      <c r="B9" s="24"/>
      <c r="C9" s="24"/>
      <c r="D9" s="24"/>
      <c r="E9" s="24"/>
      <c r="F9" s="24"/>
      <c r="G9" s="24"/>
      <c r="H9" s="24"/>
      <c r="I9" s="24"/>
      <c r="J9" s="24"/>
    </row>
    <row r="10" ht="32.25" customHeight="1" spans="1:10">
      <c r="A10" s="25" t="s">
        <v>652</v>
      </c>
      <c r="B10" s="25"/>
      <c r="C10" s="26" t="s">
        <v>653</v>
      </c>
      <c r="D10" s="26"/>
      <c r="E10" s="26"/>
      <c r="F10" s="26"/>
      <c r="G10" s="26"/>
      <c r="H10" s="26" t="s">
        <v>654</v>
      </c>
      <c r="I10" s="26"/>
      <c r="J10" s="26"/>
    </row>
    <row r="11" ht="32.25" customHeight="1" spans="1:10">
      <c r="A11" s="25"/>
      <c r="B11" s="25"/>
      <c r="C11" s="26"/>
      <c r="D11" s="26"/>
      <c r="E11" s="26"/>
      <c r="F11" s="26"/>
      <c r="G11" s="26"/>
      <c r="H11" s="25" t="s">
        <v>655</v>
      </c>
      <c r="I11" s="25" t="s">
        <v>656</v>
      </c>
      <c r="J11" s="25" t="s">
        <v>657</v>
      </c>
    </row>
    <row r="12" ht="24" customHeight="1" spans="1:10">
      <c r="A12" s="27" t="s">
        <v>56</v>
      </c>
      <c r="B12" s="28"/>
      <c r="C12" s="28"/>
      <c r="D12" s="28"/>
      <c r="E12" s="28"/>
      <c r="F12" s="28"/>
      <c r="G12" s="29"/>
      <c r="H12" s="30">
        <v>109681473.79</v>
      </c>
      <c r="I12" s="30">
        <v>103977473.79</v>
      </c>
      <c r="J12" s="30">
        <v>5704000</v>
      </c>
    </row>
    <row r="13" ht="70" customHeight="1" spans="1:10">
      <c r="A13" s="31" t="s">
        <v>658</v>
      </c>
      <c r="B13" s="32"/>
      <c r="C13" s="31" t="s">
        <v>659</v>
      </c>
      <c r="D13" s="32"/>
      <c r="E13" s="32"/>
      <c r="F13" s="32"/>
      <c r="G13" s="32"/>
      <c r="H13" s="33">
        <v>3200000</v>
      </c>
      <c r="I13" s="33">
        <v>3200000</v>
      </c>
      <c r="J13" s="33"/>
    </row>
    <row r="14" ht="84" customHeight="1" spans="1:10">
      <c r="A14" s="31" t="s">
        <v>658</v>
      </c>
      <c r="B14" s="34"/>
      <c r="C14" s="31" t="s">
        <v>660</v>
      </c>
      <c r="D14" s="34"/>
      <c r="E14" s="34"/>
      <c r="F14" s="34"/>
      <c r="G14" s="34"/>
      <c r="H14" s="33">
        <v>7000000</v>
      </c>
      <c r="I14" s="33">
        <v>7000000</v>
      </c>
      <c r="J14" s="33"/>
    </row>
    <row r="15" ht="72" customHeight="1" spans="1:10">
      <c r="A15" s="35" t="s">
        <v>661</v>
      </c>
      <c r="B15" s="36"/>
      <c r="C15" s="35" t="s">
        <v>662</v>
      </c>
      <c r="D15" s="36"/>
      <c r="E15" s="36"/>
      <c r="F15" s="36"/>
      <c r="G15" s="36"/>
      <c r="H15" s="37">
        <v>10520022.33</v>
      </c>
      <c r="I15" s="37">
        <v>10520022.33</v>
      </c>
      <c r="J15" s="37"/>
    </row>
    <row r="16" ht="85" customHeight="1" spans="1:10">
      <c r="A16" s="35" t="s">
        <v>663</v>
      </c>
      <c r="B16" s="36"/>
      <c r="C16" s="35" t="s">
        <v>662</v>
      </c>
      <c r="D16" s="36"/>
      <c r="E16" s="36"/>
      <c r="F16" s="36"/>
      <c r="G16" s="36"/>
      <c r="H16" s="37">
        <v>493780</v>
      </c>
      <c r="I16" s="37">
        <v>493780</v>
      </c>
      <c r="J16" s="37"/>
    </row>
    <row r="17" ht="82" customHeight="1" spans="1:10">
      <c r="A17" s="35" t="s">
        <v>658</v>
      </c>
      <c r="B17" s="36"/>
      <c r="C17" s="35" t="s">
        <v>664</v>
      </c>
      <c r="D17" s="36"/>
      <c r="E17" s="36"/>
      <c r="F17" s="36"/>
      <c r="G17" s="36"/>
      <c r="H17" s="37">
        <v>11964</v>
      </c>
      <c r="I17" s="37">
        <v>11964</v>
      </c>
      <c r="J17" s="37"/>
    </row>
    <row r="18" ht="61" customHeight="1" spans="1:10">
      <c r="A18" s="35" t="s">
        <v>658</v>
      </c>
      <c r="B18" s="36"/>
      <c r="C18" s="35" t="s">
        <v>665</v>
      </c>
      <c r="D18" s="36"/>
      <c r="E18" s="36"/>
      <c r="F18" s="36"/>
      <c r="G18" s="36"/>
      <c r="H18" s="37">
        <v>5700000</v>
      </c>
      <c r="I18" s="37">
        <v>5700000</v>
      </c>
      <c r="J18" s="37"/>
    </row>
    <row r="19" ht="61" customHeight="1" spans="1:10">
      <c r="A19" s="35" t="s">
        <v>658</v>
      </c>
      <c r="B19" s="36"/>
      <c r="C19" s="35" t="s">
        <v>346</v>
      </c>
      <c r="D19" s="36"/>
      <c r="E19" s="36"/>
      <c r="F19" s="36"/>
      <c r="G19" s="36"/>
      <c r="H19" s="37">
        <v>986480</v>
      </c>
      <c r="I19" s="37">
        <v>986480</v>
      </c>
      <c r="J19" s="37"/>
    </row>
    <row r="20" ht="61" customHeight="1" spans="1:10">
      <c r="A20" s="35" t="s">
        <v>658</v>
      </c>
      <c r="B20" s="36"/>
      <c r="C20" s="35" t="s">
        <v>361</v>
      </c>
      <c r="D20" s="36"/>
      <c r="E20" s="36"/>
      <c r="F20" s="36"/>
      <c r="G20" s="36"/>
      <c r="H20" s="37">
        <v>818200</v>
      </c>
      <c r="I20" s="37">
        <v>818200</v>
      </c>
      <c r="J20" s="37"/>
    </row>
    <row r="21" ht="61" customHeight="1" spans="1:10">
      <c r="A21" s="35" t="s">
        <v>658</v>
      </c>
      <c r="B21" s="36"/>
      <c r="C21" s="35" t="s">
        <v>666</v>
      </c>
      <c r="D21" s="36"/>
      <c r="E21" s="36"/>
      <c r="F21" s="36"/>
      <c r="G21" s="36"/>
      <c r="H21" s="37">
        <v>1600000</v>
      </c>
      <c r="I21" s="37">
        <v>1600000</v>
      </c>
      <c r="J21" s="37"/>
    </row>
    <row r="22" ht="61" customHeight="1" spans="1:10">
      <c r="A22" s="35" t="s">
        <v>658</v>
      </c>
      <c r="B22" s="36"/>
      <c r="C22" s="35" t="s">
        <v>667</v>
      </c>
      <c r="D22" s="36"/>
      <c r="E22" s="36"/>
      <c r="F22" s="36"/>
      <c r="G22" s="36"/>
      <c r="H22" s="37">
        <v>20000000</v>
      </c>
      <c r="I22" s="37">
        <v>20000000</v>
      </c>
      <c r="J22" s="37"/>
    </row>
    <row r="23" ht="61" customHeight="1" spans="1:10">
      <c r="A23" s="35" t="s">
        <v>658</v>
      </c>
      <c r="B23" s="36"/>
      <c r="C23" s="35" t="s">
        <v>355</v>
      </c>
      <c r="D23" s="36"/>
      <c r="E23" s="36"/>
      <c r="F23" s="36"/>
      <c r="G23" s="36"/>
      <c r="H23" s="37">
        <v>36140000</v>
      </c>
      <c r="I23" s="37">
        <v>36140000</v>
      </c>
      <c r="J23" s="37"/>
    </row>
    <row r="24" ht="61" customHeight="1" spans="1:10">
      <c r="A24" s="35" t="s">
        <v>658</v>
      </c>
      <c r="B24" s="36"/>
      <c r="C24" s="35" t="s">
        <v>359</v>
      </c>
      <c r="D24" s="36"/>
      <c r="E24" s="36"/>
      <c r="F24" s="36"/>
      <c r="G24" s="36"/>
      <c r="H24" s="37">
        <v>10200000</v>
      </c>
      <c r="I24" s="37">
        <v>10200000</v>
      </c>
      <c r="J24" s="37"/>
    </row>
    <row r="25" ht="61" customHeight="1" spans="1:10">
      <c r="A25" s="35" t="s">
        <v>658</v>
      </c>
      <c r="B25" s="36"/>
      <c r="C25" s="35" t="s">
        <v>357</v>
      </c>
      <c r="D25" s="36"/>
      <c r="E25" s="36"/>
      <c r="F25" s="36"/>
      <c r="G25" s="36"/>
      <c r="H25" s="37">
        <v>1243700</v>
      </c>
      <c r="I25" s="37">
        <v>1243700</v>
      </c>
      <c r="J25" s="37"/>
    </row>
    <row r="26" ht="61" customHeight="1" spans="1:10">
      <c r="A26" s="35" t="s">
        <v>658</v>
      </c>
      <c r="B26" s="36"/>
      <c r="C26" s="35" t="s">
        <v>353</v>
      </c>
      <c r="D26" s="36"/>
      <c r="E26" s="36"/>
      <c r="F26" s="36"/>
      <c r="G26" s="36"/>
      <c r="H26" s="37">
        <v>440000</v>
      </c>
      <c r="I26" s="37">
        <v>440000</v>
      </c>
      <c r="J26" s="37"/>
    </row>
    <row r="27" ht="61" customHeight="1" spans="1:10">
      <c r="A27" s="35" t="s">
        <v>658</v>
      </c>
      <c r="B27" s="36"/>
      <c r="C27" s="35" t="s">
        <v>331</v>
      </c>
      <c r="D27" s="36"/>
      <c r="E27" s="36"/>
      <c r="F27" s="36"/>
      <c r="G27" s="36"/>
      <c r="H27" s="37">
        <v>191800</v>
      </c>
      <c r="I27" s="37">
        <v>191800</v>
      </c>
      <c r="J27" s="37"/>
    </row>
    <row r="28" ht="61" customHeight="1" spans="1:10">
      <c r="A28" s="35" t="s">
        <v>658</v>
      </c>
      <c r="B28" s="36"/>
      <c r="C28" s="35" t="s">
        <v>319</v>
      </c>
      <c r="D28" s="36"/>
      <c r="E28" s="36"/>
      <c r="F28" s="36"/>
      <c r="G28" s="36"/>
      <c r="H28" s="37">
        <v>30727.46</v>
      </c>
      <c r="I28" s="37">
        <v>30727.46</v>
      </c>
      <c r="J28" s="37"/>
    </row>
    <row r="29" ht="61" customHeight="1" spans="1:10">
      <c r="A29" s="35" t="s">
        <v>658</v>
      </c>
      <c r="B29" s="36"/>
      <c r="C29" s="35" t="s">
        <v>668</v>
      </c>
      <c r="D29" s="36"/>
      <c r="E29" s="36"/>
      <c r="F29" s="36"/>
      <c r="G29" s="36"/>
      <c r="H29" s="37">
        <v>4488800</v>
      </c>
      <c r="I29" s="37">
        <v>4488800</v>
      </c>
      <c r="J29" s="37"/>
    </row>
    <row r="30" ht="61" customHeight="1" spans="1:10">
      <c r="A30" s="35" t="s">
        <v>658</v>
      </c>
      <c r="B30" s="36"/>
      <c r="C30" s="35" t="s">
        <v>344</v>
      </c>
      <c r="D30" s="36"/>
      <c r="E30" s="36"/>
      <c r="F30" s="36"/>
      <c r="G30" s="36"/>
      <c r="H30" s="37">
        <v>880000</v>
      </c>
      <c r="I30" s="37">
        <v>880000</v>
      </c>
      <c r="J30" s="37"/>
    </row>
    <row r="31" ht="61" customHeight="1" spans="1:10">
      <c r="A31" s="35" t="s">
        <v>658</v>
      </c>
      <c r="B31" s="36"/>
      <c r="C31" s="35" t="s">
        <v>668</v>
      </c>
      <c r="D31" s="36"/>
      <c r="E31" s="36"/>
      <c r="F31" s="36"/>
      <c r="G31" s="36"/>
      <c r="H31" s="37">
        <v>5704000</v>
      </c>
      <c r="I31" s="37"/>
      <c r="J31" s="37">
        <v>5704000</v>
      </c>
    </row>
    <row r="32" ht="61" customHeight="1" spans="1:10">
      <c r="A32" s="35" t="s">
        <v>658</v>
      </c>
      <c r="B32" s="36"/>
      <c r="C32" s="35" t="s">
        <v>669</v>
      </c>
      <c r="D32" s="36"/>
      <c r="E32" s="36"/>
      <c r="F32" s="36"/>
      <c r="G32" s="36"/>
      <c r="H32" s="37">
        <v>32000</v>
      </c>
      <c r="I32" s="37">
        <v>32000</v>
      </c>
      <c r="J32" s="37" t="s">
        <v>670</v>
      </c>
    </row>
    <row r="33" customHeight="1" spans="1:10">
      <c r="A33" s="24" t="s">
        <v>671</v>
      </c>
      <c r="B33" s="24"/>
      <c r="C33" s="24"/>
      <c r="D33" s="24"/>
      <c r="E33" s="24"/>
      <c r="F33" s="24"/>
      <c r="G33" s="24"/>
      <c r="H33" s="24"/>
      <c r="I33" s="24"/>
      <c r="J33" s="24"/>
    </row>
    <row r="34" customHeight="1" spans="1:10">
      <c r="A34" s="38" t="s">
        <v>672</v>
      </c>
      <c r="B34" s="38"/>
      <c r="C34" s="38"/>
      <c r="D34" s="38"/>
      <c r="E34" s="38"/>
      <c r="F34" s="38"/>
      <c r="G34" s="38"/>
      <c r="H34" s="39" t="s">
        <v>673</v>
      </c>
      <c r="I34" s="40" t="s">
        <v>371</v>
      </c>
      <c r="J34" s="39" t="s">
        <v>674</v>
      </c>
    </row>
    <row r="35" customHeight="1" spans="1:10">
      <c r="A35" s="41" t="s">
        <v>364</v>
      </c>
      <c r="B35" s="41" t="s">
        <v>675</v>
      </c>
      <c r="C35" s="42" t="s">
        <v>366</v>
      </c>
      <c r="D35" s="42" t="s">
        <v>367</v>
      </c>
      <c r="E35" s="42" t="s">
        <v>368</v>
      </c>
      <c r="F35" s="42" t="s">
        <v>369</v>
      </c>
      <c r="G35" s="42" t="s">
        <v>370</v>
      </c>
      <c r="H35" s="43"/>
      <c r="I35" s="43"/>
      <c r="J35" s="43"/>
    </row>
    <row r="36" ht="25" customHeight="1" spans="1:10">
      <c r="A36" s="44" t="s">
        <v>373</v>
      </c>
      <c r="B36" s="44"/>
      <c r="C36" s="45"/>
      <c r="D36" s="44"/>
      <c r="E36" s="44"/>
      <c r="F36" s="44"/>
      <c r="G36" s="44"/>
      <c r="H36" s="46"/>
      <c r="I36" s="47"/>
      <c r="J36" s="46"/>
    </row>
    <row r="37" ht="25" customHeight="1" spans="1:10">
      <c r="A37" s="44"/>
      <c r="B37" s="44" t="s">
        <v>374</v>
      </c>
      <c r="C37" s="45"/>
      <c r="D37" s="44"/>
      <c r="E37" s="44"/>
      <c r="F37" s="44"/>
      <c r="G37" s="44"/>
      <c r="H37" s="46"/>
      <c r="I37" s="47"/>
      <c r="J37" s="46"/>
    </row>
    <row r="38" ht="25" customHeight="1" spans="1:10">
      <c r="A38" s="44"/>
      <c r="B38" s="44"/>
      <c r="C38" s="45" t="s">
        <v>676</v>
      </c>
      <c r="D38" s="44" t="s">
        <v>390</v>
      </c>
      <c r="E38" s="44" t="s">
        <v>87</v>
      </c>
      <c r="F38" s="44" t="s">
        <v>392</v>
      </c>
      <c r="G38" s="44" t="s">
        <v>379</v>
      </c>
      <c r="H38" s="46" t="s">
        <v>677</v>
      </c>
      <c r="I38" s="47" t="s">
        <v>678</v>
      </c>
      <c r="J38" s="46" t="s">
        <v>677</v>
      </c>
    </row>
    <row r="39" ht="25" customHeight="1" spans="1:10">
      <c r="A39" s="44"/>
      <c r="B39" s="44"/>
      <c r="C39" s="45" t="s">
        <v>679</v>
      </c>
      <c r="D39" s="44" t="s">
        <v>390</v>
      </c>
      <c r="E39" s="44" t="s">
        <v>87</v>
      </c>
      <c r="F39" s="44" t="s">
        <v>387</v>
      </c>
      <c r="G39" s="44" t="s">
        <v>379</v>
      </c>
      <c r="H39" s="46" t="s">
        <v>677</v>
      </c>
      <c r="I39" s="47" t="s">
        <v>680</v>
      </c>
      <c r="J39" s="46" t="s">
        <v>677</v>
      </c>
    </row>
    <row r="40" ht="25" customHeight="1" spans="1:10">
      <c r="A40" s="44"/>
      <c r="B40" s="44"/>
      <c r="C40" s="45" t="s">
        <v>681</v>
      </c>
      <c r="D40" s="44" t="s">
        <v>390</v>
      </c>
      <c r="E40" s="44" t="s">
        <v>682</v>
      </c>
      <c r="F40" s="44" t="s">
        <v>422</v>
      </c>
      <c r="G40" s="44" t="s">
        <v>379</v>
      </c>
      <c r="H40" s="46" t="s">
        <v>677</v>
      </c>
      <c r="I40" s="47" t="s">
        <v>683</v>
      </c>
      <c r="J40" s="46" t="s">
        <v>677</v>
      </c>
    </row>
    <row r="41" ht="25" customHeight="1" spans="1:10">
      <c r="A41" s="44"/>
      <c r="B41" s="44"/>
      <c r="C41" s="45" t="s">
        <v>684</v>
      </c>
      <c r="D41" s="44" t="s">
        <v>376</v>
      </c>
      <c r="E41" s="44" t="s">
        <v>685</v>
      </c>
      <c r="F41" s="44" t="s">
        <v>392</v>
      </c>
      <c r="G41" s="44" t="s">
        <v>379</v>
      </c>
      <c r="H41" s="46" t="s">
        <v>677</v>
      </c>
      <c r="I41" s="47" t="s">
        <v>684</v>
      </c>
      <c r="J41" s="46" t="s">
        <v>677</v>
      </c>
    </row>
    <row r="42" ht="25" customHeight="1" spans="1:10">
      <c r="A42" s="44"/>
      <c r="B42" s="44" t="s">
        <v>388</v>
      </c>
      <c r="C42" s="45"/>
      <c r="D42" s="44"/>
      <c r="E42" s="44"/>
      <c r="F42" s="44"/>
      <c r="G42" s="44"/>
      <c r="H42" s="46"/>
      <c r="I42" s="47"/>
      <c r="J42" s="46"/>
    </row>
    <row r="43" ht="25" customHeight="1" spans="1:10">
      <c r="A43" s="44"/>
      <c r="B43" s="44"/>
      <c r="C43" s="45" t="s">
        <v>686</v>
      </c>
      <c r="D43" s="44" t="s">
        <v>376</v>
      </c>
      <c r="E43" s="44" t="s">
        <v>687</v>
      </c>
      <c r="F43" s="44" t="s">
        <v>392</v>
      </c>
      <c r="G43" s="44" t="s">
        <v>379</v>
      </c>
      <c r="H43" s="46" t="s">
        <v>677</v>
      </c>
      <c r="I43" s="47" t="s">
        <v>686</v>
      </c>
      <c r="J43" s="46" t="s">
        <v>677</v>
      </c>
    </row>
    <row r="44" ht="25" customHeight="1" spans="1:10">
      <c r="A44" s="44"/>
      <c r="B44" s="44" t="s">
        <v>394</v>
      </c>
      <c r="C44" s="45"/>
      <c r="D44" s="44"/>
      <c r="E44" s="44"/>
      <c r="F44" s="44"/>
      <c r="G44" s="44"/>
      <c r="H44" s="46"/>
      <c r="I44" s="47"/>
      <c r="J44" s="46"/>
    </row>
    <row r="45" ht="25" customHeight="1" spans="1:10">
      <c r="A45" s="44"/>
      <c r="B45" s="44"/>
      <c r="C45" s="45" t="s">
        <v>688</v>
      </c>
      <c r="D45" s="44" t="s">
        <v>390</v>
      </c>
      <c r="E45" s="44" t="s">
        <v>83</v>
      </c>
      <c r="F45" s="44" t="s">
        <v>484</v>
      </c>
      <c r="G45" s="44" t="s">
        <v>379</v>
      </c>
      <c r="H45" s="46" t="s">
        <v>677</v>
      </c>
      <c r="I45" s="47" t="s">
        <v>689</v>
      </c>
      <c r="J45" s="46" t="s">
        <v>677</v>
      </c>
    </row>
    <row r="46" ht="25" customHeight="1" spans="1:10">
      <c r="A46" s="44" t="s">
        <v>396</v>
      </c>
      <c r="B46" s="44"/>
      <c r="C46" s="45"/>
      <c r="D46" s="44"/>
      <c r="E46" s="44"/>
      <c r="F46" s="44"/>
      <c r="G46" s="44"/>
      <c r="H46" s="46"/>
      <c r="I46" s="47"/>
      <c r="J46" s="46"/>
    </row>
    <row r="47" ht="25" customHeight="1" spans="1:10">
      <c r="A47" s="44"/>
      <c r="B47" s="44" t="s">
        <v>397</v>
      </c>
      <c r="C47" s="45"/>
      <c r="D47" s="44"/>
      <c r="E47" s="44"/>
      <c r="F47" s="44"/>
      <c r="G47" s="44"/>
      <c r="H47" s="46"/>
      <c r="I47" s="47"/>
      <c r="J47" s="46"/>
    </row>
    <row r="48" ht="25" customHeight="1" spans="1:10">
      <c r="A48" s="44"/>
      <c r="B48" s="44"/>
      <c r="C48" s="45" t="s">
        <v>690</v>
      </c>
      <c r="D48" s="44" t="s">
        <v>376</v>
      </c>
      <c r="E48" s="44" t="s">
        <v>449</v>
      </c>
      <c r="F48" s="44" t="s">
        <v>392</v>
      </c>
      <c r="G48" s="44" t="s">
        <v>379</v>
      </c>
      <c r="H48" s="46" t="s">
        <v>691</v>
      </c>
      <c r="I48" s="47" t="s">
        <v>692</v>
      </c>
      <c r="J48" s="46" t="s">
        <v>691</v>
      </c>
    </row>
    <row r="49" ht="25" customHeight="1" spans="1:10">
      <c r="A49" s="44" t="s">
        <v>400</v>
      </c>
      <c r="B49" s="44"/>
      <c r="C49" s="45"/>
      <c r="D49" s="44"/>
      <c r="E49" s="44"/>
      <c r="F49" s="44"/>
      <c r="G49" s="44"/>
      <c r="H49" s="46"/>
      <c r="I49" s="47"/>
      <c r="J49" s="46"/>
    </row>
    <row r="50" ht="25" customHeight="1" spans="1:10">
      <c r="A50" s="44"/>
      <c r="B50" s="44" t="s">
        <v>401</v>
      </c>
      <c r="C50" s="45"/>
      <c r="D50" s="44"/>
      <c r="E50" s="44"/>
      <c r="F50" s="44"/>
      <c r="G50" s="44"/>
      <c r="H50" s="46"/>
      <c r="I50" s="47"/>
      <c r="J50" s="46"/>
    </row>
    <row r="51" ht="25" customHeight="1" spans="1:10">
      <c r="A51" s="44"/>
      <c r="B51" s="44"/>
      <c r="C51" s="45" t="s">
        <v>693</v>
      </c>
      <c r="D51" s="44" t="s">
        <v>376</v>
      </c>
      <c r="E51" s="44" t="s">
        <v>449</v>
      </c>
      <c r="F51" s="44" t="s">
        <v>392</v>
      </c>
      <c r="G51" s="44" t="s">
        <v>379</v>
      </c>
      <c r="H51" s="46" t="s">
        <v>694</v>
      </c>
      <c r="I51" s="47" t="s">
        <v>693</v>
      </c>
      <c r="J51" s="46" t="s">
        <v>694</v>
      </c>
    </row>
    <row r="52" customHeight="1" spans="1:10">
      <c r="A52" s="48"/>
      <c r="B52" s="48"/>
      <c r="C52" s="48"/>
      <c r="D52" s="48"/>
      <c r="E52" s="48"/>
      <c r="F52" s="48"/>
      <c r="G52" s="48"/>
      <c r="H52" s="48"/>
      <c r="I52" s="48"/>
      <c r="J52" s="48"/>
    </row>
  </sheetData>
  <mergeCells count="60">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B23"/>
    <mergeCell ref="C23:G23"/>
    <mergeCell ref="A24:B24"/>
    <mergeCell ref="C24:G24"/>
    <mergeCell ref="A25:B25"/>
    <mergeCell ref="C25:G25"/>
    <mergeCell ref="A26:B26"/>
    <mergeCell ref="C26:G26"/>
    <mergeCell ref="A27:B27"/>
    <mergeCell ref="C27:G27"/>
    <mergeCell ref="A28:B28"/>
    <mergeCell ref="C28:G28"/>
    <mergeCell ref="A29:B29"/>
    <mergeCell ref="C29:G29"/>
    <mergeCell ref="A30:B30"/>
    <mergeCell ref="C30:G30"/>
    <mergeCell ref="A31:B31"/>
    <mergeCell ref="C31:G31"/>
    <mergeCell ref="A32:B32"/>
    <mergeCell ref="C32:G32"/>
    <mergeCell ref="A33:J33"/>
    <mergeCell ref="A34:G34"/>
    <mergeCell ref="A6:A7"/>
    <mergeCell ref="H34:H35"/>
    <mergeCell ref="I34:I35"/>
    <mergeCell ref="J34:J35"/>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B15" sqref="B15"/>
    </sheetView>
  </sheetViews>
  <sheetFormatPr defaultColWidth="8.57407407407407" defaultRowHeight="12.75" customHeight="1"/>
  <cols>
    <col min="1" max="1" width="15.8888888888889" customWidth="1"/>
    <col min="2" max="2" width="35" customWidth="1"/>
    <col min="3" max="19" width="22" customWidth="1"/>
  </cols>
  <sheetData>
    <row r="1" s="73" customFormat="1" ht="17.25" customHeight="1" spans="1:19">
      <c r="A1" s="101" t="s">
        <v>53</v>
      </c>
    </row>
    <row r="2" s="73" customFormat="1" ht="41.25" customHeight="1" spans="1:19">
      <c r="A2" s="95" t="str">
        <f>"2026"&amp;"年部门收入预算表"</f>
        <v>2026年部门收入预算表</v>
      </c>
    </row>
    <row r="3" s="73" customFormat="1" ht="17.25" customHeight="1" spans="1:19">
      <c r="A3" s="98" t="s">
        <v>1</v>
      </c>
      <c r="S3" s="100" t="s">
        <v>2</v>
      </c>
    </row>
    <row r="4" s="73" customFormat="1" ht="21.75" customHeight="1" spans="1:19">
      <c r="A4" s="254" t="s">
        <v>54</v>
      </c>
      <c r="B4" s="255" t="s">
        <v>55</v>
      </c>
      <c r="C4" s="255" t="s">
        <v>56</v>
      </c>
      <c r="D4" s="256" t="s">
        <v>57</v>
      </c>
      <c r="E4" s="256"/>
      <c r="F4" s="256"/>
      <c r="G4" s="256"/>
      <c r="H4" s="256"/>
      <c r="I4" s="191"/>
      <c r="J4" s="256"/>
      <c r="K4" s="256"/>
      <c r="L4" s="256"/>
      <c r="M4" s="256"/>
      <c r="N4" s="257"/>
      <c r="O4" s="256" t="s">
        <v>46</v>
      </c>
      <c r="P4" s="256"/>
      <c r="Q4" s="256"/>
      <c r="R4" s="256"/>
      <c r="S4" s="257"/>
    </row>
    <row r="5" s="73" customFormat="1" ht="27" customHeight="1" spans="1:19">
      <c r="A5" s="258"/>
      <c r="B5" s="259"/>
      <c r="C5" s="259"/>
      <c r="D5" s="259" t="s">
        <v>58</v>
      </c>
      <c r="E5" s="259" t="s">
        <v>59</v>
      </c>
      <c r="F5" s="259" t="s">
        <v>60</v>
      </c>
      <c r="G5" s="259" t="s">
        <v>61</v>
      </c>
      <c r="H5" s="259" t="s">
        <v>62</v>
      </c>
      <c r="I5" s="260" t="s">
        <v>63</v>
      </c>
      <c r="J5" s="261"/>
      <c r="K5" s="261"/>
      <c r="L5" s="261"/>
      <c r="M5" s="261"/>
      <c r="N5" s="262"/>
      <c r="O5" s="259" t="s">
        <v>58</v>
      </c>
      <c r="P5" s="259" t="s">
        <v>59</v>
      </c>
      <c r="Q5" s="259" t="s">
        <v>60</v>
      </c>
      <c r="R5" s="259" t="s">
        <v>61</v>
      </c>
      <c r="S5" s="259" t="s">
        <v>64</v>
      </c>
    </row>
    <row r="6" s="73" customFormat="1" ht="30" customHeight="1" spans="1:19">
      <c r="A6" s="263"/>
      <c r="B6" s="264"/>
      <c r="C6" s="265"/>
      <c r="D6" s="265"/>
      <c r="E6" s="265"/>
      <c r="F6" s="265"/>
      <c r="G6" s="265"/>
      <c r="H6" s="265"/>
      <c r="I6" s="123" t="s">
        <v>58</v>
      </c>
      <c r="J6" s="262" t="s">
        <v>65</v>
      </c>
      <c r="K6" s="262" t="s">
        <v>66</v>
      </c>
      <c r="L6" s="262" t="s">
        <v>67</v>
      </c>
      <c r="M6" s="262" t="s">
        <v>68</v>
      </c>
      <c r="N6" s="262" t="s">
        <v>69</v>
      </c>
      <c r="O6" s="266"/>
      <c r="P6" s="266"/>
      <c r="Q6" s="266"/>
      <c r="R6" s="266"/>
      <c r="S6" s="265"/>
    </row>
    <row r="7" s="73" customFormat="1" ht="15" customHeight="1" spans="1:19">
      <c r="A7" s="267">
        <v>1</v>
      </c>
      <c r="B7" s="267">
        <v>2</v>
      </c>
      <c r="C7" s="267">
        <v>3</v>
      </c>
      <c r="D7" s="267">
        <v>4</v>
      </c>
      <c r="E7" s="267">
        <v>5</v>
      </c>
      <c r="F7" s="267">
        <v>6</v>
      </c>
      <c r="G7" s="267">
        <v>7</v>
      </c>
      <c r="H7" s="267">
        <v>8</v>
      </c>
      <c r="I7" s="123">
        <v>9</v>
      </c>
      <c r="J7" s="267">
        <v>10</v>
      </c>
      <c r="K7" s="267">
        <v>11</v>
      </c>
      <c r="L7" s="267">
        <v>12</v>
      </c>
      <c r="M7" s="267">
        <v>13</v>
      </c>
      <c r="N7" s="267">
        <v>14</v>
      </c>
      <c r="O7" s="267">
        <v>15</v>
      </c>
      <c r="P7" s="267">
        <v>16</v>
      </c>
      <c r="Q7" s="267">
        <v>17</v>
      </c>
      <c r="R7" s="267">
        <v>18</v>
      </c>
      <c r="S7" s="267">
        <v>19</v>
      </c>
    </row>
    <row r="8" s="73" customFormat="1" ht="18" customHeight="1" spans="1:19">
      <c r="A8" s="45" t="s">
        <v>70</v>
      </c>
      <c r="B8" s="45" t="s">
        <v>71</v>
      </c>
      <c r="C8" s="188">
        <v>109681473.79</v>
      </c>
      <c r="D8" s="188">
        <v>109681473.79</v>
      </c>
      <c r="E8" s="188">
        <v>103977473.79</v>
      </c>
      <c r="F8" s="188">
        <v>5704000</v>
      </c>
      <c r="G8" s="188"/>
      <c r="H8" s="188"/>
      <c r="I8" s="188"/>
      <c r="J8" s="188"/>
      <c r="K8" s="188"/>
      <c r="L8" s="188"/>
      <c r="M8" s="188"/>
      <c r="N8" s="188"/>
      <c r="O8" s="188"/>
      <c r="P8" s="188"/>
      <c r="Q8" s="188"/>
      <c r="R8" s="188"/>
      <c r="S8" s="188"/>
    </row>
    <row r="9" s="73" customFormat="1" ht="18" customHeight="1" spans="1:19">
      <c r="A9" s="104" t="s">
        <v>56</v>
      </c>
      <c r="B9" s="268"/>
      <c r="C9" s="188">
        <v>109681473.79</v>
      </c>
      <c r="D9" s="188">
        <v>109681473.79</v>
      </c>
      <c r="E9" s="188">
        <v>103977473.79</v>
      </c>
      <c r="F9" s="188">
        <v>5704000</v>
      </c>
      <c r="G9" s="188"/>
      <c r="H9" s="188"/>
      <c r="I9" s="188"/>
      <c r="J9" s="188"/>
      <c r="K9" s="188"/>
      <c r="L9" s="188"/>
      <c r="M9" s="188"/>
      <c r="N9" s="188"/>
      <c r="O9" s="188"/>
      <c r="P9" s="188"/>
      <c r="Q9" s="188"/>
      <c r="R9" s="188"/>
      <c r="S9" s="18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4"/>
  <sheetViews>
    <sheetView showGridLines="0" showZeros="0" topLeftCell="A25" workbookViewId="0">
      <selection activeCell="C30" sqref="C30"/>
    </sheetView>
  </sheetViews>
  <sheetFormatPr defaultColWidth="8.57407407407407" defaultRowHeight="12.75" customHeight="1"/>
  <cols>
    <col min="1" max="1" width="14.287037037037" customWidth="1"/>
    <col min="2" max="2" width="37.5740740740741" customWidth="1"/>
    <col min="3" max="8" width="24.5740740740741" customWidth="1"/>
    <col min="9" max="9" width="26.712962962963" customWidth="1"/>
    <col min="10" max="11" width="24.4259259259259" customWidth="1"/>
    <col min="12" max="15" width="24.5740740740741" customWidth="1"/>
  </cols>
  <sheetData>
    <row r="1" ht="17.25" customHeight="1" spans="1:15">
      <c r="A1" s="232" t="s">
        <v>72</v>
      </c>
    </row>
    <row r="2" ht="41.25" customHeight="1" spans="1:15">
      <c r="A2" s="95" t="str">
        <f>"2026"&amp;"年部门支出预算表"</f>
        <v>2026年部门支出预算表</v>
      </c>
      <c r="B2" s="73"/>
      <c r="C2" s="73"/>
      <c r="D2" s="73"/>
      <c r="E2" s="73"/>
      <c r="F2" s="73"/>
      <c r="G2" s="73"/>
      <c r="H2" s="73"/>
      <c r="I2" s="73"/>
      <c r="J2" s="73"/>
      <c r="K2" s="73"/>
      <c r="L2" s="73"/>
      <c r="M2" s="73"/>
      <c r="N2" s="73"/>
      <c r="O2" s="73"/>
    </row>
    <row r="3" ht="17.25" customHeight="1" spans="1:15">
      <c r="A3" s="98" t="s">
        <v>1</v>
      </c>
      <c r="B3" s="73"/>
      <c r="C3" s="73"/>
      <c r="D3" s="73"/>
      <c r="E3" s="73"/>
      <c r="F3" s="73"/>
      <c r="G3" s="73"/>
      <c r="H3" s="73"/>
      <c r="I3" s="73"/>
      <c r="J3" s="73"/>
      <c r="K3" s="73"/>
      <c r="L3" s="73"/>
      <c r="M3" s="73"/>
      <c r="N3" s="73"/>
      <c r="O3" s="100" t="s">
        <v>2</v>
      </c>
    </row>
    <row r="4" ht="27" customHeight="1" spans="1:15">
      <c r="A4" s="240" t="s">
        <v>73</v>
      </c>
      <c r="B4" s="240" t="s">
        <v>74</v>
      </c>
      <c r="C4" s="240" t="s">
        <v>56</v>
      </c>
      <c r="D4" s="241" t="s">
        <v>59</v>
      </c>
      <c r="E4" s="242"/>
      <c r="F4" s="243"/>
      <c r="G4" s="244" t="s">
        <v>60</v>
      </c>
      <c r="H4" s="244" t="s">
        <v>61</v>
      </c>
      <c r="I4" s="244" t="s">
        <v>75</v>
      </c>
      <c r="J4" s="241" t="s">
        <v>63</v>
      </c>
      <c r="K4" s="242"/>
      <c r="L4" s="242"/>
      <c r="M4" s="242"/>
      <c r="N4" s="245"/>
      <c r="O4" s="246"/>
    </row>
    <row r="5" ht="42" customHeight="1" spans="1:15">
      <c r="A5" s="247"/>
      <c r="B5" s="247"/>
      <c r="C5" s="248"/>
      <c r="D5" s="249" t="s">
        <v>58</v>
      </c>
      <c r="E5" s="249" t="s">
        <v>76</v>
      </c>
      <c r="F5" s="249" t="s">
        <v>77</v>
      </c>
      <c r="G5" s="248"/>
      <c r="H5" s="248"/>
      <c r="I5" s="250"/>
      <c r="J5" s="249" t="s">
        <v>58</v>
      </c>
      <c r="K5" s="234" t="s">
        <v>78</v>
      </c>
      <c r="L5" s="234" t="s">
        <v>79</v>
      </c>
      <c r="M5" s="234" t="s">
        <v>80</v>
      </c>
      <c r="N5" s="234" t="s">
        <v>81</v>
      </c>
      <c r="O5" s="234" t="s">
        <v>82</v>
      </c>
    </row>
    <row r="6" ht="18" customHeight="1" spans="1:15">
      <c r="A6" s="108" t="s">
        <v>83</v>
      </c>
      <c r="B6" s="108" t="s">
        <v>84</v>
      </c>
      <c r="C6" s="108" t="s">
        <v>85</v>
      </c>
      <c r="D6" s="111" t="s">
        <v>86</v>
      </c>
      <c r="E6" s="111" t="s">
        <v>87</v>
      </c>
      <c r="F6" s="111" t="s">
        <v>88</v>
      </c>
      <c r="G6" s="111" t="s">
        <v>89</v>
      </c>
      <c r="H6" s="111" t="s">
        <v>90</v>
      </c>
      <c r="I6" s="111" t="s">
        <v>91</v>
      </c>
      <c r="J6" s="111" t="s">
        <v>92</v>
      </c>
      <c r="K6" s="111" t="s">
        <v>93</v>
      </c>
      <c r="L6" s="111" t="s">
        <v>94</v>
      </c>
      <c r="M6" s="111" t="s">
        <v>95</v>
      </c>
      <c r="N6" s="108" t="s">
        <v>96</v>
      </c>
      <c r="O6" s="111" t="s">
        <v>97</v>
      </c>
    </row>
    <row r="7" ht="21" customHeight="1" spans="1:15">
      <c r="A7" s="112" t="s">
        <v>98</v>
      </c>
      <c r="B7" s="112" t="s">
        <v>99</v>
      </c>
      <c r="C7" s="188">
        <v>20000000</v>
      </c>
      <c r="D7" s="188">
        <v>20000000</v>
      </c>
      <c r="E7" s="188"/>
      <c r="F7" s="188">
        <v>20000000</v>
      </c>
      <c r="G7" s="188"/>
      <c r="H7" s="188"/>
      <c r="I7" s="188"/>
      <c r="J7" s="188"/>
      <c r="K7" s="188"/>
      <c r="L7" s="188"/>
      <c r="M7" s="188"/>
      <c r="N7" s="188"/>
      <c r="O7" s="188"/>
    </row>
    <row r="8" ht="21" customHeight="1" spans="1:15">
      <c r="A8" s="251" t="s">
        <v>100</v>
      </c>
      <c r="B8" s="251" t="s">
        <v>101</v>
      </c>
      <c r="C8" s="188">
        <v>20000000</v>
      </c>
      <c r="D8" s="188">
        <v>20000000</v>
      </c>
      <c r="E8" s="188"/>
      <c r="F8" s="188">
        <v>20000000</v>
      </c>
      <c r="G8" s="188"/>
      <c r="H8" s="188"/>
      <c r="I8" s="188"/>
      <c r="J8" s="188"/>
      <c r="K8" s="188"/>
      <c r="L8" s="188"/>
      <c r="M8" s="188"/>
      <c r="N8" s="188"/>
      <c r="O8" s="188"/>
    </row>
    <row r="9" ht="21" customHeight="1" spans="1:15">
      <c r="A9" s="252" t="s">
        <v>102</v>
      </c>
      <c r="B9" s="252" t="s">
        <v>103</v>
      </c>
      <c r="C9" s="188">
        <v>20000000</v>
      </c>
      <c r="D9" s="188">
        <v>20000000</v>
      </c>
      <c r="E9" s="188"/>
      <c r="F9" s="188">
        <v>20000000</v>
      </c>
      <c r="G9" s="188"/>
      <c r="H9" s="188"/>
      <c r="I9" s="188"/>
      <c r="J9" s="188"/>
      <c r="K9" s="188"/>
      <c r="L9" s="188"/>
      <c r="M9" s="188"/>
      <c r="N9" s="188"/>
      <c r="O9" s="188"/>
    </row>
    <row r="10" ht="21" customHeight="1" spans="1:15">
      <c r="A10" s="112" t="s">
        <v>104</v>
      </c>
      <c r="B10" s="112" t="s">
        <v>105</v>
      </c>
      <c r="C10" s="188">
        <v>1934486.72</v>
      </c>
      <c r="D10" s="188">
        <v>1934486.72</v>
      </c>
      <c r="E10" s="188">
        <v>1922522.72</v>
      </c>
      <c r="F10" s="188">
        <v>11964</v>
      </c>
      <c r="G10" s="188"/>
      <c r="H10" s="188"/>
      <c r="I10" s="188"/>
      <c r="J10" s="188"/>
      <c r="K10" s="188"/>
      <c r="L10" s="188"/>
      <c r="M10" s="188"/>
      <c r="N10" s="188"/>
      <c r="O10" s="188"/>
    </row>
    <row r="11" ht="21" customHeight="1" spans="1:15">
      <c r="A11" s="251" t="s">
        <v>106</v>
      </c>
      <c r="B11" s="251" t="s">
        <v>107</v>
      </c>
      <c r="C11" s="188">
        <v>1922522.72</v>
      </c>
      <c r="D11" s="188">
        <v>1922522.72</v>
      </c>
      <c r="E11" s="188">
        <v>1922522.72</v>
      </c>
      <c r="F11" s="188"/>
      <c r="G11" s="188"/>
      <c r="H11" s="188"/>
      <c r="I11" s="188"/>
      <c r="J11" s="188"/>
      <c r="K11" s="188"/>
      <c r="L11" s="188"/>
      <c r="M11" s="188"/>
      <c r="N11" s="188"/>
      <c r="O11" s="188"/>
    </row>
    <row r="12" ht="21" customHeight="1" spans="1:15">
      <c r="A12" s="252" t="s">
        <v>108</v>
      </c>
      <c r="B12" s="252" t="s">
        <v>109</v>
      </c>
      <c r="C12" s="188">
        <v>525108</v>
      </c>
      <c r="D12" s="188">
        <v>525108</v>
      </c>
      <c r="E12" s="188">
        <v>525108</v>
      </c>
      <c r="F12" s="188"/>
      <c r="G12" s="188"/>
      <c r="H12" s="188"/>
      <c r="I12" s="188"/>
      <c r="J12" s="188"/>
      <c r="K12" s="188"/>
      <c r="L12" s="188"/>
      <c r="M12" s="188"/>
      <c r="N12" s="188"/>
      <c r="O12" s="188"/>
    </row>
    <row r="13" ht="21" customHeight="1" spans="1:15">
      <c r="A13" s="252" t="s">
        <v>110</v>
      </c>
      <c r="B13" s="252" t="s">
        <v>111</v>
      </c>
      <c r="C13" s="188">
        <v>355200</v>
      </c>
      <c r="D13" s="188">
        <v>355200</v>
      </c>
      <c r="E13" s="188">
        <v>355200</v>
      </c>
      <c r="F13" s="188"/>
      <c r="G13" s="188"/>
      <c r="H13" s="188"/>
      <c r="I13" s="188"/>
      <c r="J13" s="188"/>
      <c r="K13" s="188"/>
      <c r="L13" s="188"/>
      <c r="M13" s="188"/>
      <c r="N13" s="188"/>
      <c r="O13" s="188"/>
    </row>
    <row r="14" ht="21" customHeight="1" spans="1:15">
      <c r="A14" s="252" t="s">
        <v>112</v>
      </c>
      <c r="B14" s="252" t="s">
        <v>113</v>
      </c>
      <c r="C14" s="188">
        <v>1042214.72</v>
      </c>
      <c r="D14" s="188">
        <v>1042214.72</v>
      </c>
      <c r="E14" s="188">
        <v>1042214.72</v>
      </c>
      <c r="F14" s="188"/>
      <c r="G14" s="188"/>
      <c r="H14" s="188"/>
      <c r="I14" s="188"/>
      <c r="J14" s="188"/>
      <c r="K14" s="188"/>
      <c r="L14" s="188"/>
      <c r="M14" s="188"/>
      <c r="N14" s="188"/>
      <c r="O14" s="188"/>
    </row>
    <row r="15" ht="21" customHeight="1" spans="1:15">
      <c r="A15" s="251" t="s">
        <v>114</v>
      </c>
      <c r="B15" s="251" t="s">
        <v>115</v>
      </c>
      <c r="C15" s="188">
        <v>11964</v>
      </c>
      <c r="D15" s="188">
        <v>11964</v>
      </c>
      <c r="E15" s="188"/>
      <c r="F15" s="188">
        <v>11964</v>
      </c>
      <c r="G15" s="188"/>
      <c r="H15" s="188"/>
      <c r="I15" s="188"/>
      <c r="J15" s="188"/>
      <c r="K15" s="188"/>
      <c r="L15" s="188"/>
      <c r="M15" s="188"/>
      <c r="N15" s="188"/>
      <c r="O15" s="188"/>
    </row>
    <row r="16" ht="21" customHeight="1" spans="1:15">
      <c r="A16" s="252" t="s">
        <v>116</v>
      </c>
      <c r="B16" s="252" t="s">
        <v>117</v>
      </c>
      <c r="C16" s="188">
        <v>11964</v>
      </c>
      <c r="D16" s="188">
        <v>11964</v>
      </c>
      <c r="E16" s="188"/>
      <c r="F16" s="188">
        <v>11964</v>
      </c>
      <c r="G16" s="188"/>
      <c r="H16" s="188"/>
      <c r="I16" s="188"/>
      <c r="J16" s="188"/>
      <c r="K16" s="188"/>
      <c r="L16" s="188"/>
      <c r="M16" s="188"/>
      <c r="N16" s="188"/>
      <c r="O16" s="188"/>
    </row>
    <row r="17" ht="21" customHeight="1" spans="1:15">
      <c r="A17" s="112" t="s">
        <v>118</v>
      </c>
      <c r="B17" s="112" t="s">
        <v>119</v>
      </c>
      <c r="C17" s="188">
        <v>1013767.6</v>
      </c>
      <c r="D17" s="188">
        <v>1013767.6</v>
      </c>
      <c r="E17" s="188">
        <v>1013767.6</v>
      </c>
      <c r="F17" s="188"/>
      <c r="G17" s="188"/>
      <c r="H17" s="188"/>
      <c r="I17" s="188"/>
      <c r="J17" s="188"/>
      <c r="K17" s="188"/>
      <c r="L17" s="188"/>
      <c r="M17" s="188"/>
      <c r="N17" s="188"/>
      <c r="O17" s="188"/>
    </row>
    <row r="18" ht="21" customHeight="1" spans="1:15">
      <c r="A18" s="251" t="s">
        <v>120</v>
      </c>
      <c r="B18" s="251" t="s">
        <v>121</v>
      </c>
      <c r="C18" s="188">
        <v>1013767.6</v>
      </c>
      <c r="D18" s="188">
        <v>1013767.6</v>
      </c>
      <c r="E18" s="188">
        <v>1013767.6</v>
      </c>
      <c r="F18" s="188"/>
      <c r="G18" s="188"/>
      <c r="H18" s="188"/>
      <c r="I18" s="188"/>
      <c r="J18" s="188"/>
      <c r="K18" s="188"/>
      <c r="L18" s="188"/>
      <c r="M18" s="188"/>
      <c r="N18" s="188"/>
      <c r="O18" s="188"/>
    </row>
    <row r="19" ht="21" customHeight="1" spans="1:15">
      <c r="A19" s="252" t="s">
        <v>122</v>
      </c>
      <c r="B19" s="252" t="s">
        <v>123</v>
      </c>
      <c r="C19" s="188">
        <v>130550.16</v>
      </c>
      <c r="D19" s="188">
        <v>130550.16</v>
      </c>
      <c r="E19" s="188">
        <v>130550.16</v>
      </c>
      <c r="F19" s="188"/>
      <c r="G19" s="188"/>
      <c r="H19" s="188"/>
      <c r="I19" s="188"/>
      <c r="J19" s="188"/>
      <c r="K19" s="188"/>
      <c r="L19" s="188"/>
      <c r="M19" s="188"/>
      <c r="N19" s="188"/>
      <c r="O19" s="188"/>
    </row>
    <row r="20" ht="21" customHeight="1" spans="1:15">
      <c r="A20" s="252" t="s">
        <v>124</v>
      </c>
      <c r="B20" s="252" t="s">
        <v>125</v>
      </c>
      <c r="C20" s="188">
        <v>404047.2</v>
      </c>
      <c r="D20" s="188">
        <v>404047.2</v>
      </c>
      <c r="E20" s="188">
        <v>404047.2</v>
      </c>
      <c r="F20" s="188"/>
      <c r="G20" s="188"/>
      <c r="H20" s="188"/>
      <c r="I20" s="188"/>
      <c r="J20" s="188"/>
      <c r="K20" s="188"/>
      <c r="L20" s="188"/>
      <c r="M20" s="188"/>
      <c r="N20" s="188"/>
      <c r="O20" s="188"/>
    </row>
    <row r="21" ht="21" customHeight="1" spans="1:15">
      <c r="A21" s="252" t="s">
        <v>126</v>
      </c>
      <c r="B21" s="252" t="s">
        <v>127</v>
      </c>
      <c r="C21" s="188">
        <v>467174.16</v>
      </c>
      <c r="D21" s="188">
        <v>467174.16</v>
      </c>
      <c r="E21" s="188">
        <v>467174.16</v>
      </c>
      <c r="F21" s="188"/>
      <c r="G21" s="188"/>
      <c r="H21" s="188"/>
      <c r="I21" s="188"/>
      <c r="J21" s="188"/>
      <c r="K21" s="188"/>
      <c r="L21" s="188"/>
      <c r="M21" s="188"/>
      <c r="N21" s="188"/>
      <c r="O21" s="188"/>
    </row>
    <row r="22" ht="21" customHeight="1" spans="1:15">
      <c r="A22" s="252" t="s">
        <v>128</v>
      </c>
      <c r="B22" s="252" t="s">
        <v>129</v>
      </c>
      <c r="C22" s="188">
        <v>11996.08</v>
      </c>
      <c r="D22" s="188">
        <v>11996.08</v>
      </c>
      <c r="E22" s="188">
        <v>11996.08</v>
      </c>
      <c r="F22" s="188"/>
      <c r="G22" s="188"/>
      <c r="H22" s="188"/>
      <c r="I22" s="188"/>
      <c r="J22" s="188"/>
      <c r="K22" s="188"/>
      <c r="L22" s="188"/>
      <c r="M22" s="188"/>
      <c r="N22" s="188"/>
      <c r="O22" s="188"/>
    </row>
    <row r="23" ht="21" customHeight="1" spans="1:15">
      <c r="A23" s="112" t="s">
        <v>130</v>
      </c>
      <c r="B23" s="112" t="s">
        <v>131</v>
      </c>
      <c r="C23" s="188">
        <v>6088800</v>
      </c>
      <c r="D23" s="188">
        <v>6088800</v>
      </c>
      <c r="E23" s="188"/>
      <c r="F23" s="188">
        <v>6088800</v>
      </c>
      <c r="G23" s="188"/>
      <c r="H23" s="188"/>
      <c r="I23" s="188"/>
      <c r="J23" s="188"/>
      <c r="K23" s="188"/>
      <c r="L23" s="188"/>
      <c r="M23" s="188"/>
      <c r="N23" s="188"/>
      <c r="O23" s="188"/>
    </row>
    <row r="24" ht="21" customHeight="1" spans="1:15">
      <c r="A24" s="251" t="s">
        <v>132</v>
      </c>
      <c r="B24" s="251" t="s">
        <v>133</v>
      </c>
      <c r="C24" s="188">
        <v>6088800</v>
      </c>
      <c r="D24" s="188">
        <v>6088800</v>
      </c>
      <c r="E24" s="188"/>
      <c r="F24" s="188">
        <v>6088800</v>
      </c>
      <c r="G24" s="188"/>
      <c r="H24" s="188"/>
      <c r="I24" s="188"/>
      <c r="J24" s="188"/>
      <c r="K24" s="188"/>
      <c r="L24" s="188"/>
      <c r="M24" s="188"/>
      <c r="N24" s="188"/>
      <c r="O24" s="188"/>
    </row>
    <row r="25" ht="21" customHeight="1" spans="1:15">
      <c r="A25" s="252" t="s">
        <v>134</v>
      </c>
      <c r="B25" s="252" t="s">
        <v>135</v>
      </c>
      <c r="C25" s="188">
        <v>6088800</v>
      </c>
      <c r="D25" s="188">
        <v>6088800</v>
      </c>
      <c r="E25" s="188"/>
      <c r="F25" s="188">
        <v>6088800</v>
      </c>
      <c r="G25" s="188"/>
      <c r="H25" s="188"/>
      <c r="I25" s="188"/>
      <c r="J25" s="188"/>
      <c r="K25" s="188"/>
      <c r="L25" s="188"/>
      <c r="M25" s="188"/>
      <c r="N25" s="188"/>
      <c r="O25" s="188"/>
    </row>
    <row r="26" ht="21" customHeight="1" spans="1:15">
      <c r="A26" s="112" t="s">
        <v>136</v>
      </c>
      <c r="B26" s="112" t="s">
        <v>137</v>
      </c>
      <c r="C26" s="188">
        <v>22700236.01</v>
      </c>
      <c r="D26" s="188">
        <v>16996236.01</v>
      </c>
      <c r="E26" s="188">
        <v>7278036.01</v>
      </c>
      <c r="F26" s="188">
        <v>9718200</v>
      </c>
      <c r="G26" s="188">
        <v>5704000</v>
      </c>
      <c r="H26" s="188"/>
      <c r="I26" s="188"/>
      <c r="J26" s="188"/>
      <c r="K26" s="188"/>
      <c r="L26" s="188"/>
      <c r="M26" s="188"/>
      <c r="N26" s="188"/>
      <c r="O26" s="188"/>
    </row>
    <row r="27" ht="21" customHeight="1" spans="1:15">
      <c r="A27" s="251" t="s">
        <v>138</v>
      </c>
      <c r="B27" s="251" t="s">
        <v>139</v>
      </c>
      <c r="C27" s="188">
        <v>16996236.01</v>
      </c>
      <c r="D27" s="188">
        <v>16996236.01</v>
      </c>
      <c r="E27" s="188">
        <v>7278036.01</v>
      </c>
      <c r="F27" s="188">
        <v>9718200</v>
      </c>
      <c r="G27" s="188"/>
      <c r="H27" s="188"/>
      <c r="I27" s="188"/>
      <c r="J27" s="188"/>
      <c r="K27" s="188"/>
      <c r="L27" s="188"/>
      <c r="M27" s="188"/>
      <c r="N27" s="188"/>
      <c r="O27" s="188"/>
    </row>
    <row r="28" ht="21" customHeight="1" spans="1:15">
      <c r="A28" s="252" t="s">
        <v>140</v>
      </c>
      <c r="B28" s="252" t="s">
        <v>141</v>
      </c>
      <c r="C28" s="188">
        <v>1880926.61</v>
      </c>
      <c r="D28" s="188">
        <v>1880926.61</v>
      </c>
      <c r="E28" s="188">
        <v>1880926.61</v>
      </c>
      <c r="F28" s="188"/>
      <c r="G28" s="188"/>
      <c r="H28" s="188"/>
      <c r="I28" s="188"/>
      <c r="J28" s="188"/>
      <c r="K28" s="188"/>
      <c r="L28" s="188"/>
      <c r="M28" s="188"/>
      <c r="N28" s="188"/>
      <c r="O28" s="188"/>
    </row>
    <row r="29" ht="21" customHeight="1" spans="1:15">
      <c r="A29" s="252" t="s">
        <v>142</v>
      </c>
      <c r="B29" s="252" t="s">
        <v>143</v>
      </c>
      <c r="C29" s="188">
        <v>15115309.4</v>
      </c>
      <c r="D29" s="188">
        <v>15115309.4</v>
      </c>
      <c r="E29" s="188">
        <v>5397109.4</v>
      </c>
      <c r="F29" s="188">
        <v>9718200</v>
      </c>
      <c r="G29" s="188"/>
      <c r="H29" s="188"/>
      <c r="I29" s="188"/>
      <c r="J29" s="188"/>
      <c r="K29" s="188"/>
      <c r="L29" s="188"/>
      <c r="M29" s="188"/>
      <c r="N29" s="188"/>
      <c r="O29" s="188"/>
    </row>
    <row r="30" ht="21" customHeight="1" spans="1:15">
      <c r="A30" s="251" t="s">
        <v>144</v>
      </c>
      <c r="B30" s="251" t="s">
        <v>145</v>
      </c>
      <c r="C30" s="188">
        <v>5704000</v>
      </c>
      <c r="D30" s="188"/>
      <c r="E30" s="188"/>
      <c r="F30" s="188"/>
      <c r="G30" s="188">
        <v>5704000</v>
      </c>
      <c r="H30" s="188"/>
      <c r="I30" s="188"/>
      <c r="J30" s="188"/>
      <c r="K30" s="188"/>
      <c r="L30" s="188"/>
      <c r="M30" s="188"/>
      <c r="N30" s="188"/>
      <c r="O30" s="188"/>
    </row>
    <row r="31" ht="21" customHeight="1" spans="1:15">
      <c r="A31" s="252" t="s">
        <v>146</v>
      </c>
      <c r="B31" s="252" t="s">
        <v>147</v>
      </c>
      <c r="C31" s="188">
        <v>5704000</v>
      </c>
      <c r="D31" s="188"/>
      <c r="E31" s="188"/>
      <c r="F31" s="188"/>
      <c r="G31" s="188">
        <v>5704000</v>
      </c>
      <c r="H31" s="188"/>
      <c r="I31" s="188"/>
      <c r="J31" s="188"/>
      <c r="K31" s="188"/>
      <c r="L31" s="188"/>
      <c r="M31" s="188"/>
      <c r="N31" s="188"/>
      <c r="O31" s="188"/>
    </row>
    <row r="32" ht="21" customHeight="1" spans="1:15">
      <c r="A32" s="112" t="s">
        <v>148</v>
      </c>
      <c r="B32" s="112" t="s">
        <v>149</v>
      </c>
      <c r="C32" s="188">
        <v>57944183.46</v>
      </c>
      <c r="D32" s="188">
        <v>57944183.46</v>
      </c>
      <c r="E32" s="188">
        <v>799476</v>
      </c>
      <c r="F32" s="188">
        <v>57144707.46</v>
      </c>
      <c r="G32" s="188"/>
      <c r="H32" s="188"/>
      <c r="I32" s="188"/>
      <c r="J32" s="188"/>
      <c r="K32" s="188"/>
      <c r="L32" s="188"/>
      <c r="M32" s="188"/>
      <c r="N32" s="188"/>
      <c r="O32" s="188"/>
    </row>
    <row r="33" ht="21" customHeight="1" spans="1:15">
      <c r="A33" s="251" t="s">
        <v>150</v>
      </c>
      <c r="B33" s="251" t="s">
        <v>151</v>
      </c>
      <c r="C33" s="188">
        <v>57144707.46</v>
      </c>
      <c r="D33" s="188">
        <v>57144707.46</v>
      </c>
      <c r="E33" s="188"/>
      <c r="F33" s="188">
        <v>57144707.46</v>
      </c>
      <c r="G33" s="188"/>
      <c r="H33" s="188"/>
      <c r="I33" s="188"/>
      <c r="J33" s="188"/>
      <c r="K33" s="188"/>
      <c r="L33" s="188"/>
      <c r="M33" s="188"/>
      <c r="N33" s="188"/>
      <c r="O33" s="188"/>
    </row>
    <row r="34" ht="21" customHeight="1" spans="1:15">
      <c r="A34" s="252" t="s">
        <v>152</v>
      </c>
      <c r="B34" s="252" t="s">
        <v>153</v>
      </c>
      <c r="C34" s="188">
        <v>7000000</v>
      </c>
      <c r="D34" s="188">
        <v>7000000</v>
      </c>
      <c r="E34" s="188"/>
      <c r="F34" s="188">
        <v>7000000</v>
      </c>
      <c r="G34" s="188"/>
      <c r="H34" s="188"/>
      <c r="I34" s="188"/>
      <c r="J34" s="188"/>
      <c r="K34" s="188"/>
      <c r="L34" s="188"/>
      <c r="M34" s="188"/>
      <c r="N34" s="188"/>
      <c r="O34" s="188"/>
    </row>
    <row r="35" ht="21" customHeight="1" spans="1:15">
      <c r="A35" s="252" t="s">
        <v>154</v>
      </c>
      <c r="B35" s="252" t="s">
        <v>155</v>
      </c>
      <c r="C35" s="188">
        <v>1241007.46</v>
      </c>
      <c r="D35" s="188">
        <v>1241007.46</v>
      </c>
      <c r="E35" s="188"/>
      <c r="F35" s="188">
        <v>1241007.46</v>
      </c>
      <c r="G35" s="188"/>
      <c r="H35" s="188"/>
      <c r="I35" s="188"/>
      <c r="J35" s="188"/>
      <c r="K35" s="188"/>
      <c r="L35" s="188"/>
      <c r="M35" s="188"/>
      <c r="N35" s="188"/>
      <c r="O35" s="188"/>
    </row>
    <row r="36" ht="21" customHeight="1" spans="1:15">
      <c r="A36" s="252" t="s">
        <v>156</v>
      </c>
      <c r="B36" s="252" t="s">
        <v>157</v>
      </c>
      <c r="C36" s="188">
        <v>48903700</v>
      </c>
      <c r="D36" s="188">
        <v>48903700</v>
      </c>
      <c r="E36" s="188"/>
      <c r="F36" s="188">
        <v>48903700</v>
      </c>
      <c r="G36" s="188"/>
      <c r="H36" s="188"/>
      <c r="I36" s="188"/>
      <c r="J36" s="188"/>
      <c r="K36" s="188"/>
      <c r="L36" s="188"/>
      <c r="M36" s="188"/>
      <c r="N36" s="188"/>
      <c r="O36" s="188"/>
    </row>
    <row r="37" ht="21" customHeight="1" spans="1:15">
      <c r="A37" s="251" t="s">
        <v>158</v>
      </c>
      <c r="B37" s="251" t="s">
        <v>159</v>
      </c>
      <c r="C37" s="188">
        <v>799476</v>
      </c>
      <c r="D37" s="188">
        <v>799476</v>
      </c>
      <c r="E37" s="188">
        <v>799476</v>
      </c>
      <c r="F37" s="188"/>
      <c r="G37" s="188"/>
      <c r="H37" s="188"/>
      <c r="I37" s="188"/>
      <c r="J37" s="188"/>
      <c r="K37" s="188"/>
      <c r="L37" s="188"/>
      <c r="M37" s="188"/>
      <c r="N37" s="188"/>
      <c r="O37" s="188"/>
    </row>
    <row r="38" ht="21" customHeight="1" spans="1:15">
      <c r="A38" s="252" t="s">
        <v>160</v>
      </c>
      <c r="B38" s="252" t="s">
        <v>161</v>
      </c>
      <c r="C38" s="188">
        <v>799476</v>
      </c>
      <c r="D38" s="188">
        <v>799476</v>
      </c>
      <c r="E38" s="188">
        <v>799476</v>
      </c>
      <c r="F38" s="188"/>
      <c r="G38" s="188"/>
      <c r="H38" s="188"/>
      <c r="I38" s="188"/>
      <c r="J38" s="188"/>
      <c r="K38" s="188"/>
      <c r="L38" s="188"/>
      <c r="M38" s="188"/>
      <c r="N38" s="188"/>
      <c r="O38" s="188"/>
    </row>
    <row r="39" ht="21" customHeight="1" spans="1:15">
      <c r="A39" s="253" t="s">
        <v>56</v>
      </c>
      <c r="B39" s="91"/>
      <c r="C39" s="188">
        <v>109681473.79</v>
      </c>
      <c r="D39" s="188">
        <v>103977473.79</v>
      </c>
      <c r="E39" s="188">
        <v>11013802.33</v>
      </c>
      <c r="F39" s="188">
        <v>92963671.46</v>
      </c>
      <c r="G39" s="188">
        <v>5704000</v>
      </c>
      <c r="H39" s="188"/>
      <c r="I39" s="188"/>
      <c r="J39" s="188"/>
      <c r="K39" s="188"/>
      <c r="L39" s="188"/>
      <c r="M39" s="188"/>
      <c r="N39" s="188"/>
      <c r="O39" s="188"/>
    </row>
    <row r="40" customHeight="1" spans="1:15">
      <c r="A40" s="73"/>
      <c r="B40" s="73"/>
      <c r="C40" s="73"/>
      <c r="D40" s="73"/>
      <c r="E40" s="73"/>
      <c r="F40" s="73"/>
      <c r="G40" s="73"/>
      <c r="H40" s="73"/>
      <c r="I40" s="73"/>
      <c r="J40" s="73"/>
      <c r="K40" s="73"/>
      <c r="L40" s="73"/>
      <c r="M40" s="73"/>
      <c r="N40" s="73"/>
      <c r="O40" s="73"/>
    </row>
    <row r="41" customHeight="1" spans="1:15">
      <c r="A41" s="73"/>
      <c r="B41" s="73"/>
      <c r="C41" s="73"/>
      <c r="D41" s="73"/>
      <c r="E41" s="73"/>
      <c r="F41" s="73"/>
      <c r="G41" s="73"/>
      <c r="H41" s="73"/>
      <c r="I41" s="73"/>
      <c r="J41" s="73"/>
      <c r="K41" s="73"/>
      <c r="L41" s="73"/>
      <c r="M41" s="73"/>
      <c r="N41" s="73"/>
      <c r="O41" s="73"/>
    </row>
    <row r="42" customHeight="1" spans="1:15">
      <c r="A42" s="73"/>
      <c r="B42" s="73"/>
      <c r="C42" s="73"/>
      <c r="D42" s="73"/>
      <c r="E42" s="73"/>
      <c r="F42" s="73"/>
      <c r="G42" s="73"/>
      <c r="H42" s="73"/>
      <c r="I42" s="73"/>
      <c r="J42" s="73"/>
      <c r="K42" s="73"/>
      <c r="L42" s="73"/>
      <c r="M42" s="73"/>
      <c r="N42" s="73"/>
      <c r="O42" s="73"/>
    </row>
    <row r="43" customHeight="1" spans="1:15">
      <c r="A43" s="73"/>
      <c r="B43" s="73"/>
      <c r="C43" s="73"/>
      <c r="D43" s="73"/>
      <c r="E43" s="73"/>
      <c r="F43" s="73"/>
      <c r="G43" s="73"/>
      <c r="H43" s="73"/>
      <c r="I43" s="73"/>
      <c r="J43" s="73"/>
      <c r="K43" s="73"/>
      <c r="L43" s="73"/>
      <c r="M43" s="73"/>
      <c r="N43" s="73"/>
      <c r="O43" s="73"/>
    </row>
    <row r="44" customHeight="1" spans="1:15">
      <c r="A44" s="73"/>
      <c r="B44" s="73"/>
      <c r="C44" s="73"/>
      <c r="D44" s="73"/>
      <c r="E44" s="73"/>
      <c r="F44" s="73"/>
      <c r="G44" s="73"/>
      <c r="H44" s="73"/>
      <c r="I44" s="73"/>
      <c r="J44" s="73"/>
      <c r="K44" s="73"/>
      <c r="L44" s="73"/>
      <c r="M44" s="73"/>
      <c r="N44" s="73"/>
      <c r="O44" s="73"/>
    </row>
  </sheetData>
  <mergeCells count="12">
    <mergeCell ref="A1:O1"/>
    <mergeCell ref="A2:O2"/>
    <mergeCell ref="A3:B3"/>
    <mergeCell ref="D4:F4"/>
    <mergeCell ref="J4:O4"/>
    <mergeCell ref="A39:B3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4" workbookViewId="0">
      <selection activeCell="B9" sqref="B9"/>
    </sheetView>
  </sheetViews>
  <sheetFormatPr defaultColWidth="8.57407407407407" defaultRowHeight="12.75" customHeight="1" outlineLevelCol="3"/>
  <cols>
    <col min="1" max="4" width="35.5740740740741" customWidth="1"/>
  </cols>
  <sheetData>
    <row r="1" ht="15" customHeight="1" spans="1:4">
      <c r="A1" s="220"/>
      <c r="B1" s="232"/>
      <c r="C1" s="232"/>
      <c r="D1" s="232" t="s">
        <v>162</v>
      </c>
    </row>
    <row r="2" ht="41.25" customHeight="1" spans="1:4">
      <c r="A2" s="95" t="str">
        <f>"2026"&amp;"年部门财政拨款收支预算总表"</f>
        <v>2026年部门财政拨款收支预算总表</v>
      </c>
      <c r="B2" s="73"/>
      <c r="C2" s="73"/>
      <c r="D2" s="73"/>
    </row>
    <row r="3" ht="17.25" customHeight="1" spans="1:4">
      <c r="A3" s="98" t="s">
        <v>1</v>
      </c>
      <c r="B3" s="233"/>
      <c r="C3" s="73"/>
      <c r="D3" s="100" t="s">
        <v>2</v>
      </c>
    </row>
    <row r="4" ht="17.25" customHeight="1" spans="1:4">
      <c r="A4" s="234" t="s">
        <v>3</v>
      </c>
      <c r="B4" s="235"/>
      <c r="C4" s="234" t="s">
        <v>4</v>
      </c>
      <c r="D4" s="235"/>
    </row>
    <row r="5" ht="18.75" customHeight="1" spans="1:4">
      <c r="A5" s="234" t="s">
        <v>5</v>
      </c>
      <c r="B5" s="234" t="s">
        <v>6</v>
      </c>
      <c r="C5" s="234" t="s">
        <v>7</v>
      </c>
      <c r="D5" s="234" t="s">
        <v>6</v>
      </c>
    </row>
    <row r="6" ht="16.5" customHeight="1" spans="1:4">
      <c r="A6" s="236" t="s">
        <v>163</v>
      </c>
      <c r="B6" s="136">
        <v>109681473.79</v>
      </c>
      <c r="C6" s="236" t="s">
        <v>164</v>
      </c>
      <c r="D6" s="136">
        <v>109681473.79</v>
      </c>
    </row>
    <row r="7" ht="16.5" customHeight="1" spans="1:4">
      <c r="A7" s="236" t="s">
        <v>165</v>
      </c>
      <c r="B7" s="136">
        <v>103977473.79</v>
      </c>
      <c r="C7" s="236" t="s">
        <v>166</v>
      </c>
      <c r="D7" s="136"/>
    </row>
    <row r="8" ht="16.5" customHeight="1" spans="1:4">
      <c r="A8" s="236" t="s">
        <v>167</v>
      </c>
      <c r="B8" s="136">
        <v>5704000</v>
      </c>
      <c r="C8" s="236" t="s">
        <v>168</v>
      </c>
      <c r="D8" s="136"/>
    </row>
    <row r="9" ht="16.5" customHeight="1" spans="1:4">
      <c r="A9" s="236" t="s">
        <v>169</v>
      </c>
      <c r="B9" s="136"/>
      <c r="C9" s="236" t="s">
        <v>170</v>
      </c>
      <c r="D9" s="136"/>
    </row>
    <row r="10" ht="16.5" customHeight="1" spans="1:4">
      <c r="A10" s="236" t="s">
        <v>171</v>
      </c>
      <c r="B10" s="136"/>
      <c r="C10" s="236" t="s">
        <v>172</v>
      </c>
      <c r="D10" s="136"/>
    </row>
    <row r="11" ht="16.5" customHeight="1" spans="1:4">
      <c r="A11" s="236" t="s">
        <v>165</v>
      </c>
      <c r="B11" s="136"/>
      <c r="C11" s="236" t="s">
        <v>173</v>
      </c>
      <c r="D11" s="136"/>
    </row>
    <row r="12" ht="16.5" customHeight="1" spans="1:4">
      <c r="A12" s="215" t="s">
        <v>167</v>
      </c>
      <c r="B12" s="136"/>
      <c r="C12" s="137" t="s">
        <v>174</v>
      </c>
      <c r="D12" s="136"/>
    </row>
    <row r="13" ht="16.5" customHeight="1" spans="1:4">
      <c r="A13" s="215" t="s">
        <v>169</v>
      </c>
      <c r="B13" s="136"/>
      <c r="C13" s="137" t="s">
        <v>175</v>
      </c>
      <c r="D13" s="136">
        <v>20000000</v>
      </c>
    </row>
    <row r="14" ht="16.5" customHeight="1" spans="1:4">
      <c r="A14" s="237"/>
      <c r="B14" s="136"/>
      <c r="C14" s="137" t="s">
        <v>176</v>
      </c>
      <c r="D14" s="136">
        <v>1934486.72</v>
      </c>
    </row>
    <row r="15" ht="16.5" customHeight="1" spans="1:4">
      <c r="A15" s="237"/>
      <c r="B15" s="136"/>
      <c r="C15" s="137" t="s">
        <v>177</v>
      </c>
      <c r="D15" s="136">
        <v>1013767.6</v>
      </c>
    </row>
    <row r="16" ht="16.5" customHeight="1" spans="1:4">
      <c r="A16" s="237"/>
      <c r="B16" s="136"/>
      <c r="C16" s="137" t="s">
        <v>178</v>
      </c>
      <c r="D16" s="136">
        <v>6088800</v>
      </c>
    </row>
    <row r="17" ht="16.5" customHeight="1" spans="1:4">
      <c r="A17" s="237"/>
      <c r="B17" s="136"/>
      <c r="C17" s="137" t="s">
        <v>179</v>
      </c>
      <c r="D17" s="136">
        <v>22700236.01</v>
      </c>
    </row>
    <row r="18" ht="16.5" customHeight="1" spans="1:4">
      <c r="A18" s="237"/>
      <c r="B18" s="136"/>
      <c r="C18" s="137" t="s">
        <v>180</v>
      </c>
      <c r="D18" s="136"/>
    </row>
    <row r="19" ht="16.5" customHeight="1" spans="1:4">
      <c r="A19" s="237"/>
      <c r="B19" s="136"/>
      <c r="C19" s="137" t="s">
        <v>181</v>
      </c>
      <c r="D19" s="136"/>
    </row>
    <row r="20" ht="16.5" customHeight="1" spans="1:4">
      <c r="A20" s="237"/>
      <c r="B20" s="136"/>
      <c r="C20" s="137" t="s">
        <v>182</v>
      </c>
      <c r="D20" s="136"/>
    </row>
    <row r="21" ht="16.5" customHeight="1" spans="1:4">
      <c r="A21" s="237"/>
      <c r="B21" s="136"/>
      <c r="C21" s="137" t="s">
        <v>183</v>
      </c>
      <c r="D21" s="136"/>
    </row>
    <row r="22" ht="16.5" customHeight="1" spans="1:4">
      <c r="A22" s="237"/>
      <c r="B22" s="136"/>
      <c r="C22" s="137" t="s">
        <v>184</v>
      </c>
      <c r="D22" s="136"/>
    </row>
    <row r="23" ht="16.5" customHeight="1" spans="1:4">
      <c r="A23" s="237"/>
      <c r="B23" s="136"/>
      <c r="C23" s="137" t="s">
        <v>185</v>
      </c>
      <c r="D23" s="136"/>
    </row>
    <row r="24" ht="16.5" customHeight="1" spans="1:4">
      <c r="A24" s="237"/>
      <c r="B24" s="136"/>
      <c r="C24" s="137" t="s">
        <v>186</v>
      </c>
      <c r="D24" s="136"/>
    </row>
    <row r="25" ht="16.5" customHeight="1" spans="1:4">
      <c r="A25" s="237"/>
      <c r="B25" s="136"/>
      <c r="C25" s="137" t="s">
        <v>187</v>
      </c>
      <c r="D25" s="136">
        <v>57944183.46</v>
      </c>
    </row>
    <row r="26" ht="16.5" customHeight="1" spans="1:4">
      <c r="A26" s="237"/>
      <c r="B26" s="136"/>
      <c r="C26" s="137" t="s">
        <v>188</v>
      </c>
      <c r="D26" s="136"/>
    </row>
    <row r="27" ht="16.5" customHeight="1" spans="1:4">
      <c r="A27" s="237"/>
      <c r="B27" s="136"/>
      <c r="C27" s="137" t="s">
        <v>189</v>
      </c>
      <c r="D27" s="136"/>
    </row>
    <row r="28" ht="16.5" customHeight="1" spans="1:4">
      <c r="A28" s="237"/>
      <c r="B28" s="136"/>
      <c r="C28" s="137" t="s">
        <v>190</v>
      </c>
      <c r="D28" s="136"/>
    </row>
    <row r="29" ht="16.5" customHeight="1" spans="1:4">
      <c r="A29" s="237"/>
      <c r="B29" s="136"/>
      <c r="C29" s="137" t="s">
        <v>191</v>
      </c>
      <c r="D29" s="136"/>
    </row>
    <row r="30" ht="16.5" customHeight="1" spans="1:4">
      <c r="A30" s="237"/>
      <c r="B30" s="136"/>
      <c r="C30" s="137" t="s">
        <v>192</v>
      </c>
      <c r="D30" s="136"/>
    </row>
    <row r="31" ht="16.5" customHeight="1" spans="1:4">
      <c r="A31" s="237"/>
      <c r="B31" s="136"/>
      <c r="C31" s="215" t="s">
        <v>193</v>
      </c>
      <c r="D31" s="136"/>
    </row>
    <row r="32" ht="16.5" customHeight="1" spans="1:4">
      <c r="A32" s="237"/>
      <c r="B32" s="136"/>
      <c r="C32" s="215" t="s">
        <v>194</v>
      </c>
      <c r="D32" s="136"/>
    </row>
    <row r="33" ht="16.5" customHeight="1" spans="1:4">
      <c r="A33" s="237"/>
      <c r="B33" s="136"/>
      <c r="C33" s="22" t="s">
        <v>195</v>
      </c>
      <c r="D33" s="136"/>
    </row>
    <row r="34" ht="15" customHeight="1" spans="1:4">
      <c r="A34" s="238" t="s">
        <v>51</v>
      </c>
      <c r="B34" s="239">
        <v>109681473.79</v>
      </c>
      <c r="C34" s="238" t="s">
        <v>52</v>
      </c>
      <c r="D34" s="239">
        <v>109681473.79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7"/>
  <sheetViews>
    <sheetView showZeros="0" topLeftCell="A27" workbookViewId="0">
      <selection activeCell="B5" sqref="B5"/>
    </sheetView>
  </sheetViews>
  <sheetFormatPr defaultColWidth="9.13888888888889" defaultRowHeight="14.25" customHeight="1" outlineLevelCol="6"/>
  <cols>
    <col min="1" max="1" width="20.1388888888889" customWidth="1"/>
    <col min="2" max="2" width="44" customWidth="1"/>
    <col min="3" max="7" width="24.1388888888889" customWidth="1"/>
  </cols>
  <sheetData>
    <row r="1" customHeight="1" spans="1:7">
      <c r="D1" s="196"/>
      <c r="F1" s="124"/>
      <c r="G1" s="197" t="s">
        <v>196</v>
      </c>
    </row>
    <row r="2" ht="41.25" customHeight="1" spans="1:7">
      <c r="A2" s="180" t="str">
        <f>"2026"&amp;"年一般公共预算支出预算表（按功能科目分类）"</f>
        <v>2026年一般公共预算支出预算表（按功能科目分类）</v>
      </c>
      <c r="B2" s="180"/>
      <c r="C2" s="180"/>
      <c r="D2" s="180"/>
      <c r="E2" s="180"/>
      <c r="F2" s="180"/>
      <c r="G2" s="180"/>
    </row>
    <row r="3" ht="18" customHeight="1" spans="1:7">
      <c r="A3" s="52" t="s">
        <v>1</v>
      </c>
      <c r="F3" s="177"/>
      <c r="G3" s="197" t="s">
        <v>2</v>
      </c>
    </row>
    <row r="4" ht="20.25" customHeight="1" spans="1:7">
      <c r="A4" s="225" t="s">
        <v>197</v>
      </c>
      <c r="B4" s="226"/>
      <c r="C4" s="181" t="s">
        <v>56</v>
      </c>
      <c r="D4" s="209" t="s">
        <v>76</v>
      </c>
      <c r="E4" s="14"/>
      <c r="F4" s="15"/>
      <c r="G4" s="200" t="s">
        <v>77</v>
      </c>
    </row>
    <row r="5" ht="20.25" customHeight="1" spans="1:7">
      <c r="A5" s="227" t="s">
        <v>73</v>
      </c>
      <c r="B5" s="227" t="s">
        <v>74</v>
      </c>
      <c r="C5" s="63"/>
      <c r="D5" s="17" t="s">
        <v>58</v>
      </c>
      <c r="E5" s="17" t="s">
        <v>198</v>
      </c>
      <c r="F5" s="17" t="s">
        <v>199</v>
      </c>
      <c r="G5" s="202"/>
    </row>
    <row r="6" ht="15" customHeight="1" spans="1:7">
      <c r="A6" s="228" t="s">
        <v>83</v>
      </c>
      <c r="B6" s="228" t="s">
        <v>84</v>
      </c>
      <c r="C6" s="228" t="s">
        <v>85</v>
      </c>
      <c r="D6" s="228" t="s">
        <v>86</v>
      </c>
      <c r="E6" s="228" t="s">
        <v>87</v>
      </c>
      <c r="F6" s="228" t="s">
        <v>88</v>
      </c>
      <c r="G6" s="228" t="s">
        <v>89</v>
      </c>
    </row>
    <row r="7" ht="18" customHeight="1" spans="1:7">
      <c r="A7" s="22" t="s">
        <v>98</v>
      </c>
      <c r="B7" s="22" t="s">
        <v>99</v>
      </c>
      <c r="C7" s="136">
        <v>20000000</v>
      </c>
      <c r="D7" s="136"/>
      <c r="E7" s="136"/>
      <c r="F7" s="136"/>
      <c r="G7" s="136">
        <v>20000000</v>
      </c>
    </row>
    <row r="8" ht="18" customHeight="1" spans="1:7">
      <c r="A8" s="229" t="s">
        <v>100</v>
      </c>
      <c r="B8" s="229" t="s">
        <v>101</v>
      </c>
      <c r="C8" s="136">
        <v>20000000</v>
      </c>
      <c r="D8" s="136"/>
      <c r="E8" s="136"/>
      <c r="F8" s="136"/>
      <c r="G8" s="136">
        <v>20000000</v>
      </c>
    </row>
    <row r="9" ht="18" customHeight="1" spans="1:7">
      <c r="A9" s="230" t="s">
        <v>102</v>
      </c>
      <c r="B9" s="230" t="s">
        <v>103</v>
      </c>
      <c r="C9" s="136">
        <v>20000000</v>
      </c>
      <c r="D9" s="136"/>
      <c r="E9" s="136"/>
      <c r="F9" s="136"/>
      <c r="G9" s="136">
        <v>20000000</v>
      </c>
    </row>
    <row r="10" ht="18" customHeight="1" spans="1:7">
      <c r="A10" s="22" t="s">
        <v>104</v>
      </c>
      <c r="B10" s="22" t="s">
        <v>105</v>
      </c>
      <c r="C10" s="136">
        <v>1934486.72</v>
      </c>
      <c r="D10" s="136">
        <v>1922522.72</v>
      </c>
      <c r="E10" s="136">
        <v>1897522.72</v>
      </c>
      <c r="F10" s="136">
        <v>25000</v>
      </c>
      <c r="G10" s="136">
        <v>11964</v>
      </c>
    </row>
    <row r="11" ht="18" customHeight="1" spans="1:7">
      <c r="A11" s="229" t="s">
        <v>106</v>
      </c>
      <c r="B11" s="229" t="s">
        <v>107</v>
      </c>
      <c r="C11" s="136">
        <v>1922522.72</v>
      </c>
      <c r="D11" s="136">
        <v>1922522.72</v>
      </c>
      <c r="E11" s="136">
        <v>1897522.72</v>
      </c>
      <c r="F11" s="136">
        <v>25000</v>
      </c>
      <c r="G11" s="136"/>
    </row>
    <row r="12" ht="18" customHeight="1" spans="1:7">
      <c r="A12" s="230" t="s">
        <v>108</v>
      </c>
      <c r="B12" s="230" t="s">
        <v>109</v>
      </c>
      <c r="C12" s="136">
        <v>525108</v>
      </c>
      <c r="D12" s="136">
        <v>525108</v>
      </c>
      <c r="E12" s="136">
        <v>509708</v>
      </c>
      <c r="F12" s="136">
        <v>15400</v>
      </c>
      <c r="G12" s="136"/>
    </row>
    <row r="13" ht="18" customHeight="1" spans="1:7">
      <c r="A13" s="230" t="s">
        <v>110</v>
      </c>
      <c r="B13" s="230" t="s">
        <v>111</v>
      </c>
      <c r="C13" s="136">
        <v>355200</v>
      </c>
      <c r="D13" s="136">
        <v>355200</v>
      </c>
      <c r="E13" s="136">
        <v>345600</v>
      </c>
      <c r="F13" s="136">
        <v>9600</v>
      </c>
      <c r="G13" s="136"/>
    </row>
    <row r="14" ht="18" customHeight="1" spans="1:7">
      <c r="A14" s="230" t="s">
        <v>112</v>
      </c>
      <c r="B14" s="230" t="s">
        <v>113</v>
      </c>
      <c r="C14" s="136">
        <v>1042214.72</v>
      </c>
      <c r="D14" s="136">
        <v>1042214.72</v>
      </c>
      <c r="E14" s="136">
        <v>1042214.72</v>
      </c>
      <c r="F14" s="136"/>
      <c r="G14" s="136"/>
    </row>
    <row r="15" ht="18" customHeight="1" spans="1:7">
      <c r="A15" s="229" t="s">
        <v>114</v>
      </c>
      <c r="B15" s="229" t="s">
        <v>115</v>
      </c>
      <c r="C15" s="136">
        <v>11964</v>
      </c>
      <c r="D15" s="136"/>
      <c r="E15" s="136"/>
      <c r="F15" s="136"/>
      <c r="G15" s="136">
        <v>11964</v>
      </c>
    </row>
    <row r="16" ht="18" customHeight="1" spans="1:7">
      <c r="A16" s="230" t="s">
        <v>116</v>
      </c>
      <c r="B16" s="230" t="s">
        <v>117</v>
      </c>
      <c r="C16" s="136">
        <v>11964</v>
      </c>
      <c r="D16" s="136"/>
      <c r="E16" s="136"/>
      <c r="F16" s="136"/>
      <c r="G16" s="136">
        <v>11964</v>
      </c>
    </row>
    <row r="17" ht="18" customHeight="1" spans="1:7">
      <c r="A17" s="22" t="s">
        <v>118</v>
      </c>
      <c r="B17" s="22" t="s">
        <v>119</v>
      </c>
      <c r="C17" s="136">
        <v>1013767.6</v>
      </c>
      <c r="D17" s="136">
        <v>1013767.6</v>
      </c>
      <c r="E17" s="136">
        <v>1013767.6</v>
      </c>
      <c r="F17" s="136"/>
      <c r="G17" s="136"/>
    </row>
    <row r="18" ht="18" customHeight="1" spans="1:7">
      <c r="A18" s="229" t="s">
        <v>120</v>
      </c>
      <c r="B18" s="229" t="s">
        <v>121</v>
      </c>
      <c r="C18" s="136">
        <v>1013767.6</v>
      </c>
      <c r="D18" s="136">
        <v>1013767.6</v>
      </c>
      <c r="E18" s="136">
        <v>1013767.6</v>
      </c>
      <c r="F18" s="136"/>
      <c r="G18" s="136"/>
    </row>
    <row r="19" ht="18" customHeight="1" spans="1:7">
      <c r="A19" s="230" t="s">
        <v>122</v>
      </c>
      <c r="B19" s="230" t="s">
        <v>123</v>
      </c>
      <c r="C19" s="136">
        <v>130550.16</v>
      </c>
      <c r="D19" s="136">
        <v>130550.16</v>
      </c>
      <c r="E19" s="136">
        <v>130550.16</v>
      </c>
      <c r="F19" s="136"/>
      <c r="G19" s="136"/>
    </row>
    <row r="20" ht="18" customHeight="1" spans="1:7">
      <c r="A20" s="230" t="s">
        <v>124</v>
      </c>
      <c r="B20" s="230" t="s">
        <v>125</v>
      </c>
      <c r="C20" s="136">
        <v>404047.2</v>
      </c>
      <c r="D20" s="136">
        <v>404047.2</v>
      </c>
      <c r="E20" s="136">
        <v>404047.2</v>
      </c>
      <c r="F20" s="136"/>
      <c r="G20" s="136"/>
    </row>
    <row r="21" ht="18" customHeight="1" spans="1:7">
      <c r="A21" s="230" t="s">
        <v>126</v>
      </c>
      <c r="B21" s="230" t="s">
        <v>127</v>
      </c>
      <c r="C21" s="136">
        <v>467174.16</v>
      </c>
      <c r="D21" s="136">
        <v>467174.16</v>
      </c>
      <c r="E21" s="136">
        <v>467174.16</v>
      </c>
      <c r="F21" s="136"/>
      <c r="G21" s="136"/>
    </row>
    <row r="22" ht="18" customHeight="1" spans="1:7">
      <c r="A22" s="230" t="s">
        <v>128</v>
      </c>
      <c r="B22" s="230" t="s">
        <v>129</v>
      </c>
      <c r="C22" s="136">
        <v>11996.08</v>
      </c>
      <c r="D22" s="136">
        <v>11996.08</v>
      </c>
      <c r="E22" s="136">
        <v>11996.08</v>
      </c>
      <c r="F22" s="136"/>
      <c r="G22" s="136"/>
    </row>
    <row r="23" ht="18" customHeight="1" spans="1:7">
      <c r="A23" s="22" t="s">
        <v>130</v>
      </c>
      <c r="B23" s="22" t="s">
        <v>131</v>
      </c>
      <c r="C23" s="136">
        <v>6088800</v>
      </c>
      <c r="D23" s="136"/>
      <c r="E23" s="136"/>
      <c r="F23" s="136"/>
      <c r="G23" s="136">
        <v>6088800</v>
      </c>
    </row>
    <row r="24" ht="18" customHeight="1" spans="1:7">
      <c r="A24" s="229" t="s">
        <v>132</v>
      </c>
      <c r="B24" s="229" t="s">
        <v>133</v>
      </c>
      <c r="C24" s="136">
        <v>6088800</v>
      </c>
      <c r="D24" s="136"/>
      <c r="E24" s="136"/>
      <c r="F24" s="136"/>
      <c r="G24" s="136">
        <v>6088800</v>
      </c>
    </row>
    <row r="25" ht="18" customHeight="1" spans="1:7">
      <c r="A25" s="230" t="s">
        <v>134</v>
      </c>
      <c r="B25" s="230" t="s">
        <v>135</v>
      </c>
      <c r="C25" s="136">
        <v>6088800</v>
      </c>
      <c r="D25" s="136"/>
      <c r="E25" s="136"/>
      <c r="F25" s="136"/>
      <c r="G25" s="136">
        <v>6088800</v>
      </c>
    </row>
    <row r="26" ht="18" customHeight="1" spans="1:7">
      <c r="A26" s="22" t="s">
        <v>136</v>
      </c>
      <c r="B26" s="22" t="s">
        <v>137</v>
      </c>
      <c r="C26" s="136">
        <v>16996236.01</v>
      </c>
      <c r="D26" s="136">
        <v>7278036.01</v>
      </c>
      <c r="E26" s="136">
        <v>6784256.01</v>
      </c>
      <c r="F26" s="136">
        <v>493780</v>
      </c>
      <c r="G26" s="136">
        <v>9718200</v>
      </c>
    </row>
    <row r="27" ht="18" customHeight="1" spans="1:7">
      <c r="A27" s="229" t="s">
        <v>138</v>
      </c>
      <c r="B27" s="229" t="s">
        <v>139</v>
      </c>
      <c r="C27" s="136">
        <v>16996236.01</v>
      </c>
      <c r="D27" s="136">
        <v>7278036.01</v>
      </c>
      <c r="E27" s="136">
        <v>6784256.01</v>
      </c>
      <c r="F27" s="136">
        <v>493780</v>
      </c>
      <c r="G27" s="136">
        <v>9718200</v>
      </c>
    </row>
    <row r="28" ht="18" customHeight="1" spans="1:7">
      <c r="A28" s="230" t="s">
        <v>140</v>
      </c>
      <c r="B28" s="230" t="s">
        <v>141</v>
      </c>
      <c r="C28" s="136">
        <v>1880926.61</v>
      </c>
      <c r="D28" s="136">
        <v>1880926.61</v>
      </c>
      <c r="E28" s="136">
        <v>1656346.61</v>
      </c>
      <c r="F28" s="136">
        <v>224580</v>
      </c>
      <c r="G28" s="136"/>
    </row>
    <row r="29" ht="18" customHeight="1" spans="1:7">
      <c r="A29" s="230" t="s">
        <v>142</v>
      </c>
      <c r="B29" s="230" t="s">
        <v>143</v>
      </c>
      <c r="C29" s="136">
        <v>15115309.4</v>
      </c>
      <c r="D29" s="136">
        <v>5397109.4</v>
      </c>
      <c r="E29" s="136">
        <v>5127909.4</v>
      </c>
      <c r="F29" s="136">
        <v>269200</v>
      </c>
      <c r="G29" s="136">
        <v>9718200</v>
      </c>
    </row>
    <row r="30" ht="18" customHeight="1" spans="1:7">
      <c r="A30" s="22" t="s">
        <v>148</v>
      </c>
      <c r="B30" s="22" t="s">
        <v>149</v>
      </c>
      <c r="C30" s="136">
        <v>57944183.46</v>
      </c>
      <c r="D30" s="136">
        <v>799476</v>
      </c>
      <c r="E30" s="136">
        <v>799476</v>
      </c>
      <c r="F30" s="136"/>
      <c r="G30" s="136">
        <v>57144707.46</v>
      </c>
    </row>
    <row r="31" ht="18" customHeight="1" spans="1:7">
      <c r="A31" s="229" t="s">
        <v>150</v>
      </c>
      <c r="B31" s="229" t="s">
        <v>151</v>
      </c>
      <c r="C31" s="136">
        <v>57144707.46</v>
      </c>
      <c r="D31" s="136"/>
      <c r="E31" s="136"/>
      <c r="F31" s="136"/>
      <c r="G31" s="136">
        <v>57144707.46</v>
      </c>
    </row>
    <row r="32" ht="18" customHeight="1" spans="1:7">
      <c r="A32" s="230" t="s">
        <v>152</v>
      </c>
      <c r="B32" s="230" t="s">
        <v>153</v>
      </c>
      <c r="C32" s="136">
        <v>7000000</v>
      </c>
      <c r="D32" s="136"/>
      <c r="E32" s="136"/>
      <c r="F32" s="136"/>
      <c r="G32" s="136">
        <v>7000000</v>
      </c>
    </row>
    <row r="33" ht="18" customHeight="1" spans="1:7">
      <c r="A33" s="230" t="s">
        <v>154</v>
      </c>
      <c r="B33" s="230" t="s">
        <v>155</v>
      </c>
      <c r="C33" s="136">
        <v>1241007.46</v>
      </c>
      <c r="D33" s="136"/>
      <c r="E33" s="136"/>
      <c r="F33" s="136"/>
      <c r="G33" s="136">
        <v>1241007.46</v>
      </c>
    </row>
    <row r="34" ht="18" customHeight="1" spans="1:7">
      <c r="A34" s="230" t="s">
        <v>156</v>
      </c>
      <c r="B34" s="230" t="s">
        <v>157</v>
      </c>
      <c r="C34" s="136">
        <v>48903700</v>
      </c>
      <c r="D34" s="136"/>
      <c r="E34" s="136"/>
      <c r="F34" s="136"/>
      <c r="G34" s="136">
        <v>48903700</v>
      </c>
    </row>
    <row r="35" ht="18" customHeight="1" spans="1:7">
      <c r="A35" s="229" t="s">
        <v>158</v>
      </c>
      <c r="B35" s="229" t="s">
        <v>159</v>
      </c>
      <c r="C35" s="136">
        <v>799476</v>
      </c>
      <c r="D35" s="136">
        <v>799476</v>
      </c>
      <c r="E35" s="136">
        <v>799476</v>
      </c>
      <c r="F35" s="136"/>
      <c r="G35" s="136"/>
    </row>
    <row r="36" ht="18" customHeight="1" spans="1:7">
      <c r="A36" s="230" t="s">
        <v>160</v>
      </c>
      <c r="B36" s="230" t="s">
        <v>161</v>
      </c>
      <c r="C36" s="136">
        <v>799476</v>
      </c>
      <c r="D36" s="136">
        <v>799476</v>
      </c>
      <c r="E36" s="136">
        <v>799476</v>
      </c>
      <c r="F36" s="136"/>
      <c r="G36" s="136"/>
    </row>
    <row r="37" ht="18" customHeight="1" spans="1:7">
      <c r="A37" s="135" t="s">
        <v>200</v>
      </c>
      <c r="B37" s="231" t="s">
        <v>200</v>
      </c>
      <c r="C37" s="136">
        <v>103977473.79</v>
      </c>
      <c r="D37" s="136">
        <v>11013802.33</v>
      </c>
      <c r="E37" s="136">
        <v>10495022.33</v>
      </c>
      <c r="F37" s="136">
        <v>518780</v>
      </c>
      <c r="G37" s="136">
        <v>92963671.46</v>
      </c>
    </row>
  </sheetData>
  <mergeCells count="6">
    <mergeCell ref="A2:G2"/>
    <mergeCell ref="A4:B4"/>
    <mergeCell ref="D4:F4"/>
    <mergeCell ref="A37:B3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B8" sqref="B8"/>
    </sheetView>
  </sheetViews>
  <sheetFormatPr defaultColWidth="10.4259259259259" defaultRowHeight="14.25" customHeight="1" outlineLevelCol="5"/>
  <cols>
    <col min="1" max="6" width="28.1388888888889" customWidth="1"/>
  </cols>
  <sheetData>
    <row r="1" customHeight="1" spans="1:6">
      <c r="A1" s="219"/>
      <c r="B1" s="219"/>
      <c r="C1" s="219"/>
      <c r="D1" s="219"/>
      <c r="E1" s="220"/>
      <c r="F1" s="221" t="s">
        <v>201</v>
      </c>
    </row>
    <row r="2" ht="41.25" customHeight="1" spans="1:6">
      <c r="A2" s="222" t="str">
        <f>"2026"&amp;"年一般公共预算“三公”经费支出预算表"</f>
        <v>2026年一般公共预算“三公”经费支出预算表</v>
      </c>
      <c r="B2" s="219"/>
      <c r="C2" s="219"/>
      <c r="D2" s="219"/>
      <c r="E2" s="220"/>
      <c r="F2" s="219"/>
    </row>
    <row r="3" customHeight="1" spans="1:6">
      <c r="A3" s="167" t="s">
        <v>1</v>
      </c>
      <c r="B3" s="223"/>
      <c r="D3" s="219"/>
      <c r="E3" s="220"/>
      <c r="F3" s="101" t="s">
        <v>2</v>
      </c>
    </row>
    <row r="4" ht="27" customHeight="1" spans="1:6">
      <c r="A4" s="102" t="s">
        <v>202</v>
      </c>
      <c r="B4" s="102" t="s">
        <v>203</v>
      </c>
      <c r="C4" s="104" t="s">
        <v>204</v>
      </c>
      <c r="D4" s="102"/>
      <c r="E4" s="103"/>
      <c r="F4" s="102" t="s">
        <v>205</v>
      </c>
    </row>
    <row r="5" ht="28.5" customHeight="1" spans="1:6">
      <c r="A5" s="224"/>
      <c r="B5" s="107"/>
      <c r="C5" s="103" t="s">
        <v>58</v>
      </c>
      <c r="D5" s="103" t="s">
        <v>206</v>
      </c>
      <c r="E5" s="103" t="s">
        <v>207</v>
      </c>
      <c r="F5" s="106"/>
    </row>
    <row r="6" ht="17.25" customHeight="1" spans="1:6">
      <c r="A6" s="111" t="s">
        <v>83</v>
      </c>
      <c r="B6" s="111" t="s">
        <v>84</v>
      </c>
      <c r="C6" s="111" t="s">
        <v>85</v>
      </c>
      <c r="D6" s="111" t="s">
        <v>86</v>
      </c>
      <c r="E6" s="111" t="s">
        <v>87</v>
      </c>
      <c r="F6" s="111" t="s">
        <v>88</v>
      </c>
    </row>
    <row r="7" ht="17.25" customHeight="1" spans="1:6">
      <c r="A7" s="188">
        <v>46400</v>
      </c>
      <c r="B7" s="188"/>
      <c r="C7" s="188">
        <v>36000</v>
      </c>
      <c r="D7" s="188"/>
      <c r="E7" s="188">
        <v>36000</v>
      </c>
      <c r="F7" s="188">
        <v>10400</v>
      </c>
    </row>
    <row r="8" customHeight="1" spans="1:6">
      <c r="A8" s="73"/>
      <c r="B8" s="73"/>
      <c r="C8" s="73"/>
      <c r="D8" s="73"/>
      <c r="E8" s="73"/>
      <c r="F8" s="73"/>
    </row>
    <row r="9" customHeight="1" spans="1:6">
      <c r="A9" s="73"/>
      <c r="B9" s="73"/>
      <c r="C9" s="73"/>
      <c r="D9" s="73"/>
      <c r="E9" s="73"/>
      <c r="F9" s="73"/>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73"/>
  <sheetViews>
    <sheetView showZeros="0" topLeftCell="A66" workbookViewId="0">
      <selection activeCell="B4" sqref="B4:B7"/>
    </sheetView>
  </sheetViews>
  <sheetFormatPr defaultColWidth="9.13888888888889" defaultRowHeight="14.25" customHeight="1"/>
  <cols>
    <col min="1" max="2" width="32.8518518518519" customWidth="1"/>
    <col min="3" max="3" width="20.712962962963" customWidth="1"/>
    <col min="4" max="4" width="31.287037037037" customWidth="1"/>
    <col min="5" max="5" width="10.1388888888889" customWidth="1"/>
    <col min="6" max="6" width="17.5740740740741" customWidth="1"/>
    <col min="7" max="7" width="10.287037037037" customWidth="1"/>
    <col min="8" max="8" width="23" customWidth="1"/>
    <col min="9" max="25" width="18.712962962963" customWidth="1"/>
  </cols>
  <sheetData>
    <row r="1" ht="13.5" customHeight="1" spans="1:25">
      <c r="B1" s="196"/>
      <c r="C1" s="206"/>
      <c r="E1" s="207"/>
      <c r="F1" s="207"/>
      <c r="G1" s="207"/>
      <c r="H1" s="207"/>
      <c r="I1" s="138"/>
      <c r="J1" s="138"/>
      <c r="K1" s="138"/>
      <c r="L1" s="138"/>
      <c r="M1" s="138"/>
      <c r="N1" s="138"/>
      <c r="O1" s="138"/>
      <c r="S1" s="138"/>
      <c r="W1" s="206"/>
      <c r="Y1" s="50" t="s">
        <v>208</v>
      </c>
    </row>
    <row r="2" ht="45.75" customHeight="1" spans="1:25">
      <c r="A2" s="120" t="str">
        <f>"2026"&amp;"年部门基本支出预算表"</f>
        <v>2026年部门基本支出预算表</v>
      </c>
      <c r="B2" s="51"/>
      <c r="C2" s="120"/>
      <c r="D2" s="120"/>
      <c r="E2" s="120"/>
      <c r="F2" s="120"/>
      <c r="G2" s="120"/>
      <c r="H2" s="120"/>
      <c r="I2" s="120"/>
      <c r="J2" s="120"/>
      <c r="K2" s="120"/>
      <c r="L2" s="120"/>
      <c r="M2" s="120"/>
      <c r="N2" s="120"/>
      <c r="O2" s="120"/>
      <c r="P2" s="51"/>
      <c r="Q2" s="51"/>
      <c r="R2" s="51"/>
      <c r="S2" s="120"/>
      <c r="T2" s="120"/>
      <c r="U2" s="120"/>
      <c r="V2" s="120"/>
      <c r="W2" s="120"/>
      <c r="X2" s="120"/>
      <c r="Y2" s="120"/>
    </row>
    <row r="3" ht="18.75" customHeight="1" spans="1:25">
      <c r="A3" s="52" t="s">
        <v>1</v>
      </c>
      <c r="B3" s="53"/>
      <c r="C3" s="208"/>
      <c r="D3" s="208"/>
      <c r="E3" s="208"/>
      <c r="F3" s="208"/>
      <c r="G3" s="208"/>
      <c r="H3" s="208"/>
      <c r="I3" s="143"/>
      <c r="J3" s="143"/>
      <c r="K3" s="143"/>
      <c r="L3" s="143"/>
      <c r="M3" s="143"/>
      <c r="N3" s="143"/>
      <c r="O3" s="143"/>
      <c r="P3" s="54"/>
      <c r="Q3" s="54"/>
      <c r="R3" s="54"/>
      <c r="S3" s="143"/>
      <c r="W3" s="206"/>
      <c r="Y3" s="50" t="s">
        <v>2</v>
      </c>
    </row>
    <row r="4" ht="18" customHeight="1" spans="1:25">
      <c r="A4" s="56" t="s">
        <v>209</v>
      </c>
      <c r="B4" s="56" t="s">
        <v>210</v>
      </c>
      <c r="C4" s="56" t="s">
        <v>211</v>
      </c>
      <c r="D4" s="56" t="s">
        <v>212</v>
      </c>
      <c r="E4" s="56" t="s">
        <v>213</v>
      </c>
      <c r="F4" s="56" t="s">
        <v>214</v>
      </c>
      <c r="G4" s="56" t="s">
        <v>215</v>
      </c>
      <c r="H4" s="56" t="s">
        <v>216</v>
      </c>
      <c r="I4" s="209" t="s">
        <v>217</v>
      </c>
      <c r="J4" s="149" t="s">
        <v>217</v>
      </c>
      <c r="K4" s="149"/>
      <c r="L4" s="149"/>
      <c r="M4" s="149"/>
      <c r="N4" s="149"/>
      <c r="O4" s="149"/>
      <c r="P4" s="14"/>
      <c r="Q4" s="14"/>
      <c r="R4" s="14"/>
      <c r="S4" s="148" t="s">
        <v>62</v>
      </c>
      <c r="T4" s="149" t="s">
        <v>63</v>
      </c>
      <c r="U4" s="149"/>
      <c r="V4" s="149"/>
      <c r="W4" s="149"/>
      <c r="X4" s="149"/>
      <c r="Y4" s="150"/>
    </row>
    <row r="5" ht="18" customHeight="1" spans="1:25">
      <c r="A5" s="58"/>
      <c r="B5" s="198"/>
      <c r="C5" s="183"/>
      <c r="D5" s="58"/>
      <c r="E5" s="58"/>
      <c r="F5" s="58"/>
      <c r="G5" s="58"/>
      <c r="H5" s="58"/>
      <c r="I5" s="181" t="s">
        <v>218</v>
      </c>
      <c r="J5" s="209" t="s">
        <v>59</v>
      </c>
      <c r="K5" s="149"/>
      <c r="L5" s="149"/>
      <c r="M5" s="149"/>
      <c r="N5" s="149"/>
      <c r="O5" s="150"/>
      <c r="P5" s="13" t="s">
        <v>219</v>
      </c>
      <c r="Q5" s="14"/>
      <c r="R5" s="15"/>
      <c r="S5" s="56" t="s">
        <v>62</v>
      </c>
      <c r="T5" s="209" t="s">
        <v>63</v>
      </c>
      <c r="U5" s="148" t="s">
        <v>65</v>
      </c>
      <c r="V5" s="149" t="s">
        <v>63</v>
      </c>
      <c r="W5" s="148" t="s">
        <v>67</v>
      </c>
      <c r="X5" s="148" t="s">
        <v>68</v>
      </c>
      <c r="Y5" s="210" t="s">
        <v>69</v>
      </c>
    </row>
    <row r="6" ht="19.5" customHeight="1" spans="1:25">
      <c r="A6" s="198"/>
      <c r="B6" s="198"/>
      <c r="C6" s="198"/>
      <c r="D6" s="198"/>
      <c r="E6" s="198"/>
      <c r="F6" s="198"/>
      <c r="G6" s="198"/>
      <c r="H6" s="198"/>
      <c r="I6" s="198"/>
      <c r="J6" s="211" t="s">
        <v>220</v>
      </c>
      <c r="K6" s="56"/>
      <c r="L6" s="56" t="s">
        <v>221</v>
      </c>
      <c r="M6" s="56" t="s">
        <v>222</v>
      </c>
      <c r="N6" s="56" t="s">
        <v>223</v>
      </c>
      <c r="O6" s="56" t="s">
        <v>224</v>
      </c>
      <c r="P6" s="56" t="s">
        <v>59</v>
      </c>
      <c r="Q6" s="56" t="s">
        <v>60</v>
      </c>
      <c r="R6" s="56" t="s">
        <v>61</v>
      </c>
      <c r="S6" s="198"/>
      <c r="T6" s="56" t="s">
        <v>58</v>
      </c>
      <c r="U6" s="56" t="s">
        <v>65</v>
      </c>
      <c r="V6" s="56" t="s">
        <v>225</v>
      </c>
      <c r="W6" s="56" t="s">
        <v>67</v>
      </c>
      <c r="X6" s="56" t="s">
        <v>68</v>
      </c>
      <c r="Y6" s="56" t="s">
        <v>69</v>
      </c>
    </row>
    <row r="7" ht="37.5" customHeight="1" spans="1:25">
      <c r="A7" s="212"/>
      <c r="B7" s="63"/>
      <c r="C7" s="212"/>
      <c r="D7" s="212"/>
      <c r="E7" s="212"/>
      <c r="F7" s="212"/>
      <c r="G7" s="212"/>
      <c r="H7" s="212"/>
      <c r="I7" s="212"/>
      <c r="J7" s="213" t="s">
        <v>58</v>
      </c>
      <c r="K7" s="214" t="s">
        <v>226</v>
      </c>
      <c r="L7" s="61" t="s">
        <v>227</v>
      </c>
      <c r="M7" s="61" t="s">
        <v>222</v>
      </c>
      <c r="N7" s="61" t="s">
        <v>223</v>
      </c>
      <c r="O7" s="61" t="s">
        <v>224</v>
      </c>
      <c r="P7" s="61" t="s">
        <v>222</v>
      </c>
      <c r="Q7" s="61" t="s">
        <v>223</v>
      </c>
      <c r="R7" s="61" t="s">
        <v>224</v>
      </c>
      <c r="S7" s="61" t="s">
        <v>62</v>
      </c>
      <c r="T7" s="61" t="s">
        <v>58</v>
      </c>
      <c r="U7" s="61" t="s">
        <v>65</v>
      </c>
      <c r="V7" s="61" t="s">
        <v>225</v>
      </c>
      <c r="W7" s="61" t="s">
        <v>67</v>
      </c>
      <c r="X7" s="61" t="s">
        <v>68</v>
      </c>
      <c r="Y7" s="61" t="s">
        <v>69</v>
      </c>
    </row>
    <row r="8" customHeight="1" spans="1:25">
      <c r="A8" s="83">
        <v>1</v>
      </c>
      <c r="B8" s="83">
        <v>2</v>
      </c>
      <c r="C8" s="83">
        <v>3</v>
      </c>
      <c r="D8" s="83">
        <v>4</v>
      </c>
      <c r="E8" s="83">
        <v>5</v>
      </c>
      <c r="F8" s="83">
        <v>6</v>
      </c>
      <c r="G8" s="83">
        <v>7</v>
      </c>
      <c r="H8" s="83">
        <v>8</v>
      </c>
      <c r="I8" s="83">
        <v>9</v>
      </c>
      <c r="J8" s="83">
        <v>10</v>
      </c>
      <c r="K8" s="83">
        <v>11</v>
      </c>
      <c r="L8" s="83">
        <v>12</v>
      </c>
      <c r="M8" s="83">
        <v>13</v>
      </c>
      <c r="N8" s="83">
        <v>14</v>
      </c>
      <c r="O8" s="83">
        <v>15</v>
      </c>
      <c r="P8" s="83">
        <v>16</v>
      </c>
      <c r="Q8" s="83">
        <v>17</v>
      </c>
      <c r="R8" s="83">
        <v>18</v>
      </c>
      <c r="S8" s="83">
        <v>19</v>
      </c>
      <c r="T8" s="83">
        <v>20</v>
      </c>
      <c r="U8" s="83">
        <v>21</v>
      </c>
      <c r="V8" s="83">
        <v>22</v>
      </c>
      <c r="W8" s="83">
        <v>23</v>
      </c>
      <c r="X8" s="83">
        <v>24</v>
      </c>
      <c r="Y8" s="83">
        <v>25</v>
      </c>
    </row>
    <row r="9" ht="20.25" customHeight="1" spans="1:25">
      <c r="A9" s="215" t="s">
        <v>228</v>
      </c>
      <c r="B9" s="215" t="s">
        <v>228</v>
      </c>
      <c r="C9" s="215" t="s">
        <v>229</v>
      </c>
      <c r="D9" s="215" t="s">
        <v>230</v>
      </c>
      <c r="E9" s="215" t="s">
        <v>140</v>
      </c>
      <c r="F9" s="215" t="s">
        <v>141</v>
      </c>
      <c r="G9" s="215" t="s">
        <v>231</v>
      </c>
      <c r="H9" s="215" t="s">
        <v>232</v>
      </c>
      <c r="I9" s="136">
        <v>575952</v>
      </c>
      <c r="J9" s="136">
        <v>575952</v>
      </c>
      <c r="K9" s="136"/>
      <c r="L9" s="136"/>
      <c r="M9" s="136"/>
      <c r="N9" s="136">
        <v>575952</v>
      </c>
      <c r="O9" s="136"/>
      <c r="P9" s="136"/>
      <c r="Q9" s="136"/>
      <c r="R9" s="136"/>
      <c r="S9" s="136"/>
      <c r="T9" s="136"/>
      <c r="U9" s="136"/>
      <c r="V9" s="136"/>
      <c r="W9" s="136"/>
      <c r="X9" s="136"/>
      <c r="Y9" s="136"/>
    </row>
    <row r="10" ht="20.25" customHeight="1" spans="1:25">
      <c r="A10" s="215" t="s">
        <v>228</v>
      </c>
      <c r="B10" s="215" t="s">
        <v>228</v>
      </c>
      <c r="C10" s="215" t="s">
        <v>229</v>
      </c>
      <c r="D10" s="215" t="s">
        <v>230</v>
      </c>
      <c r="E10" s="215" t="s">
        <v>140</v>
      </c>
      <c r="F10" s="215" t="s">
        <v>141</v>
      </c>
      <c r="G10" s="215" t="s">
        <v>233</v>
      </c>
      <c r="H10" s="215" t="s">
        <v>234</v>
      </c>
      <c r="I10" s="136">
        <v>773220</v>
      </c>
      <c r="J10" s="136">
        <v>773220</v>
      </c>
      <c r="K10" s="216"/>
      <c r="L10" s="216"/>
      <c r="M10" s="216"/>
      <c r="N10" s="136">
        <v>773220</v>
      </c>
      <c r="O10" s="216"/>
      <c r="P10" s="136"/>
      <c r="Q10" s="136"/>
      <c r="R10" s="136"/>
      <c r="S10" s="136"/>
      <c r="T10" s="136"/>
      <c r="U10" s="136"/>
      <c r="V10" s="136"/>
      <c r="W10" s="136"/>
      <c r="X10" s="136"/>
      <c r="Y10" s="136"/>
    </row>
    <row r="11" ht="20.25" customHeight="1" spans="1:25">
      <c r="A11" s="215" t="s">
        <v>228</v>
      </c>
      <c r="B11" s="215" t="s">
        <v>228</v>
      </c>
      <c r="C11" s="215" t="s">
        <v>229</v>
      </c>
      <c r="D11" s="215" t="s">
        <v>230</v>
      </c>
      <c r="E11" s="215" t="s">
        <v>140</v>
      </c>
      <c r="F11" s="215" t="s">
        <v>141</v>
      </c>
      <c r="G11" s="215" t="s">
        <v>235</v>
      </c>
      <c r="H11" s="215" t="s">
        <v>236</v>
      </c>
      <c r="I11" s="136">
        <v>47996</v>
      </c>
      <c r="J11" s="136">
        <v>47996</v>
      </c>
      <c r="K11" s="216"/>
      <c r="L11" s="216"/>
      <c r="M11" s="216"/>
      <c r="N11" s="136">
        <v>47996</v>
      </c>
      <c r="O11" s="216"/>
      <c r="P11" s="136"/>
      <c r="Q11" s="136"/>
      <c r="R11" s="136"/>
      <c r="S11" s="136"/>
      <c r="T11" s="136"/>
      <c r="U11" s="136"/>
      <c r="V11" s="136"/>
      <c r="W11" s="136"/>
      <c r="X11" s="136"/>
      <c r="Y11" s="136"/>
    </row>
    <row r="12" ht="20.25" customHeight="1" spans="1:25">
      <c r="A12" s="215" t="s">
        <v>228</v>
      </c>
      <c r="B12" s="215" t="s">
        <v>228</v>
      </c>
      <c r="C12" s="215" t="s">
        <v>237</v>
      </c>
      <c r="D12" s="215" t="s">
        <v>238</v>
      </c>
      <c r="E12" s="215" t="s">
        <v>112</v>
      </c>
      <c r="F12" s="215" t="s">
        <v>113</v>
      </c>
      <c r="G12" s="215" t="s">
        <v>239</v>
      </c>
      <c r="H12" s="215" t="s">
        <v>240</v>
      </c>
      <c r="I12" s="136">
        <v>229451.52</v>
      </c>
      <c r="J12" s="136">
        <v>229451.52</v>
      </c>
      <c r="K12" s="216"/>
      <c r="L12" s="216"/>
      <c r="M12" s="216"/>
      <c r="N12" s="136">
        <v>229451.52</v>
      </c>
      <c r="O12" s="216"/>
      <c r="P12" s="136"/>
      <c r="Q12" s="136"/>
      <c r="R12" s="136"/>
      <c r="S12" s="136"/>
      <c r="T12" s="136"/>
      <c r="U12" s="136"/>
      <c r="V12" s="136"/>
      <c r="W12" s="136"/>
      <c r="X12" s="136"/>
      <c r="Y12" s="136"/>
    </row>
    <row r="13" ht="20.25" customHeight="1" spans="1:25">
      <c r="A13" s="215" t="s">
        <v>228</v>
      </c>
      <c r="B13" s="215" t="s">
        <v>228</v>
      </c>
      <c r="C13" s="215" t="s">
        <v>237</v>
      </c>
      <c r="D13" s="215" t="s">
        <v>238</v>
      </c>
      <c r="E13" s="215" t="s">
        <v>112</v>
      </c>
      <c r="F13" s="215" t="s">
        <v>113</v>
      </c>
      <c r="G13" s="215" t="s">
        <v>239</v>
      </c>
      <c r="H13" s="215" t="s">
        <v>240</v>
      </c>
      <c r="I13" s="136">
        <v>812763.2</v>
      </c>
      <c r="J13" s="136">
        <v>812763.2</v>
      </c>
      <c r="K13" s="216"/>
      <c r="L13" s="216"/>
      <c r="M13" s="216"/>
      <c r="N13" s="136">
        <v>812763.2</v>
      </c>
      <c r="O13" s="216"/>
      <c r="P13" s="136"/>
      <c r="Q13" s="136"/>
      <c r="R13" s="136"/>
      <c r="S13" s="136"/>
      <c r="T13" s="136"/>
      <c r="U13" s="136"/>
      <c r="V13" s="136"/>
      <c r="W13" s="136"/>
      <c r="X13" s="136"/>
      <c r="Y13" s="136"/>
    </row>
    <row r="14" ht="20.25" customHeight="1" spans="1:25">
      <c r="A14" s="215" t="s">
        <v>228</v>
      </c>
      <c r="B14" s="215" t="s">
        <v>228</v>
      </c>
      <c r="C14" s="215" t="s">
        <v>237</v>
      </c>
      <c r="D14" s="215" t="s">
        <v>238</v>
      </c>
      <c r="E14" s="215" t="s">
        <v>122</v>
      </c>
      <c r="F14" s="215" t="s">
        <v>123</v>
      </c>
      <c r="G14" s="215" t="s">
        <v>241</v>
      </c>
      <c r="H14" s="215" t="s">
        <v>242</v>
      </c>
      <c r="I14" s="136">
        <v>6276</v>
      </c>
      <c r="J14" s="136">
        <v>6276</v>
      </c>
      <c r="K14" s="216"/>
      <c r="L14" s="216"/>
      <c r="M14" s="216"/>
      <c r="N14" s="136">
        <v>6276</v>
      </c>
      <c r="O14" s="216"/>
      <c r="P14" s="136"/>
      <c r="Q14" s="136"/>
      <c r="R14" s="136"/>
      <c r="S14" s="136"/>
      <c r="T14" s="136"/>
      <c r="U14" s="136"/>
      <c r="V14" s="136"/>
      <c r="W14" s="136"/>
      <c r="X14" s="136"/>
      <c r="Y14" s="136"/>
    </row>
    <row r="15" ht="20.25" customHeight="1" spans="1:25">
      <c r="A15" s="215" t="s">
        <v>228</v>
      </c>
      <c r="B15" s="215" t="s">
        <v>228</v>
      </c>
      <c r="C15" s="215" t="s">
        <v>237</v>
      </c>
      <c r="D15" s="215" t="s">
        <v>238</v>
      </c>
      <c r="E15" s="215" t="s">
        <v>122</v>
      </c>
      <c r="F15" s="215" t="s">
        <v>123</v>
      </c>
      <c r="G15" s="215" t="s">
        <v>241</v>
      </c>
      <c r="H15" s="215" t="s">
        <v>242</v>
      </c>
      <c r="I15" s="136">
        <v>10982.16</v>
      </c>
      <c r="J15" s="136">
        <v>10982.16</v>
      </c>
      <c r="K15" s="216"/>
      <c r="L15" s="216"/>
      <c r="M15" s="216"/>
      <c r="N15" s="136">
        <v>10982.16</v>
      </c>
      <c r="O15" s="216"/>
      <c r="P15" s="136"/>
      <c r="Q15" s="136"/>
      <c r="R15" s="136"/>
      <c r="S15" s="136"/>
      <c r="T15" s="136"/>
      <c r="U15" s="136"/>
      <c r="V15" s="136"/>
      <c r="W15" s="136"/>
      <c r="X15" s="136"/>
      <c r="Y15" s="136"/>
    </row>
    <row r="16" ht="20.25" customHeight="1" spans="1:25">
      <c r="A16" s="215" t="s">
        <v>228</v>
      </c>
      <c r="B16" s="215" t="s">
        <v>228</v>
      </c>
      <c r="C16" s="215" t="s">
        <v>237</v>
      </c>
      <c r="D16" s="215" t="s">
        <v>238</v>
      </c>
      <c r="E16" s="215" t="s">
        <v>122</v>
      </c>
      <c r="F16" s="215" t="s">
        <v>123</v>
      </c>
      <c r="G16" s="215" t="s">
        <v>241</v>
      </c>
      <c r="H16" s="215" t="s">
        <v>242</v>
      </c>
      <c r="I16" s="136">
        <v>113292</v>
      </c>
      <c r="J16" s="136">
        <v>113292</v>
      </c>
      <c r="K16" s="216"/>
      <c r="L16" s="216"/>
      <c r="M16" s="216"/>
      <c r="N16" s="136">
        <v>113292</v>
      </c>
      <c r="O16" s="216"/>
      <c r="P16" s="136"/>
      <c r="Q16" s="136"/>
      <c r="R16" s="136"/>
      <c r="S16" s="136"/>
      <c r="T16" s="136"/>
      <c r="U16" s="136"/>
      <c r="V16" s="136"/>
      <c r="W16" s="136"/>
      <c r="X16" s="136"/>
      <c r="Y16" s="136"/>
    </row>
    <row r="17" ht="20.25" customHeight="1" spans="1:25">
      <c r="A17" s="215" t="s">
        <v>228</v>
      </c>
      <c r="B17" s="215" t="s">
        <v>228</v>
      </c>
      <c r="C17" s="215" t="s">
        <v>237</v>
      </c>
      <c r="D17" s="215" t="s">
        <v>238</v>
      </c>
      <c r="E17" s="215" t="s">
        <v>124</v>
      </c>
      <c r="F17" s="215" t="s">
        <v>125</v>
      </c>
      <c r="G17" s="215" t="s">
        <v>241</v>
      </c>
      <c r="H17" s="215" t="s">
        <v>242</v>
      </c>
      <c r="I17" s="136">
        <v>374760</v>
      </c>
      <c r="J17" s="136">
        <v>374760</v>
      </c>
      <c r="K17" s="216"/>
      <c r="L17" s="216"/>
      <c r="M17" s="216"/>
      <c r="N17" s="136">
        <v>374760</v>
      </c>
      <c r="O17" s="216"/>
      <c r="P17" s="136"/>
      <c r="Q17" s="136"/>
      <c r="R17" s="136"/>
      <c r="S17" s="136"/>
      <c r="T17" s="136"/>
      <c r="U17" s="136"/>
      <c r="V17" s="136"/>
      <c r="W17" s="136"/>
      <c r="X17" s="136"/>
      <c r="Y17" s="136"/>
    </row>
    <row r="18" ht="20.25" customHeight="1" spans="1:25">
      <c r="A18" s="215" t="s">
        <v>228</v>
      </c>
      <c r="B18" s="215" t="s">
        <v>228</v>
      </c>
      <c r="C18" s="215" t="s">
        <v>237</v>
      </c>
      <c r="D18" s="215" t="s">
        <v>238</v>
      </c>
      <c r="E18" s="215" t="s">
        <v>124</v>
      </c>
      <c r="F18" s="215" t="s">
        <v>125</v>
      </c>
      <c r="G18" s="215" t="s">
        <v>241</v>
      </c>
      <c r="H18" s="215" t="s">
        <v>242</v>
      </c>
      <c r="I18" s="136">
        <v>20919.2</v>
      </c>
      <c r="J18" s="136">
        <v>20919.2</v>
      </c>
      <c r="K18" s="216"/>
      <c r="L18" s="216"/>
      <c r="M18" s="216"/>
      <c r="N18" s="136">
        <v>20919.2</v>
      </c>
      <c r="O18" s="216"/>
      <c r="P18" s="136"/>
      <c r="Q18" s="136"/>
      <c r="R18" s="136"/>
      <c r="S18" s="136"/>
      <c r="T18" s="136"/>
      <c r="U18" s="136"/>
      <c r="V18" s="136"/>
      <c r="W18" s="136"/>
      <c r="X18" s="136"/>
      <c r="Y18" s="136"/>
    </row>
    <row r="19" ht="20.25" customHeight="1" spans="1:25">
      <c r="A19" s="215" t="s">
        <v>228</v>
      </c>
      <c r="B19" s="215" t="s">
        <v>228</v>
      </c>
      <c r="C19" s="215" t="s">
        <v>237</v>
      </c>
      <c r="D19" s="215" t="s">
        <v>238</v>
      </c>
      <c r="E19" s="215" t="s">
        <v>124</v>
      </c>
      <c r="F19" s="215" t="s">
        <v>125</v>
      </c>
      <c r="G19" s="215" t="s">
        <v>241</v>
      </c>
      <c r="H19" s="215" t="s">
        <v>242</v>
      </c>
      <c r="I19" s="136">
        <v>8368</v>
      </c>
      <c r="J19" s="136">
        <v>8368</v>
      </c>
      <c r="K19" s="216"/>
      <c r="L19" s="216"/>
      <c r="M19" s="216"/>
      <c r="N19" s="136">
        <v>8368</v>
      </c>
      <c r="O19" s="216"/>
      <c r="P19" s="136"/>
      <c r="Q19" s="136"/>
      <c r="R19" s="136"/>
      <c r="S19" s="136"/>
      <c r="T19" s="136"/>
      <c r="U19" s="136"/>
      <c r="V19" s="136"/>
      <c r="W19" s="136"/>
      <c r="X19" s="136"/>
      <c r="Y19" s="136"/>
    </row>
    <row r="20" ht="20.25" customHeight="1" spans="1:25">
      <c r="A20" s="215" t="s">
        <v>228</v>
      </c>
      <c r="B20" s="215" t="s">
        <v>228</v>
      </c>
      <c r="C20" s="215" t="s">
        <v>237</v>
      </c>
      <c r="D20" s="215" t="s">
        <v>238</v>
      </c>
      <c r="E20" s="215" t="s">
        <v>126</v>
      </c>
      <c r="F20" s="215" t="s">
        <v>127</v>
      </c>
      <c r="G20" s="215" t="s">
        <v>243</v>
      </c>
      <c r="H20" s="215" t="s">
        <v>244</v>
      </c>
      <c r="I20" s="136">
        <v>237190</v>
      </c>
      <c r="J20" s="136">
        <v>237190</v>
      </c>
      <c r="K20" s="216"/>
      <c r="L20" s="216"/>
      <c r="M20" s="216"/>
      <c r="N20" s="136">
        <v>237190</v>
      </c>
      <c r="O20" s="216"/>
      <c r="P20" s="136"/>
      <c r="Q20" s="136"/>
      <c r="R20" s="136"/>
      <c r="S20" s="136"/>
      <c r="T20" s="136"/>
      <c r="U20" s="136"/>
      <c r="V20" s="136"/>
      <c r="W20" s="136"/>
      <c r="X20" s="136"/>
      <c r="Y20" s="136"/>
    </row>
    <row r="21" ht="20.25" customHeight="1" spans="1:25">
      <c r="A21" s="215" t="s">
        <v>228</v>
      </c>
      <c r="B21" s="215" t="s">
        <v>228</v>
      </c>
      <c r="C21" s="215" t="s">
        <v>237</v>
      </c>
      <c r="D21" s="215" t="s">
        <v>238</v>
      </c>
      <c r="E21" s="215" t="s">
        <v>126</v>
      </c>
      <c r="F21" s="215" t="s">
        <v>127</v>
      </c>
      <c r="G21" s="215" t="s">
        <v>243</v>
      </c>
      <c r="H21" s="215" t="s">
        <v>244</v>
      </c>
      <c r="I21" s="136">
        <v>90436.08</v>
      </c>
      <c r="J21" s="136">
        <v>90436.08</v>
      </c>
      <c r="K21" s="216"/>
      <c r="L21" s="216"/>
      <c r="M21" s="216"/>
      <c r="N21" s="136">
        <v>90436.08</v>
      </c>
      <c r="O21" s="216"/>
      <c r="P21" s="136"/>
      <c r="Q21" s="136"/>
      <c r="R21" s="136"/>
      <c r="S21" s="136"/>
      <c r="T21" s="136"/>
      <c r="U21" s="136"/>
      <c r="V21" s="136"/>
      <c r="W21" s="136"/>
      <c r="X21" s="136"/>
      <c r="Y21" s="136"/>
    </row>
    <row r="22" ht="20.25" customHeight="1" spans="1:25">
      <c r="A22" s="215" t="s">
        <v>228</v>
      </c>
      <c r="B22" s="215" t="s">
        <v>228</v>
      </c>
      <c r="C22" s="215" t="s">
        <v>237</v>
      </c>
      <c r="D22" s="215" t="s">
        <v>238</v>
      </c>
      <c r="E22" s="215" t="s">
        <v>126</v>
      </c>
      <c r="F22" s="215" t="s">
        <v>127</v>
      </c>
      <c r="G22" s="215" t="s">
        <v>243</v>
      </c>
      <c r="H22" s="215" t="s">
        <v>244</v>
      </c>
      <c r="I22" s="136">
        <v>71704.08</v>
      </c>
      <c r="J22" s="136">
        <v>71704.08</v>
      </c>
      <c r="K22" s="216"/>
      <c r="L22" s="216"/>
      <c r="M22" s="216"/>
      <c r="N22" s="136">
        <v>71704.08</v>
      </c>
      <c r="O22" s="216"/>
      <c r="P22" s="136"/>
      <c r="Q22" s="136"/>
      <c r="R22" s="136"/>
      <c r="S22" s="136"/>
      <c r="T22" s="136"/>
      <c r="U22" s="136"/>
      <c r="V22" s="136"/>
      <c r="W22" s="136"/>
      <c r="X22" s="136"/>
      <c r="Y22" s="136"/>
    </row>
    <row r="23" ht="20.25" customHeight="1" spans="1:25">
      <c r="A23" s="215" t="s">
        <v>228</v>
      </c>
      <c r="B23" s="215" t="s">
        <v>228</v>
      </c>
      <c r="C23" s="215" t="s">
        <v>237</v>
      </c>
      <c r="D23" s="215" t="s">
        <v>238</v>
      </c>
      <c r="E23" s="215" t="s">
        <v>126</v>
      </c>
      <c r="F23" s="215" t="s">
        <v>127</v>
      </c>
      <c r="G23" s="215" t="s">
        <v>243</v>
      </c>
      <c r="H23" s="215" t="s">
        <v>244</v>
      </c>
      <c r="I23" s="136">
        <v>67844</v>
      </c>
      <c r="J23" s="136">
        <v>67844</v>
      </c>
      <c r="K23" s="216"/>
      <c r="L23" s="216"/>
      <c r="M23" s="216"/>
      <c r="N23" s="136">
        <v>67844</v>
      </c>
      <c r="O23" s="216"/>
      <c r="P23" s="136"/>
      <c r="Q23" s="136"/>
      <c r="R23" s="136"/>
      <c r="S23" s="136"/>
      <c r="T23" s="136"/>
      <c r="U23" s="136"/>
      <c r="V23" s="136"/>
      <c r="W23" s="136"/>
      <c r="X23" s="136"/>
      <c r="Y23" s="136"/>
    </row>
    <row r="24" ht="20.25" customHeight="1" spans="1:25">
      <c r="A24" s="215" t="s">
        <v>228</v>
      </c>
      <c r="B24" s="215" t="s">
        <v>228</v>
      </c>
      <c r="C24" s="215" t="s">
        <v>237</v>
      </c>
      <c r="D24" s="215" t="s">
        <v>238</v>
      </c>
      <c r="E24" s="215" t="s">
        <v>128</v>
      </c>
      <c r="F24" s="215" t="s">
        <v>129</v>
      </c>
      <c r="G24" s="215" t="s">
        <v>245</v>
      </c>
      <c r="H24" s="215" t="s">
        <v>246</v>
      </c>
      <c r="I24" s="136">
        <v>2508.48</v>
      </c>
      <c r="J24" s="136">
        <v>2508.48</v>
      </c>
      <c r="K24" s="216"/>
      <c r="L24" s="216"/>
      <c r="M24" s="216"/>
      <c r="N24" s="136">
        <v>2508.48</v>
      </c>
      <c r="O24" s="216"/>
      <c r="P24" s="136"/>
      <c r="Q24" s="136"/>
      <c r="R24" s="136"/>
      <c r="S24" s="136"/>
      <c r="T24" s="136"/>
      <c r="U24" s="136"/>
      <c r="V24" s="136"/>
      <c r="W24" s="136"/>
      <c r="X24" s="136"/>
      <c r="Y24" s="136"/>
    </row>
    <row r="25" ht="20.25" customHeight="1" spans="1:25">
      <c r="A25" s="215" t="s">
        <v>228</v>
      </c>
      <c r="B25" s="215" t="s">
        <v>228</v>
      </c>
      <c r="C25" s="215" t="s">
        <v>237</v>
      </c>
      <c r="D25" s="215" t="s">
        <v>238</v>
      </c>
      <c r="E25" s="215" t="s">
        <v>128</v>
      </c>
      <c r="F25" s="215" t="s">
        <v>129</v>
      </c>
      <c r="G25" s="215" t="s">
        <v>245</v>
      </c>
      <c r="H25" s="215" t="s">
        <v>246</v>
      </c>
      <c r="I25" s="136">
        <v>9487.6</v>
      </c>
      <c r="J25" s="136">
        <v>9487.6</v>
      </c>
      <c r="K25" s="216"/>
      <c r="L25" s="216"/>
      <c r="M25" s="216"/>
      <c r="N25" s="136">
        <v>9487.6</v>
      </c>
      <c r="O25" s="216"/>
      <c r="P25" s="136"/>
      <c r="Q25" s="136"/>
      <c r="R25" s="136"/>
      <c r="S25" s="136"/>
      <c r="T25" s="136"/>
      <c r="U25" s="136"/>
      <c r="V25" s="136"/>
      <c r="W25" s="136"/>
      <c r="X25" s="136"/>
      <c r="Y25" s="136"/>
    </row>
    <row r="26" ht="20.25" customHeight="1" spans="1:25">
      <c r="A26" s="215" t="s">
        <v>228</v>
      </c>
      <c r="B26" s="215" t="s">
        <v>228</v>
      </c>
      <c r="C26" s="215" t="s">
        <v>237</v>
      </c>
      <c r="D26" s="215" t="s">
        <v>238</v>
      </c>
      <c r="E26" s="215" t="s">
        <v>140</v>
      </c>
      <c r="F26" s="215" t="s">
        <v>141</v>
      </c>
      <c r="G26" s="215" t="s">
        <v>245</v>
      </c>
      <c r="H26" s="215" t="s">
        <v>246</v>
      </c>
      <c r="I26" s="136">
        <v>661.17</v>
      </c>
      <c r="J26" s="136">
        <v>661.17</v>
      </c>
      <c r="K26" s="216"/>
      <c r="L26" s="216"/>
      <c r="M26" s="216"/>
      <c r="N26" s="136">
        <v>661.17</v>
      </c>
      <c r="O26" s="216"/>
      <c r="P26" s="136"/>
      <c r="Q26" s="136"/>
      <c r="R26" s="136"/>
      <c r="S26" s="136"/>
      <c r="T26" s="136"/>
      <c r="U26" s="136"/>
      <c r="V26" s="136"/>
      <c r="W26" s="136"/>
      <c r="X26" s="136"/>
      <c r="Y26" s="136"/>
    </row>
    <row r="27" ht="20.25" customHeight="1" spans="1:25">
      <c r="A27" s="215" t="s">
        <v>228</v>
      </c>
      <c r="B27" s="215" t="s">
        <v>228</v>
      </c>
      <c r="C27" s="215" t="s">
        <v>237</v>
      </c>
      <c r="D27" s="215" t="s">
        <v>238</v>
      </c>
      <c r="E27" s="215" t="s">
        <v>142</v>
      </c>
      <c r="F27" s="215" t="s">
        <v>143</v>
      </c>
      <c r="G27" s="215" t="s">
        <v>245</v>
      </c>
      <c r="H27" s="215" t="s">
        <v>246</v>
      </c>
      <c r="I27" s="136">
        <v>33206.4</v>
      </c>
      <c r="J27" s="136">
        <v>33206.4</v>
      </c>
      <c r="K27" s="216"/>
      <c r="L27" s="216"/>
      <c r="M27" s="216"/>
      <c r="N27" s="136">
        <v>33206.4</v>
      </c>
      <c r="O27" s="216"/>
      <c r="P27" s="136"/>
      <c r="Q27" s="136"/>
      <c r="R27" s="136"/>
      <c r="S27" s="136"/>
      <c r="T27" s="136"/>
      <c r="U27" s="136"/>
      <c r="V27" s="136"/>
      <c r="W27" s="136"/>
      <c r="X27" s="136"/>
      <c r="Y27" s="136"/>
    </row>
    <row r="28" ht="20.25" customHeight="1" spans="1:25">
      <c r="A28" s="215" t="s">
        <v>228</v>
      </c>
      <c r="B28" s="215" t="s">
        <v>228</v>
      </c>
      <c r="C28" s="215" t="s">
        <v>247</v>
      </c>
      <c r="D28" s="215" t="s">
        <v>161</v>
      </c>
      <c r="E28" s="215" t="s">
        <v>160</v>
      </c>
      <c r="F28" s="215" t="s">
        <v>161</v>
      </c>
      <c r="G28" s="215" t="s">
        <v>248</v>
      </c>
      <c r="H28" s="215" t="s">
        <v>161</v>
      </c>
      <c r="I28" s="136">
        <v>183708</v>
      </c>
      <c r="J28" s="136">
        <v>183708</v>
      </c>
      <c r="K28" s="216"/>
      <c r="L28" s="216"/>
      <c r="M28" s="216"/>
      <c r="N28" s="136">
        <v>183708</v>
      </c>
      <c r="O28" s="216"/>
      <c r="P28" s="136"/>
      <c r="Q28" s="136"/>
      <c r="R28" s="136"/>
      <c r="S28" s="136"/>
      <c r="T28" s="136"/>
      <c r="U28" s="136"/>
      <c r="V28" s="136"/>
      <c r="W28" s="136"/>
      <c r="X28" s="136"/>
      <c r="Y28" s="136"/>
    </row>
    <row r="29" ht="20.25" customHeight="1" spans="1:25">
      <c r="A29" s="215" t="s">
        <v>228</v>
      </c>
      <c r="B29" s="215" t="s">
        <v>228</v>
      </c>
      <c r="C29" s="215" t="s">
        <v>247</v>
      </c>
      <c r="D29" s="215" t="s">
        <v>161</v>
      </c>
      <c r="E29" s="215" t="s">
        <v>160</v>
      </c>
      <c r="F29" s="215" t="s">
        <v>161</v>
      </c>
      <c r="G29" s="215" t="s">
        <v>248</v>
      </c>
      <c r="H29" s="215" t="s">
        <v>161</v>
      </c>
      <c r="I29" s="136">
        <v>615768</v>
      </c>
      <c r="J29" s="136">
        <v>615768</v>
      </c>
      <c r="K29" s="216"/>
      <c r="L29" s="216"/>
      <c r="M29" s="216"/>
      <c r="N29" s="136">
        <v>615768</v>
      </c>
      <c r="O29" s="216"/>
      <c r="P29" s="136"/>
      <c r="Q29" s="136"/>
      <c r="R29" s="136"/>
      <c r="S29" s="136"/>
      <c r="T29" s="136"/>
      <c r="U29" s="136"/>
      <c r="V29" s="136"/>
      <c r="W29" s="136"/>
      <c r="X29" s="136"/>
      <c r="Y29" s="136"/>
    </row>
    <row r="30" ht="20.25" customHeight="1" spans="1:25">
      <c r="A30" s="215" t="s">
        <v>228</v>
      </c>
      <c r="B30" s="215" t="s">
        <v>228</v>
      </c>
      <c r="C30" s="215" t="s">
        <v>249</v>
      </c>
      <c r="D30" s="215" t="s">
        <v>250</v>
      </c>
      <c r="E30" s="215" t="s">
        <v>108</v>
      </c>
      <c r="F30" s="215" t="s">
        <v>109</v>
      </c>
      <c r="G30" s="215" t="s">
        <v>251</v>
      </c>
      <c r="H30" s="215" t="s">
        <v>250</v>
      </c>
      <c r="I30" s="136">
        <v>30</v>
      </c>
      <c r="J30" s="136">
        <v>30</v>
      </c>
      <c r="K30" s="216"/>
      <c r="L30" s="216"/>
      <c r="M30" s="216"/>
      <c r="N30" s="136">
        <v>30</v>
      </c>
      <c r="O30" s="216"/>
      <c r="P30" s="136"/>
      <c r="Q30" s="136"/>
      <c r="R30" s="136"/>
      <c r="S30" s="136"/>
      <c r="T30" s="136"/>
      <c r="U30" s="136"/>
      <c r="V30" s="136"/>
      <c r="W30" s="136"/>
      <c r="X30" s="136"/>
      <c r="Y30" s="136"/>
    </row>
    <row r="31" ht="20.25" customHeight="1" spans="1:25">
      <c r="A31" s="215" t="s">
        <v>228</v>
      </c>
      <c r="B31" s="215" t="s">
        <v>228</v>
      </c>
      <c r="C31" s="215" t="s">
        <v>249</v>
      </c>
      <c r="D31" s="215" t="s">
        <v>250</v>
      </c>
      <c r="E31" s="215" t="s">
        <v>108</v>
      </c>
      <c r="F31" s="215" t="s">
        <v>109</v>
      </c>
      <c r="G31" s="215" t="s">
        <v>251</v>
      </c>
      <c r="H31" s="215" t="s">
        <v>250</v>
      </c>
      <c r="I31" s="136">
        <v>198264</v>
      </c>
      <c r="J31" s="136">
        <v>198264</v>
      </c>
      <c r="K31" s="216"/>
      <c r="L31" s="216"/>
      <c r="M31" s="216"/>
      <c r="N31" s="136">
        <v>198264</v>
      </c>
      <c r="O31" s="216"/>
      <c r="P31" s="136"/>
      <c r="Q31" s="136"/>
      <c r="R31" s="136"/>
      <c r="S31" s="136"/>
      <c r="T31" s="136"/>
      <c r="U31" s="136"/>
      <c r="V31" s="136"/>
      <c r="W31" s="136"/>
      <c r="X31" s="136"/>
      <c r="Y31" s="136"/>
    </row>
    <row r="32" ht="20.25" customHeight="1" spans="1:25">
      <c r="A32" s="215" t="s">
        <v>228</v>
      </c>
      <c r="B32" s="215" t="s">
        <v>228</v>
      </c>
      <c r="C32" s="215" t="s">
        <v>249</v>
      </c>
      <c r="D32" s="215" t="s">
        <v>250</v>
      </c>
      <c r="E32" s="215" t="s">
        <v>108</v>
      </c>
      <c r="F32" s="215" t="s">
        <v>109</v>
      </c>
      <c r="G32" s="215" t="s">
        <v>251</v>
      </c>
      <c r="H32" s="215" t="s">
        <v>250</v>
      </c>
      <c r="I32" s="136">
        <v>9014</v>
      </c>
      <c r="J32" s="136">
        <v>9014</v>
      </c>
      <c r="K32" s="216"/>
      <c r="L32" s="216"/>
      <c r="M32" s="216"/>
      <c r="N32" s="136">
        <v>9014</v>
      </c>
      <c r="O32" s="216"/>
      <c r="P32" s="136"/>
      <c r="Q32" s="136"/>
      <c r="R32" s="136"/>
      <c r="S32" s="136"/>
      <c r="T32" s="136"/>
      <c r="U32" s="136"/>
      <c r="V32" s="136"/>
      <c r="W32" s="136"/>
      <c r="X32" s="136"/>
      <c r="Y32" s="136"/>
    </row>
    <row r="33" ht="20.25" customHeight="1" spans="1:25">
      <c r="A33" s="215" t="s">
        <v>228</v>
      </c>
      <c r="B33" s="215" t="s">
        <v>228</v>
      </c>
      <c r="C33" s="215" t="s">
        <v>252</v>
      </c>
      <c r="D33" s="215" t="s">
        <v>253</v>
      </c>
      <c r="E33" s="215" t="s">
        <v>140</v>
      </c>
      <c r="F33" s="215" t="s">
        <v>141</v>
      </c>
      <c r="G33" s="215" t="s">
        <v>254</v>
      </c>
      <c r="H33" s="215" t="s">
        <v>255</v>
      </c>
      <c r="I33" s="136">
        <v>24000</v>
      </c>
      <c r="J33" s="136">
        <v>24000</v>
      </c>
      <c r="K33" s="216"/>
      <c r="L33" s="216"/>
      <c r="M33" s="216"/>
      <c r="N33" s="136">
        <v>24000</v>
      </c>
      <c r="O33" s="216"/>
      <c r="P33" s="136"/>
      <c r="Q33" s="136"/>
      <c r="R33" s="136"/>
      <c r="S33" s="136"/>
      <c r="T33" s="136"/>
      <c r="U33" s="136"/>
      <c r="V33" s="136"/>
      <c r="W33" s="136"/>
      <c r="X33" s="136"/>
      <c r="Y33" s="136"/>
    </row>
    <row r="34" ht="20.25" customHeight="1" spans="1:25">
      <c r="A34" s="215" t="s">
        <v>228</v>
      </c>
      <c r="B34" s="215" t="s">
        <v>228</v>
      </c>
      <c r="C34" s="215" t="s">
        <v>252</v>
      </c>
      <c r="D34" s="215" t="s">
        <v>253</v>
      </c>
      <c r="E34" s="215" t="s">
        <v>142</v>
      </c>
      <c r="F34" s="215" t="s">
        <v>143</v>
      </c>
      <c r="G34" s="215" t="s">
        <v>254</v>
      </c>
      <c r="H34" s="215" t="s">
        <v>255</v>
      </c>
      <c r="I34" s="136">
        <v>12000</v>
      </c>
      <c r="J34" s="136">
        <v>12000</v>
      </c>
      <c r="K34" s="216"/>
      <c r="L34" s="216"/>
      <c r="M34" s="216"/>
      <c r="N34" s="136">
        <v>12000</v>
      </c>
      <c r="O34" s="216"/>
      <c r="P34" s="136"/>
      <c r="Q34" s="136"/>
      <c r="R34" s="136"/>
      <c r="S34" s="136"/>
      <c r="T34" s="136"/>
      <c r="U34" s="136"/>
      <c r="V34" s="136"/>
      <c r="W34" s="136"/>
      <c r="X34" s="136"/>
      <c r="Y34" s="136"/>
    </row>
    <row r="35" ht="20.25" customHeight="1" spans="1:25">
      <c r="A35" s="215" t="s">
        <v>228</v>
      </c>
      <c r="B35" s="215" t="s">
        <v>228</v>
      </c>
      <c r="C35" s="215" t="s">
        <v>256</v>
      </c>
      <c r="D35" s="215" t="s">
        <v>205</v>
      </c>
      <c r="E35" s="215" t="s">
        <v>140</v>
      </c>
      <c r="F35" s="215" t="s">
        <v>141</v>
      </c>
      <c r="G35" s="215" t="s">
        <v>257</v>
      </c>
      <c r="H35" s="215" t="s">
        <v>205</v>
      </c>
      <c r="I35" s="136">
        <v>2400</v>
      </c>
      <c r="J35" s="136">
        <v>2400</v>
      </c>
      <c r="K35" s="216"/>
      <c r="L35" s="216"/>
      <c r="M35" s="216"/>
      <c r="N35" s="136">
        <v>2400</v>
      </c>
      <c r="O35" s="216"/>
      <c r="P35" s="136"/>
      <c r="Q35" s="136"/>
      <c r="R35" s="136"/>
      <c r="S35" s="136"/>
      <c r="T35" s="136"/>
      <c r="U35" s="136"/>
      <c r="V35" s="136"/>
      <c r="W35" s="136"/>
      <c r="X35" s="136"/>
      <c r="Y35" s="136"/>
    </row>
    <row r="36" ht="20.25" customHeight="1" spans="1:25">
      <c r="A36" s="215" t="s">
        <v>228</v>
      </c>
      <c r="B36" s="215" t="s">
        <v>228</v>
      </c>
      <c r="C36" s="215" t="s">
        <v>256</v>
      </c>
      <c r="D36" s="215" t="s">
        <v>205</v>
      </c>
      <c r="E36" s="215" t="s">
        <v>142</v>
      </c>
      <c r="F36" s="215" t="s">
        <v>143</v>
      </c>
      <c r="G36" s="215" t="s">
        <v>257</v>
      </c>
      <c r="H36" s="215" t="s">
        <v>205</v>
      </c>
      <c r="I36" s="136">
        <v>8000</v>
      </c>
      <c r="J36" s="136">
        <v>8000</v>
      </c>
      <c r="K36" s="216"/>
      <c r="L36" s="216"/>
      <c r="M36" s="216"/>
      <c r="N36" s="136">
        <v>8000</v>
      </c>
      <c r="O36" s="216"/>
      <c r="P36" s="136"/>
      <c r="Q36" s="136"/>
      <c r="R36" s="136"/>
      <c r="S36" s="136"/>
      <c r="T36" s="136"/>
      <c r="U36" s="136"/>
      <c r="V36" s="136"/>
      <c r="W36" s="136"/>
      <c r="X36" s="136"/>
      <c r="Y36" s="136"/>
    </row>
    <row r="37" ht="20.25" customHeight="1" spans="1:25">
      <c r="A37" s="215" t="s">
        <v>228</v>
      </c>
      <c r="B37" s="215" t="s">
        <v>228</v>
      </c>
      <c r="C37" s="215" t="s">
        <v>258</v>
      </c>
      <c r="D37" s="215" t="s">
        <v>259</v>
      </c>
      <c r="E37" s="215" t="s">
        <v>140</v>
      </c>
      <c r="F37" s="215" t="s">
        <v>141</v>
      </c>
      <c r="G37" s="215" t="s">
        <v>260</v>
      </c>
      <c r="H37" s="215" t="s">
        <v>261</v>
      </c>
      <c r="I37" s="136">
        <v>112200</v>
      </c>
      <c r="J37" s="136">
        <v>112200</v>
      </c>
      <c r="K37" s="216"/>
      <c r="L37" s="216"/>
      <c r="M37" s="216"/>
      <c r="N37" s="136">
        <v>112200</v>
      </c>
      <c r="O37" s="216"/>
      <c r="P37" s="136"/>
      <c r="Q37" s="136"/>
      <c r="R37" s="136"/>
      <c r="S37" s="136"/>
      <c r="T37" s="136"/>
      <c r="U37" s="136"/>
      <c r="V37" s="136"/>
      <c r="W37" s="136"/>
      <c r="X37" s="136"/>
      <c r="Y37" s="136"/>
    </row>
    <row r="38" ht="20.25" customHeight="1" spans="1:25">
      <c r="A38" s="215" t="s">
        <v>228</v>
      </c>
      <c r="B38" s="215" t="s">
        <v>228</v>
      </c>
      <c r="C38" s="215" t="s">
        <v>262</v>
      </c>
      <c r="D38" s="215" t="s">
        <v>263</v>
      </c>
      <c r="E38" s="215" t="s">
        <v>140</v>
      </c>
      <c r="F38" s="215" t="s">
        <v>141</v>
      </c>
      <c r="G38" s="215" t="s">
        <v>264</v>
      </c>
      <c r="H38" s="215" t="s">
        <v>263</v>
      </c>
      <c r="I38" s="136">
        <v>32400</v>
      </c>
      <c r="J38" s="136">
        <v>32400</v>
      </c>
      <c r="K38" s="216"/>
      <c r="L38" s="216"/>
      <c r="M38" s="216"/>
      <c r="N38" s="136">
        <v>32400</v>
      </c>
      <c r="O38" s="216"/>
      <c r="P38" s="136"/>
      <c r="Q38" s="136"/>
      <c r="R38" s="136"/>
      <c r="S38" s="136"/>
      <c r="T38" s="136"/>
      <c r="U38" s="136"/>
      <c r="V38" s="136"/>
      <c r="W38" s="136"/>
      <c r="X38" s="136"/>
      <c r="Y38" s="136"/>
    </row>
    <row r="39" ht="20.25" customHeight="1" spans="1:25">
      <c r="A39" s="215" t="s">
        <v>228</v>
      </c>
      <c r="B39" s="215" t="s">
        <v>228</v>
      </c>
      <c r="C39" s="215" t="s">
        <v>262</v>
      </c>
      <c r="D39" s="215" t="s">
        <v>263</v>
      </c>
      <c r="E39" s="215" t="s">
        <v>142</v>
      </c>
      <c r="F39" s="215" t="s">
        <v>143</v>
      </c>
      <c r="G39" s="215" t="s">
        <v>264</v>
      </c>
      <c r="H39" s="215" t="s">
        <v>263</v>
      </c>
      <c r="I39" s="136">
        <v>108000</v>
      </c>
      <c r="J39" s="136">
        <v>108000</v>
      </c>
      <c r="K39" s="216"/>
      <c r="L39" s="216"/>
      <c r="M39" s="216"/>
      <c r="N39" s="136">
        <v>108000</v>
      </c>
      <c r="O39" s="216"/>
      <c r="P39" s="136"/>
      <c r="Q39" s="136"/>
      <c r="R39" s="136"/>
      <c r="S39" s="136"/>
      <c r="T39" s="136"/>
      <c r="U39" s="136"/>
      <c r="V39" s="136"/>
      <c r="W39" s="136"/>
      <c r="X39" s="136"/>
      <c r="Y39" s="136"/>
    </row>
    <row r="40" ht="20.25" customHeight="1" spans="1:25">
      <c r="A40" s="215" t="s">
        <v>228</v>
      </c>
      <c r="B40" s="215" t="s">
        <v>228</v>
      </c>
      <c r="C40" s="215" t="s">
        <v>265</v>
      </c>
      <c r="D40" s="215" t="s">
        <v>266</v>
      </c>
      <c r="E40" s="215" t="s">
        <v>108</v>
      </c>
      <c r="F40" s="215" t="s">
        <v>109</v>
      </c>
      <c r="G40" s="215" t="s">
        <v>267</v>
      </c>
      <c r="H40" s="215" t="s">
        <v>268</v>
      </c>
      <c r="I40" s="136">
        <v>1800</v>
      </c>
      <c r="J40" s="136">
        <v>1800</v>
      </c>
      <c r="K40" s="216"/>
      <c r="L40" s="216"/>
      <c r="M40" s="216"/>
      <c r="N40" s="136">
        <v>1800</v>
      </c>
      <c r="O40" s="216"/>
      <c r="P40" s="136"/>
      <c r="Q40" s="136"/>
      <c r="R40" s="136"/>
      <c r="S40" s="136"/>
      <c r="T40" s="136"/>
      <c r="U40" s="136"/>
      <c r="V40" s="136"/>
      <c r="W40" s="136"/>
      <c r="X40" s="136"/>
      <c r="Y40" s="136"/>
    </row>
    <row r="41" ht="20.25" customHeight="1" spans="1:25">
      <c r="A41" s="215" t="s">
        <v>228</v>
      </c>
      <c r="B41" s="215" t="s">
        <v>228</v>
      </c>
      <c r="C41" s="215" t="s">
        <v>265</v>
      </c>
      <c r="D41" s="215" t="s">
        <v>266</v>
      </c>
      <c r="E41" s="215" t="s">
        <v>108</v>
      </c>
      <c r="F41" s="215" t="s">
        <v>109</v>
      </c>
      <c r="G41" s="215" t="s">
        <v>267</v>
      </c>
      <c r="H41" s="215" t="s">
        <v>268</v>
      </c>
      <c r="I41" s="136">
        <v>1000</v>
      </c>
      <c r="J41" s="136">
        <v>1000</v>
      </c>
      <c r="K41" s="216"/>
      <c r="L41" s="216"/>
      <c r="M41" s="216"/>
      <c r="N41" s="136">
        <v>1000</v>
      </c>
      <c r="O41" s="216"/>
      <c r="P41" s="136"/>
      <c r="Q41" s="136"/>
      <c r="R41" s="136"/>
      <c r="S41" s="136"/>
      <c r="T41" s="136"/>
      <c r="U41" s="136"/>
      <c r="V41" s="136"/>
      <c r="W41" s="136"/>
      <c r="X41" s="136"/>
      <c r="Y41" s="136"/>
    </row>
    <row r="42" ht="20.25" customHeight="1" spans="1:25">
      <c r="A42" s="215" t="s">
        <v>228</v>
      </c>
      <c r="B42" s="215" t="s">
        <v>228</v>
      </c>
      <c r="C42" s="215" t="s">
        <v>265</v>
      </c>
      <c r="D42" s="215" t="s">
        <v>266</v>
      </c>
      <c r="E42" s="215" t="s">
        <v>108</v>
      </c>
      <c r="F42" s="215" t="s">
        <v>109</v>
      </c>
      <c r="G42" s="215" t="s">
        <v>267</v>
      </c>
      <c r="H42" s="215" t="s">
        <v>268</v>
      </c>
      <c r="I42" s="136">
        <v>12600</v>
      </c>
      <c r="J42" s="136">
        <v>12600</v>
      </c>
      <c r="K42" s="216"/>
      <c r="L42" s="216"/>
      <c r="M42" s="216"/>
      <c r="N42" s="136">
        <v>12600</v>
      </c>
      <c r="O42" s="216"/>
      <c r="P42" s="136"/>
      <c r="Q42" s="136"/>
      <c r="R42" s="136"/>
      <c r="S42" s="136"/>
      <c r="T42" s="136"/>
      <c r="U42" s="136"/>
      <c r="V42" s="136"/>
      <c r="W42" s="136"/>
      <c r="X42" s="136"/>
      <c r="Y42" s="136"/>
    </row>
    <row r="43" ht="20.25" customHeight="1" spans="1:25">
      <c r="A43" s="215" t="s">
        <v>228</v>
      </c>
      <c r="B43" s="215" t="s">
        <v>228</v>
      </c>
      <c r="C43" s="215" t="s">
        <v>265</v>
      </c>
      <c r="D43" s="215" t="s">
        <v>266</v>
      </c>
      <c r="E43" s="215" t="s">
        <v>110</v>
      </c>
      <c r="F43" s="215" t="s">
        <v>111</v>
      </c>
      <c r="G43" s="215" t="s">
        <v>267</v>
      </c>
      <c r="H43" s="215" t="s">
        <v>268</v>
      </c>
      <c r="I43" s="136">
        <v>9600</v>
      </c>
      <c r="J43" s="136">
        <v>9600</v>
      </c>
      <c r="K43" s="216"/>
      <c r="L43" s="216"/>
      <c r="M43" s="216"/>
      <c r="N43" s="136">
        <v>9600</v>
      </c>
      <c r="O43" s="216"/>
      <c r="P43" s="136"/>
      <c r="Q43" s="136"/>
      <c r="R43" s="136"/>
      <c r="S43" s="136"/>
      <c r="T43" s="136"/>
      <c r="U43" s="136"/>
      <c r="V43" s="136"/>
      <c r="W43" s="136"/>
      <c r="X43" s="136"/>
      <c r="Y43" s="136"/>
    </row>
    <row r="44" ht="20.25" customHeight="1" spans="1:25">
      <c r="A44" s="215" t="s">
        <v>228</v>
      </c>
      <c r="B44" s="215" t="s">
        <v>228</v>
      </c>
      <c r="C44" s="215" t="s">
        <v>269</v>
      </c>
      <c r="D44" s="215" t="s">
        <v>270</v>
      </c>
      <c r="E44" s="215" t="s">
        <v>140</v>
      </c>
      <c r="F44" s="215" t="s">
        <v>141</v>
      </c>
      <c r="G44" s="215" t="s">
        <v>271</v>
      </c>
      <c r="H44" s="215" t="s">
        <v>272</v>
      </c>
      <c r="I44" s="136">
        <v>10800</v>
      </c>
      <c r="J44" s="136">
        <v>10800</v>
      </c>
      <c r="K44" s="216"/>
      <c r="L44" s="216"/>
      <c r="M44" s="216"/>
      <c r="N44" s="136">
        <v>10800</v>
      </c>
      <c r="O44" s="216"/>
      <c r="P44" s="136"/>
      <c r="Q44" s="136"/>
      <c r="R44" s="136"/>
      <c r="S44" s="136"/>
      <c r="T44" s="136"/>
      <c r="U44" s="136"/>
      <c r="V44" s="136"/>
      <c r="W44" s="136"/>
      <c r="X44" s="136"/>
      <c r="Y44" s="136"/>
    </row>
    <row r="45" ht="20.25" customHeight="1" spans="1:25">
      <c r="A45" s="215" t="s">
        <v>228</v>
      </c>
      <c r="B45" s="215" t="s">
        <v>228</v>
      </c>
      <c r="C45" s="215" t="s">
        <v>269</v>
      </c>
      <c r="D45" s="215" t="s">
        <v>270</v>
      </c>
      <c r="E45" s="215" t="s">
        <v>142</v>
      </c>
      <c r="F45" s="215" t="s">
        <v>143</v>
      </c>
      <c r="G45" s="215" t="s">
        <v>271</v>
      </c>
      <c r="H45" s="215" t="s">
        <v>272</v>
      </c>
      <c r="I45" s="136">
        <v>36000</v>
      </c>
      <c r="J45" s="136">
        <v>36000</v>
      </c>
      <c r="K45" s="216"/>
      <c r="L45" s="216"/>
      <c r="M45" s="216"/>
      <c r="N45" s="136">
        <v>36000</v>
      </c>
      <c r="O45" s="216"/>
      <c r="P45" s="136"/>
      <c r="Q45" s="136"/>
      <c r="R45" s="136"/>
      <c r="S45" s="136"/>
      <c r="T45" s="136"/>
      <c r="U45" s="136"/>
      <c r="V45" s="136"/>
      <c r="W45" s="136"/>
      <c r="X45" s="136"/>
      <c r="Y45" s="136"/>
    </row>
    <row r="46" ht="20.25" customHeight="1" spans="1:25">
      <c r="A46" s="215" t="s">
        <v>228</v>
      </c>
      <c r="B46" s="215" t="s">
        <v>228</v>
      </c>
      <c r="C46" s="215" t="s">
        <v>269</v>
      </c>
      <c r="D46" s="215" t="s">
        <v>270</v>
      </c>
      <c r="E46" s="215" t="s">
        <v>140</v>
      </c>
      <c r="F46" s="215" t="s">
        <v>141</v>
      </c>
      <c r="G46" s="215" t="s">
        <v>273</v>
      </c>
      <c r="H46" s="215" t="s">
        <v>274</v>
      </c>
      <c r="I46" s="136">
        <v>2400</v>
      </c>
      <c r="J46" s="136">
        <v>2400</v>
      </c>
      <c r="K46" s="216"/>
      <c r="L46" s="216"/>
      <c r="M46" s="216"/>
      <c r="N46" s="136">
        <v>2400</v>
      </c>
      <c r="O46" s="216"/>
      <c r="P46" s="136"/>
      <c r="Q46" s="136"/>
      <c r="R46" s="136"/>
      <c r="S46" s="136"/>
      <c r="T46" s="136"/>
      <c r="U46" s="136"/>
      <c r="V46" s="136"/>
      <c r="W46" s="136"/>
      <c r="X46" s="136"/>
      <c r="Y46" s="136"/>
    </row>
    <row r="47" ht="20.25" customHeight="1" spans="1:25">
      <c r="A47" s="215" t="s">
        <v>228</v>
      </c>
      <c r="B47" s="215" t="s">
        <v>228</v>
      </c>
      <c r="C47" s="215" t="s">
        <v>269</v>
      </c>
      <c r="D47" s="215" t="s">
        <v>270</v>
      </c>
      <c r="E47" s="215" t="s">
        <v>142</v>
      </c>
      <c r="F47" s="215" t="s">
        <v>143</v>
      </c>
      <c r="G47" s="215" t="s">
        <v>273</v>
      </c>
      <c r="H47" s="215" t="s">
        <v>274</v>
      </c>
      <c r="I47" s="136">
        <v>8000</v>
      </c>
      <c r="J47" s="136">
        <v>8000</v>
      </c>
      <c r="K47" s="216"/>
      <c r="L47" s="216"/>
      <c r="M47" s="216"/>
      <c r="N47" s="136">
        <v>8000</v>
      </c>
      <c r="O47" s="216"/>
      <c r="P47" s="136"/>
      <c r="Q47" s="136"/>
      <c r="R47" s="136"/>
      <c r="S47" s="136"/>
      <c r="T47" s="136"/>
      <c r="U47" s="136"/>
      <c r="V47" s="136"/>
      <c r="W47" s="136"/>
      <c r="X47" s="136"/>
      <c r="Y47" s="136"/>
    </row>
    <row r="48" ht="20.25" customHeight="1" spans="1:25">
      <c r="A48" s="215" t="s">
        <v>228</v>
      </c>
      <c r="B48" s="215" t="s">
        <v>228</v>
      </c>
      <c r="C48" s="215" t="s">
        <v>269</v>
      </c>
      <c r="D48" s="215" t="s">
        <v>270</v>
      </c>
      <c r="E48" s="215" t="s">
        <v>140</v>
      </c>
      <c r="F48" s="215" t="s">
        <v>141</v>
      </c>
      <c r="G48" s="215" t="s">
        <v>275</v>
      </c>
      <c r="H48" s="215" t="s">
        <v>276</v>
      </c>
      <c r="I48" s="136">
        <v>2400</v>
      </c>
      <c r="J48" s="136">
        <v>2400</v>
      </c>
      <c r="K48" s="216"/>
      <c r="L48" s="216"/>
      <c r="M48" s="216"/>
      <c r="N48" s="136">
        <v>2400</v>
      </c>
      <c r="O48" s="216"/>
      <c r="P48" s="136"/>
      <c r="Q48" s="136"/>
      <c r="R48" s="136"/>
      <c r="S48" s="136"/>
      <c r="T48" s="136"/>
      <c r="U48" s="136"/>
      <c r="V48" s="136"/>
      <c r="W48" s="136"/>
      <c r="X48" s="136"/>
      <c r="Y48" s="136"/>
    </row>
    <row r="49" ht="20.25" customHeight="1" spans="1:25">
      <c r="A49" s="215" t="s">
        <v>228</v>
      </c>
      <c r="B49" s="215" t="s">
        <v>228</v>
      </c>
      <c r="C49" s="215" t="s">
        <v>269</v>
      </c>
      <c r="D49" s="215" t="s">
        <v>270</v>
      </c>
      <c r="E49" s="215" t="s">
        <v>142</v>
      </c>
      <c r="F49" s="215" t="s">
        <v>143</v>
      </c>
      <c r="G49" s="215" t="s">
        <v>275</v>
      </c>
      <c r="H49" s="215" t="s">
        <v>276</v>
      </c>
      <c r="I49" s="136">
        <v>8000</v>
      </c>
      <c r="J49" s="136">
        <v>8000</v>
      </c>
      <c r="K49" s="216"/>
      <c r="L49" s="216"/>
      <c r="M49" s="216"/>
      <c r="N49" s="136">
        <v>8000</v>
      </c>
      <c r="O49" s="216"/>
      <c r="P49" s="136"/>
      <c r="Q49" s="136"/>
      <c r="R49" s="136"/>
      <c r="S49" s="136"/>
      <c r="T49" s="136"/>
      <c r="U49" s="136"/>
      <c r="V49" s="136"/>
      <c r="W49" s="136"/>
      <c r="X49" s="136"/>
      <c r="Y49" s="136"/>
    </row>
    <row r="50" ht="20.25" customHeight="1" spans="1:25">
      <c r="A50" s="215" t="s">
        <v>228</v>
      </c>
      <c r="B50" s="215" t="s">
        <v>228</v>
      </c>
      <c r="C50" s="215" t="s">
        <v>269</v>
      </c>
      <c r="D50" s="215" t="s">
        <v>270</v>
      </c>
      <c r="E50" s="215" t="s">
        <v>140</v>
      </c>
      <c r="F50" s="215" t="s">
        <v>141</v>
      </c>
      <c r="G50" s="215" t="s">
        <v>277</v>
      </c>
      <c r="H50" s="215" t="s">
        <v>278</v>
      </c>
      <c r="I50" s="136">
        <v>8400</v>
      </c>
      <c r="J50" s="136">
        <v>8400</v>
      </c>
      <c r="K50" s="216"/>
      <c r="L50" s="216"/>
      <c r="M50" s="216"/>
      <c r="N50" s="136">
        <v>8400</v>
      </c>
      <c r="O50" s="216"/>
      <c r="P50" s="136"/>
      <c r="Q50" s="136"/>
      <c r="R50" s="136"/>
      <c r="S50" s="136"/>
      <c r="T50" s="136"/>
      <c r="U50" s="136"/>
      <c r="V50" s="136"/>
      <c r="W50" s="136"/>
      <c r="X50" s="136"/>
      <c r="Y50" s="136"/>
    </row>
    <row r="51" ht="20.25" customHeight="1" spans="1:25">
      <c r="A51" s="215" t="s">
        <v>228</v>
      </c>
      <c r="B51" s="215" t="s">
        <v>228</v>
      </c>
      <c r="C51" s="215" t="s">
        <v>269</v>
      </c>
      <c r="D51" s="215" t="s">
        <v>270</v>
      </c>
      <c r="E51" s="215" t="s">
        <v>142</v>
      </c>
      <c r="F51" s="215" t="s">
        <v>143</v>
      </c>
      <c r="G51" s="215" t="s">
        <v>277</v>
      </c>
      <c r="H51" s="215" t="s">
        <v>278</v>
      </c>
      <c r="I51" s="136">
        <v>28000</v>
      </c>
      <c r="J51" s="136">
        <v>28000</v>
      </c>
      <c r="K51" s="216"/>
      <c r="L51" s="216"/>
      <c r="M51" s="216"/>
      <c r="N51" s="136">
        <v>28000</v>
      </c>
      <c r="O51" s="216"/>
      <c r="P51" s="136"/>
      <c r="Q51" s="136"/>
      <c r="R51" s="136"/>
      <c r="S51" s="136"/>
      <c r="T51" s="136"/>
      <c r="U51" s="136"/>
      <c r="V51" s="136"/>
      <c r="W51" s="136"/>
      <c r="X51" s="136"/>
      <c r="Y51" s="136"/>
    </row>
    <row r="52" ht="20.25" customHeight="1" spans="1:25">
      <c r="A52" s="215" t="s">
        <v>228</v>
      </c>
      <c r="B52" s="215" t="s">
        <v>228</v>
      </c>
      <c r="C52" s="215" t="s">
        <v>269</v>
      </c>
      <c r="D52" s="215" t="s">
        <v>270</v>
      </c>
      <c r="E52" s="215" t="s">
        <v>140</v>
      </c>
      <c r="F52" s="215" t="s">
        <v>141</v>
      </c>
      <c r="G52" s="215" t="s">
        <v>279</v>
      </c>
      <c r="H52" s="215" t="s">
        <v>280</v>
      </c>
      <c r="I52" s="136">
        <v>15360</v>
      </c>
      <c r="J52" s="136">
        <v>15360</v>
      </c>
      <c r="K52" s="216"/>
      <c r="L52" s="216"/>
      <c r="M52" s="216"/>
      <c r="N52" s="136">
        <v>15360</v>
      </c>
      <c r="O52" s="216"/>
      <c r="P52" s="136"/>
      <c r="Q52" s="136"/>
      <c r="R52" s="136"/>
      <c r="S52" s="136"/>
      <c r="T52" s="136"/>
      <c r="U52" s="136"/>
      <c r="V52" s="136"/>
      <c r="W52" s="136"/>
      <c r="X52" s="136"/>
      <c r="Y52" s="136"/>
    </row>
    <row r="53" ht="20.25" customHeight="1" spans="1:25">
      <c r="A53" s="215" t="s">
        <v>228</v>
      </c>
      <c r="B53" s="215" t="s">
        <v>228</v>
      </c>
      <c r="C53" s="215" t="s">
        <v>269</v>
      </c>
      <c r="D53" s="215" t="s">
        <v>270</v>
      </c>
      <c r="E53" s="215" t="s">
        <v>142</v>
      </c>
      <c r="F53" s="215" t="s">
        <v>143</v>
      </c>
      <c r="G53" s="215" t="s">
        <v>279</v>
      </c>
      <c r="H53" s="215" t="s">
        <v>280</v>
      </c>
      <c r="I53" s="136">
        <v>51200</v>
      </c>
      <c r="J53" s="136">
        <v>51200</v>
      </c>
      <c r="K53" s="216"/>
      <c r="L53" s="216"/>
      <c r="M53" s="216"/>
      <c r="N53" s="136">
        <v>51200</v>
      </c>
      <c r="O53" s="216"/>
      <c r="P53" s="136"/>
      <c r="Q53" s="136"/>
      <c r="R53" s="136"/>
      <c r="S53" s="136"/>
      <c r="T53" s="136"/>
      <c r="U53" s="136"/>
      <c r="V53" s="136"/>
      <c r="W53" s="136"/>
      <c r="X53" s="136"/>
      <c r="Y53" s="136"/>
    </row>
    <row r="54" ht="20.25" customHeight="1" spans="1:25">
      <c r="A54" s="215" t="s">
        <v>228</v>
      </c>
      <c r="B54" s="215" t="s">
        <v>228</v>
      </c>
      <c r="C54" s="215" t="s">
        <v>269</v>
      </c>
      <c r="D54" s="215" t="s">
        <v>270</v>
      </c>
      <c r="E54" s="215" t="s">
        <v>140</v>
      </c>
      <c r="F54" s="215" t="s">
        <v>141</v>
      </c>
      <c r="G54" s="215" t="s">
        <v>281</v>
      </c>
      <c r="H54" s="215" t="s">
        <v>282</v>
      </c>
      <c r="I54" s="136">
        <v>1800</v>
      </c>
      <c r="J54" s="136">
        <v>1800</v>
      </c>
      <c r="K54" s="216"/>
      <c r="L54" s="216"/>
      <c r="M54" s="216"/>
      <c r="N54" s="136">
        <v>1800</v>
      </c>
      <c r="O54" s="216"/>
      <c r="P54" s="136"/>
      <c r="Q54" s="136"/>
      <c r="R54" s="136"/>
      <c r="S54" s="136"/>
      <c r="T54" s="136"/>
      <c r="U54" s="136"/>
      <c r="V54" s="136"/>
      <c r="W54" s="136"/>
      <c r="X54" s="136"/>
      <c r="Y54" s="136"/>
    </row>
    <row r="55" ht="20.25" customHeight="1" spans="1:25">
      <c r="A55" s="215" t="s">
        <v>228</v>
      </c>
      <c r="B55" s="215" t="s">
        <v>228</v>
      </c>
      <c r="C55" s="215" t="s">
        <v>269</v>
      </c>
      <c r="D55" s="215" t="s">
        <v>270</v>
      </c>
      <c r="E55" s="215" t="s">
        <v>142</v>
      </c>
      <c r="F55" s="215" t="s">
        <v>143</v>
      </c>
      <c r="G55" s="215" t="s">
        <v>281</v>
      </c>
      <c r="H55" s="215" t="s">
        <v>282</v>
      </c>
      <c r="I55" s="136">
        <v>6000</v>
      </c>
      <c r="J55" s="136">
        <v>6000</v>
      </c>
      <c r="K55" s="216"/>
      <c r="L55" s="216"/>
      <c r="M55" s="216"/>
      <c r="N55" s="136">
        <v>6000</v>
      </c>
      <c r="O55" s="216"/>
      <c r="P55" s="136"/>
      <c r="Q55" s="136"/>
      <c r="R55" s="136"/>
      <c r="S55" s="136"/>
      <c r="T55" s="136"/>
      <c r="U55" s="136"/>
      <c r="V55" s="136"/>
      <c r="W55" s="136"/>
      <c r="X55" s="136"/>
      <c r="Y55" s="136"/>
    </row>
    <row r="56" ht="20.25" customHeight="1" spans="1:25">
      <c r="A56" s="215" t="s">
        <v>228</v>
      </c>
      <c r="B56" s="215" t="s">
        <v>228</v>
      </c>
      <c r="C56" s="215" t="s">
        <v>269</v>
      </c>
      <c r="D56" s="215" t="s">
        <v>270</v>
      </c>
      <c r="E56" s="215" t="s">
        <v>140</v>
      </c>
      <c r="F56" s="215" t="s">
        <v>141</v>
      </c>
      <c r="G56" s="215" t="s">
        <v>283</v>
      </c>
      <c r="H56" s="215" t="s">
        <v>284</v>
      </c>
      <c r="I56" s="136">
        <v>600</v>
      </c>
      <c r="J56" s="136">
        <v>600</v>
      </c>
      <c r="K56" s="216"/>
      <c r="L56" s="216"/>
      <c r="M56" s="216"/>
      <c r="N56" s="136">
        <v>600</v>
      </c>
      <c r="O56" s="216"/>
      <c r="P56" s="136"/>
      <c r="Q56" s="136"/>
      <c r="R56" s="136"/>
      <c r="S56" s="136"/>
      <c r="T56" s="136"/>
      <c r="U56" s="136"/>
      <c r="V56" s="136"/>
      <c r="W56" s="136"/>
      <c r="X56" s="136"/>
      <c r="Y56" s="136"/>
    </row>
    <row r="57" ht="20.25" customHeight="1" spans="1:25">
      <c r="A57" s="215" t="s">
        <v>228</v>
      </c>
      <c r="B57" s="215" t="s">
        <v>228</v>
      </c>
      <c r="C57" s="215" t="s">
        <v>269</v>
      </c>
      <c r="D57" s="215" t="s">
        <v>270</v>
      </c>
      <c r="E57" s="215" t="s">
        <v>142</v>
      </c>
      <c r="F57" s="215" t="s">
        <v>143</v>
      </c>
      <c r="G57" s="215" t="s">
        <v>283</v>
      </c>
      <c r="H57" s="215" t="s">
        <v>284</v>
      </c>
      <c r="I57" s="136">
        <v>2000</v>
      </c>
      <c r="J57" s="136">
        <v>2000</v>
      </c>
      <c r="K57" s="216"/>
      <c r="L57" s="216"/>
      <c r="M57" s="216"/>
      <c r="N57" s="136">
        <v>2000</v>
      </c>
      <c r="O57" s="216"/>
      <c r="P57" s="136"/>
      <c r="Q57" s="136"/>
      <c r="R57" s="136"/>
      <c r="S57" s="136"/>
      <c r="T57" s="136"/>
      <c r="U57" s="136"/>
      <c r="V57" s="136"/>
      <c r="W57" s="136"/>
      <c r="X57" s="136"/>
      <c r="Y57" s="136"/>
    </row>
    <row r="58" ht="20.25" customHeight="1" spans="1:25">
      <c r="A58" s="215" t="s">
        <v>228</v>
      </c>
      <c r="B58" s="215" t="s">
        <v>228</v>
      </c>
      <c r="C58" s="215" t="s">
        <v>269</v>
      </c>
      <c r="D58" s="215" t="s">
        <v>270</v>
      </c>
      <c r="E58" s="215" t="s">
        <v>140</v>
      </c>
      <c r="F58" s="215" t="s">
        <v>141</v>
      </c>
      <c r="G58" s="215" t="s">
        <v>285</v>
      </c>
      <c r="H58" s="215" t="s">
        <v>286</v>
      </c>
      <c r="I58" s="136">
        <v>600</v>
      </c>
      <c r="J58" s="136">
        <v>600</v>
      </c>
      <c r="K58" s="216"/>
      <c r="L58" s="216"/>
      <c r="M58" s="216"/>
      <c r="N58" s="136">
        <v>600</v>
      </c>
      <c r="O58" s="216"/>
      <c r="P58" s="136"/>
      <c r="Q58" s="136"/>
      <c r="R58" s="136"/>
      <c r="S58" s="136"/>
      <c r="T58" s="136"/>
      <c r="U58" s="136"/>
      <c r="V58" s="136"/>
      <c r="W58" s="136"/>
      <c r="X58" s="136"/>
      <c r="Y58" s="136"/>
    </row>
    <row r="59" ht="20.25" customHeight="1" spans="1:25">
      <c r="A59" s="215" t="s">
        <v>228</v>
      </c>
      <c r="B59" s="215" t="s">
        <v>228</v>
      </c>
      <c r="C59" s="215" t="s">
        <v>269</v>
      </c>
      <c r="D59" s="215" t="s">
        <v>270</v>
      </c>
      <c r="E59" s="215" t="s">
        <v>142</v>
      </c>
      <c r="F59" s="215" t="s">
        <v>143</v>
      </c>
      <c r="G59" s="215" t="s">
        <v>285</v>
      </c>
      <c r="H59" s="215" t="s">
        <v>286</v>
      </c>
      <c r="I59" s="136">
        <v>2000</v>
      </c>
      <c r="J59" s="136">
        <v>2000</v>
      </c>
      <c r="K59" s="216"/>
      <c r="L59" s="216"/>
      <c r="M59" s="216"/>
      <c r="N59" s="136">
        <v>2000</v>
      </c>
      <c r="O59" s="216"/>
      <c r="P59" s="136"/>
      <c r="Q59" s="136"/>
      <c r="R59" s="136"/>
      <c r="S59" s="136"/>
      <c r="T59" s="136"/>
      <c r="U59" s="136"/>
      <c r="V59" s="136"/>
      <c r="W59" s="136"/>
      <c r="X59" s="136"/>
      <c r="Y59" s="136"/>
    </row>
    <row r="60" ht="20.25" customHeight="1" spans="1:25">
      <c r="A60" s="215" t="s">
        <v>228</v>
      </c>
      <c r="B60" s="215" t="s">
        <v>228</v>
      </c>
      <c r="C60" s="215" t="s">
        <v>287</v>
      </c>
      <c r="D60" s="215" t="s">
        <v>288</v>
      </c>
      <c r="E60" s="215" t="s">
        <v>140</v>
      </c>
      <c r="F60" s="215" t="s">
        <v>141</v>
      </c>
      <c r="G60" s="215" t="s">
        <v>260</v>
      </c>
      <c r="H60" s="215" t="s">
        <v>261</v>
      </c>
      <c r="I60" s="136">
        <v>11220</v>
      </c>
      <c r="J60" s="136">
        <v>11220</v>
      </c>
      <c r="K60" s="216"/>
      <c r="L60" s="216"/>
      <c r="M60" s="216"/>
      <c r="N60" s="136">
        <v>11220</v>
      </c>
      <c r="O60" s="216"/>
      <c r="P60" s="136"/>
      <c r="Q60" s="136"/>
      <c r="R60" s="136"/>
      <c r="S60" s="136"/>
      <c r="T60" s="136"/>
      <c r="U60" s="136"/>
      <c r="V60" s="136"/>
      <c r="W60" s="136"/>
      <c r="X60" s="136"/>
      <c r="Y60" s="136"/>
    </row>
    <row r="61" ht="20.25" customHeight="1" spans="1:25">
      <c r="A61" s="215" t="s">
        <v>228</v>
      </c>
      <c r="B61" s="215" t="s">
        <v>228</v>
      </c>
      <c r="C61" s="215" t="s">
        <v>289</v>
      </c>
      <c r="D61" s="215" t="s">
        <v>290</v>
      </c>
      <c r="E61" s="215" t="s">
        <v>142</v>
      </c>
      <c r="F61" s="215" t="s">
        <v>143</v>
      </c>
      <c r="G61" s="215" t="s">
        <v>231</v>
      </c>
      <c r="H61" s="215" t="s">
        <v>232</v>
      </c>
      <c r="I61" s="136">
        <v>2398548</v>
      </c>
      <c r="J61" s="136">
        <v>2398548</v>
      </c>
      <c r="K61" s="216"/>
      <c r="L61" s="216"/>
      <c r="M61" s="216"/>
      <c r="N61" s="136">
        <v>2398548</v>
      </c>
      <c r="O61" s="216"/>
      <c r="P61" s="136"/>
      <c r="Q61" s="136"/>
      <c r="R61" s="136"/>
      <c r="S61" s="136"/>
      <c r="T61" s="136"/>
      <c r="U61" s="136"/>
      <c r="V61" s="136"/>
      <c r="W61" s="136"/>
      <c r="X61" s="136"/>
      <c r="Y61" s="136"/>
    </row>
    <row r="62" ht="20.25" customHeight="1" spans="1:25">
      <c r="A62" s="215" t="s">
        <v>228</v>
      </c>
      <c r="B62" s="215" t="s">
        <v>228</v>
      </c>
      <c r="C62" s="215" t="s">
        <v>289</v>
      </c>
      <c r="D62" s="215" t="s">
        <v>290</v>
      </c>
      <c r="E62" s="215" t="s">
        <v>142</v>
      </c>
      <c r="F62" s="215" t="s">
        <v>143</v>
      </c>
      <c r="G62" s="215" t="s">
        <v>233</v>
      </c>
      <c r="H62" s="215" t="s">
        <v>234</v>
      </c>
      <c r="I62" s="136">
        <v>138240</v>
      </c>
      <c r="J62" s="136">
        <v>138240</v>
      </c>
      <c r="K62" s="216"/>
      <c r="L62" s="216"/>
      <c r="M62" s="216"/>
      <c r="N62" s="136">
        <v>138240</v>
      </c>
      <c r="O62" s="216"/>
      <c r="P62" s="136"/>
      <c r="Q62" s="136"/>
      <c r="R62" s="136"/>
      <c r="S62" s="136"/>
      <c r="T62" s="136"/>
      <c r="U62" s="136"/>
      <c r="V62" s="136"/>
      <c r="W62" s="136"/>
      <c r="X62" s="136"/>
      <c r="Y62" s="136"/>
    </row>
    <row r="63" ht="20.25" customHeight="1" spans="1:25">
      <c r="A63" s="215" t="s">
        <v>228</v>
      </c>
      <c r="B63" s="215" t="s">
        <v>228</v>
      </c>
      <c r="C63" s="215" t="s">
        <v>289</v>
      </c>
      <c r="D63" s="215" t="s">
        <v>290</v>
      </c>
      <c r="E63" s="215" t="s">
        <v>142</v>
      </c>
      <c r="F63" s="215" t="s">
        <v>143</v>
      </c>
      <c r="G63" s="215" t="s">
        <v>235</v>
      </c>
      <c r="H63" s="215" t="s">
        <v>236</v>
      </c>
      <c r="I63" s="136">
        <v>199879</v>
      </c>
      <c r="J63" s="136">
        <v>199879</v>
      </c>
      <c r="K63" s="216"/>
      <c r="L63" s="216"/>
      <c r="M63" s="216"/>
      <c r="N63" s="136">
        <v>199879</v>
      </c>
      <c r="O63" s="216"/>
      <c r="P63" s="136"/>
      <c r="Q63" s="136"/>
      <c r="R63" s="136"/>
      <c r="S63" s="136"/>
      <c r="T63" s="136"/>
      <c r="U63" s="136"/>
      <c r="V63" s="136"/>
      <c r="W63" s="136"/>
      <c r="X63" s="136"/>
      <c r="Y63" s="136"/>
    </row>
    <row r="64" ht="20.25" customHeight="1" spans="1:25">
      <c r="A64" s="215" t="s">
        <v>228</v>
      </c>
      <c r="B64" s="215" t="s">
        <v>228</v>
      </c>
      <c r="C64" s="215" t="s">
        <v>289</v>
      </c>
      <c r="D64" s="215" t="s">
        <v>290</v>
      </c>
      <c r="E64" s="215" t="s">
        <v>142</v>
      </c>
      <c r="F64" s="215" t="s">
        <v>143</v>
      </c>
      <c r="G64" s="215" t="s">
        <v>291</v>
      </c>
      <c r="H64" s="215" t="s">
        <v>292</v>
      </c>
      <c r="I64" s="136">
        <v>770520</v>
      </c>
      <c r="J64" s="136">
        <v>770520</v>
      </c>
      <c r="K64" s="216"/>
      <c r="L64" s="216"/>
      <c r="M64" s="216"/>
      <c r="N64" s="136">
        <v>770520</v>
      </c>
      <c r="O64" s="216"/>
      <c r="P64" s="136"/>
      <c r="Q64" s="136"/>
      <c r="R64" s="136"/>
      <c r="S64" s="136"/>
      <c r="T64" s="136"/>
      <c r="U64" s="136"/>
      <c r="V64" s="136"/>
      <c r="W64" s="136"/>
      <c r="X64" s="136"/>
      <c r="Y64" s="136"/>
    </row>
    <row r="65" ht="20.25" customHeight="1" spans="1:25">
      <c r="A65" s="215" t="s">
        <v>228</v>
      </c>
      <c r="B65" s="215" t="s">
        <v>228</v>
      </c>
      <c r="C65" s="215" t="s">
        <v>289</v>
      </c>
      <c r="D65" s="215" t="s">
        <v>290</v>
      </c>
      <c r="E65" s="215" t="s">
        <v>142</v>
      </c>
      <c r="F65" s="215" t="s">
        <v>143</v>
      </c>
      <c r="G65" s="215" t="s">
        <v>291</v>
      </c>
      <c r="H65" s="215" t="s">
        <v>292</v>
      </c>
      <c r="I65" s="136">
        <v>426360</v>
      </c>
      <c r="J65" s="136">
        <v>426360</v>
      </c>
      <c r="K65" s="216"/>
      <c r="L65" s="216"/>
      <c r="M65" s="216"/>
      <c r="N65" s="136">
        <v>426360</v>
      </c>
      <c r="O65" s="216"/>
      <c r="P65" s="136"/>
      <c r="Q65" s="136"/>
      <c r="R65" s="136"/>
      <c r="S65" s="136"/>
      <c r="T65" s="136"/>
      <c r="U65" s="136"/>
      <c r="V65" s="136"/>
      <c r="W65" s="136"/>
      <c r="X65" s="136"/>
      <c r="Y65" s="136"/>
    </row>
    <row r="66" ht="20.25" customHeight="1" spans="1:25">
      <c r="A66" s="215" t="s">
        <v>228</v>
      </c>
      <c r="B66" s="215" t="s">
        <v>228</v>
      </c>
      <c r="C66" s="215" t="s">
        <v>289</v>
      </c>
      <c r="D66" s="215" t="s">
        <v>290</v>
      </c>
      <c r="E66" s="215" t="s">
        <v>142</v>
      </c>
      <c r="F66" s="215" t="s">
        <v>143</v>
      </c>
      <c r="G66" s="215" t="s">
        <v>291</v>
      </c>
      <c r="H66" s="215" t="s">
        <v>292</v>
      </c>
      <c r="I66" s="136">
        <v>825156</v>
      </c>
      <c r="J66" s="136">
        <v>825156</v>
      </c>
      <c r="K66" s="216"/>
      <c r="L66" s="216"/>
      <c r="M66" s="216"/>
      <c r="N66" s="136">
        <v>825156</v>
      </c>
      <c r="O66" s="216"/>
      <c r="P66" s="136"/>
      <c r="Q66" s="136"/>
      <c r="R66" s="136"/>
      <c r="S66" s="136"/>
      <c r="T66" s="136"/>
      <c r="U66" s="136"/>
      <c r="V66" s="136"/>
      <c r="W66" s="136"/>
      <c r="X66" s="136"/>
      <c r="Y66" s="136"/>
    </row>
    <row r="67" ht="20.25" customHeight="1" spans="1:25">
      <c r="A67" s="215" t="s">
        <v>228</v>
      </c>
      <c r="B67" s="215" t="s">
        <v>228</v>
      </c>
      <c r="C67" s="215" t="s">
        <v>293</v>
      </c>
      <c r="D67" s="215" t="s">
        <v>294</v>
      </c>
      <c r="E67" s="215" t="s">
        <v>108</v>
      </c>
      <c r="F67" s="215" t="s">
        <v>109</v>
      </c>
      <c r="G67" s="215" t="s">
        <v>295</v>
      </c>
      <c r="H67" s="215" t="s">
        <v>296</v>
      </c>
      <c r="I67" s="136">
        <v>302400</v>
      </c>
      <c r="J67" s="136">
        <v>302400</v>
      </c>
      <c r="K67" s="216"/>
      <c r="L67" s="216"/>
      <c r="M67" s="216"/>
      <c r="N67" s="136">
        <v>302400</v>
      </c>
      <c r="O67" s="216"/>
      <c r="P67" s="136"/>
      <c r="Q67" s="136"/>
      <c r="R67" s="136"/>
      <c r="S67" s="136"/>
      <c r="T67" s="136"/>
      <c r="U67" s="136"/>
      <c r="V67" s="136"/>
      <c r="W67" s="136"/>
      <c r="X67" s="136"/>
      <c r="Y67" s="136"/>
    </row>
    <row r="68" ht="20.25" customHeight="1" spans="1:25">
      <c r="A68" s="215" t="s">
        <v>228</v>
      </c>
      <c r="B68" s="215" t="s">
        <v>228</v>
      </c>
      <c r="C68" s="215" t="s">
        <v>293</v>
      </c>
      <c r="D68" s="215" t="s">
        <v>294</v>
      </c>
      <c r="E68" s="215" t="s">
        <v>110</v>
      </c>
      <c r="F68" s="215" t="s">
        <v>111</v>
      </c>
      <c r="G68" s="215" t="s">
        <v>295</v>
      </c>
      <c r="H68" s="215" t="s">
        <v>296</v>
      </c>
      <c r="I68" s="136">
        <v>345600</v>
      </c>
      <c r="J68" s="136">
        <v>345600</v>
      </c>
      <c r="K68" s="216"/>
      <c r="L68" s="216"/>
      <c r="M68" s="216"/>
      <c r="N68" s="136">
        <v>345600</v>
      </c>
      <c r="O68" s="216"/>
      <c r="P68" s="136"/>
      <c r="Q68" s="136"/>
      <c r="R68" s="136"/>
      <c r="S68" s="136"/>
      <c r="T68" s="136"/>
      <c r="U68" s="136"/>
      <c r="V68" s="136"/>
      <c r="W68" s="136"/>
      <c r="X68" s="136"/>
      <c r="Y68" s="136"/>
    </row>
    <row r="69" ht="20.25" customHeight="1" spans="1:25">
      <c r="A69" s="215" t="s">
        <v>228</v>
      </c>
      <c r="B69" s="215" t="s">
        <v>228</v>
      </c>
      <c r="C69" s="215" t="s">
        <v>297</v>
      </c>
      <c r="D69" s="215" t="s">
        <v>298</v>
      </c>
      <c r="E69" s="215" t="s">
        <v>142</v>
      </c>
      <c r="F69" s="215" t="s">
        <v>143</v>
      </c>
      <c r="G69" s="215" t="s">
        <v>291</v>
      </c>
      <c r="H69" s="215" t="s">
        <v>292</v>
      </c>
      <c r="I69" s="136">
        <v>336000</v>
      </c>
      <c r="J69" s="136">
        <v>336000</v>
      </c>
      <c r="K69" s="216"/>
      <c r="L69" s="216"/>
      <c r="M69" s="216"/>
      <c r="N69" s="136">
        <v>336000</v>
      </c>
      <c r="O69" s="216"/>
      <c r="P69" s="136"/>
      <c r="Q69" s="136"/>
      <c r="R69" s="136"/>
      <c r="S69" s="136"/>
      <c r="T69" s="136"/>
      <c r="U69" s="136"/>
      <c r="V69" s="136"/>
      <c r="W69" s="136"/>
      <c r="X69" s="136"/>
      <c r="Y69" s="136"/>
    </row>
    <row r="70" ht="20.25" customHeight="1" spans="1:25">
      <c r="A70" s="215" t="s">
        <v>228</v>
      </c>
      <c r="B70" s="215" t="s">
        <v>228</v>
      </c>
      <c r="C70" s="215" t="s">
        <v>299</v>
      </c>
      <c r="D70" s="215" t="s">
        <v>300</v>
      </c>
      <c r="E70" s="215" t="s">
        <v>140</v>
      </c>
      <c r="F70" s="215" t="s">
        <v>141</v>
      </c>
      <c r="G70" s="215" t="s">
        <v>235</v>
      </c>
      <c r="H70" s="215" t="s">
        <v>236</v>
      </c>
      <c r="I70" s="136">
        <v>179280</v>
      </c>
      <c r="J70" s="136">
        <v>179280</v>
      </c>
      <c r="K70" s="216"/>
      <c r="L70" s="216"/>
      <c r="M70" s="216"/>
      <c r="N70" s="136">
        <v>179280</v>
      </c>
      <c r="O70" s="216"/>
      <c r="P70" s="136"/>
      <c r="Q70" s="136"/>
      <c r="R70" s="136"/>
      <c r="S70" s="136"/>
      <c r="T70" s="136"/>
      <c r="U70" s="136"/>
      <c r="V70" s="136"/>
      <c r="W70" s="136"/>
      <c r="X70" s="136"/>
      <c r="Y70" s="136"/>
    </row>
    <row r="71" ht="20.25" customHeight="1" spans="1:25">
      <c r="A71" s="215" t="s">
        <v>228</v>
      </c>
      <c r="B71" s="215" t="s">
        <v>228</v>
      </c>
      <c r="C71" s="215" t="s">
        <v>301</v>
      </c>
      <c r="D71" s="215" t="s">
        <v>302</v>
      </c>
      <c r="E71" s="215" t="s">
        <v>140</v>
      </c>
      <c r="F71" s="215" t="s">
        <v>141</v>
      </c>
      <c r="G71" s="215" t="s">
        <v>303</v>
      </c>
      <c r="H71" s="215" t="s">
        <v>304</v>
      </c>
      <c r="I71" s="136">
        <v>49766.4</v>
      </c>
      <c r="J71" s="136">
        <v>49766.4</v>
      </c>
      <c r="K71" s="216"/>
      <c r="L71" s="216"/>
      <c r="M71" s="216"/>
      <c r="N71" s="136">
        <v>49766.4</v>
      </c>
      <c r="O71" s="216"/>
      <c r="P71" s="136"/>
      <c r="Q71" s="136"/>
      <c r="R71" s="136"/>
      <c r="S71" s="136"/>
      <c r="T71" s="136"/>
      <c r="U71" s="136"/>
      <c r="V71" s="136"/>
      <c r="W71" s="136"/>
      <c r="X71" s="136"/>
      <c r="Y71" s="136"/>
    </row>
    <row r="72" ht="20.25" customHeight="1" spans="1:25">
      <c r="A72" s="215" t="s">
        <v>228</v>
      </c>
      <c r="B72" s="215" t="s">
        <v>228</v>
      </c>
      <c r="C72" s="215" t="s">
        <v>301</v>
      </c>
      <c r="D72" s="215" t="s">
        <v>302</v>
      </c>
      <c r="E72" s="215" t="s">
        <v>140</v>
      </c>
      <c r="F72" s="215" t="s">
        <v>141</v>
      </c>
      <c r="G72" s="215" t="s">
        <v>303</v>
      </c>
      <c r="H72" s="215" t="s">
        <v>304</v>
      </c>
      <c r="I72" s="136">
        <v>29471.04</v>
      </c>
      <c r="J72" s="136">
        <v>29471.04</v>
      </c>
      <c r="K72" s="216"/>
      <c r="L72" s="216"/>
      <c r="M72" s="216"/>
      <c r="N72" s="136">
        <v>29471.04</v>
      </c>
      <c r="O72" s="216"/>
      <c r="P72" s="136"/>
      <c r="Q72" s="136"/>
      <c r="R72" s="136"/>
      <c r="S72" s="136"/>
      <c r="T72" s="136"/>
      <c r="U72" s="136"/>
      <c r="V72" s="136"/>
      <c r="W72" s="136"/>
      <c r="X72" s="136"/>
      <c r="Y72" s="136"/>
    </row>
    <row r="73" ht="17.25" customHeight="1" spans="1:25">
      <c r="A73" s="203" t="s">
        <v>200</v>
      </c>
      <c r="B73" s="204"/>
      <c r="C73" s="217"/>
      <c r="D73" s="217"/>
      <c r="E73" s="217"/>
      <c r="F73" s="217"/>
      <c r="G73" s="217"/>
      <c r="H73" s="218"/>
      <c r="I73" s="136">
        <v>11013802.33</v>
      </c>
      <c r="J73" s="136">
        <v>11013802.33</v>
      </c>
      <c r="K73" s="136"/>
      <c r="L73" s="136"/>
      <c r="M73" s="136"/>
      <c r="N73" s="136">
        <v>11013802.33</v>
      </c>
      <c r="O73" s="136"/>
      <c r="P73" s="136"/>
      <c r="Q73" s="136"/>
      <c r="R73" s="136"/>
      <c r="S73" s="136"/>
      <c r="T73" s="136"/>
      <c r="U73" s="136"/>
      <c r="V73" s="136"/>
      <c r="W73" s="136"/>
      <c r="X73" s="136"/>
      <c r="Y73" s="136"/>
    </row>
  </sheetData>
  <mergeCells count="31">
    <mergeCell ref="A2:Y2"/>
    <mergeCell ref="A3:H3"/>
    <mergeCell ref="I4:Y4"/>
    <mergeCell ref="J5:O5"/>
    <mergeCell ref="P5:R5"/>
    <mergeCell ref="T5:Y5"/>
    <mergeCell ref="J6:K6"/>
    <mergeCell ref="A73:H73"/>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7"/>
  <sheetViews>
    <sheetView showZeros="0" topLeftCell="A15" workbookViewId="0">
      <selection activeCell="A9" sqref="$A9:$XFD27"/>
    </sheetView>
  </sheetViews>
  <sheetFormatPr defaultColWidth="9.13888888888889" defaultRowHeight="14.25" customHeight="1"/>
  <cols>
    <col min="1" max="1" width="10.287037037037" customWidth="1"/>
    <col min="2" max="2" width="13.4259259259259" customWidth="1"/>
    <col min="3" max="3" width="32.8518518518519" customWidth="1"/>
    <col min="4" max="4" width="23.8518518518519" customWidth="1"/>
    <col min="5" max="5" width="11.1388888888889" customWidth="1"/>
    <col min="6" max="6" width="17.712962962963" customWidth="1"/>
    <col min="7" max="7" width="9.85185185185185" customWidth="1"/>
    <col min="8" max="8" width="17.712962962963" customWidth="1"/>
    <col min="9" max="13" width="20" customWidth="1"/>
    <col min="14" max="14" width="12.287037037037" customWidth="1"/>
    <col min="15" max="15" width="12.7037037037037" customWidth="1"/>
    <col min="16" max="16" width="11.1388888888889" customWidth="1"/>
    <col min="17" max="21" width="19.8518518518519" customWidth="1"/>
    <col min="22" max="22" width="20" customWidth="1"/>
    <col min="23" max="23" width="19.8518518518519" customWidth="1"/>
  </cols>
  <sheetData>
    <row r="1" ht="13.5" customHeight="1" spans="1:23">
      <c r="B1" s="196"/>
      <c r="E1" s="49"/>
      <c r="F1" s="49"/>
      <c r="G1" s="49"/>
      <c r="H1" s="49"/>
      <c r="U1" s="196"/>
      <c r="W1" s="197" t="s">
        <v>305</v>
      </c>
    </row>
    <row r="2" ht="46.5" customHeight="1" spans="1:23">
      <c r="A2" s="51" t="str">
        <f>"2026"&amp;"年部门项目支出预算表"</f>
        <v>2026年部门项目支出预算表</v>
      </c>
      <c r="B2" s="51"/>
      <c r="C2" s="51"/>
      <c r="D2" s="51"/>
      <c r="E2" s="51"/>
      <c r="F2" s="51"/>
      <c r="G2" s="51"/>
      <c r="H2" s="51"/>
      <c r="I2" s="51"/>
      <c r="J2" s="51"/>
      <c r="K2" s="51"/>
      <c r="L2" s="51"/>
      <c r="M2" s="51"/>
      <c r="N2" s="51"/>
      <c r="O2" s="51"/>
      <c r="P2" s="51"/>
      <c r="Q2" s="51"/>
      <c r="R2" s="51"/>
      <c r="S2" s="51"/>
      <c r="T2" s="51"/>
      <c r="U2" s="51"/>
      <c r="V2" s="51"/>
      <c r="W2" s="51"/>
    </row>
    <row r="3" ht="13.5" customHeight="1" spans="1:23">
      <c r="A3" s="52" t="s">
        <v>1</v>
      </c>
      <c r="B3" s="53"/>
      <c r="C3" s="53"/>
      <c r="D3" s="53"/>
      <c r="E3" s="53"/>
      <c r="F3" s="53"/>
      <c r="G3" s="53"/>
      <c r="H3" s="53"/>
      <c r="I3" s="54"/>
      <c r="J3" s="54"/>
      <c r="K3" s="54"/>
      <c r="L3" s="54"/>
      <c r="M3" s="54"/>
      <c r="N3" s="54"/>
      <c r="O3" s="54"/>
      <c r="P3" s="54"/>
      <c r="Q3" s="54"/>
      <c r="U3" s="196"/>
      <c r="W3" s="168" t="s">
        <v>2</v>
      </c>
    </row>
    <row r="4" ht="21.75" customHeight="1" spans="1:23">
      <c r="A4" s="56" t="s">
        <v>306</v>
      </c>
      <c r="B4" s="57" t="s">
        <v>211</v>
      </c>
      <c r="C4" s="56" t="s">
        <v>212</v>
      </c>
      <c r="D4" s="56" t="s">
        <v>307</v>
      </c>
      <c r="E4" s="57" t="s">
        <v>213</v>
      </c>
      <c r="F4" s="57" t="s">
        <v>214</v>
      </c>
      <c r="G4" s="57" t="s">
        <v>308</v>
      </c>
      <c r="H4" s="57" t="s">
        <v>309</v>
      </c>
      <c r="I4" s="76" t="s">
        <v>56</v>
      </c>
      <c r="J4" s="13" t="s">
        <v>310</v>
      </c>
      <c r="K4" s="14"/>
      <c r="L4" s="14"/>
      <c r="M4" s="15"/>
      <c r="N4" s="13" t="s">
        <v>219</v>
      </c>
      <c r="O4" s="14"/>
      <c r="P4" s="15"/>
      <c r="Q4" s="57" t="s">
        <v>62</v>
      </c>
      <c r="R4" s="13" t="s">
        <v>63</v>
      </c>
      <c r="S4" s="14"/>
      <c r="T4" s="14"/>
      <c r="U4" s="14"/>
      <c r="V4" s="14"/>
      <c r="W4" s="15"/>
    </row>
    <row r="5" ht="21.75" customHeight="1" spans="1:23">
      <c r="A5" s="58"/>
      <c r="B5" s="198"/>
      <c r="C5" s="58"/>
      <c r="D5" s="58"/>
      <c r="E5" s="59"/>
      <c r="F5" s="59"/>
      <c r="G5" s="59"/>
      <c r="H5" s="59"/>
      <c r="I5" s="79"/>
      <c r="J5" s="199" t="s">
        <v>59</v>
      </c>
      <c r="K5" s="200"/>
      <c r="L5" s="57" t="s">
        <v>60</v>
      </c>
      <c r="M5" s="57" t="s">
        <v>61</v>
      </c>
      <c r="N5" s="57" t="s">
        <v>59</v>
      </c>
      <c r="O5" s="57" t="s">
        <v>60</v>
      </c>
      <c r="P5" s="57" t="s">
        <v>61</v>
      </c>
      <c r="Q5" s="59"/>
      <c r="R5" s="57" t="s">
        <v>58</v>
      </c>
      <c r="S5" s="57" t="s">
        <v>65</v>
      </c>
      <c r="T5" s="57" t="s">
        <v>225</v>
      </c>
      <c r="U5" s="57" t="s">
        <v>67</v>
      </c>
      <c r="V5" s="57" t="s">
        <v>68</v>
      </c>
      <c r="W5" s="57" t="s">
        <v>69</v>
      </c>
    </row>
    <row r="6" ht="21" customHeight="1" spans="1:23">
      <c r="A6" s="198"/>
      <c r="B6" s="198"/>
      <c r="C6" s="198"/>
      <c r="D6" s="198"/>
      <c r="E6" s="198"/>
      <c r="F6" s="198"/>
      <c r="G6" s="198"/>
      <c r="H6" s="198"/>
      <c r="I6" s="79"/>
      <c r="J6" s="201" t="s">
        <v>58</v>
      </c>
      <c r="K6" s="202"/>
      <c r="L6" s="198"/>
      <c r="M6" s="198"/>
      <c r="N6" s="198"/>
      <c r="O6" s="198"/>
      <c r="P6" s="198"/>
      <c r="Q6" s="198"/>
      <c r="R6" s="198"/>
      <c r="S6" s="198"/>
      <c r="T6" s="198"/>
      <c r="U6" s="198"/>
      <c r="V6" s="198"/>
      <c r="W6" s="198"/>
    </row>
    <row r="7" ht="39.75" customHeight="1" spans="1:23">
      <c r="A7" s="61"/>
      <c r="B7" s="63"/>
      <c r="C7" s="61"/>
      <c r="D7" s="61"/>
      <c r="E7" s="62"/>
      <c r="F7" s="62"/>
      <c r="G7" s="62"/>
      <c r="H7" s="62"/>
      <c r="I7" s="82"/>
      <c r="J7" s="21" t="s">
        <v>58</v>
      </c>
      <c r="K7" s="21" t="s">
        <v>311</v>
      </c>
      <c r="L7" s="62"/>
      <c r="M7" s="62"/>
      <c r="N7" s="62"/>
      <c r="O7" s="62"/>
      <c r="P7" s="62"/>
      <c r="Q7" s="62"/>
      <c r="R7" s="62"/>
      <c r="S7" s="62"/>
      <c r="T7" s="62"/>
      <c r="U7" s="63"/>
      <c r="V7" s="62"/>
      <c r="W7" s="62"/>
    </row>
    <row r="8" ht="15" customHeight="1" spans="1:23">
      <c r="A8" s="65">
        <v>1</v>
      </c>
      <c r="B8" s="65">
        <v>2</v>
      </c>
      <c r="C8" s="65">
        <v>3</v>
      </c>
      <c r="D8" s="65">
        <v>4</v>
      </c>
      <c r="E8" s="65">
        <v>5</v>
      </c>
      <c r="F8" s="65">
        <v>6</v>
      </c>
      <c r="G8" s="65">
        <v>7</v>
      </c>
      <c r="H8" s="65">
        <v>8</v>
      </c>
      <c r="I8" s="65">
        <v>9</v>
      </c>
      <c r="J8" s="65">
        <v>10</v>
      </c>
      <c r="K8" s="65">
        <v>11</v>
      </c>
      <c r="L8" s="83">
        <v>12</v>
      </c>
      <c r="M8" s="83">
        <v>13</v>
      </c>
      <c r="N8" s="83">
        <v>14</v>
      </c>
      <c r="O8" s="83">
        <v>15</v>
      </c>
      <c r="P8" s="83">
        <v>16</v>
      </c>
      <c r="Q8" s="83">
        <v>17</v>
      </c>
      <c r="R8" s="83">
        <v>18</v>
      </c>
      <c r="S8" s="83">
        <v>19</v>
      </c>
      <c r="T8" s="83">
        <v>20</v>
      </c>
      <c r="U8" s="65">
        <v>21</v>
      </c>
      <c r="V8" s="83">
        <v>22</v>
      </c>
      <c r="W8" s="65">
        <v>23</v>
      </c>
    </row>
    <row r="9" ht="25" customHeight="1" spans="1:23">
      <c r="A9" s="137" t="s">
        <v>312</v>
      </c>
      <c r="B9" s="137" t="s">
        <v>313</v>
      </c>
      <c r="C9" s="137" t="s">
        <v>314</v>
      </c>
      <c r="D9" s="137" t="s">
        <v>228</v>
      </c>
      <c r="E9" s="137" t="s">
        <v>116</v>
      </c>
      <c r="F9" s="137" t="s">
        <v>117</v>
      </c>
      <c r="G9" s="137" t="s">
        <v>315</v>
      </c>
      <c r="H9" s="137" t="s">
        <v>316</v>
      </c>
      <c r="I9" s="136">
        <v>11964</v>
      </c>
      <c r="J9" s="136">
        <v>11964</v>
      </c>
      <c r="K9" s="136">
        <v>11964</v>
      </c>
      <c r="L9" s="136"/>
      <c r="M9" s="136"/>
      <c r="N9" s="136"/>
      <c r="O9" s="136"/>
      <c r="P9" s="136"/>
      <c r="Q9" s="136"/>
      <c r="R9" s="136"/>
      <c r="S9" s="136"/>
      <c r="T9" s="136"/>
      <c r="U9" s="136"/>
      <c r="V9" s="136"/>
      <c r="W9" s="136"/>
    </row>
    <row r="10" ht="25" customHeight="1" spans="1:23">
      <c r="A10" s="137" t="s">
        <v>317</v>
      </c>
      <c r="B10" s="137" t="s">
        <v>318</v>
      </c>
      <c r="C10" s="137" t="s">
        <v>319</v>
      </c>
      <c r="D10" s="137" t="s">
        <v>228</v>
      </c>
      <c r="E10" s="137" t="s">
        <v>154</v>
      </c>
      <c r="F10" s="137" t="s">
        <v>155</v>
      </c>
      <c r="G10" s="137" t="s">
        <v>267</v>
      </c>
      <c r="H10" s="137" t="s">
        <v>268</v>
      </c>
      <c r="I10" s="136">
        <v>30727.46</v>
      </c>
      <c r="J10" s="136">
        <v>30727.46</v>
      </c>
      <c r="K10" s="136">
        <v>30727.46</v>
      </c>
      <c r="L10" s="136"/>
      <c r="M10" s="136"/>
      <c r="N10" s="136"/>
      <c r="O10" s="136"/>
      <c r="P10" s="136"/>
      <c r="Q10" s="136"/>
      <c r="R10" s="136"/>
      <c r="S10" s="136"/>
      <c r="T10" s="136"/>
      <c r="U10" s="136"/>
      <c r="V10" s="136"/>
      <c r="W10" s="136"/>
    </row>
    <row r="11" ht="25" customHeight="1" spans="1:23">
      <c r="A11" s="137" t="s">
        <v>317</v>
      </c>
      <c r="B11" s="137" t="s">
        <v>320</v>
      </c>
      <c r="C11" s="137" t="s">
        <v>321</v>
      </c>
      <c r="D11" s="137" t="s">
        <v>228</v>
      </c>
      <c r="E11" s="137" t="s">
        <v>134</v>
      </c>
      <c r="F11" s="137" t="s">
        <v>135</v>
      </c>
      <c r="G11" s="137" t="s">
        <v>322</v>
      </c>
      <c r="H11" s="137" t="s">
        <v>323</v>
      </c>
      <c r="I11" s="136">
        <v>1600000</v>
      </c>
      <c r="J11" s="136">
        <v>1600000</v>
      </c>
      <c r="K11" s="136">
        <v>1600000</v>
      </c>
      <c r="L11" s="136"/>
      <c r="M11" s="136"/>
      <c r="N11" s="136"/>
      <c r="O11" s="136"/>
      <c r="P11" s="136"/>
      <c r="Q11" s="136"/>
      <c r="R11" s="136"/>
      <c r="S11" s="136"/>
      <c r="T11" s="136"/>
      <c r="U11" s="136"/>
      <c r="V11" s="136"/>
      <c r="W11" s="136"/>
    </row>
    <row r="12" ht="25" customHeight="1" spans="1:23">
      <c r="A12" s="137" t="s">
        <v>317</v>
      </c>
      <c r="B12" s="137" t="s">
        <v>324</v>
      </c>
      <c r="C12" s="137" t="s">
        <v>325</v>
      </c>
      <c r="D12" s="137" t="s">
        <v>228</v>
      </c>
      <c r="E12" s="137" t="s">
        <v>142</v>
      </c>
      <c r="F12" s="137" t="s">
        <v>143</v>
      </c>
      <c r="G12" s="137" t="s">
        <v>322</v>
      </c>
      <c r="H12" s="137" t="s">
        <v>323</v>
      </c>
      <c r="I12" s="136">
        <v>5700000</v>
      </c>
      <c r="J12" s="136">
        <v>5700000</v>
      </c>
      <c r="K12" s="136">
        <v>5700000</v>
      </c>
      <c r="L12" s="136"/>
      <c r="M12" s="136"/>
      <c r="N12" s="136"/>
      <c r="O12" s="136"/>
      <c r="P12" s="136"/>
      <c r="Q12" s="136"/>
      <c r="R12" s="136"/>
      <c r="S12" s="136"/>
      <c r="T12" s="136"/>
      <c r="U12" s="136"/>
      <c r="V12" s="136"/>
      <c r="W12" s="136"/>
    </row>
    <row r="13" ht="25" customHeight="1" spans="1:23">
      <c r="A13" s="137" t="s">
        <v>317</v>
      </c>
      <c r="B13" s="137" t="s">
        <v>326</v>
      </c>
      <c r="C13" s="137" t="s">
        <v>327</v>
      </c>
      <c r="D13" s="137" t="s">
        <v>228</v>
      </c>
      <c r="E13" s="137" t="s">
        <v>102</v>
      </c>
      <c r="F13" s="137" t="s">
        <v>103</v>
      </c>
      <c r="G13" s="137" t="s">
        <v>328</v>
      </c>
      <c r="H13" s="137" t="s">
        <v>329</v>
      </c>
      <c r="I13" s="136">
        <v>20000000</v>
      </c>
      <c r="J13" s="136">
        <v>20000000</v>
      </c>
      <c r="K13" s="136">
        <v>20000000</v>
      </c>
      <c r="L13" s="136"/>
      <c r="M13" s="136"/>
      <c r="N13" s="136"/>
      <c r="O13" s="136"/>
      <c r="P13" s="136"/>
      <c r="Q13" s="136"/>
      <c r="R13" s="136"/>
      <c r="S13" s="136"/>
      <c r="T13" s="136"/>
      <c r="U13" s="136"/>
      <c r="V13" s="136"/>
      <c r="W13" s="136"/>
    </row>
    <row r="14" ht="25" customHeight="1" spans="1:23">
      <c r="A14" s="137" t="s">
        <v>317</v>
      </c>
      <c r="B14" s="137" t="s">
        <v>330</v>
      </c>
      <c r="C14" s="137" t="s">
        <v>331</v>
      </c>
      <c r="D14" s="137" t="s">
        <v>228</v>
      </c>
      <c r="E14" s="137" t="s">
        <v>154</v>
      </c>
      <c r="F14" s="137" t="s">
        <v>155</v>
      </c>
      <c r="G14" s="137" t="s">
        <v>332</v>
      </c>
      <c r="H14" s="137" t="s">
        <v>333</v>
      </c>
      <c r="I14" s="136">
        <v>191800</v>
      </c>
      <c r="J14" s="136">
        <v>191800</v>
      </c>
      <c r="K14" s="136">
        <v>191800</v>
      </c>
      <c r="L14" s="136"/>
      <c r="M14" s="136"/>
      <c r="N14" s="136"/>
      <c r="O14" s="136"/>
      <c r="P14" s="136"/>
      <c r="Q14" s="136"/>
      <c r="R14" s="136"/>
      <c r="S14" s="136"/>
      <c r="T14" s="136"/>
      <c r="U14" s="136"/>
      <c r="V14" s="136"/>
      <c r="W14" s="136"/>
    </row>
    <row r="15" ht="25" customHeight="1" spans="1:23">
      <c r="A15" s="137" t="s">
        <v>334</v>
      </c>
      <c r="B15" s="137" t="s">
        <v>335</v>
      </c>
      <c r="C15" s="137" t="s">
        <v>336</v>
      </c>
      <c r="D15" s="137" t="s">
        <v>228</v>
      </c>
      <c r="E15" s="137" t="s">
        <v>152</v>
      </c>
      <c r="F15" s="137" t="s">
        <v>153</v>
      </c>
      <c r="G15" s="137" t="s">
        <v>322</v>
      </c>
      <c r="H15" s="137" t="s">
        <v>323</v>
      </c>
      <c r="I15" s="136">
        <v>7000000</v>
      </c>
      <c r="J15" s="136">
        <v>7000000</v>
      </c>
      <c r="K15" s="136">
        <v>7000000</v>
      </c>
      <c r="L15" s="136"/>
      <c r="M15" s="136"/>
      <c r="N15" s="136"/>
      <c r="O15" s="136"/>
      <c r="P15" s="136"/>
      <c r="Q15" s="136"/>
      <c r="R15" s="136"/>
      <c r="S15" s="136"/>
      <c r="T15" s="136"/>
      <c r="U15" s="136"/>
      <c r="V15" s="136"/>
      <c r="W15" s="136"/>
    </row>
    <row r="16" ht="25" customHeight="1" spans="1:23">
      <c r="A16" s="137" t="s">
        <v>334</v>
      </c>
      <c r="B16" s="137" t="s">
        <v>337</v>
      </c>
      <c r="C16" s="137" t="s">
        <v>338</v>
      </c>
      <c r="D16" s="137" t="s">
        <v>228</v>
      </c>
      <c r="E16" s="137" t="s">
        <v>142</v>
      </c>
      <c r="F16" s="137" t="s">
        <v>143</v>
      </c>
      <c r="G16" s="137" t="s">
        <v>322</v>
      </c>
      <c r="H16" s="137" t="s">
        <v>323</v>
      </c>
      <c r="I16" s="136">
        <v>3200000</v>
      </c>
      <c r="J16" s="136">
        <v>3200000</v>
      </c>
      <c r="K16" s="136">
        <v>3200000</v>
      </c>
      <c r="L16" s="136"/>
      <c r="M16" s="136"/>
      <c r="N16" s="136"/>
      <c r="O16" s="136"/>
      <c r="P16" s="136"/>
      <c r="Q16" s="136"/>
      <c r="R16" s="136"/>
      <c r="S16" s="136"/>
      <c r="T16" s="136"/>
      <c r="U16" s="136"/>
      <c r="V16" s="136"/>
      <c r="W16" s="136"/>
    </row>
    <row r="17" ht="25" customHeight="1" spans="1:23">
      <c r="A17" s="137" t="s">
        <v>334</v>
      </c>
      <c r="B17" s="137" t="s">
        <v>339</v>
      </c>
      <c r="C17" s="137" t="s">
        <v>340</v>
      </c>
      <c r="D17" s="137" t="s">
        <v>228</v>
      </c>
      <c r="E17" s="137" t="s">
        <v>146</v>
      </c>
      <c r="F17" s="137" t="s">
        <v>147</v>
      </c>
      <c r="G17" s="137" t="s">
        <v>322</v>
      </c>
      <c r="H17" s="137" t="s">
        <v>323</v>
      </c>
      <c r="I17" s="136">
        <v>5704000</v>
      </c>
      <c r="J17" s="136"/>
      <c r="K17" s="136"/>
      <c r="L17" s="136">
        <v>5704000</v>
      </c>
      <c r="M17" s="136"/>
      <c r="N17" s="136"/>
      <c r="O17" s="136"/>
      <c r="P17" s="136"/>
      <c r="Q17" s="136"/>
      <c r="R17" s="136"/>
      <c r="S17" s="136"/>
      <c r="T17" s="136"/>
      <c r="U17" s="136"/>
      <c r="V17" s="136"/>
      <c r="W17" s="136"/>
    </row>
    <row r="18" ht="25" customHeight="1" spans="1:23">
      <c r="A18" s="137" t="s">
        <v>334</v>
      </c>
      <c r="B18" s="137" t="s">
        <v>341</v>
      </c>
      <c r="C18" s="137" t="s">
        <v>342</v>
      </c>
      <c r="D18" s="137" t="s">
        <v>228</v>
      </c>
      <c r="E18" s="137" t="s">
        <v>134</v>
      </c>
      <c r="F18" s="137" t="s">
        <v>135</v>
      </c>
      <c r="G18" s="137" t="s">
        <v>322</v>
      </c>
      <c r="H18" s="137" t="s">
        <v>323</v>
      </c>
      <c r="I18" s="136">
        <v>4488800</v>
      </c>
      <c r="J18" s="136">
        <v>4488800</v>
      </c>
      <c r="K18" s="136">
        <v>4488800</v>
      </c>
      <c r="L18" s="136"/>
      <c r="M18" s="136"/>
      <c r="N18" s="136"/>
      <c r="O18" s="136"/>
      <c r="P18" s="136"/>
      <c r="Q18" s="136"/>
      <c r="R18" s="136"/>
      <c r="S18" s="136"/>
      <c r="T18" s="136"/>
      <c r="U18" s="136"/>
      <c r="V18" s="136"/>
      <c r="W18" s="136"/>
    </row>
    <row r="19" ht="25" customHeight="1" spans="1:23">
      <c r="A19" s="137" t="s">
        <v>334</v>
      </c>
      <c r="B19" s="137" t="s">
        <v>343</v>
      </c>
      <c r="C19" s="137" t="s">
        <v>344</v>
      </c>
      <c r="D19" s="137" t="s">
        <v>228</v>
      </c>
      <c r="E19" s="137" t="s">
        <v>156</v>
      </c>
      <c r="F19" s="137" t="s">
        <v>157</v>
      </c>
      <c r="G19" s="137" t="s">
        <v>322</v>
      </c>
      <c r="H19" s="137" t="s">
        <v>323</v>
      </c>
      <c r="I19" s="136">
        <v>880000</v>
      </c>
      <c r="J19" s="136">
        <v>880000</v>
      </c>
      <c r="K19" s="136">
        <v>880000</v>
      </c>
      <c r="L19" s="136"/>
      <c r="M19" s="136"/>
      <c r="N19" s="136"/>
      <c r="O19" s="136"/>
      <c r="P19" s="136"/>
      <c r="Q19" s="136"/>
      <c r="R19" s="136"/>
      <c r="S19" s="136"/>
      <c r="T19" s="136"/>
      <c r="U19" s="136"/>
      <c r="V19" s="136"/>
      <c r="W19" s="136"/>
    </row>
    <row r="20" ht="25" customHeight="1" spans="1:23">
      <c r="A20" s="137" t="s">
        <v>334</v>
      </c>
      <c r="B20" s="137" t="s">
        <v>345</v>
      </c>
      <c r="C20" s="137" t="s">
        <v>346</v>
      </c>
      <c r="D20" s="137" t="s">
        <v>228</v>
      </c>
      <c r="E20" s="137" t="s">
        <v>154</v>
      </c>
      <c r="F20" s="137" t="s">
        <v>155</v>
      </c>
      <c r="G20" s="137" t="s">
        <v>347</v>
      </c>
      <c r="H20" s="137" t="s">
        <v>348</v>
      </c>
      <c r="I20" s="136">
        <v>986480</v>
      </c>
      <c r="J20" s="136">
        <v>986480</v>
      </c>
      <c r="K20" s="136">
        <v>986480</v>
      </c>
      <c r="L20" s="136"/>
      <c r="M20" s="136"/>
      <c r="N20" s="136"/>
      <c r="O20" s="136"/>
      <c r="P20" s="136"/>
      <c r="Q20" s="136"/>
      <c r="R20" s="136"/>
      <c r="S20" s="136"/>
      <c r="T20" s="136"/>
      <c r="U20" s="136"/>
      <c r="V20" s="136"/>
      <c r="W20" s="136"/>
    </row>
    <row r="21" ht="25" customHeight="1" spans="1:23">
      <c r="A21" s="137" t="s">
        <v>334</v>
      </c>
      <c r="B21" s="276" t="s">
        <v>349</v>
      </c>
      <c r="C21" s="137" t="s">
        <v>350</v>
      </c>
      <c r="D21" s="137" t="s">
        <v>228</v>
      </c>
      <c r="E21" s="137" t="s">
        <v>154</v>
      </c>
      <c r="F21" s="137" t="s">
        <v>155</v>
      </c>
      <c r="G21" s="22">
        <v>30305</v>
      </c>
      <c r="H21" s="137" t="s">
        <v>351</v>
      </c>
      <c r="I21" s="136">
        <v>32000</v>
      </c>
      <c r="J21" s="136">
        <v>32000</v>
      </c>
      <c r="K21" s="136">
        <v>32000</v>
      </c>
      <c r="L21" s="136"/>
      <c r="M21" s="136"/>
      <c r="N21" s="136"/>
      <c r="O21" s="136"/>
      <c r="P21" s="136"/>
      <c r="Q21" s="136"/>
      <c r="R21" s="136"/>
      <c r="S21" s="136"/>
      <c r="T21" s="136"/>
      <c r="U21" s="136"/>
      <c r="V21" s="136"/>
      <c r="W21" s="136"/>
    </row>
    <row r="22" ht="25" customHeight="1" spans="1:23">
      <c r="A22" s="137" t="s">
        <v>334</v>
      </c>
      <c r="B22" s="137" t="s">
        <v>352</v>
      </c>
      <c r="C22" s="137" t="s">
        <v>353</v>
      </c>
      <c r="D22" s="137" t="s">
        <v>228</v>
      </c>
      <c r="E22" s="137" t="s">
        <v>156</v>
      </c>
      <c r="F22" s="137" t="s">
        <v>157</v>
      </c>
      <c r="G22" s="137" t="s">
        <v>322</v>
      </c>
      <c r="H22" s="137" t="s">
        <v>323</v>
      </c>
      <c r="I22" s="136">
        <v>440000</v>
      </c>
      <c r="J22" s="136">
        <v>440000</v>
      </c>
      <c r="K22" s="136">
        <v>440000</v>
      </c>
      <c r="L22" s="136"/>
      <c r="M22" s="136"/>
      <c r="N22" s="136"/>
      <c r="O22" s="136"/>
      <c r="P22" s="136"/>
      <c r="Q22" s="136"/>
      <c r="R22" s="136"/>
      <c r="S22" s="136"/>
      <c r="T22" s="136"/>
      <c r="U22" s="136"/>
      <c r="V22" s="136"/>
      <c r="W22" s="136"/>
    </row>
    <row r="23" ht="25" customHeight="1" spans="1:23">
      <c r="A23" s="137" t="s">
        <v>334</v>
      </c>
      <c r="B23" s="137" t="s">
        <v>354</v>
      </c>
      <c r="C23" s="137" t="s">
        <v>355</v>
      </c>
      <c r="D23" s="137" t="s">
        <v>228</v>
      </c>
      <c r="E23" s="137" t="s">
        <v>156</v>
      </c>
      <c r="F23" s="137" t="s">
        <v>157</v>
      </c>
      <c r="G23" s="137" t="s">
        <v>322</v>
      </c>
      <c r="H23" s="137" t="s">
        <v>323</v>
      </c>
      <c r="I23" s="136">
        <v>36140000</v>
      </c>
      <c r="J23" s="136">
        <v>36140000</v>
      </c>
      <c r="K23" s="136">
        <v>36140000</v>
      </c>
      <c r="L23" s="136"/>
      <c r="M23" s="136"/>
      <c r="N23" s="136"/>
      <c r="O23" s="136"/>
      <c r="P23" s="136"/>
      <c r="Q23" s="136"/>
      <c r="R23" s="136"/>
      <c r="S23" s="136"/>
      <c r="T23" s="136"/>
      <c r="U23" s="136"/>
      <c r="V23" s="136"/>
      <c r="W23" s="136"/>
    </row>
    <row r="24" ht="25" customHeight="1" spans="1:23">
      <c r="A24" s="137" t="s">
        <v>334</v>
      </c>
      <c r="B24" s="137" t="s">
        <v>356</v>
      </c>
      <c r="C24" s="137" t="s">
        <v>357</v>
      </c>
      <c r="D24" s="137" t="s">
        <v>228</v>
      </c>
      <c r="E24" s="137" t="s">
        <v>156</v>
      </c>
      <c r="F24" s="137" t="s">
        <v>157</v>
      </c>
      <c r="G24" s="137" t="s">
        <v>322</v>
      </c>
      <c r="H24" s="137" t="s">
        <v>323</v>
      </c>
      <c r="I24" s="136">
        <v>1243700</v>
      </c>
      <c r="J24" s="136">
        <v>1243700</v>
      </c>
      <c r="K24" s="136">
        <v>1243700</v>
      </c>
      <c r="L24" s="136"/>
      <c r="M24" s="136"/>
      <c r="N24" s="136"/>
      <c r="O24" s="136"/>
      <c r="P24" s="136"/>
      <c r="Q24" s="136"/>
      <c r="R24" s="136"/>
      <c r="S24" s="136"/>
      <c r="T24" s="136"/>
      <c r="U24" s="136"/>
      <c r="V24" s="136"/>
      <c r="W24" s="136"/>
    </row>
    <row r="25" ht="25" customHeight="1" spans="1:23">
      <c r="A25" s="137" t="s">
        <v>334</v>
      </c>
      <c r="B25" s="137" t="s">
        <v>358</v>
      </c>
      <c r="C25" s="137" t="s">
        <v>359</v>
      </c>
      <c r="D25" s="137" t="s">
        <v>228</v>
      </c>
      <c r="E25" s="137" t="s">
        <v>156</v>
      </c>
      <c r="F25" s="137" t="s">
        <v>157</v>
      </c>
      <c r="G25" s="137" t="s">
        <v>322</v>
      </c>
      <c r="H25" s="137" t="s">
        <v>323</v>
      </c>
      <c r="I25" s="136">
        <v>10200000</v>
      </c>
      <c r="J25" s="136">
        <v>10200000</v>
      </c>
      <c r="K25" s="136">
        <v>10200000</v>
      </c>
      <c r="L25" s="136"/>
      <c r="M25" s="136"/>
      <c r="N25" s="136"/>
      <c r="O25" s="136"/>
      <c r="P25" s="136"/>
      <c r="Q25" s="136"/>
      <c r="R25" s="136"/>
      <c r="S25" s="136"/>
      <c r="T25" s="136"/>
      <c r="U25" s="136"/>
      <c r="V25" s="136"/>
      <c r="W25" s="136"/>
    </row>
    <row r="26" ht="25" customHeight="1" spans="1:23">
      <c r="A26" s="137" t="s">
        <v>334</v>
      </c>
      <c r="B26" s="137" t="s">
        <v>360</v>
      </c>
      <c r="C26" s="137" t="s">
        <v>361</v>
      </c>
      <c r="D26" s="137" t="s">
        <v>228</v>
      </c>
      <c r="E26" s="137" t="s">
        <v>142</v>
      </c>
      <c r="F26" s="137" t="s">
        <v>143</v>
      </c>
      <c r="G26" s="137" t="s">
        <v>322</v>
      </c>
      <c r="H26" s="137" t="s">
        <v>323</v>
      </c>
      <c r="I26" s="136">
        <v>818200</v>
      </c>
      <c r="J26" s="136">
        <v>818200</v>
      </c>
      <c r="K26" s="136">
        <v>818200</v>
      </c>
      <c r="L26" s="136"/>
      <c r="M26" s="136"/>
      <c r="N26" s="136"/>
      <c r="O26" s="136"/>
      <c r="P26" s="136"/>
      <c r="Q26" s="136"/>
      <c r="R26" s="136"/>
      <c r="S26" s="136"/>
      <c r="T26" s="136"/>
      <c r="U26" s="136"/>
      <c r="V26" s="136"/>
      <c r="W26" s="136"/>
    </row>
    <row r="27" ht="25" customHeight="1" spans="1:23">
      <c r="A27" s="203" t="s">
        <v>200</v>
      </c>
      <c r="B27" s="204"/>
      <c r="C27" s="204"/>
      <c r="D27" s="204"/>
      <c r="E27" s="204"/>
      <c r="F27" s="204"/>
      <c r="G27" s="204"/>
      <c r="H27" s="205"/>
      <c r="I27" s="136">
        <v>98667671.46</v>
      </c>
      <c r="J27" s="136">
        <v>92963671.46</v>
      </c>
      <c r="K27" s="136">
        <v>92963671.46</v>
      </c>
      <c r="L27" s="136">
        <v>5704000</v>
      </c>
      <c r="M27" s="136"/>
      <c r="N27" s="136"/>
      <c r="O27" s="136"/>
      <c r="P27" s="136"/>
      <c r="Q27" s="136"/>
      <c r="R27" s="136"/>
      <c r="S27" s="136"/>
      <c r="T27" s="136"/>
      <c r="U27" s="136"/>
      <c r="V27" s="136"/>
      <c r="W27" s="136"/>
    </row>
  </sheetData>
  <mergeCells count="28">
    <mergeCell ref="A2:W2"/>
    <mergeCell ref="A3:H3"/>
    <mergeCell ref="J4:M4"/>
    <mergeCell ref="N4:P4"/>
    <mergeCell ref="R4:W4"/>
    <mergeCell ref="A27:H2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1"/>
  <sheetViews>
    <sheetView showZeros="0" topLeftCell="A69" workbookViewId="0">
      <selection activeCell="B114" sqref="B114"/>
    </sheetView>
  </sheetViews>
  <sheetFormatPr defaultColWidth="9.13888888888889" defaultRowHeight="12" customHeight="1"/>
  <cols>
    <col min="1" max="1" width="34.287037037037" customWidth="1"/>
    <col min="2" max="2" width="29" customWidth="1"/>
    <col min="3" max="5" width="23.5740740740741" customWidth="1"/>
    <col min="6" max="6" width="11.287037037037" customWidth="1"/>
    <col min="7" max="7" width="25.1388888888889" customWidth="1"/>
    <col min="8" max="8" width="15.5740740740741" customWidth="1"/>
    <col min="9" max="9" width="13.4259259259259" customWidth="1"/>
    <col min="10" max="10" width="18.8518518518519" customWidth="1"/>
  </cols>
  <sheetData>
    <row r="1" ht="18" customHeight="1" spans="1:10">
      <c r="J1" s="50" t="s">
        <v>362</v>
      </c>
    </row>
    <row r="2" ht="39.75" customHeight="1" spans="1:10">
      <c r="A2" s="119" t="str">
        <f>"2026"&amp;"年部门项目支出绩效目标表"</f>
        <v>2026年部门项目支出绩效目标表</v>
      </c>
      <c r="B2" s="51"/>
      <c r="C2" s="51"/>
      <c r="D2" s="51"/>
      <c r="E2" s="51"/>
      <c r="F2" s="120"/>
      <c r="G2" s="51"/>
      <c r="H2" s="120"/>
      <c r="I2" s="120"/>
      <c r="J2" s="51"/>
    </row>
    <row r="3" ht="17.25" customHeight="1" spans="1:10">
      <c r="A3" s="52" t="s">
        <v>1</v>
      </c>
    </row>
    <row r="4" ht="44.25" customHeight="1" spans="1:10">
      <c r="A4" s="21" t="s">
        <v>212</v>
      </c>
      <c r="B4" s="21" t="s">
        <v>363</v>
      </c>
      <c r="C4" s="21" t="s">
        <v>364</v>
      </c>
      <c r="D4" s="21" t="s">
        <v>365</v>
      </c>
      <c r="E4" s="21" t="s">
        <v>366</v>
      </c>
      <c r="F4" s="121" t="s">
        <v>367</v>
      </c>
      <c r="G4" s="21" t="s">
        <v>368</v>
      </c>
      <c r="H4" s="121" t="s">
        <v>369</v>
      </c>
      <c r="I4" s="121" t="s">
        <v>370</v>
      </c>
      <c r="J4" s="21" t="s">
        <v>371</v>
      </c>
    </row>
    <row r="5" ht="18.75" customHeight="1" spans="1:10">
      <c r="A5" s="193">
        <v>1</v>
      </c>
      <c r="B5" s="193">
        <v>2</v>
      </c>
      <c r="C5" s="193">
        <v>3</v>
      </c>
      <c r="D5" s="193">
        <v>4</v>
      </c>
      <c r="E5" s="193">
        <v>5</v>
      </c>
      <c r="F5" s="83">
        <v>6</v>
      </c>
      <c r="G5" s="193">
        <v>7</v>
      </c>
      <c r="H5" s="83">
        <v>8</v>
      </c>
      <c r="I5" s="83">
        <v>9</v>
      </c>
      <c r="J5" s="193">
        <v>10</v>
      </c>
    </row>
    <row r="6" s="73" customFormat="1" ht="42" customHeight="1" spans="1:10">
      <c r="A6" s="84" t="s">
        <v>228</v>
      </c>
      <c r="B6" s="122"/>
      <c r="C6" s="122"/>
      <c r="D6" s="122"/>
      <c r="E6" s="110"/>
      <c r="F6" s="123"/>
      <c r="G6" s="110"/>
      <c r="H6" s="123"/>
      <c r="I6" s="123"/>
      <c r="J6" s="110"/>
    </row>
    <row r="7" s="73" customFormat="1" ht="42" customHeight="1" spans="1:10">
      <c r="A7" s="194" t="s">
        <v>355</v>
      </c>
      <c r="B7" s="45" t="s">
        <v>372</v>
      </c>
      <c r="C7" s="45" t="s">
        <v>373</v>
      </c>
      <c r="D7" s="45" t="s">
        <v>374</v>
      </c>
      <c r="E7" s="84" t="s">
        <v>375</v>
      </c>
      <c r="F7" s="45" t="s">
        <v>376</v>
      </c>
      <c r="G7" s="84" t="s">
        <v>377</v>
      </c>
      <c r="H7" s="45" t="s">
        <v>378</v>
      </c>
      <c r="I7" s="45" t="s">
        <v>379</v>
      </c>
      <c r="J7" s="84" t="s">
        <v>380</v>
      </c>
    </row>
    <row r="8" s="73" customFormat="1" ht="42" customHeight="1" spans="1:10">
      <c r="A8" s="194" t="s">
        <v>355</v>
      </c>
      <c r="B8" s="45" t="s">
        <v>372</v>
      </c>
      <c r="C8" s="45" t="s">
        <v>373</v>
      </c>
      <c r="D8" s="45" t="s">
        <v>374</v>
      </c>
      <c r="E8" s="84" t="s">
        <v>381</v>
      </c>
      <c r="F8" s="45" t="s">
        <v>376</v>
      </c>
      <c r="G8" s="84" t="s">
        <v>382</v>
      </c>
      <c r="H8" s="45" t="s">
        <v>383</v>
      </c>
      <c r="I8" s="45" t="s">
        <v>379</v>
      </c>
      <c r="J8" s="84" t="s">
        <v>384</v>
      </c>
    </row>
    <row r="9" s="73" customFormat="1" ht="42" customHeight="1" spans="1:10">
      <c r="A9" s="194" t="s">
        <v>355</v>
      </c>
      <c r="B9" s="45" t="s">
        <v>372</v>
      </c>
      <c r="C9" s="45" t="s">
        <v>373</v>
      </c>
      <c r="D9" s="45" t="s">
        <v>374</v>
      </c>
      <c r="E9" s="84" t="s">
        <v>385</v>
      </c>
      <c r="F9" s="45" t="s">
        <v>376</v>
      </c>
      <c r="G9" s="84" t="s">
        <v>386</v>
      </c>
      <c r="H9" s="45" t="s">
        <v>387</v>
      </c>
      <c r="I9" s="45" t="s">
        <v>379</v>
      </c>
      <c r="J9" s="84" t="s">
        <v>385</v>
      </c>
    </row>
    <row r="10" s="73" customFormat="1" ht="42" customHeight="1" spans="1:10">
      <c r="A10" s="194" t="s">
        <v>355</v>
      </c>
      <c r="B10" s="45" t="s">
        <v>372</v>
      </c>
      <c r="C10" s="45" t="s">
        <v>373</v>
      </c>
      <c r="D10" s="45" t="s">
        <v>388</v>
      </c>
      <c r="E10" s="84" t="s">
        <v>389</v>
      </c>
      <c r="F10" s="45" t="s">
        <v>390</v>
      </c>
      <c r="G10" s="84" t="s">
        <v>391</v>
      </c>
      <c r="H10" s="45" t="s">
        <v>392</v>
      </c>
      <c r="I10" s="45" t="s">
        <v>393</v>
      </c>
      <c r="J10" s="84" t="s">
        <v>389</v>
      </c>
    </row>
    <row r="11" s="73" customFormat="1" ht="42" customHeight="1" spans="1:10">
      <c r="A11" s="194" t="s">
        <v>355</v>
      </c>
      <c r="B11" s="45" t="s">
        <v>372</v>
      </c>
      <c r="C11" s="45" t="s">
        <v>373</v>
      </c>
      <c r="D11" s="45" t="s">
        <v>394</v>
      </c>
      <c r="E11" s="84" t="s">
        <v>395</v>
      </c>
      <c r="F11" s="45" t="s">
        <v>390</v>
      </c>
      <c r="G11" s="84" t="s">
        <v>391</v>
      </c>
      <c r="H11" s="45" t="s">
        <v>392</v>
      </c>
      <c r="I11" s="45" t="s">
        <v>393</v>
      </c>
      <c r="J11" s="84" t="s">
        <v>395</v>
      </c>
    </row>
    <row r="12" s="73" customFormat="1" ht="42" customHeight="1" spans="1:10">
      <c r="A12" s="194" t="s">
        <v>355</v>
      </c>
      <c r="B12" s="45" t="s">
        <v>372</v>
      </c>
      <c r="C12" s="45" t="s">
        <v>396</v>
      </c>
      <c r="D12" s="45" t="s">
        <v>397</v>
      </c>
      <c r="E12" s="84" t="s">
        <v>398</v>
      </c>
      <c r="F12" s="45" t="s">
        <v>390</v>
      </c>
      <c r="G12" s="84" t="s">
        <v>399</v>
      </c>
      <c r="H12" s="45"/>
      <c r="I12" s="45" t="s">
        <v>393</v>
      </c>
      <c r="J12" s="84" t="s">
        <v>398</v>
      </c>
    </row>
    <row r="13" s="73" customFormat="1" ht="42" customHeight="1" spans="1:10">
      <c r="A13" s="194" t="s">
        <v>355</v>
      </c>
      <c r="B13" s="45" t="s">
        <v>372</v>
      </c>
      <c r="C13" s="45" t="s">
        <v>400</v>
      </c>
      <c r="D13" s="45" t="s">
        <v>401</v>
      </c>
      <c r="E13" s="84" t="s">
        <v>402</v>
      </c>
      <c r="F13" s="45" t="s">
        <v>390</v>
      </c>
      <c r="G13" s="84" t="s">
        <v>403</v>
      </c>
      <c r="H13" s="45" t="s">
        <v>392</v>
      </c>
      <c r="I13" s="45" t="s">
        <v>393</v>
      </c>
      <c r="J13" s="84" t="s">
        <v>402</v>
      </c>
    </row>
    <row r="14" s="73" customFormat="1" ht="42" customHeight="1" spans="1:10">
      <c r="A14" s="194" t="s">
        <v>342</v>
      </c>
      <c r="B14" s="45" t="s">
        <v>404</v>
      </c>
      <c r="C14" s="45" t="s">
        <v>373</v>
      </c>
      <c r="D14" s="45" t="s">
        <v>374</v>
      </c>
      <c r="E14" s="84" t="s">
        <v>405</v>
      </c>
      <c r="F14" s="45" t="s">
        <v>390</v>
      </c>
      <c r="G14" s="84" t="s">
        <v>406</v>
      </c>
      <c r="H14" s="45" t="s">
        <v>407</v>
      </c>
      <c r="I14" s="45" t="s">
        <v>379</v>
      </c>
      <c r="J14" s="84" t="s">
        <v>408</v>
      </c>
    </row>
    <row r="15" s="73" customFormat="1" ht="42" customHeight="1" spans="1:10">
      <c r="A15" s="194" t="s">
        <v>342</v>
      </c>
      <c r="B15" s="45" t="s">
        <v>404</v>
      </c>
      <c r="C15" s="45" t="s">
        <v>373</v>
      </c>
      <c r="D15" s="45" t="s">
        <v>388</v>
      </c>
      <c r="E15" s="84" t="s">
        <v>409</v>
      </c>
      <c r="F15" s="45" t="s">
        <v>376</v>
      </c>
      <c r="G15" s="84" t="s">
        <v>410</v>
      </c>
      <c r="H15" s="45" t="s">
        <v>411</v>
      </c>
      <c r="I15" s="45" t="s">
        <v>379</v>
      </c>
      <c r="J15" s="84" t="s">
        <v>412</v>
      </c>
    </row>
    <row r="16" s="73" customFormat="1" ht="42" customHeight="1" spans="1:10">
      <c r="A16" s="194" t="s">
        <v>342</v>
      </c>
      <c r="B16" s="45" t="s">
        <v>404</v>
      </c>
      <c r="C16" s="45" t="s">
        <v>373</v>
      </c>
      <c r="D16" s="45" t="s">
        <v>394</v>
      </c>
      <c r="E16" s="84" t="s">
        <v>413</v>
      </c>
      <c r="F16" s="45" t="s">
        <v>376</v>
      </c>
      <c r="G16" s="84" t="s">
        <v>414</v>
      </c>
      <c r="H16" s="45" t="s">
        <v>392</v>
      </c>
      <c r="I16" s="45" t="s">
        <v>379</v>
      </c>
      <c r="J16" s="84" t="s">
        <v>415</v>
      </c>
    </row>
    <row r="17" s="73" customFormat="1" ht="42" customHeight="1" spans="1:10">
      <c r="A17" s="194" t="s">
        <v>342</v>
      </c>
      <c r="B17" s="45" t="s">
        <v>404</v>
      </c>
      <c r="C17" s="45" t="s">
        <v>396</v>
      </c>
      <c r="D17" s="45" t="s">
        <v>397</v>
      </c>
      <c r="E17" s="84" t="s">
        <v>416</v>
      </c>
      <c r="F17" s="45" t="s">
        <v>390</v>
      </c>
      <c r="G17" s="84" t="s">
        <v>399</v>
      </c>
      <c r="H17" s="45" t="s">
        <v>392</v>
      </c>
      <c r="I17" s="45" t="s">
        <v>393</v>
      </c>
      <c r="J17" s="84" t="s">
        <v>417</v>
      </c>
    </row>
    <row r="18" s="73" customFormat="1" ht="42" customHeight="1" spans="1:10">
      <c r="A18" s="194" t="s">
        <v>342</v>
      </c>
      <c r="B18" s="45" t="s">
        <v>404</v>
      </c>
      <c r="C18" s="45" t="s">
        <v>400</v>
      </c>
      <c r="D18" s="45" t="s">
        <v>401</v>
      </c>
      <c r="E18" s="84" t="s">
        <v>401</v>
      </c>
      <c r="F18" s="45" t="s">
        <v>376</v>
      </c>
      <c r="G18" s="84" t="s">
        <v>414</v>
      </c>
      <c r="H18" s="45" t="s">
        <v>392</v>
      </c>
      <c r="I18" s="45" t="s">
        <v>379</v>
      </c>
      <c r="J18" s="84" t="s">
        <v>401</v>
      </c>
    </row>
    <row r="19" s="73" customFormat="1" ht="42" customHeight="1" spans="1:10">
      <c r="A19" s="194" t="s">
        <v>342</v>
      </c>
      <c r="B19" s="45" t="s">
        <v>404</v>
      </c>
      <c r="C19" s="45" t="s">
        <v>418</v>
      </c>
      <c r="D19" s="45" t="s">
        <v>419</v>
      </c>
      <c r="E19" s="84" t="s">
        <v>420</v>
      </c>
      <c r="F19" s="45" t="s">
        <v>390</v>
      </c>
      <c r="G19" s="84" t="s">
        <v>421</v>
      </c>
      <c r="H19" s="45" t="s">
        <v>422</v>
      </c>
      <c r="I19" s="45" t="s">
        <v>379</v>
      </c>
      <c r="J19" s="84" t="s">
        <v>420</v>
      </c>
    </row>
    <row r="20" s="73" customFormat="1" ht="42" customHeight="1" spans="1:10">
      <c r="A20" s="194" t="s">
        <v>342</v>
      </c>
      <c r="B20" s="45" t="s">
        <v>404</v>
      </c>
      <c r="C20" s="45" t="s">
        <v>418</v>
      </c>
      <c r="D20" s="45" t="s">
        <v>423</v>
      </c>
      <c r="E20" s="84" t="s">
        <v>424</v>
      </c>
      <c r="F20" s="45" t="s">
        <v>376</v>
      </c>
      <c r="G20" s="84" t="s">
        <v>414</v>
      </c>
      <c r="H20" s="45" t="s">
        <v>392</v>
      </c>
      <c r="I20" s="45" t="s">
        <v>379</v>
      </c>
      <c r="J20" s="84" t="s">
        <v>424</v>
      </c>
    </row>
    <row r="21" s="73" customFormat="1" ht="42" customHeight="1" spans="1:10">
      <c r="A21" s="194" t="s">
        <v>344</v>
      </c>
      <c r="B21" s="45" t="s">
        <v>425</v>
      </c>
      <c r="C21" s="45" t="s">
        <v>373</v>
      </c>
      <c r="D21" s="45" t="s">
        <v>374</v>
      </c>
      <c r="E21" s="84" t="s">
        <v>375</v>
      </c>
      <c r="F21" s="45" t="s">
        <v>376</v>
      </c>
      <c r="G21" s="84" t="s">
        <v>426</v>
      </c>
      <c r="H21" s="45" t="s">
        <v>378</v>
      </c>
      <c r="I21" s="45" t="s">
        <v>379</v>
      </c>
      <c r="J21" s="84" t="s">
        <v>380</v>
      </c>
    </row>
    <row r="22" s="73" customFormat="1" ht="42" customHeight="1" spans="1:10">
      <c r="A22" s="194" t="s">
        <v>344</v>
      </c>
      <c r="B22" s="45" t="s">
        <v>425</v>
      </c>
      <c r="C22" s="45" t="s">
        <v>373</v>
      </c>
      <c r="D22" s="45" t="s">
        <v>374</v>
      </c>
      <c r="E22" s="84" t="s">
        <v>381</v>
      </c>
      <c r="F22" s="45" t="s">
        <v>376</v>
      </c>
      <c r="G22" s="84" t="s">
        <v>427</v>
      </c>
      <c r="H22" s="45" t="s">
        <v>383</v>
      </c>
      <c r="I22" s="45" t="s">
        <v>379</v>
      </c>
      <c r="J22" s="84" t="s">
        <v>384</v>
      </c>
    </row>
    <row r="23" s="73" customFormat="1" ht="42" customHeight="1" spans="1:10">
      <c r="A23" s="194" t="s">
        <v>344</v>
      </c>
      <c r="B23" s="45" t="s">
        <v>425</v>
      </c>
      <c r="C23" s="45" t="s">
        <v>373</v>
      </c>
      <c r="D23" s="45" t="s">
        <v>374</v>
      </c>
      <c r="E23" s="84" t="s">
        <v>428</v>
      </c>
      <c r="F23" s="45" t="s">
        <v>376</v>
      </c>
      <c r="G23" s="84" t="s">
        <v>429</v>
      </c>
      <c r="H23" s="45" t="s">
        <v>430</v>
      </c>
      <c r="I23" s="45" t="s">
        <v>379</v>
      </c>
      <c r="J23" s="84" t="s">
        <v>431</v>
      </c>
    </row>
    <row r="24" s="73" customFormat="1" ht="42" customHeight="1" spans="1:10">
      <c r="A24" s="194" t="s">
        <v>344</v>
      </c>
      <c r="B24" s="45" t="s">
        <v>425</v>
      </c>
      <c r="C24" s="45" t="s">
        <v>373</v>
      </c>
      <c r="D24" s="45" t="s">
        <v>374</v>
      </c>
      <c r="E24" s="84" t="s">
        <v>385</v>
      </c>
      <c r="F24" s="45" t="s">
        <v>376</v>
      </c>
      <c r="G24" s="84" t="s">
        <v>432</v>
      </c>
      <c r="H24" s="45" t="s">
        <v>387</v>
      </c>
      <c r="I24" s="45" t="s">
        <v>379</v>
      </c>
      <c r="J24" s="84" t="s">
        <v>385</v>
      </c>
    </row>
    <row r="25" s="73" customFormat="1" ht="42" customHeight="1" spans="1:10">
      <c r="A25" s="194" t="s">
        <v>344</v>
      </c>
      <c r="B25" s="45" t="s">
        <v>425</v>
      </c>
      <c r="C25" s="45" t="s">
        <v>373</v>
      </c>
      <c r="D25" s="45" t="s">
        <v>388</v>
      </c>
      <c r="E25" s="84" t="s">
        <v>389</v>
      </c>
      <c r="F25" s="45" t="s">
        <v>390</v>
      </c>
      <c r="G25" s="84" t="s">
        <v>391</v>
      </c>
      <c r="H25" s="45" t="s">
        <v>392</v>
      </c>
      <c r="I25" s="45" t="s">
        <v>393</v>
      </c>
      <c r="J25" s="84" t="s">
        <v>389</v>
      </c>
    </row>
    <row r="26" s="73" customFormat="1" ht="42" customHeight="1" spans="1:10">
      <c r="A26" s="194" t="s">
        <v>344</v>
      </c>
      <c r="B26" s="45" t="s">
        <v>425</v>
      </c>
      <c r="C26" s="45" t="s">
        <v>373</v>
      </c>
      <c r="D26" s="45" t="s">
        <v>394</v>
      </c>
      <c r="E26" s="84" t="s">
        <v>433</v>
      </c>
      <c r="F26" s="45" t="s">
        <v>390</v>
      </c>
      <c r="G26" s="84" t="s">
        <v>391</v>
      </c>
      <c r="H26" s="45" t="s">
        <v>392</v>
      </c>
      <c r="I26" s="45" t="s">
        <v>393</v>
      </c>
      <c r="J26" s="84" t="s">
        <v>433</v>
      </c>
    </row>
    <row r="27" s="73" customFormat="1" ht="42" customHeight="1" spans="1:10">
      <c r="A27" s="194" t="s">
        <v>344</v>
      </c>
      <c r="B27" s="45" t="s">
        <v>425</v>
      </c>
      <c r="C27" s="45" t="s">
        <v>396</v>
      </c>
      <c r="D27" s="45" t="s">
        <v>397</v>
      </c>
      <c r="E27" s="84" t="s">
        <v>434</v>
      </c>
      <c r="F27" s="45" t="s">
        <v>390</v>
      </c>
      <c r="G27" s="84" t="s">
        <v>399</v>
      </c>
      <c r="H27" s="45"/>
      <c r="I27" s="45" t="s">
        <v>393</v>
      </c>
      <c r="J27" s="84" t="s">
        <v>434</v>
      </c>
    </row>
    <row r="28" s="73" customFormat="1" ht="42" customHeight="1" spans="1:10">
      <c r="A28" s="194" t="s">
        <v>344</v>
      </c>
      <c r="B28" s="45" t="s">
        <v>425</v>
      </c>
      <c r="C28" s="45" t="s">
        <v>400</v>
      </c>
      <c r="D28" s="45" t="s">
        <v>401</v>
      </c>
      <c r="E28" s="84" t="s">
        <v>402</v>
      </c>
      <c r="F28" s="45" t="s">
        <v>376</v>
      </c>
      <c r="G28" s="84" t="s">
        <v>403</v>
      </c>
      <c r="H28" s="45" t="s">
        <v>392</v>
      </c>
      <c r="I28" s="45" t="s">
        <v>393</v>
      </c>
      <c r="J28" s="84" t="s">
        <v>402</v>
      </c>
    </row>
    <row r="29" s="73" customFormat="1" ht="42" customHeight="1" spans="1:10">
      <c r="A29" s="194" t="s">
        <v>327</v>
      </c>
      <c r="B29" s="45" t="s">
        <v>435</v>
      </c>
      <c r="C29" s="45" t="s">
        <v>373</v>
      </c>
      <c r="D29" s="45" t="s">
        <v>374</v>
      </c>
      <c r="E29" s="84" t="s">
        <v>436</v>
      </c>
      <c r="F29" s="45" t="s">
        <v>390</v>
      </c>
      <c r="G29" s="84" t="s">
        <v>84</v>
      </c>
      <c r="H29" s="45" t="s">
        <v>437</v>
      </c>
      <c r="I29" s="45" t="s">
        <v>379</v>
      </c>
      <c r="J29" s="84" t="s">
        <v>438</v>
      </c>
    </row>
    <row r="30" s="73" customFormat="1" ht="42" customHeight="1" spans="1:10">
      <c r="A30" s="194" t="s">
        <v>327</v>
      </c>
      <c r="B30" s="45" t="s">
        <v>435</v>
      </c>
      <c r="C30" s="45" t="s">
        <v>373</v>
      </c>
      <c r="D30" s="45" t="s">
        <v>388</v>
      </c>
      <c r="E30" s="84" t="s">
        <v>439</v>
      </c>
      <c r="F30" s="45" t="s">
        <v>390</v>
      </c>
      <c r="G30" s="84" t="s">
        <v>391</v>
      </c>
      <c r="H30" s="45" t="s">
        <v>392</v>
      </c>
      <c r="I30" s="45" t="s">
        <v>393</v>
      </c>
      <c r="J30" s="84" t="s">
        <v>440</v>
      </c>
    </row>
    <row r="31" s="73" customFormat="1" ht="42" customHeight="1" spans="1:10">
      <c r="A31" s="194" t="s">
        <v>327</v>
      </c>
      <c r="B31" s="45" t="s">
        <v>435</v>
      </c>
      <c r="C31" s="45" t="s">
        <v>396</v>
      </c>
      <c r="D31" s="45" t="s">
        <v>397</v>
      </c>
      <c r="E31" s="84" t="s">
        <v>441</v>
      </c>
      <c r="F31" s="45" t="s">
        <v>390</v>
      </c>
      <c r="G31" s="84" t="s">
        <v>391</v>
      </c>
      <c r="H31" s="45" t="s">
        <v>392</v>
      </c>
      <c r="I31" s="45" t="s">
        <v>379</v>
      </c>
      <c r="J31" s="84" t="s">
        <v>442</v>
      </c>
    </row>
    <row r="32" s="73" customFormat="1" ht="42" customHeight="1" spans="1:10">
      <c r="A32" s="194" t="s">
        <v>327</v>
      </c>
      <c r="B32" s="45" t="s">
        <v>435</v>
      </c>
      <c r="C32" s="45" t="s">
        <v>400</v>
      </c>
      <c r="D32" s="45" t="s">
        <v>401</v>
      </c>
      <c r="E32" s="84" t="s">
        <v>401</v>
      </c>
      <c r="F32" s="45" t="s">
        <v>376</v>
      </c>
      <c r="G32" s="84" t="s">
        <v>403</v>
      </c>
      <c r="H32" s="45" t="s">
        <v>392</v>
      </c>
      <c r="I32" s="45" t="s">
        <v>379</v>
      </c>
      <c r="J32" s="84" t="s">
        <v>401</v>
      </c>
    </row>
    <row r="33" s="73" customFormat="1" ht="42" customHeight="1" spans="1:10">
      <c r="A33" s="194" t="s">
        <v>340</v>
      </c>
      <c r="B33" s="45" t="s">
        <v>443</v>
      </c>
      <c r="C33" s="45" t="s">
        <v>373</v>
      </c>
      <c r="D33" s="45" t="s">
        <v>374</v>
      </c>
      <c r="E33" s="84" t="s">
        <v>405</v>
      </c>
      <c r="F33" s="45" t="s">
        <v>390</v>
      </c>
      <c r="G33" s="84" t="s">
        <v>444</v>
      </c>
      <c r="H33" s="45" t="s">
        <v>407</v>
      </c>
      <c r="I33" s="45" t="s">
        <v>379</v>
      </c>
      <c r="J33" s="84" t="s">
        <v>408</v>
      </c>
    </row>
    <row r="34" s="73" customFormat="1" ht="42" customHeight="1" spans="1:10">
      <c r="A34" s="194" t="s">
        <v>340</v>
      </c>
      <c r="B34" s="45" t="s">
        <v>443</v>
      </c>
      <c r="C34" s="45" t="s">
        <v>373</v>
      </c>
      <c r="D34" s="45" t="s">
        <v>388</v>
      </c>
      <c r="E34" s="84" t="s">
        <v>409</v>
      </c>
      <c r="F34" s="45" t="s">
        <v>376</v>
      </c>
      <c r="G34" s="84" t="s">
        <v>410</v>
      </c>
      <c r="H34" s="45" t="s">
        <v>411</v>
      </c>
      <c r="I34" s="45" t="s">
        <v>379</v>
      </c>
      <c r="J34" s="84" t="s">
        <v>412</v>
      </c>
    </row>
    <row r="35" s="73" customFormat="1" ht="42" customHeight="1" spans="1:10">
      <c r="A35" s="194" t="s">
        <v>340</v>
      </c>
      <c r="B35" s="45" t="s">
        <v>443</v>
      </c>
      <c r="C35" s="45" t="s">
        <v>373</v>
      </c>
      <c r="D35" s="45" t="s">
        <v>394</v>
      </c>
      <c r="E35" s="84" t="s">
        <v>413</v>
      </c>
      <c r="F35" s="45" t="s">
        <v>376</v>
      </c>
      <c r="G35" s="84" t="s">
        <v>414</v>
      </c>
      <c r="H35" s="45" t="s">
        <v>392</v>
      </c>
      <c r="I35" s="45" t="s">
        <v>379</v>
      </c>
      <c r="J35" s="84" t="s">
        <v>445</v>
      </c>
    </row>
    <row r="36" s="73" customFormat="1" ht="42" customHeight="1" spans="1:10">
      <c r="A36" s="194" t="s">
        <v>340</v>
      </c>
      <c r="B36" s="45" t="s">
        <v>443</v>
      </c>
      <c r="C36" s="45" t="s">
        <v>396</v>
      </c>
      <c r="D36" s="45" t="s">
        <v>397</v>
      </c>
      <c r="E36" s="84" t="s">
        <v>416</v>
      </c>
      <c r="F36" s="45" t="s">
        <v>390</v>
      </c>
      <c r="G36" s="84" t="s">
        <v>399</v>
      </c>
      <c r="H36" s="45"/>
      <c r="I36" s="45" t="s">
        <v>393</v>
      </c>
      <c r="J36" s="84" t="s">
        <v>446</v>
      </c>
    </row>
    <row r="37" s="73" customFormat="1" ht="42" customHeight="1" spans="1:10">
      <c r="A37" s="194" t="s">
        <v>340</v>
      </c>
      <c r="B37" s="45" t="s">
        <v>443</v>
      </c>
      <c r="C37" s="45" t="s">
        <v>396</v>
      </c>
      <c r="D37" s="45" t="s">
        <v>447</v>
      </c>
      <c r="E37" s="84" t="s">
        <v>424</v>
      </c>
      <c r="F37" s="45" t="s">
        <v>376</v>
      </c>
      <c r="G37" s="84" t="s">
        <v>414</v>
      </c>
      <c r="H37" s="45" t="s">
        <v>392</v>
      </c>
      <c r="I37" s="45" t="s">
        <v>379</v>
      </c>
      <c r="J37" s="84" t="s">
        <v>424</v>
      </c>
    </row>
    <row r="38" s="73" customFormat="1" ht="42" customHeight="1" spans="1:10">
      <c r="A38" s="194" t="s">
        <v>340</v>
      </c>
      <c r="B38" s="45" t="s">
        <v>443</v>
      </c>
      <c r="C38" s="45" t="s">
        <v>400</v>
      </c>
      <c r="D38" s="45" t="s">
        <v>401</v>
      </c>
      <c r="E38" s="84" t="s">
        <v>448</v>
      </c>
      <c r="F38" s="45" t="s">
        <v>376</v>
      </c>
      <c r="G38" s="84" t="s">
        <v>449</v>
      </c>
      <c r="H38" s="45" t="s">
        <v>392</v>
      </c>
      <c r="I38" s="45" t="s">
        <v>379</v>
      </c>
      <c r="J38" s="84" t="s">
        <v>450</v>
      </c>
    </row>
    <row r="39" s="73" customFormat="1" ht="42" customHeight="1" spans="1:10">
      <c r="A39" s="194" t="s">
        <v>340</v>
      </c>
      <c r="B39" s="45" t="s">
        <v>443</v>
      </c>
      <c r="C39" s="45" t="s">
        <v>418</v>
      </c>
      <c r="D39" s="45" t="s">
        <v>419</v>
      </c>
      <c r="E39" s="84" t="s">
        <v>420</v>
      </c>
      <c r="F39" s="45" t="s">
        <v>390</v>
      </c>
      <c r="G39" s="84" t="s">
        <v>451</v>
      </c>
      <c r="H39" s="45" t="s">
        <v>422</v>
      </c>
      <c r="I39" s="45" t="s">
        <v>379</v>
      </c>
      <c r="J39" s="84" t="s">
        <v>420</v>
      </c>
    </row>
    <row r="40" s="73" customFormat="1" ht="42" customHeight="1" spans="1:10">
      <c r="A40" s="194" t="s">
        <v>331</v>
      </c>
      <c r="B40" s="45" t="s">
        <v>452</v>
      </c>
      <c r="C40" s="45" t="s">
        <v>373</v>
      </c>
      <c r="D40" s="45" t="s">
        <v>374</v>
      </c>
      <c r="E40" s="84" t="s">
        <v>453</v>
      </c>
      <c r="F40" s="45" t="s">
        <v>390</v>
      </c>
      <c r="G40" s="84" t="s">
        <v>391</v>
      </c>
      <c r="H40" s="45" t="s">
        <v>392</v>
      </c>
      <c r="I40" s="45" t="s">
        <v>393</v>
      </c>
      <c r="J40" s="84" t="s">
        <v>454</v>
      </c>
    </row>
    <row r="41" s="73" customFormat="1" ht="42" customHeight="1" spans="1:10">
      <c r="A41" s="194" t="s">
        <v>331</v>
      </c>
      <c r="B41" s="45" t="s">
        <v>452</v>
      </c>
      <c r="C41" s="45" t="s">
        <v>373</v>
      </c>
      <c r="D41" s="45" t="s">
        <v>388</v>
      </c>
      <c r="E41" s="84" t="s">
        <v>455</v>
      </c>
      <c r="F41" s="45" t="s">
        <v>390</v>
      </c>
      <c r="G41" s="84" t="s">
        <v>391</v>
      </c>
      <c r="H41" s="45" t="s">
        <v>392</v>
      </c>
      <c r="I41" s="45" t="s">
        <v>393</v>
      </c>
      <c r="J41" s="84" t="s">
        <v>454</v>
      </c>
    </row>
    <row r="42" s="73" customFormat="1" ht="42" customHeight="1" spans="1:10">
      <c r="A42" s="194" t="s">
        <v>331</v>
      </c>
      <c r="B42" s="45" t="s">
        <v>452</v>
      </c>
      <c r="C42" s="45" t="s">
        <v>373</v>
      </c>
      <c r="D42" s="45" t="s">
        <v>388</v>
      </c>
      <c r="E42" s="84" t="s">
        <v>456</v>
      </c>
      <c r="F42" s="45" t="s">
        <v>390</v>
      </c>
      <c r="G42" s="84" t="s">
        <v>391</v>
      </c>
      <c r="H42" s="45" t="s">
        <v>392</v>
      </c>
      <c r="I42" s="45" t="s">
        <v>393</v>
      </c>
      <c r="J42" s="84" t="s">
        <v>454</v>
      </c>
    </row>
    <row r="43" s="73" customFormat="1" ht="42" customHeight="1" spans="1:10">
      <c r="A43" s="194" t="s">
        <v>331</v>
      </c>
      <c r="B43" s="45" t="s">
        <v>452</v>
      </c>
      <c r="C43" s="45" t="s">
        <v>373</v>
      </c>
      <c r="D43" s="45" t="s">
        <v>394</v>
      </c>
      <c r="E43" s="84" t="s">
        <v>457</v>
      </c>
      <c r="F43" s="45" t="s">
        <v>390</v>
      </c>
      <c r="G43" s="84" t="s">
        <v>391</v>
      </c>
      <c r="H43" s="45" t="s">
        <v>392</v>
      </c>
      <c r="I43" s="45" t="s">
        <v>393</v>
      </c>
      <c r="J43" s="84" t="s">
        <v>454</v>
      </c>
    </row>
    <row r="44" s="73" customFormat="1" ht="42" customHeight="1" spans="1:10">
      <c r="A44" s="194" t="s">
        <v>331</v>
      </c>
      <c r="B44" s="45" t="s">
        <v>452</v>
      </c>
      <c r="C44" s="45" t="s">
        <v>396</v>
      </c>
      <c r="D44" s="45" t="s">
        <v>397</v>
      </c>
      <c r="E44" s="84" t="s">
        <v>458</v>
      </c>
      <c r="F44" s="45" t="s">
        <v>376</v>
      </c>
      <c r="G44" s="84" t="s">
        <v>449</v>
      </c>
      <c r="H44" s="45" t="s">
        <v>392</v>
      </c>
      <c r="I44" s="45" t="s">
        <v>393</v>
      </c>
      <c r="J44" s="84" t="s">
        <v>454</v>
      </c>
    </row>
    <row r="45" s="73" customFormat="1" ht="42" customHeight="1" spans="1:10">
      <c r="A45" s="194" t="s">
        <v>331</v>
      </c>
      <c r="B45" s="45" t="s">
        <v>452</v>
      </c>
      <c r="C45" s="45" t="s">
        <v>400</v>
      </c>
      <c r="D45" s="45" t="s">
        <v>401</v>
      </c>
      <c r="E45" s="84" t="s">
        <v>459</v>
      </c>
      <c r="F45" s="45" t="s">
        <v>376</v>
      </c>
      <c r="G45" s="84" t="s">
        <v>449</v>
      </c>
      <c r="H45" s="45" t="s">
        <v>392</v>
      </c>
      <c r="I45" s="45" t="s">
        <v>393</v>
      </c>
      <c r="J45" s="84" t="s">
        <v>454</v>
      </c>
    </row>
    <row r="46" s="73" customFormat="1" ht="42" customHeight="1" spans="1:10">
      <c r="A46" s="194" t="s">
        <v>353</v>
      </c>
      <c r="B46" s="45" t="s">
        <v>460</v>
      </c>
      <c r="C46" s="45" t="s">
        <v>373</v>
      </c>
      <c r="D46" s="45" t="s">
        <v>388</v>
      </c>
      <c r="E46" s="84" t="s">
        <v>389</v>
      </c>
      <c r="F46" s="45" t="s">
        <v>390</v>
      </c>
      <c r="G46" s="84" t="s">
        <v>391</v>
      </c>
      <c r="H46" s="45" t="s">
        <v>392</v>
      </c>
      <c r="I46" s="45" t="s">
        <v>379</v>
      </c>
      <c r="J46" s="84" t="s">
        <v>461</v>
      </c>
    </row>
    <row r="47" s="73" customFormat="1" ht="42" customHeight="1" spans="1:10">
      <c r="A47" s="194" t="s">
        <v>353</v>
      </c>
      <c r="B47" s="45" t="s">
        <v>460</v>
      </c>
      <c r="C47" s="45" t="s">
        <v>373</v>
      </c>
      <c r="D47" s="45" t="s">
        <v>394</v>
      </c>
      <c r="E47" s="84" t="s">
        <v>395</v>
      </c>
      <c r="F47" s="45" t="s">
        <v>390</v>
      </c>
      <c r="G47" s="84" t="s">
        <v>391</v>
      </c>
      <c r="H47" s="45" t="s">
        <v>392</v>
      </c>
      <c r="I47" s="45" t="s">
        <v>379</v>
      </c>
      <c r="J47" s="84" t="s">
        <v>395</v>
      </c>
    </row>
    <row r="48" s="73" customFormat="1" ht="42" customHeight="1" spans="1:10">
      <c r="A48" s="194" t="s">
        <v>353</v>
      </c>
      <c r="B48" s="45" t="s">
        <v>460</v>
      </c>
      <c r="C48" s="45" t="s">
        <v>396</v>
      </c>
      <c r="D48" s="45" t="s">
        <v>397</v>
      </c>
      <c r="E48" s="84" t="s">
        <v>398</v>
      </c>
      <c r="F48" s="45" t="s">
        <v>390</v>
      </c>
      <c r="G48" s="84" t="s">
        <v>399</v>
      </c>
      <c r="H48" s="45"/>
      <c r="I48" s="45" t="s">
        <v>393</v>
      </c>
      <c r="J48" s="84" t="s">
        <v>462</v>
      </c>
    </row>
    <row r="49" s="73" customFormat="1" ht="42" customHeight="1" spans="1:10">
      <c r="A49" s="194" t="s">
        <v>353</v>
      </c>
      <c r="B49" s="45" t="s">
        <v>460</v>
      </c>
      <c r="C49" s="45" t="s">
        <v>400</v>
      </c>
      <c r="D49" s="45" t="s">
        <v>401</v>
      </c>
      <c r="E49" s="84" t="s">
        <v>402</v>
      </c>
      <c r="F49" s="45" t="s">
        <v>463</v>
      </c>
      <c r="G49" s="84" t="s">
        <v>403</v>
      </c>
      <c r="H49" s="45" t="s">
        <v>392</v>
      </c>
      <c r="I49" s="45" t="s">
        <v>379</v>
      </c>
      <c r="J49" s="84" t="s">
        <v>402</v>
      </c>
    </row>
    <row r="50" s="73" customFormat="1" ht="42" customHeight="1" spans="1:10">
      <c r="A50" s="194" t="s">
        <v>361</v>
      </c>
      <c r="B50" s="45" t="s">
        <v>464</v>
      </c>
      <c r="C50" s="45" t="s">
        <v>373</v>
      </c>
      <c r="D50" s="45" t="s">
        <v>388</v>
      </c>
      <c r="E50" s="84" t="s">
        <v>465</v>
      </c>
      <c r="F50" s="45" t="s">
        <v>390</v>
      </c>
      <c r="G50" s="84" t="s">
        <v>391</v>
      </c>
      <c r="H50" s="45" t="s">
        <v>392</v>
      </c>
      <c r="I50" s="45" t="s">
        <v>379</v>
      </c>
      <c r="J50" s="84" t="s">
        <v>465</v>
      </c>
    </row>
    <row r="51" s="73" customFormat="1" ht="42" customHeight="1" spans="1:10">
      <c r="A51" s="194" t="s">
        <v>361</v>
      </c>
      <c r="B51" s="45" t="s">
        <v>464</v>
      </c>
      <c r="C51" s="45" t="s">
        <v>373</v>
      </c>
      <c r="D51" s="45" t="s">
        <v>394</v>
      </c>
      <c r="E51" s="84" t="s">
        <v>466</v>
      </c>
      <c r="F51" s="45" t="s">
        <v>390</v>
      </c>
      <c r="G51" s="84" t="s">
        <v>94</v>
      </c>
      <c r="H51" s="45" t="s">
        <v>467</v>
      </c>
      <c r="I51" s="45" t="s">
        <v>379</v>
      </c>
      <c r="J51" s="84" t="s">
        <v>466</v>
      </c>
    </row>
    <row r="52" s="73" customFormat="1" ht="42" customHeight="1" spans="1:10">
      <c r="A52" s="194" t="s">
        <v>361</v>
      </c>
      <c r="B52" s="45" t="s">
        <v>464</v>
      </c>
      <c r="C52" s="45" t="s">
        <v>396</v>
      </c>
      <c r="D52" s="45" t="s">
        <v>397</v>
      </c>
      <c r="E52" s="84" t="s">
        <v>468</v>
      </c>
      <c r="F52" s="45" t="s">
        <v>376</v>
      </c>
      <c r="G52" s="84" t="s">
        <v>469</v>
      </c>
      <c r="H52" s="45" t="s">
        <v>392</v>
      </c>
      <c r="I52" s="45" t="s">
        <v>379</v>
      </c>
      <c r="J52" s="84" t="s">
        <v>468</v>
      </c>
    </row>
    <row r="53" s="73" customFormat="1" ht="42" customHeight="1" spans="1:10">
      <c r="A53" s="194" t="s">
        <v>361</v>
      </c>
      <c r="B53" s="45" t="s">
        <v>464</v>
      </c>
      <c r="C53" s="45" t="s">
        <v>400</v>
      </c>
      <c r="D53" s="45" t="s">
        <v>401</v>
      </c>
      <c r="E53" s="84" t="s">
        <v>470</v>
      </c>
      <c r="F53" s="45" t="s">
        <v>376</v>
      </c>
      <c r="G53" s="84" t="s">
        <v>403</v>
      </c>
      <c r="H53" s="45" t="s">
        <v>392</v>
      </c>
      <c r="I53" s="45" t="s">
        <v>379</v>
      </c>
      <c r="J53" s="84" t="s">
        <v>470</v>
      </c>
    </row>
    <row r="54" s="73" customFormat="1" ht="42" customHeight="1" spans="1:10">
      <c r="A54" s="194" t="s">
        <v>361</v>
      </c>
      <c r="B54" s="45" t="s">
        <v>464</v>
      </c>
      <c r="C54" s="45" t="s">
        <v>418</v>
      </c>
      <c r="D54" s="45" t="s">
        <v>419</v>
      </c>
      <c r="E54" s="84" t="s">
        <v>471</v>
      </c>
      <c r="F54" s="45" t="s">
        <v>390</v>
      </c>
      <c r="G54" s="84" t="s">
        <v>472</v>
      </c>
      <c r="H54" s="45" t="s">
        <v>473</v>
      </c>
      <c r="I54" s="45" t="s">
        <v>379</v>
      </c>
      <c r="J54" s="84" t="s">
        <v>471</v>
      </c>
    </row>
    <row r="55" s="73" customFormat="1" ht="42" customHeight="1" spans="1:10">
      <c r="A55" s="194" t="s">
        <v>357</v>
      </c>
      <c r="B55" s="45" t="s">
        <v>474</v>
      </c>
      <c r="C55" s="45" t="s">
        <v>373</v>
      </c>
      <c r="D55" s="45" t="s">
        <v>388</v>
      </c>
      <c r="E55" s="84" t="s">
        <v>389</v>
      </c>
      <c r="F55" s="45" t="s">
        <v>390</v>
      </c>
      <c r="G55" s="84" t="s">
        <v>391</v>
      </c>
      <c r="H55" s="45" t="s">
        <v>392</v>
      </c>
      <c r="I55" s="45" t="s">
        <v>379</v>
      </c>
      <c r="J55" s="84" t="s">
        <v>461</v>
      </c>
    </row>
    <row r="56" s="73" customFormat="1" ht="42" customHeight="1" spans="1:10">
      <c r="A56" s="194" t="s">
        <v>357</v>
      </c>
      <c r="B56" s="45" t="s">
        <v>474</v>
      </c>
      <c r="C56" s="45" t="s">
        <v>373</v>
      </c>
      <c r="D56" s="45" t="s">
        <v>394</v>
      </c>
      <c r="E56" s="84" t="s">
        <v>475</v>
      </c>
      <c r="F56" s="45" t="s">
        <v>390</v>
      </c>
      <c r="G56" s="84" t="s">
        <v>391</v>
      </c>
      <c r="H56" s="45" t="s">
        <v>392</v>
      </c>
      <c r="I56" s="45" t="s">
        <v>379</v>
      </c>
      <c r="J56" s="84" t="s">
        <v>476</v>
      </c>
    </row>
    <row r="57" s="73" customFormat="1" ht="42" customHeight="1" spans="1:10">
      <c r="A57" s="194" t="s">
        <v>357</v>
      </c>
      <c r="B57" s="45" t="s">
        <v>474</v>
      </c>
      <c r="C57" s="45" t="s">
        <v>396</v>
      </c>
      <c r="D57" s="45" t="s">
        <v>397</v>
      </c>
      <c r="E57" s="84" t="s">
        <v>477</v>
      </c>
      <c r="F57" s="45" t="s">
        <v>390</v>
      </c>
      <c r="G57" s="84" t="s">
        <v>399</v>
      </c>
      <c r="H57" s="45" t="s">
        <v>478</v>
      </c>
      <c r="I57" s="45" t="s">
        <v>393</v>
      </c>
      <c r="J57" s="84" t="s">
        <v>462</v>
      </c>
    </row>
    <row r="58" s="73" customFormat="1" ht="42" customHeight="1" spans="1:10">
      <c r="A58" s="194" t="s">
        <v>357</v>
      </c>
      <c r="B58" s="45" t="s">
        <v>474</v>
      </c>
      <c r="C58" s="45" t="s">
        <v>400</v>
      </c>
      <c r="D58" s="45" t="s">
        <v>401</v>
      </c>
      <c r="E58" s="84" t="s">
        <v>402</v>
      </c>
      <c r="F58" s="45" t="s">
        <v>376</v>
      </c>
      <c r="G58" s="84" t="s">
        <v>403</v>
      </c>
      <c r="H58" s="45" t="s">
        <v>392</v>
      </c>
      <c r="I58" s="45" t="s">
        <v>393</v>
      </c>
      <c r="J58" s="84" t="s">
        <v>402</v>
      </c>
    </row>
    <row r="59" s="73" customFormat="1" ht="42" customHeight="1" spans="1:10">
      <c r="A59" s="194" t="s">
        <v>321</v>
      </c>
      <c r="B59" s="45" t="s">
        <v>479</v>
      </c>
      <c r="C59" s="45" t="s">
        <v>373</v>
      </c>
      <c r="D59" s="45" t="s">
        <v>374</v>
      </c>
      <c r="E59" s="84" t="s">
        <v>405</v>
      </c>
      <c r="F59" s="45" t="s">
        <v>390</v>
      </c>
      <c r="G59" s="84" t="s">
        <v>480</v>
      </c>
      <c r="H59" s="45" t="s">
        <v>407</v>
      </c>
      <c r="I59" s="45" t="s">
        <v>379</v>
      </c>
      <c r="J59" s="84" t="s">
        <v>405</v>
      </c>
    </row>
    <row r="60" s="73" customFormat="1" ht="42" customHeight="1" spans="1:10">
      <c r="A60" s="194" t="s">
        <v>321</v>
      </c>
      <c r="B60" s="45" t="s">
        <v>479</v>
      </c>
      <c r="C60" s="45" t="s">
        <v>373</v>
      </c>
      <c r="D60" s="45" t="s">
        <v>388</v>
      </c>
      <c r="E60" s="84" t="s">
        <v>481</v>
      </c>
      <c r="F60" s="45" t="s">
        <v>390</v>
      </c>
      <c r="G60" s="84" t="s">
        <v>482</v>
      </c>
      <c r="H60" s="45" t="s">
        <v>411</v>
      </c>
      <c r="I60" s="45" t="s">
        <v>393</v>
      </c>
      <c r="J60" s="84" t="s">
        <v>481</v>
      </c>
    </row>
    <row r="61" s="73" customFormat="1" ht="42" customHeight="1" spans="1:10">
      <c r="A61" s="194" t="s">
        <v>321</v>
      </c>
      <c r="B61" s="45" t="s">
        <v>479</v>
      </c>
      <c r="C61" s="45" t="s">
        <v>373</v>
      </c>
      <c r="D61" s="45" t="s">
        <v>394</v>
      </c>
      <c r="E61" s="84" t="s">
        <v>483</v>
      </c>
      <c r="F61" s="45" t="s">
        <v>390</v>
      </c>
      <c r="G61" s="84" t="s">
        <v>85</v>
      </c>
      <c r="H61" s="45" t="s">
        <v>484</v>
      </c>
      <c r="I61" s="45" t="s">
        <v>379</v>
      </c>
      <c r="J61" s="84" t="s">
        <v>483</v>
      </c>
    </row>
    <row r="62" s="73" customFormat="1" ht="42" customHeight="1" spans="1:10">
      <c r="A62" s="194" t="s">
        <v>321</v>
      </c>
      <c r="B62" s="45" t="s">
        <v>479</v>
      </c>
      <c r="C62" s="45" t="s">
        <v>396</v>
      </c>
      <c r="D62" s="45" t="s">
        <v>397</v>
      </c>
      <c r="E62" s="84" t="s">
        <v>485</v>
      </c>
      <c r="F62" s="45" t="s">
        <v>390</v>
      </c>
      <c r="G62" s="84" t="s">
        <v>486</v>
      </c>
      <c r="H62" s="45" t="s">
        <v>487</v>
      </c>
      <c r="I62" s="45" t="s">
        <v>379</v>
      </c>
      <c r="J62" s="84" t="s">
        <v>485</v>
      </c>
    </row>
    <row r="63" s="73" customFormat="1" ht="42" customHeight="1" spans="1:10">
      <c r="A63" s="194" t="s">
        <v>321</v>
      </c>
      <c r="B63" s="45" t="s">
        <v>479</v>
      </c>
      <c r="C63" s="45" t="s">
        <v>396</v>
      </c>
      <c r="D63" s="45" t="s">
        <v>447</v>
      </c>
      <c r="E63" s="84" t="s">
        <v>488</v>
      </c>
      <c r="F63" s="45" t="s">
        <v>390</v>
      </c>
      <c r="G63" s="84" t="s">
        <v>486</v>
      </c>
      <c r="H63" s="45" t="s">
        <v>392</v>
      </c>
      <c r="I63" s="45" t="s">
        <v>379</v>
      </c>
      <c r="J63" s="84" t="s">
        <v>488</v>
      </c>
    </row>
    <row r="64" s="73" customFormat="1" ht="42" customHeight="1" spans="1:10">
      <c r="A64" s="194" t="s">
        <v>321</v>
      </c>
      <c r="B64" s="45" t="s">
        <v>479</v>
      </c>
      <c r="C64" s="45" t="s">
        <v>400</v>
      </c>
      <c r="D64" s="45" t="s">
        <v>401</v>
      </c>
      <c r="E64" s="84" t="s">
        <v>489</v>
      </c>
      <c r="F64" s="45" t="s">
        <v>376</v>
      </c>
      <c r="G64" s="84" t="s">
        <v>449</v>
      </c>
      <c r="H64" s="45" t="s">
        <v>392</v>
      </c>
      <c r="I64" s="45" t="s">
        <v>379</v>
      </c>
      <c r="J64" s="84" t="s">
        <v>489</v>
      </c>
    </row>
    <row r="65" s="73" customFormat="1" ht="42" customHeight="1" spans="1:10">
      <c r="A65" s="194" t="s">
        <v>359</v>
      </c>
      <c r="B65" s="45" t="s">
        <v>490</v>
      </c>
      <c r="C65" s="45" t="s">
        <v>373</v>
      </c>
      <c r="D65" s="45" t="s">
        <v>374</v>
      </c>
      <c r="E65" s="84" t="s">
        <v>491</v>
      </c>
      <c r="F65" s="45" t="s">
        <v>390</v>
      </c>
      <c r="G65" s="84" t="s">
        <v>89</v>
      </c>
      <c r="H65" s="45" t="s">
        <v>387</v>
      </c>
      <c r="I65" s="45" t="s">
        <v>379</v>
      </c>
      <c r="J65" s="84" t="s">
        <v>491</v>
      </c>
    </row>
    <row r="66" s="73" customFormat="1" ht="42" customHeight="1" spans="1:10">
      <c r="A66" s="194" t="s">
        <v>359</v>
      </c>
      <c r="B66" s="45" t="s">
        <v>490</v>
      </c>
      <c r="C66" s="45" t="s">
        <v>396</v>
      </c>
      <c r="D66" s="45" t="s">
        <v>397</v>
      </c>
      <c r="E66" s="84" t="s">
        <v>492</v>
      </c>
      <c r="F66" s="45" t="s">
        <v>463</v>
      </c>
      <c r="G66" s="84" t="s">
        <v>493</v>
      </c>
      <c r="H66" s="45"/>
      <c r="I66" s="45" t="s">
        <v>393</v>
      </c>
      <c r="J66" s="84" t="s">
        <v>492</v>
      </c>
    </row>
    <row r="67" s="73" customFormat="1" ht="42" customHeight="1" spans="1:10">
      <c r="A67" s="194" t="s">
        <v>359</v>
      </c>
      <c r="B67" s="45" t="s">
        <v>490</v>
      </c>
      <c r="C67" s="45" t="s">
        <v>400</v>
      </c>
      <c r="D67" s="45" t="s">
        <v>401</v>
      </c>
      <c r="E67" s="84" t="s">
        <v>494</v>
      </c>
      <c r="F67" s="45" t="s">
        <v>376</v>
      </c>
      <c r="G67" s="84" t="s">
        <v>403</v>
      </c>
      <c r="H67" s="45" t="s">
        <v>392</v>
      </c>
      <c r="I67" s="45" t="s">
        <v>379</v>
      </c>
      <c r="J67" s="84" t="s">
        <v>494</v>
      </c>
    </row>
    <row r="68" s="73" customFormat="1" ht="42" customHeight="1" spans="1:10">
      <c r="A68" s="194" t="s">
        <v>346</v>
      </c>
      <c r="B68" s="45" t="s">
        <v>495</v>
      </c>
      <c r="C68" s="45" t="s">
        <v>373</v>
      </c>
      <c r="D68" s="45" t="s">
        <v>374</v>
      </c>
      <c r="E68" s="84" t="s">
        <v>496</v>
      </c>
      <c r="F68" s="45" t="s">
        <v>390</v>
      </c>
      <c r="G68" s="84" t="s">
        <v>391</v>
      </c>
      <c r="H68" s="45" t="s">
        <v>392</v>
      </c>
      <c r="I68" s="45" t="s">
        <v>393</v>
      </c>
      <c r="J68" s="84" t="s">
        <v>497</v>
      </c>
    </row>
    <row r="69" s="73" customFormat="1" ht="42" customHeight="1" spans="1:10">
      <c r="A69" s="194" t="s">
        <v>346</v>
      </c>
      <c r="B69" s="45" t="s">
        <v>495</v>
      </c>
      <c r="C69" s="45" t="s">
        <v>373</v>
      </c>
      <c r="D69" s="45" t="s">
        <v>374</v>
      </c>
      <c r="E69" s="84" t="s">
        <v>498</v>
      </c>
      <c r="F69" s="45" t="s">
        <v>390</v>
      </c>
      <c r="G69" s="84" t="s">
        <v>391</v>
      </c>
      <c r="H69" s="45" t="s">
        <v>392</v>
      </c>
      <c r="I69" s="45" t="s">
        <v>393</v>
      </c>
      <c r="J69" s="84" t="s">
        <v>498</v>
      </c>
    </row>
    <row r="70" s="73" customFormat="1" ht="42" customHeight="1" spans="1:10">
      <c r="A70" s="194" t="s">
        <v>346</v>
      </c>
      <c r="B70" s="45" t="s">
        <v>495</v>
      </c>
      <c r="C70" s="45" t="s">
        <v>373</v>
      </c>
      <c r="D70" s="45" t="s">
        <v>388</v>
      </c>
      <c r="E70" s="84" t="s">
        <v>499</v>
      </c>
      <c r="F70" s="45" t="s">
        <v>390</v>
      </c>
      <c r="G70" s="84" t="s">
        <v>391</v>
      </c>
      <c r="H70" s="45" t="s">
        <v>392</v>
      </c>
      <c r="I70" s="45" t="s">
        <v>393</v>
      </c>
      <c r="J70" s="84" t="s">
        <v>500</v>
      </c>
    </row>
    <row r="71" s="73" customFormat="1" ht="42" customHeight="1" spans="1:10">
      <c r="A71" s="194" t="s">
        <v>346</v>
      </c>
      <c r="B71" s="45" t="s">
        <v>495</v>
      </c>
      <c r="C71" s="45" t="s">
        <v>373</v>
      </c>
      <c r="D71" s="45" t="s">
        <v>394</v>
      </c>
      <c r="E71" s="84" t="s">
        <v>501</v>
      </c>
      <c r="F71" s="45" t="s">
        <v>390</v>
      </c>
      <c r="G71" s="84" t="s">
        <v>391</v>
      </c>
      <c r="H71" s="45" t="s">
        <v>392</v>
      </c>
      <c r="I71" s="45" t="s">
        <v>393</v>
      </c>
      <c r="J71" s="84" t="s">
        <v>502</v>
      </c>
    </row>
    <row r="72" s="73" customFormat="1" ht="42" customHeight="1" spans="1:10">
      <c r="A72" s="194" t="s">
        <v>346</v>
      </c>
      <c r="B72" s="45" t="s">
        <v>495</v>
      </c>
      <c r="C72" s="45" t="s">
        <v>396</v>
      </c>
      <c r="D72" s="45" t="s">
        <v>397</v>
      </c>
      <c r="E72" s="84" t="s">
        <v>503</v>
      </c>
      <c r="F72" s="45" t="s">
        <v>390</v>
      </c>
      <c r="G72" s="84" t="s">
        <v>391</v>
      </c>
      <c r="H72" s="45" t="s">
        <v>392</v>
      </c>
      <c r="I72" s="45" t="s">
        <v>393</v>
      </c>
      <c r="J72" s="84" t="s">
        <v>503</v>
      </c>
    </row>
    <row r="73" s="73" customFormat="1" ht="42" customHeight="1" spans="1:10">
      <c r="A73" s="194" t="s">
        <v>346</v>
      </c>
      <c r="B73" s="45" t="s">
        <v>495</v>
      </c>
      <c r="C73" s="45" t="s">
        <v>400</v>
      </c>
      <c r="D73" s="45" t="s">
        <v>401</v>
      </c>
      <c r="E73" s="84" t="s">
        <v>504</v>
      </c>
      <c r="F73" s="45" t="s">
        <v>390</v>
      </c>
      <c r="G73" s="84" t="s">
        <v>391</v>
      </c>
      <c r="H73" s="45" t="s">
        <v>392</v>
      </c>
      <c r="I73" s="45" t="s">
        <v>393</v>
      </c>
      <c r="J73" s="84" t="s">
        <v>505</v>
      </c>
    </row>
    <row r="74" s="73" customFormat="1" ht="42" customHeight="1" spans="1:10">
      <c r="A74" s="194" t="s">
        <v>346</v>
      </c>
      <c r="B74" s="45" t="s">
        <v>495</v>
      </c>
      <c r="C74" s="45" t="s">
        <v>400</v>
      </c>
      <c r="D74" s="45" t="s">
        <v>401</v>
      </c>
      <c r="E74" s="84" t="s">
        <v>506</v>
      </c>
      <c r="F74" s="45" t="s">
        <v>390</v>
      </c>
      <c r="G74" s="84" t="s">
        <v>391</v>
      </c>
      <c r="H74" s="45" t="s">
        <v>392</v>
      </c>
      <c r="I74" s="45" t="s">
        <v>393</v>
      </c>
      <c r="J74" s="84" t="s">
        <v>506</v>
      </c>
    </row>
    <row r="75" s="73" customFormat="1" ht="42" customHeight="1" spans="1:10">
      <c r="A75" s="194" t="s">
        <v>346</v>
      </c>
      <c r="B75" s="45" t="s">
        <v>495</v>
      </c>
      <c r="C75" s="45" t="s">
        <v>400</v>
      </c>
      <c r="D75" s="45" t="s">
        <v>401</v>
      </c>
      <c r="E75" s="84" t="s">
        <v>507</v>
      </c>
      <c r="F75" s="45" t="s">
        <v>390</v>
      </c>
      <c r="G75" s="84" t="s">
        <v>391</v>
      </c>
      <c r="H75" s="45" t="s">
        <v>392</v>
      </c>
      <c r="I75" s="45" t="s">
        <v>393</v>
      </c>
      <c r="J75" s="84" t="s">
        <v>508</v>
      </c>
    </row>
    <row r="76" s="73" customFormat="1" ht="42" customHeight="1" spans="1:10">
      <c r="A76" s="194" t="s">
        <v>314</v>
      </c>
      <c r="B76" s="45" t="s">
        <v>509</v>
      </c>
      <c r="C76" s="45" t="s">
        <v>373</v>
      </c>
      <c r="D76" s="45" t="s">
        <v>374</v>
      </c>
      <c r="E76" s="84" t="s">
        <v>510</v>
      </c>
      <c r="F76" s="45" t="s">
        <v>390</v>
      </c>
      <c r="G76" s="84" t="s">
        <v>511</v>
      </c>
      <c r="H76" s="45" t="s">
        <v>512</v>
      </c>
      <c r="I76" s="45" t="s">
        <v>379</v>
      </c>
      <c r="J76" s="84" t="s">
        <v>513</v>
      </c>
    </row>
    <row r="77" s="73" customFormat="1" ht="42" customHeight="1" spans="1:10">
      <c r="A77" s="194" t="s">
        <v>314</v>
      </c>
      <c r="B77" s="45" t="s">
        <v>509</v>
      </c>
      <c r="C77" s="45" t="s">
        <v>373</v>
      </c>
      <c r="D77" s="45" t="s">
        <v>388</v>
      </c>
      <c r="E77" s="84" t="s">
        <v>514</v>
      </c>
      <c r="F77" s="45" t="s">
        <v>376</v>
      </c>
      <c r="G77" s="84" t="s">
        <v>391</v>
      </c>
      <c r="H77" s="45" t="s">
        <v>392</v>
      </c>
      <c r="I77" s="45" t="s">
        <v>393</v>
      </c>
      <c r="J77" s="84" t="s">
        <v>515</v>
      </c>
    </row>
    <row r="78" s="73" customFormat="1" ht="42" customHeight="1" spans="1:10">
      <c r="A78" s="194" t="s">
        <v>314</v>
      </c>
      <c r="B78" s="45" t="s">
        <v>509</v>
      </c>
      <c r="C78" s="45" t="s">
        <v>373</v>
      </c>
      <c r="D78" s="45" t="s">
        <v>394</v>
      </c>
      <c r="E78" s="84" t="s">
        <v>516</v>
      </c>
      <c r="F78" s="45" t="s">
        <v>390</v>
      </c>
      <c r="G78" s="84" t="s">
        <v>511</v>
      </c>
      <c r="H78" s="45" t="s">
        <v>484</v>
      </c>
      <c r="I78" s="45" t="s">
        <v>379</v>
      </c>
      <c r="J78" s="84" t="s">
        <v>517</v>
      </c>
    </row>
    <row r="79" s="73" customFormat="1" ht="42" customHeight="1" spans="1:10">
      <c r="A79" s="194" t="s">
        <v>314</v>
      </c>
      <c r="B79" s="45" t="s">
        <v>509</v>
      </c>
      <c r="C79" s="45" t="s">
        <v>396</v>
      </c>
      <c r="D79" s="45" t="s">
        <v>397</v>
      </c>
      <c r="E79" s="84" t="s">
        <v>518</v>
      </c>
      <c r="F79" s="45" t="s">
        <v>376</v>
      </c>
      <c r="G79" s="84" t="s">
        <v>391</v>
      </c>
      <c r="H79" s="45" t="s">
        <v>392</v>
      </c>
      <c r="I79" s="45" t="s">
        <v>393</v>
      </c>
      <c r="J79" s="84" t="s">
        <v>519</v>
      </c>
    </row>
    <row r="80" s="73" customFormat="1" ht="42" customHeight="1" spans="1:10">
      <c r="A80" s="194" t="s">
        <v>314</v>
      </c>
      <c r="B80" s="45" t="s">
        <v>509</v>
      </c>
      <c r="C80" s="45" t="s">
        <v>400</v>
      </c>
      <c r="D80" s="45" t="s">
        <v>401</v>
      </c>
      <c r="E80" s="84" t="s">
        <v>520</v>
      </c>
      <c r="F80" s="45" t="s">
        <v>376</v>
      </c>
      <c r="G80" s="84" t="s">
        <v>391</v>
      </c>
      <c r="H80" s="45" t="s">
        <v>392</v>
      </c>
      <c r="I80" s="45" t="s">
        <v>379</v>
      </c>
      <c r="J80" s="84" t="s">
        <v>521</v>
      </c>
    </row>
    <row r="81" s="73" customFormat="1" ht="42" customHeight="1" spans="1:10">
      <c r="A81" s="194" t="s">
        <v>319</v>
      </c>
      <c r="B81" s="45" t="s">
        <v>522</v>
      </c>
      <c r="C81" s="45" t="s">
        <v>373</v>
      </c>
      <c r="D81" s="45" t="s">
        <v>374</v>
      </c>
      <c r="E81" s="84" t="s">
        <v>453</v>
      </c>
      <c r="F81" s="45" t="s">
        <v>390</v>
      </c>
      <c r="G81" s="84" t="s">
        <v>391</v>
      </c>
      <c r="H81" s="45" t="s">
        <v>392</v>
      </c>
      <c r="I81" s="45" t="s">
        <v>393</v>
      </c>
      <c r="J81" s="84" t="s">
        <v>523</v>
      </c>
    </row>
    <row r="82" s="73" customFormat="1" ht="42" customHeight="1" spans="1:10">
      <c r="A82" s="194" t="s">
        <v>319</v>
      </c>
      <c r="B82" s="45" t="s">
        <v>522</v>
      </c>
      <c r="C82" s="45" t="s">
        <v>373</v>
      </c>
      <c r="D82" s="45" t="s">
        <v>374</v>
      </c>
      <c r="E82" s="84" t="s">
        <v>524</v>
      </c>
      <c r="F82" s="45" t="s">
        <v>390</v>
      </c>
      <c r="G82" s="84" t="s">
        <v>391</v>
      </c>
      <c r="H82" s="45" t="s">
        <v>392</v>
      </c>
      <c r="I82" s="45" t="s">
        <v>393</v>
      </c>
      <c r="J82" s="84" t="s">
        <v>523</v>
      </c>
    </row>
    <row r="83" s="73" customFormat="1" ht="42" customHeight="1" spans="1:10">
      <c r="A83" s="194" t="s">
        <v>319</v>
      </c>
      <c r="B83" s="45" t="s">
        <v>522</v>
      </c>
      <c r="C83" s="45" t="s">
        <v>373</v>
      </c>
      <c r="D83" s="45" t="s">
        <v>388</v>
      </c>
      <c r="E83" s="84" t="s">
        <v>455</v>
      </c>
      <c r="F83" s="45" t="s">
        <v>390</v>
      </c>
      <c r="G83" s="84" t="s">
        <v>391</v>
      </c>
      <c r="H83" s="45" t="s">
        <v>392</v>
      </c>
      <c r="I83" s="45" t="s">
        <v>393</v>
      </c>
      <c r="J83" s="84" t="s">
        <v>523</v>
      </c>
    </row>
    <row r="84" s="73" customFormat="1" ht="42" customHeight="1" spans="1:10">
      <c r="A84" s="194" t="s">
        <v>319</v>
      </c>
      <c r="B84" s="45" t="s">
        <v>522</v>
      </c>
      <c r="C84" s="45" t="s">
        <v>373</v>
      </c>
      <c r="D84" s="45" t="s">
        <v>394</v>
      </c>
      <c r="E84" s="84" t="s">
        <v>456</v>
      </c>
      <c r="F84" s="45" t="s">
        <v>390</v>
      </c>
      <c r="G84" s="84" t="s">
        <v>391</v>
      </c>
      <c r="H84" s="45" t="s">
        <v>392</v>
      </c>
      <c r="I84" s="45" t="s">
        <v>393</v>
      </c>
      <c r="J84" s="84" t="s">
        <v>523</v>
      </c>
    </row>
    <row r="85" s="73" customFormat="1" ht="42" customHeight="1" spans="1:10">
      <c r="A85" s="194" t="s">
        <v>319</v>
      </c>
      <c r="B85" s="45" t="s">
        <v>522</v>
      </c>
      <c r="C85" s="45" t="s">
        <v>396</v>
      </c>
      <c r="D85" s="45" t="s">
        <v>397</v>
      </c>
      <c r="E85" s="84" t="s">
        <v>458</v>
      </c>
      <c r="F85" s="45" t="s">
        <v>376</v>
      </c>
      <c r="G85" s="84" t="s">
        <v>449</v>
      </c>
      <c r="H85" s="45" t="s">
        <v>392</v>
      </c>
      <c r="I85" s="45" t="s">
        <v>393</v>
      </c>
      <c r="J85" s="84" t="s">
        <v>523</v>
      </c>
    </row>
    <row r="86" s="73" customFormat="1" ht="42" customHeight="1" spans="1:10">
      <c r="A86" s="194" t="s">
        <v>319</v>
      </c>
      <c r="B86" s="45" t="s">
        <v>522</v>
      </c>
      <c r="C86" s="45" t="s">
        <v>400</v>
      </c>
      <c r="D86" s="45" t="s">
        <v>401</v>
      </c>
      <c r="E86" s="84" t="s">
        <v>459</v>
      </c>
      <c r="F86" s="45" t="s">
        <v>376</v>
      </c>
      <c r="G86" s="84" t="s">
        <v>449</v>
      </c>
      <c r="H86" s="45" t="s">
        <v>392</v>
      </c>
      <c r="I86" s="45" t="s">
        <v>393</v>
      </c>
      <c r="J86" s="84" t="s">
        <v>523</v>
      </c>
    </row>
    <row r="87" s="73" customFormat="1" ht="42" customHeight="1" spans="1:10">
      <c r="A87" s="194" t="s">
        <v>325</v>
      </c>
      <c r="B87" s="45" t="s">
        <v>525</v>
      </c>
      <c r="C87" s="45" t="s">
        <v>373</v>
      </c>
      <c r="D87" s="45" t="s">
        <v>388</v>
      </c>
      <c r="E87" s="84" t="s">
        <v>526</v>
      </c>
      <c r="F87" s="45" t="s">
        <v>390</v>
      </c>
      <c r="G87" s="84" t="s">
        <v>391</v>
      </c>
      <c r="H87" s="45" t="s">
        <v>392</v>
      </c>
      <c r="I87" s="45" t="s">
        <v>379</v>
      </c>
      <c r="J87" s="84" t="s">
        <v>526</v>
      </c>
    </row>
    <row r="88" s="73" customFormat="1" ht="42" customHeight="1" spans="1:10">
      <c r="A88" s="194" t="s">
        <v>325</v>
      </c>
      <c r="B88" s="45" t="s">
        <v>525</v>
      </c>
      <c r="C88" s="45" t="s">
        <v>373</v>
      </c>
      <c r="D88" s="45" t="s">
        <v>394</v>
      </c>
      <c r="E88" s="84" t="s">
        <v>527</v>
      </c>
      <c r="F88" s="45" t="s">
        <v>390</v>
      </c>
      <c r="G88" s="84" t="s">
        <v>94</v>
      </c>
      <c r="H88" s="45" t="s">
        <v>467</v>
      </c>
      <c r="I88" s="45" t="s">
        <v>379</v>
      </c>
      <c r="J88" s="84" t="s">
        <v>527</v>
      </c>
    </row>
    <row r="89" s="73" customFormat="1" ht="42" customHeight="1" spans="1:10">
      <c r="A89" s="194" t="s">
        <v>325</v>
      </c>
      <c r="B89" s="45" t="s">
        <v>525</v>
      </c>
      <c r="C89" s="45" t="s">
        <v>396</v>
      </c>
      <c r="D89" s="45" t="s">
        <v>397</v>
      </c>
      <c r="E89" s="84" t="s">
        <v>528</v>
      </c>
      <c r="F89" s="45" t="s">
        <v>390</v>
      </c>
      <c r="G89" s="84" t="s">
        <v>486</v>
      </c>
      <c r="H89" s="45" t="s">
        <v>529</v>
      </c>
      <c r="I89" s="45" t="s">
        <v>379</v>
      </c>
      <c r="J89" s="84" t="s">
        <v>528</v>
      </c>
    </row>
    <row r="90" s="73" customFormat="1" ht="42" customHeight="1" spans="1:10">
      <c r="A90" s="194" t="s">
        <v>325</v>
      </c>
      <c r="B90" s="45" t="s">
        <v>525</v>
      </c>
      <c r="C90" s="45" t="s">
        <v>400</v>
      </c>
      <c r="D90" s="45" t="s">
        <v>401</v>
      </c>
      <c r="E90" s="84" t="s">
        <v>530</v>
      </c>
      <c r="F90" s="45" t="s">
        <v>376</v>
      </c>
      <c r="G90" s="84" t="s">
        <v>414</v>
      </c>
      <c r="H90" s="45" t="s">
        <v>392</v>
      </c>
      <c r="I90" s="45" t="s">
        <v>379</v>
      </c>
      <c r="J90" s="84" t="s">
        <v>530</v>
      </c>
    </row>
    <row r="91" s="73" customFormat="1" ht="42" customHeight="1" spans="1:10">
      <c r="A91" s="194" t="s">
        <v>325</v>
      </c>
      <c r="B91" s="45" t="s">
        <v>525</v>
      </c>
      <c r="C91" s="45" t="s">
        <v>418</v>
      </c>
      <c r="D91" s="45" t="s">
        <v>419</v>
      </c>
      <c r="E91" s="84" t="s">
        <v>531</v>
      </c>
      <c r="F91" s="45" t="s">
        <v>390</v>
      </c>
      <c r="G91" s="84" t="s">
        <v>532</v>
      </c>
      <c r="H91" s="45" t="s">
        <v>422</v>
      </c>
      <c r="I91" s="45" t="s">
        <v>379</v>
      </c>
      <c r="J91" s="84" t="s">
        <v>531</v>
      </c>
    </row>
    <row r="92" s="73" customFormat="1" ht="42" customHeight="1" spans="1:10">
      <c r="A92" s="194" t="s">
        <v>336</v>
      </c>
      <c r="B92" s="45" t="s">
        <v>533</v>
      </c>
      <c r="C92" s="45" t="s">
        <v>373</v>
      </c>
      <c r="D92" s="45" t="s">
        <v>374</v>
      </c>
      <c r="E92" s="84" t="s">
        <v>534</v>
      </c>
      <c r="F92" s="45" t="s">
        <v>390</v>
      </c>
      <c r="G92" s="84" t="s">
        <v>535</v>
      </c>
      <c r="H92" s="45" t="s">
        <v>383</v>
      </c>
      <c r="I92" s="45" t="s">
        <v>379</v>
      </c>
      <c r="J92" s="84" t="s">
        <v>536</v>
      </c>
    </row>
    <row r="93" s="73" customFormat="1" ht="42" customHeight="1" spans="1:10">
      <c r="A93" s="194" t="s">
        <v>336</v>
      </c>
      <c r="B93" s="45" t="s">
        <v>533</v>
      </c>
      <c r="C93" s="45" t="s">
        <v>373</v>
      </c>
      <c r="D93" s="45" t="s">
        <v>394</v>
      </c>
      <c r="E93" s="84" t="s">
        <v>537</v>
      </c>
      <c r="F93" s="45" t="s">
        <v>390</v>
      </c>
      <c r="G93" s="84" t="s">
        <v>391</v>
      </c>
      <c r="H93" s="45" t="s">
        <v>392</v>
      </c>
      <c r="I93" s="45" t="s">
        <v>379</v>
      </c>
      <c r="J93" s="84" t="s">
        <v>538</v>
      </c>
    </row>
    <row r="94" s="73" customFormat="1" ht="42" customHeight="1" spans="1:10">
      <c r="A94" s="194" t="s">
        <v>336</v>
      </c>
      <c r="B94" s="45" t="s">
        <v>533</v>
      </c>
      <c r="C94" s="45" t="s">
        <v>396</v>
      </c>
      <c r="D94" s="45" t="s">
        <v>397</v>
      </c>
      <c r="E94" s="84" t="s">
        <v>539</v>
      </c>
      <c r="F94" s="45" t="s">
        <v>390</v>
      </c>
      <c r="G94" s="84" t="s">
        <v>399</v>
      </c>
      <c r="H94" s="45"/>
      <c r="I94" s="45" t="s">
        <v>393</v>
      </c>
      <c r="J94" s="84" t="s">
        <v>540</v>
      </c>
    </row>
    <row r="95" s="73" customFormat="1" ht="42" customHeight="1" spans="1:10">
      <c r="A95" s="194" t="s">
        <v>336</v>
      </c>
      <c r="B95" s="45" t="s">
        <v>533</v>
      </c>
      <c r="C95" s="45" t="s">
        <v>396</v>
      </c>
      <c r="D95" s="45" t="s">
        <v>397</v>
      </c>
      <c r="E95" s="84" t="s">
        <v>441</v>
      </c>
      <c r="F95" s="45" t="s">
        <v>390</v>
      </c>
      <c r="G95" s="84" t="s">
        <v>391</v>
      </c>
      <c r="H95" s="45" t="s">
        <v>392</v>
      </c>
      <c r="I95" s="45" t="s">
        <v>379</v>
      </c>
      <c r="J95" s="84" t="s">
        <v>441</v>
      </c>
    </row>
    <row r="96" s="73" customFormat="1" ht="42" customHeight="1" spans="1:10">
      <c r="A96" s="194" t="s">
        <v>336</v>
      </c>
      <c r="B96" s="45" t="s">
        <v>533</v>
      </c>
      <c r="C96" s="45" t="s">
        <v>396</v>
      </c>
      <c r="D96" s="45" t="s">
        <v>541</v>
      </c>
      <c r="E96" s="84" t="s">
        <v>542</v>
      </c>
      <c r="F96" s="45" t="s">
        <v>390</v>
      </c>
      <c r="G96" s="84" t="s">
        <v>399</v>
      </c>
      <c r="H96" s="45"/>
      <c r="I96" s="45" t="s">
        <v>393</v>
      </c>
      <c r="J96" s="84" t="s">
        <v>543</v>
      </c>
    </row>
    <row r="97" s="73" customFormat="1" ht="42" customHeight="1" spans="1:10">
      <c r="A97" s="194" t="s">
        <v>336</v>
      </c>
      <c r="B97" s="45" t="s">
        <v>533</v>
      </c>
      <c r="C97" s="45" t="s">
        <v>400</v>
      </c>
      <c r="D97" s="45" t="s">
        <v>401</v>
      </c>
      <c r="E97" s="84" t="s">
        <v>470</v>
      </c>
      <c r="F97" s="45" t="s">
        <v>376</v>
      </c>
      <c r="G97" s="84" t="s">
        <v>449</v>
      </c>
      <c r="H97" s="45" t="s">
        <v>392</v>
      </c>
      <c r="I97" s="45" t="s">
        <v>379</v>
      </c>
      <c r="J97" s="84" t="s">
        <v>544</v>
      </c>
    </row>
    <row r="98" s="73" customFormat="1" ht="42" customHeight="1" spans="1:10">
      <c r="A98" s="194" t="s">
        <v>336</v>
      </c>
      <c r="B98" s="45" t="s">
        <v>533</v>
      </c>
      <c r="C98" s="45" t="s">
        <v>418</v>
      </c>
      <c r="D98" s="45" t="s">
        <v>419</v>
      </c>
      <c r="E98" s="84" t="s">
        <v>545</v>
      </c>
      <c r="F98" s="45" t="s">
        <v>390</v>
      </c>
      <c r="G98" s="84" t="s">
        <v>546</v>
      </c>
      <c r="H98" s="45" t="s">
        <v>422</v>
      </c>
      <c r="I98" s="45" t="s">
        <v>379</v>
      </c>
      <c r="J98" s="84" t="s">
        <v>547</v>
      </c>
    </row>
    <row r="99" s="73" customFormat="1" ht="42" customHeight="1" spans="1:10">
      <c r="A99" s="194" t="s">
        <v>338</v>
      </c>
      <c r="B99" s="45" t="s">
        <v>548</v>
      </c>
      <c r="C99" s="45" t="s">
        <v>373</v>
      </c>
      <c r="D99" s="45" t="s">
        <v>374</v>
      </c>
      <c r="E99" s="84" t="s">
        <v>549</v>
      </c>
      <c r="F99" s="45" t="s">
        <v>376</v>
      </c>
      <c r="G99" s="84" t="s">
        <v>550</v>
      </c>
      <c r="H99" s="45" t="s">
        <v>551</v>
      </c>
      <c r="I99" s="45" t="s">
        <v>379</v>
      </c>
      <c r="J99" s="84" t="s">
        <v>552</v>
      </c>
    </row>
    <row r="100" s="73" customFormat="1" ht="42" customHeight="1" spans="1:10">
      <c r="A100" s="194" t="s">
        <v>338</v>
      </c>
      <c r="B100" s="45" t="s">
        <v>548</v>
      </c>
      <c r="C100" s="45" t="s">
        <v>373</v>
      </c>
      <c r="D100" s="45" t="s">
        <v>388</v>
      </c>
      <c r="E100" s="84" t="s">
        <v>553</v>
      </c>
      <c r="F100" s="45" t="s">
        <v>376</v>
      </c>
      <c r="G100" s="84" t="s">
        <v>449</v>
      </c>
      <c r="H100" s="45" t="s">
        <v>392</v>
      </c>
      <c r="I100" s="45" t="s">
        <v>379</v>
      </c>
      <c r="J100" s="84" t="s">
        <v>554</v>
      </c>
    </row>
    <row r="101" s="73" customFormat="1" ht="42" customHeight="1" spans="1:10">
      <c r="A101" s="194" t="s">
        <v>338</v>
      </c>
      <c r="B101" s="45" t="s">
        <v>548</v>
      </c>
      <c r="C101" s="45" t="s">
        <v>373</v>
      </c>
      <c r="D101" s="45" t="s">
        <v>394</v>
      </c>
      <c r="E101" s="84" t="s">
        <v>555</v>
      </c>
      <c r="F101" s="45" t="s">
        <v>390</v>
      </c>
      <c r="G101" s="84" t="s">
        <v>391</v>
      </c>
      <c r="H101" s="45" t="s">
        <v>392</v>
      </c>
      <c r="I101" s="45" t="s">
        <v>379</v>
      </c>
      <c r="J101" s="84" t="s">
        <v>556</v>
      </c>
    </row>
    <row r="102" s="73" customFormat="1" ht="42" customHeight="1" spans="1:10">
      <c r="A102" s="194" t="s">
        <v>338</v>
      </c>
      <c r="B102" s="45" t="s">
        <v>548</v>
      </c>
      <c r="C102" s="45" t="s">
        <v>396</v>
      </c>
      <c r="D102" s="45" t="s">
        <v>397</v>
      </c>
      <c r="E102" s="84" t="s">
        <v>557</v>
      </c>
      <c r="F102" s="45" t="s">
        <v>390</v>
      </c>
      <c r="G102" s="84" t="s">
        <v>399</v>
      </c>
      <c r="H102" s="45"/>
      <c r="I102" s="45" t="s">
        <v>393</v>
      </c>
      <c r="J102" s="84" t="s">
        <v>558</v>
      </c>
    </row>
    <row r="103" s="73" customFormat="1" ht="42" customHeight="1" spans="1:10">
      <c r="A103" s="194" t="s">
        <v>338</v>
      </c>
      <c r="B103" s="45" t="s">
        <v>548</v>
      </c>
      <c r="C103" s="45" t="s">
        <v>396</v>
      </c>
      <c r="D103" s="45" t="s">
        <v>541</v>
      </c>
      <c r="E103" s="84" t="s">
        <v>559</v>
      </c>
      <c r="F103" s="45" t="s">
        <v>390</v>
      </c>
      <c r="G103" s="84" t="s">
        <v>399</v>
      </c>
      <c r="H103" s="45"/>
      <c r="I103" s="45" t="s">
        <v>393</v>
      </c>
      <c r="J103" s="84" t="s">
        <v>560</v>
      </c>
    </row>
    <row r="104" s="73" customFormat="1" ht="42" customHeight="1" spans="1:10">
      <c r="A104" s="194" t="s">
        <v>338</v>
      </c>
      <c r="B104" s="45" t="s">
        <v>548</v>
      </c>
      <c r="C104" s="45" t="s">
        <v>400</v>
      </c>
      <c r="D104" s="45" t="s">
        <v>401</v>
      </c>
      <c r="E104" s="84" t="s">
        <v>561</v>
      </c>
      <c r="F104" s="45" t="s">
        <v>376</v>
      </c>
      <c r="G104" s="84" t="s">
        <v>449</v>
      </c>
      <c r="H104" s="45" t="s">
        <v>392</v>
      </c>
      <c r="I104" s="45" t="s">
        <v>379</v>
      </c>
      <c r="J104" s="84" t="s">
        <v>562</v>
      </c>
    </row>
    <row r="105" s="73" customFormat="1" ht="42" customHeight="1" spans="1:10">
      <c r="A105" s="194" t="s">
        <v>338</v>
      </c>
      <c r="B105" s="45" t="s">
        <v>548</v>
      </c>
      <c r="C105" s="45" t="s">
        <v>418</v>
      </c>
      <c r="D105" s="45" t="s">
        <v>419</v>
      </c>
      <c r="E105" s="84" t="s">
        <v>563</v>
      </c>
      <c r="F105" s="45" t="s">
        <v>390</v>
      </c>
      <c r="G105" s="84" t="s">
        <v>564</v>
      </c>
      <c r="H105" s="45" t="s">
        <v>422</v>
      </c>
      <c r="I105" s="45" t="s">
        <v>379</v>
      </c>
      <c r="J105" s="84" t="s">
        <v>565</v>
      </c>
    </row>
    <row r="106" s="73" customFormat="1" ht="40" customHeight="1" spans="1:10">
      <c r="A106" s="194" t="s">
        <v>350</v>
      </c>
      <c r="B106" s="45" t="s">
        <v>566</v>
      </c>
      <c r="C106" s="45" t="s">
        <v>373</v>
      </c>
      <c r="D106" s="45" t="s">
        <v>374</v>
      </c>
      <c r="E106" s="84" t="s">
        <v>567</v>
      </c>
      <c r="F106" s="45" t="s">
        <v>390</v>
      </c>
      <c r="G106" s="195">
        <v>1</v>
      </c>
      <c r="H106" s="45" t="s">
        <v>383</v>
      </c>
      <c r="I106" s="45" t="s">
        <v>379</v>
      </c>
      <c r="J106" s="84" t="s">
        <v>567</v>
      </c>
    </row>
    <row r="107" s="73" customFormat="1" ht="40" customHeight="1" spans="1:10">
      <c r="A107" s="194" t="s">
        <v>338</v>
      </c>
      <c r="B107" s="45" t="s">
        <v>548</v>
      </c>
      <c r="C107" s="45" t="s">
        <v>373</v>
      </c>
      <c r="D107" s="45" t="s">
        <v>388</v>
      </c>
      <c r="E107" s="84" t="s">
        <v>568</v>
      </c>
      <c r="F107" s="45" t="s">
        <v>390</v>
      </c>
      <c r="G107" s="195">
        <v>100</v>
      </c>
      <c r="H107" s="45" t="s">
        <v>392</v>
      </c>
      <c r="I107" s="45" t="s">
        <v>393</v>
      </c>
      <c r="J107" s="84" t="s">
        <v>568</v>
      </c>
    </row>
    <row r="108" s="73" customFormat="1" ht="40" customHeight="1" spans="1:10">
      <c r="A108" s="194" t="s">
        <v>338</v>
      </c>
      <c r="B108" s="45" t="s">
        <v>548</v>
      </c>
      <c r="C108" s="45" t="s">
        <v>373</v>
      </c>
      <c r="D108" s="45" t="s">
        <v>394</v>
      </c>
      <c r="E108" s="84" t="s">
        <v>569</v>
      </c>
      <c r="F108" s="45" t="s">
        <v>390</v>
      </c>
      <c r="G108" s="84" t="s">
        <v>391</v>
      </c>
      <c r="H108" s="45" t="s">
        <v>392</v>
      </c>
      <c r="I108" s="45" t="s">
        <v>393</v>
      </c>
      <c r="J108" s="84" t="s">
        <v>569</v>
      </c>
    </row>
    <row r="109" s="73" customFormat="1" ht="40" customHeight="1" spans="1:10">
      <c r="A109" s="194" t="s">
        <v>338</v>
      </c>
      <c r="B109" s="45" t="s">
        <v>548</v>
      </c>
      <c r="C109" s="45" t="s">
        <v>396</v>
      </c>
      <c r="D109" s="45" t="s">
        <v>397</v>
      </c>
      <c r="E109" s="84" t="s">
        <v>503</v>
      </c>
      <c r="F109" s="45" t="s">
        <v>390</v>
      </c>
      <c r="G109" s="84">
        <v>100</v>
      </c>
      <c r="H109" s="45" t="s">
        <v>392</v>
      </c>
      <c r="I109" s="45" t="s">
        <v>393</v>
      </c>
      <c r="J109" s="84" t="s">
        <v>503</v>
      </c>
    </row>
    <row r="110" s="73" customFormat="1" ht="40" customHeight="1" spans="1:10">
      <c r="A110" s="194" t="s">
        <v>338</v>
      </c>
      <c r="B110" s="45" t="s">
        <v>548</v>
      </c>
      <c r="C110" s="45" t="s">
        <v>400</v>
      </c>
      <c r="D110" s="45" t="s">
        <v>401</v>
      </c>
      <c r="E110" s="84" t="s">
        <v>570</v>
      </c>
      <c r="F110" s="45" t="s">
        <v>376</v>
      </c>
      <c r="G110" s="84">
        <v>90</v>
      </c>
      <c r="H110" s="45" t="s">
        <v>392</v>
      </c>
      <c r="I110" s="45" t="s">
        <v>393</v>
      </c>
      <c r="J110" s="84" t="s">
        <v>570</v>
      </c>
    </row>
    <row r="111" s="73" customFormat="1" ht="40" customHeight="1" spans="1:10">
      <c r="A111" s="194" t="s">
        <v>338</v>
      </c>
      <c r="B111" s="45" t="s">
        <v>548</v>
      </c>
      <c r="C111" s="45" t="s">
        <v>418</v>
      </c>
      <c r="D111" s="45" t="s">
        <v>419</v>
      </c>
      <c r="E111" s="84" t="s">
        <v>571</v>
      </c>
      <c r="F111" s="45" t="s">
        <v>390</v>
      </c>
      <c r="G111" s="84">
        <v>32000</v>
      </c>
      <c r="H111" s="45" t="s">
        <v>473</v>
      </c>
      <c r="I111" s="45" t="s">
        <v>379</v>
      </c>
      <c r="J111" s="84" t="s">
        <v>571</v>
      </c>
    </row>
  </sheetData>
  <mergeCells count="38">
    <mergeCell ref="A2:J2"/>
    <mergeCell ref="A3:H3"/>
    <mergeCell ref="A7:A13"/>
    <mergeCell ref="A14:A20"/>
    <mergeCell ref="A21:A28"/>
    <mergeCell ref="A29:A32"/>
    <mergeCell ref="A33:A39"/>
    <mergeCell ref="A40:A45"/>
    <mergeCell ref="A46:A49"/>
    <mergeCell ref="A50:A54"/>
    <mergeCell ref="A55:A58"/>
    <mergeCell ref="A59:A64"/>
    <mergeCell ref="A65:A67"/>
    <mergeCell ref="A68:A75"/>
    <mergeCell ref="A76:A80"/>
    <mergeCell ref="A81:A86"/>
    <mergeCell ref="A87:A91"/>
    <mergeCell ref="A92:A98"/>
    <mergeCell ref="A99:A105"/>
    <mergeCell ref="A106:A111"/>
    <mergeCell ref="B7:B13"/>
    <mergeCell ref="B14:B20"/>
    <mergeCell ref="B21:B28"/>
    <mergeCell ref="B29:B32"/>
    <mergeCell ref="B33:B39"/>
    <mergeCell ref="B40:B45"/>
    <mergeCell ref="B46:B49"/>
    <mergeCell ref="B50:B54"/>
    <mergeCell ref="B55:B58"/>
    <mergeCell ref="B59:B64"/>
    <mergeCell ref="B65:B67"/>
    <mergeCell ref="B68:B75"/>
    <mergeCell ref="B76:B80"/>
    <mergeCell ref="B81:B86"/>
    <mergeCell ref="B87:B91"/>
    <mergeCell ref="B92:B98"/>
    <mergeCell ref="B99:B105"/>
    <mergeCell ref="B106:B11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那些花儿</cp:lastModifiedBy>
  <dcterms:created xsi:type="dcterms:W3CDTF">2026-03-11T07:52:00Z</dcterms:created>
  <dcterms:modified xsi:type="dcterms:W3CDTF">2026-03-13T02:17:17Z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A3187BB1AFA5424C80C44671011FDD82_13</vt:lpwstr>
  </property>
  <property fmtid="{D5CDD505-2E9C-101B-9397-08002B2CF9AE}" pid="3" name="KSOProductBuildVer">
    <vt:lpwstr>2052-12.1.0.23542</vt:lpwstr>
  </property>
  <property fmtid="{D5CDD505-2E9C-101B-9397-08002B2CF9AE}" pid="4" name="CalculationRule">
    <vt:i4>0</vt:i4>
  </property>
</Properties>
</file>