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 firstSheet="15" activeTab="1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上级补助项目支出预算表11!$A:$A,上级补助项目支出预算表11!$1:$1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<sst xmlns="http://schemas.openxmlformats.org/spreadsheetml/2006/main" count="783" uniqueCount="354">
  <si>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</si>
  <si>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</si>
  <si>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</si>
  <si>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</si>
  <si>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</si>
  <si>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</si>
  <si>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</si>
  <si>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</si>
  <si>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</si>
  <si>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</si>
  <si>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</si>
  <si>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</si>
  <si>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</si>
  <si>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</si>
  <si>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</si>
  <si>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</si>
  <si>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</si>
  <si>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</si>
  <si>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</si>
  <si>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</si>
  <si>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</si>
  <si>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</si>
  <si>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</si>
  <si>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</si>
  <si>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</si>
  <si>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</si>
  <si>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</si>
  <si>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</si>
  <si>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</si>
  <si>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</si>
  <si>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</si>
  <si>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</si>
  <si>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</si>
  <si>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</si>
  <si>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</si>
  <si>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</si>
  <si>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</si>
  <si>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</si>
  <si>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</si>
  <si>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</si>
  <si>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</si>
  <si>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</si>
  <si>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</si>
  <si>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</si>
  <si>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</si>
  <si>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</si>
  <si>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</si>
  <si>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</si>
  <si>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</si>
  <si>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</si>
  <si>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</si>
  <si>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</si>
  <si>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</si>
  <si>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</si>
  <si>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</si>
  <si>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</si>
  <si>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</si>
  <si>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</si>
  <si>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</si>
  <si>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</si>
  <si>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</si>
  <si>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</si>
  <si>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</si>
  <si>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</si>
  <si>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</si>
  <si>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</si>
  <si>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</si>
  <si>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</si>
  <si>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</si>
  <si>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105017</t>
  </si>
  <si>
    <t>昆明市东川区拖布卡中学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</si>
  <si>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</si>
  <si>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</si>
  <si>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</si>
  <si>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</si>
  <si>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</si>
  <si>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</si>
  <si>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</si>
  <si>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</si>
  <si>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</si>
  <si>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</si>
  <si>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</si>
  <si>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</si>
  <si>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</si>
  <si>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</si>
  <si>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</si>
  <si>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</si>
  <si>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</si>
  <si>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</si>
  <si>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</si>
  <si>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</si>
  <si>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</si>
  <si>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</si>
  <si>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</si>
  <si>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</si>
  <si>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</si>
  <si>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</si>
  <si>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</si>
  <si>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</si>
  <si>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</si>
  <si>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</si>
  <si>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2050203</t>
  </si>
  <si>
    <t>初中教育</t>
  </si>
  <si>
    <t>2050299</t>
  </si>
  <si>
    <t>其他普通教育支出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</si>
  <si>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</si>
  <si>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</si>
  <si>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</si>
  <si>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</si>
  <si>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</si>
  <si>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</si>
  <si>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</si>
  <si>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</si>
  <si>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</si>
  <si>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</si>
  <si>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</si>
  <si>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</si>
  <si>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</si>
  <si>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</si>
  <si>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</si>
  <si>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</si>
  <si>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</si>
  <si>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</si>
  <si>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</si>
  <si>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</si>
  <si>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</si>
  <si>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</si>
  <si>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</si>
  <si>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</si>
  <si>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</si>
  <si>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</si>
  <si>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</si>
  <si>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</si>
  <si>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</si>
  <si>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</si>
  <si>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</si>
  <si>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</si>
  <si>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</si>
  <si>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</si>
  <si>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</si>
  <si>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</si>
  <si>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</si>
  <si>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</si>
  <si>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</si>
  <si>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</si>
  <si>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</si>
  <si>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</si>
  <si>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</si>
  <si>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</si>
  <si>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</si>
  <si>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</si>
  <si>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</si>
  <si>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</si>
  <si>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</si>
  <si>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</si>
  <si>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</si>
  <si>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</si>
  <si>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</si>
  <si>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</si>
  <si>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</si>
  <si>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</si>
  <si>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</si>
  <si>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</si>
  <si>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</si>
  <si>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</si>
  <si>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</si>
  <si>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</si>
  <si>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</si>
  <si>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</si>
  <si>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</si>
  <si>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</si>
  <si>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</si>
  <si>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</si>
  <si>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</si>
  <si>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</si>
  <si>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</si>
  <si>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</si>
  <si>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</si>
  <si>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</si>
  <si>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昆明市东川区拖布卡中学2026年度无一般公共预算三公经费支出预算表支出情况，此表无数据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</si>
  <si>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</si>
  <si>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</si>
  <si>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</si>
  <si>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</si>
  <si>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</si>
  <si>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</si>
  <si>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</si>
  <si>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</si>
  <si>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</si>
  <si>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</si>
  <si>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</si>
  <si>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</si>
  <si>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</si>
  <si>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</si>
  <si>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</si>
  <si>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</si>
  <si>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</si>
  <si>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</si>
  <si>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</si>
  <si>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</si>
  <si>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>昆明市东川区教育体育局</t>
  </si>
  <si>
    <t>530113210000000002186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</si>
  <si>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</si>
  <si>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</si>
  <si>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</si>
  <si>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</si>
  <si>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</si>
  <si>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</si>
  <si>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</si>
  <si>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</si>
  <si>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</si>
  <si>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530113210000000002187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</si>
  <si>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</si>
  <si>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</si>
  <si>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</si>
  <si>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</si>
  <si>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</si>
  <si>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</si>
  <si>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</si>
  <si>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</si>
  <si>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</si>
  <si>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530113210000000002188</t>
  </si>
  <si>
    <t>30113</t>
  </si>
  <si>
    <t>530113210000000002195</t>
  </si>
  <si>
    <t>离退休公用经费</t>
  </si>
  <si>
    <t>30299</t>
  </si>
  <si>
    <t>其他商品和服务支出</t>
  </si>
  <si>
    <t>530113210000000004304</t>
  </si>
  <si>
    <t>工会经费</t>
  </si>
  <si>
    <t>30228</t>
  </si>
  <si>
    <t>530113221100000306077</t>
  </si>
  <si>
    <t>离退休生活补助</t>
  </si>
  <si>
    <t>30305</t>
  </si>
  <si>
    <t>生活补助</t>
  </si>
  <si>
    <t>530113231100001514567</t>
  </si>
  <si>
    <t>事业人员绩效奖励</t>
  </si>
  <si>
    <t>530113241100002263567</t>
  </si>
  <si>
    <t>编外聘用人员支出</t>
  </si>
  <si>
    <t>30199</t>
  </si>
  <si>
    <t>其他工资福利支出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</si>
  <si>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</si>
  <si>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</si>
  <si>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</si>
  <si>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</si>
  <si>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</si>
  <si>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</si>
  <si>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</si>
  <si>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</si>
  <si>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530113261100004991207</t>
  </si>
  <si>
    <t>遗属补助经费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</si>
  <si>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</si>
  <si>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</si>
  <si>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</si>
  <si>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</si>
  <si>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</si>
  <si>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</si>
  <si>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</si>
  <si>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</si>
  <si>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</si>
  <si>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</si>
  <si>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做好本部门人员、公用经费保障，按规定落实干部职工各项待遇，支持部门正常履职。</t>
  </si>
  <si>
    <t>产出指标</t>
  </si>
  <si>
    <t>数量指标</t>
  </si>
  <si>
    <t>遗属补助发放人数</t>
  </si>
  <si>
    <t>=</t>
  </si>
  <si>
    <t>一</t>
  </si>
  <si>
    <t>人</t>
  </si>
  <si>
    <t>定量指标</t>
  </si>
  <si>
    <t xml:space="preserve">反映财政供养部门（单位）遗属补助人员数量。
</t>
  </si>
  <si>
    <t>效益指标</t>
  </si>
  <si>
    <t>社会效益</t>
  </si>
  <si>
    <t>部门运转</t>
  </si>
  <si>
    <t>正常运转</t>
  </si>
  <si>
    <t>定性指标</t>
  </si>
  <si>
    <t xml:space="preserve">反映部门（单位）运转情况。
</t>
  </si>
  <si>
    <t>满意度指标</t>
  </si>
  <si>
    <t>服务对象满意度</t>
  </si>
  <si>
    <t>社会公众满意度</t>
  </si>
  <si>
    <t>&gt;=</t>
  </si>
  <si>
    <t>90</t>
  </si>
  <si>
    <t>%</t>
  </si>
  <si>
    <t xml:space="preserve">反映社会公众对部门（单位）履职情况的满意程度。
</t>
  </si>
  <si>
    <t>预算06表</t>
  </si>
  <si>
    <t>政府性基金预算支出预算表</t>
  </si>
  <si>
    <t>单位名称：昆明市发展和改革委员会</t>
  </si>
  <si>
    <t>政府性基金预算支出</t>
  </si>
  <si>
    <t>昆明市东川区拖布卡中学2026年度无政府性基金预算支出预算支出情况，此表无数据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</si>
  <si>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</si>
  <si>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</si>
  <si>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</si>
  <si>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</si>
  <si>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</si>
  <si>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</si>
  <si>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</si>
  <si>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</si>
  <si>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</si>
  <si>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</si>
  <si>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</si>
  <si>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</si>
  <si>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昆明市东川区拖布卡中学2026年度无政府采购预算支出情况，此表无数据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</si>
  <si>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</si>
  <si>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</si>
  <si>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</si>
  <si>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</si>
  <si>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</si>
  <si>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</si>
  <si>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</si>
  <si>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</si>
  <si>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</si>
  <si>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</si>
  <si>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昆明市东川区拖布卡中学2026年度无对下转移支付预算支出情况，此表无数据</t>
  </si>
  <si>
    <t>预算09-2表</t>
  </si>
  <si>
    <t>昆明市东川区拖布卡中学2026年度无对下转移支付绩效目标支出情况，此表无数据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</si>
  <si>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</si>
  <si>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</si>
  <si>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</si>
  <si>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</si>
  <si>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</si>
  <si>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</si>
  <si>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</si>
  <si>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</si>
  <si>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昆明市东川区拖布卡中学2026年度无新增资产配置预算支出情况，此表无数据</t>
  </si>
  <si>
    <t>预算11表</t>
  </si>
  <si>
    <t>上级补助</t>
  </si>
  <si>
    <t>昆明市东川区拖布卡中学2026年度无上级补助项目支出情况，此表无数据</t>
  </si>
  <si>
    <t>预算12表</t>
  </si>
  <si>
    <t>项目级次</t>
  </si>
  <si>
    <t>114 对个人和家庭的补助</t>
  </si>
  <si>
    <t>本级</t>
  </si>
  <si>
    <t/>
  </si>
  <si>
    <t>预算6表</t>
  </si>
  <si>
    <t>部门编码</t>
  </si>
  <si>
    <t>部门名称</t>
  </si>
  <si>
    <t>内容</t>
  </si>
  <si>
    <t>说明</t>
  </si>
  <si>
    <t>部门总体目标</t>
  </si>
  <si>
    <t>部门职责</t>
  </si>
  <si>
    <t>根据三定方案归纳</t>
  </si>
  <si>
    <t>根据部门职责，中长期规划，各级党委，各级政府要求归纳</t>
  </si>
  <si>
    <t>部门年度目标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</si>
  <si>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</si>
  <si>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</si>
  <si>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</si>
  <si>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</si>
  <si>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</si>
  <si>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纳入预算金额（元）</t>
  </si>
  <si>
    <t>总额</t>
  </si>
  <si>
    <t>财政拨款</t>
  </si>
  <si>
    <t>其他资金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</si>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</sst>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9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7" applyNumberFormat="0" applyAlignment="0" applyProtection="0">
      <alignment vertical="center"/>
    </xf>
    <xf numFmtId="0" fontId="28" fillId="6" borderId="18" applyNumberFormat="0" applyAlignment="0" applyProtection="0">
      <alignment vertical="center"/>
    </xf>
    <xf numFmtId="0" fontId="29" fillId="6" borderId="17" applyNumberFormat="0" applyAlignment="0" applyProtection="0">
      <alignment vertical="center"/>
    </xf>
    <xf numFmtId="0" fontId="30" fillId="7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176" fontId="38" fillId="0" borderId="1">
      <alignment horizontal="right" vertical="center"/>
    </xf>
    <xf numFmtId="49" fontId="38" fillId="0" borderId="1">
      <alignment horizontal="left" vertical="center" wrapText="1"/>
    </xf>
    <xf numFmtId="176" fontId="38" fillId="0" borderId="1">
      <alignment horizontal="right" vertical="center"/>
    </xf>
    <xf numFmtId="177" fontId="38" fillId="0" borderId="1">
      <alignment horizontal="right" vertical="center"/>
    </xf>
    <xf numFmtId="178" fontId="38" fillId="0" borderId="1">
      <alignment horizontal="right" vertical="center"/>
    </xf>
    <xf numFmtId="179" fontId="38" fillId="0" borderId="1">
      <alignment horizontal="right" vertical="center"/>
    </xf>
    <xf numFmtId="10" fontId="38" fillId="0" borderId="1">
      <alignment horizontal="right" vertical="center"/>
    </xf>
    <xf numFmtId="180" fontId="38" fillId="0" borderId="1">
      <alignment horizontal="right" vertical="center"/>
    </xf>
  </cellStyleXfs>
  <cellXfs count="222">
    <xf numFmtId="0" fontId="0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 wrapText="1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0" fontId="5" fillId="0" borderId="1" xfId="0" applyFont="1" applyBorder="1"/>
    <xf numFmtId="4" fontId="2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5" fillId="2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" fontId="2" fillId="0" borderId="1" xfId="0" applyNumberFormat="1" applyFont="1" applyBorder="1" applyAlignment="1">
      <alignment horizontal="right" vertical="center" wrapText="1"/>
    </xf>
    <xf numFmtId="4" fontId="9" fillId="0" borderId="1" xfId="51" applyNumberFormat="1" applyFont="1" applyBorder="1">
      <alignment horizontal="right" vertical="center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>
      <alignment vertical="top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wrapText="1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0" fontId="3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180" fontId="9" fillId="0" borderId="1" xfId="56" applyNumberFormat="1" applyFont="1" applyBorder="1" applyAlignment="1">
      <alignment horizontal="center" vertical="center"/>
    </xf>
    <xf numFmtId="180" fontId="9" fillId="0" borderId="1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6" fontId="9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49" fontId="5" fillId="0" borderId="5" xfId="0" applyNumberFormat="1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49" fontId="5" fillId="0" borderId="6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49" fontId="9" fillId="0" borderId="1" xfId="50" applyNumberFormat="1" applyFont="1" applyBorder="1">
      <alignment horizontal="left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6" fontId="18" fillId="0" borderId="1" xfId="0" applyNumberFormat="1" applyFont="1" applyBorder="1" applyAlignment="1">
      <alignment horizontal="right" vertical="center"/>
    </xf>
    <xf numFmtId="0" fontId="16" fillId="2" borderId="5" xfId="0" applyFont="1" applyFill="1" applyBorder="1" applyAlignment="1">
      <alignment horizontal="center"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A1" sqref="A1"/>
    </sheetView>
  </sheetViews>
  <sheetFormatPr defaultColWidth="8.57272727272727" defaultRowHeight="12.75" customHeight="1" outlineLevelCol="3"/>
  <cols>
    <col min="1" max="4" width="41" customWidth="1"/>
  </cols>
  <sheetData>
    <row r="1" ht="15" customHeight="1" spans="1:4">
      <c r="A1" s="78"/>
      <c r="B1" s="78"/>
      <c r="C1" s="78"/>
      <c r="D1" s="79" t="s">
        <v>0</v>
      </c>
    </row>
    <row r="2" ht="41.25" customHeight="1" spans="1:4">
      <c r="A2" s="73" t="str">
        <f>"2026"&amp;"年部门财务收支预算总表"</f>
        <v>2026年部门财务收支预算总表</v>
      </c>
    </row>
    <row r="3" ht="17.25" customHeight="1" spans="1:4">
      <c r="A3" s="76" t="str">
        <f>"单位名称："&amp;"昆明市东川区拖布卡中学"</f>
        <v>单位名称：昆明市东川区拖布卡中学</v>
      </c>
      <c r="B3" s="187"/>
      <c r="D3" s="161" t="s">
        <v>1</v>
      </c>
    </row>
    <row r="4" ht="23.25" customHeight="1" spans="1:4">
      <c r="A4" s="188" t="s">
        <v>2</v>
      </c>
      <c r="B4" s="189"/>
      <c r="C4" s="188" t="s">
        <v>3</v>
      </c>
      <c r="D4" s="189"/>
    </row>
    <row r="5" ht="24" customHeight="1" spans="1:4">
      <c r="A5" s="188" t="s">
        <v>4</v>
      </c>
      <c r="B5" s="188" t="s">
        <v>5</v>
      </c>
      <c r="C5" s="188" t="s">
        <v>6</v>
      </c>
      <c r="D5" s="188" t="s">
        <v>5</v>
      </c>
    </row>
    <row r="6" ht="17.25" customHeight="1" spans="1:4">
      <c r="A6" s="190" t="s">
        <v>7</v>
      </c>
      <c r="B6" s="108">
        <v>11844133.4</v>
      </c>
      <c r="C6" s="190" t="s">
        <v>8</v>
      </c>
      <c r="D6" s="108"/>
    </row>
    <row r="7" ht="17.25" customHeight="1" spans="1:4">
      <c r="A7" s="190" t="s">
        <v>9</v>
      </c>
      <c r="B7" s="108"/>
      <c r="C7" s="190" t="s">
        <v>10</v>
      </c>
      <c r="D7" s="108"/>
    </row>
    <row r="8" ht="17.25" customHeight="1" spans="1:4">
      <c r="A8" s="190" t="s">
        <v>11</v>
      </c>
      <c r="B8" s="108"/>
      <c r="C8" s="221" t="s">
        <v>12</v>
      </c>
      <c r="D8" s="108"/>
    </row>
    <row r="9" ht="17.25" customHeight="1" spans="1:4">
      <c r="A9" s="190" t="s">
        <v>13</v>
      </c>
      <c r="B9" s="108"/>
      <c r="C9" s="221" t="s">
        <v>14</v>
      </c>
      <c r="D9" s="108"/>
    </row>
    <row r="10" ht="17.25" customHeight="1" spans="1:4">
      <c r="A10" s="190" t="s">
        <v>15</v>
      </c>
      <c r="B10" s="108"/>
      <c r="C10" s="221" t="s">
        <v>16</v>
      </c>
      <c r="D10" s="108">
        <v>8525784.12</v>
      </c>
    </row>
    <row r="11" ht="17.25" customHeight="1" spans="1:4">
      <c r="A11" s="190" t="s">
        <v>17</v>
      </c>
      <c r="B11" s="108"/>
      <c r="C11" s="221" t="s">
        <v>18</v>
      </c>
      <c r="D11" s="108"/>
    </row>
    <row r="12" ht="17.25" customHeight="1" spans="1:4">
      <c r="A12" s="190" t="s">
        <v>19</v>
      </c>
      <c r="B12" s="108"/>
      <c r="C12" s="66" t="s">
        <v>20</v>
      </c>
      <c r="D12" s="108"/>
    </row>
    <row r="13" ht="17.25" customHeight="1" spans="1:4">
      <c r="A13" s="190" t="s">
        <v>21</v>
      </c>
      <c r="B13" s="108"/>
      <c r="C13" s="66" t="s">
        <v>22</v>
      </c>
      <c r="D13" s="108">
        <v>1401862.28</v>
      </c>
    </row>
    <row r="14" ht="17.25" customHeight="1" spans="1:4">
      <c r="A14" s="190" t="s">
        <v>23</v>
      </c>
      <c r="B14" s="108"/>
      <c r="C14" s="66" t="s">
        <v>24</v>
      </c>
      <c r="D14" s="108">
        <v>1013748</v>
      </c>
    </row>
    <row r="15" ht="17.25" customHeight="1" spans="1:4">
      <c r="A15" s="190" t="s">
        <v>25</v>
      </c>
      <c r="B15" s="108"/>
      <c r="C15" s="66" t="s">
        <v>26</v>
      </c>
      <c r="D15" s="108"/>
    </row>
    <row r="16" ht="17.25" customHeight="1" spans="1:4">
      <c r="A16" s="26"/>
      <c r="B16" s="108"/>
      <c r="C16" s="66" t="s">
        <v>27</v>
      </c>
      <c r="D16" s="108"/>
    </row>
    <row r="17" ht="17.25" customHeight="1" spans="1:4">
      <c r="A17" s="191"/>
      <c r="B17" s="108"/>
      <c r="C17" s="66" t="s">
        <v>28</v>
      </c>
      <c r="D17" s="108"/>
    </row>
    <row r="18" ht="17.25" customHeight="1" spans="1:4">
      <c r="A18" s="191"/>
      <c r="B18" s="108"/>
      <c r="C18" s="66" t="s">
        <v>29</v>
      </c>
      <c r="D18" s="108"/>
    </row>
    <row r="19" ht="17.25" customHeight="1" spans="1:4">
      <c r="A19" s="191"/>
      <c r="B19" s="108"/>
      <c r="C19" s="66" t="s">
        <v>30</v>
      </c>
      <c r="D19" s="108"/>
    </row>
    <row r="20" ht="17.25" customHeight="1" spans="1:4">
      <c r="A20" s="191"/>
      <c r="B20" s="108"/>
      <c r="C20" s="66" t="s">
        <v>31</v>
      </c>
      <c r="D20" s="108"/>
    </row>
    <row r="21" ht="17.25" customHeight="1" spans="1:4">
      <c r="A21" s="191"/>
      <c r="B21" s="108"/>
      <c r="C21" s="66" t="s">
        <v>32</v>
      </c>
      <c r="D21" s="108"/>
    </row>
    <row r="22" ht="17.25" customHeight="1" spans="1:4">
      <c r="A22" s="191"/>
      <c r="B22" s="108"/>
      <c r="C22" s="66" t="s">
        <v>33</v>
      </c>
      <c r="D22" s="108"/>
    </row>
    <row r="23" ht="17.25" customHeight="1" spans="1:4">
      <c r="A23" s="191"/>
      <c r="B23" s="108"/>
      <c r="C23" s="66" t="s">
        <v>34</v>
      </c>
      <c r="D23" s="108"/>
    </row>
    <row r="24" ht="17.25" customHeight="1" spans="1:4">
      <c r="A24" s="191"/>
      <c r="B24" s="108"/>
      <c r="C24" s="66" t="s">
        <v>35</v>
      </c>
      <c r="D24" s="108">
        <v>902739</v>
      </c>
    </row>
    <row r="25" ht="17.25" customHeight="1" spans="1:4">
      <c r="A25" s="191"/>
      <c r="B25" s="108"/>
      <c r="C25" s="66" t="s">
        <v>36</v>
      </c>
      <c r="D25" s="108"/>
    </row>
    <row r="26" ht="17.25" customHeight="1" spans="1:4">
      <c r="A26" s="191"/>
      <c r="B26" s="108"/>
      <c r="C26" s="26" t="s">
        <v>37</v>
      </c>
      <c r="D26" s="108"/>
    </row>
    <row r="27" ht="17.25" customHeight="1" spans="1:4">
      <c r="A27" s="191"/>
      <c r="B27" s="108"/>
      <c r="C27" s="66" t="s">
        <v>38</v>
      </c>
      <c r="D27" s="108"/>
    </row>
    <row r="28" ht="16.5" customHeight="1" spans="1:4">
      <c r="A28" s="191"/>
      <c r="B28" s="108"/>
      <c r="C28" s="66" t="s">
        <v>39</v>
      </c>
      <c r="D28" s="108"/>
    </row>
    <row r="29" ht="16.5" customHeight="1" spans="1:4">
      <c r="A29" s="191"/>
      <c r="B29" s="108"/>
      <c r="C29" s="26" t="s">
        <v>40</v>
      </c>
      <c r="D29" s="108"/>
    </row>
    <row r="30" ht="17.25" customHeight="1" spans="1:4">
      <c r="A30" s="191"/>
      <c r="B30" s="108"/>
      <c r="C30" s="26" t="s">
        <v>41</v>
      </c>
      <c r="D30" s="108"/>
    </row>
    <row r="31" ht="17.25" customHeight="1" spans="1:4">
      <c r="A31" s="191"/>
      <c r="B31" s="108"/>
      <c r="C31" s="66" t="s">
        <v>42</v>
      </c>
      <c r="D31" s="108"/>
    </row>
    <row r="32" ht="16.5" customHeight="1" spans="1:4">
      <c r="A32" s="191" t="s">
        <v>43</v>
      </c>
      <c r="B32" s="108">
        <v>11844133.4</v>
      </c>
      <c r="C32" s="191" t="s">
        <v>44</v>
      </c>
      <c r="D32" s="108">
        <v>11844133.4</v>
      </c>
    </row>
    <row r="33" ht="16.5" customHeight="1" spans="1:4">
      <c r="A33" s="26" t="s">
        <v>45</v>
      </c>
      <c r="B33" s="108"/>
      <c r="C33" s="26" t="s">
        <v>46</v>
      </c>
      <c r="D33" s="108"/>
    </row>
    <row r="34" ht="16.5" customHeight="1" spans="1:4">
      <c r="A34" s="66" t="s">
        <v>47</v>
      </c>
      <c r="B34" s="108"/>
      <c r="C34" s="66" t="s">
        <v>47</v>
      </c>
      <c r="D34" s="108"/>
    </row>
    <row r="35" ht="16.5" customHeight="1" spans="1:4">
      <c r="A35" s="66" t="s">
        <v>48</v>
      </c>
      <c r="B35" s="108"/>
      <c r="C35" s="66" t="s">
        <v>49</v>
      </c>
      <c r="D35" s="108"/>
    </row>
    <row r="36" ht="16.5" customHeight="1" spans="1:4">
      <c r="A36" s="192" t="s">
        <v>50</v>
      </c>
      <c r="B36" s="108">
        <v>11844133.4</v>
      </c>
      <c r="C36" s="192" t="s">
        <v>51</v>
      </c>
      <c r="D36" s="108">
        <v>11844133.4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3636363636364" defaultRowHeight="14.25" customHeight="1" outlineLevelCol="5"/>
  <cols>
    <col min="1" max="1" width="32.1363636363636" customWidth="1"/>
    <col min="2" max="2" width="20.7090909090909" customWidth="1"/>
    <col min="3" max="3" width="32.1363636363636" customWidth="1"/>
    <col min="4" max="4" width="27.7090909090909" customWidth="1"/>
    <col min="5" max="6" width="36.7090909090909" customWidth="1"/>
  </cols>
  <sheetData>
    <row r="1" ht="12" customHeight="1" spans="1:6">
      <c r="A1" s="145">
        <v>1</v>
      </c>
      <c r="B1" s="146">
        <v>0</v>
      </c>
      <c r="C1" s="145">
        <v>1</v>
      </c>
      <c r="D1" s="147"/>
      <c r="E1" s="147"/>
      <c r="F1" s="138" t="s">
        <v>282</v>
      </c>
    </row>
    <row r="2" ht="42" customHeight="1" spans="1:6">
      <c r="A2" s="148" t="str">
        <f>"2026"&amp;"年部门政府性基金预算支出预算表"</f>
        <v>2026年部门政府性基金预算支出预算表</v>
      </c>
      <c r="B2" s="148" t="s">
        <v>283</v>
      </c>
      <c r="C2" s="149"/>
      <c r="D2" s="150"/>
      <c r="E2" s="150"/>
      <c r="F2" s="150"/>
    </row>
    <row r="3" ht="13.5" customHeight="1" spans="1:6">
      <c r="A3" s="43" t="str">
        <f>"单位名称："&amp;"昆明市东川区拖布卡中学"</f>
        <v>单位名称：昆明市东川区拖布卡中学</v>
      </c>
      <c r="B3" s="43" t="s">
        <v>284</v>
      </c>
      <c r="C3" s="145"/>
      <c r="D3" s="147"/>
      <c r="E3" s="147"/>
      <c r="F3" s="138" t="s">
        <v>1</v>
      </c>
    </row>
    <row r="4" ht="19.5" customHeight="1" spans="1:6">
      <c r="A4" s="151" t="s">
        <v>182</v>
      </c>
      <c r="B4" s="152" t="s">
        <v>72</v>
      </c>
      <c r="C4" s="151" t="s">
        <v>73</v>
      </c>
      <c r="D4" s="13" t="s">
        <v>285</v>
      </c>
      <c r="E4" s="14"/>
      <c r="F4" s="15"/>
    </row>
    <row r="5" ht="18.75" customHeight="1" spans="1:6">
      <c r="A5" s="153"/>
      <c r="B5" s="154"/>
      <c r="C5" s="153"/>
      <c r="D5" s="51" t="s">
        <v>55</v>
      </c>
      <c r="E5" s="13" t="s">
        <v>75</v>
      </c>
      <c r="F5" s="51" t="s">
        <v>76</v>
      </c>
    </row>
    <row r="6" ht="18.75" customHeight="1" spans="1:6">
      <c r="A6" s="95">
        <v>1</v>
      </c>
      <c r="B6" s="155" t="s">
        <v>83</v>
      </c>
      <c r="C6" s="95">
        <v>3</v>
      </c>
      <c r="D6" s="17">
        <v>4</v>
      </c>
      <c r="E6" s="17">
        <v>5</v>
      </c>
      <c r="F6" s="17">
        <v>6</v>
      </c>
    </row>
    <row r="7" ht="21" customHeight="1" spans="1:6">
      <c r="A7" s="38"/>
      <c r="B7" s="38"/>
      <c r="C7" s="38"/>
      <c r="D7" s="108"/>
      <c r="E7" s="108"/>
      <c r="F7" s="108"/>
    </row>
    <row r="8" ht="21" customHeight="1" spans="1:6">
      <c r="A8" s="38"/>
      <c r="B8" s="38"/>
      <c r="C8" s="38"/>
      <c r="D8" s="108"/>
      <c r="E8" s="108"/>
      <c r="F8" s="108"/>
    </row>
    <row r="9" ht="18.75" customHeight="1" spans="1:6">
      <c r="A9" s="156" t="s">
        <v>171</v>
      </c>
      <c r="B9" s="156" t="s">
        <v>171</v>
      </c>
      <c r="C9" s="157" t="s">
        <v>171</v>
      </c>
      <c r="D9" s="108"/>
      <c r="E9" s="108"/>
      <c r="F9" s="108"/>
    </row>
    <row r="10" customHeight="1" spans="1:6">
      <c r="A10" t="s">
        <v>286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workbookViewId="0">
      <selection activeCell="A11" sqref="A11"/>
    </sheetView>
  </sheetViews>
  <sheetFormatPr defaultColWidth="9.13636363636364" defaultRowHeight="14.25" customHeight="1"/>
  <cols>
    <col min="1" max="2" width="32.5727272727273" customWidth="1"/>
    <col min="3" max="3" width="41.1363636363636" customWidth="1"/>
    <col min="4" max="4" width="21.7090909090909" customWidth="1"/>
    <col min="5" max="5" width="35.2818181818182" customWidth="1"/>
    <col min="6" max="6" width="7.70909090909091" customWidth="1"/>
    <col min="7" max="7" width="11.1363636363636" customWidth="1"/>
    <col min="8" max="8" width="13.2818181818182" customWidth="1"/>
    <col min="9" max="18" width="20" customWidth="1"/>
    <col min="19" max="19" width="19.8545454545455" customWidth="1"/>
  </cols>
  <sheetData>
    <row r="1" ht="15.75" customHeight="1" spans="1:19">
      <c r="B1" s="109"/>
      <c r="C1" s="109"/>
      <c r="R1" s="41"/>
      <c r="S1" s="41" t="s">
        <v>287</v>
      </c>
    </row>
    <row r="2" ht="41.25" customHeight="1" spans="1:19">
      <c r="A2" s="99" t="str">
        <f>"2026"&amp;"年部门政府采购预算表"</f>
        <v>2026年部门政府采购预算表</v>
      </c>
      <c r="B2" s="94"/>
      <c r="C2" s="94"/>
      <c r="D2" s="42"/>
      <c r="E2" s="42"/>
      <c r="F2" s="42"/>
      <c r="G2" s="42"/>
      <c r="H2" s="42"/>
      <c r="I2" s="42"/>
      <c r="J2" s="42"/>
      <c r="K2" s="42"/>
      <c r="L2" s="42"/>
      <c r="M2" s="94"/>
      <c r="N2" s="42"/>
      <c r="O2" s="42"/>
      <c r="P2" s="94"/>
      <c r="Q2" s="42"/>
      <c r="R2" s="94"/>
      <c r="S2" s="94"/>
    </row>
    <row r="3" ht="18.75" customHeight="1" spans="1:19">
      <c r="A3" s="137" t="str">
        <f>"单位名称："&amp;"昆明市东川区拖布卡中学"</f>
        <v>单位名称：昆明市东川区拖布卡中学</v>
      </c>
      <c r="B3" s="114"/>
      <c r="C3" s="114"/>
      <c r="D3" s="45"/>
      <c r="E3" s="45"/>
      <c r="F3" s="45"/>
      <c r="G3" s="45"/>
      <c r="H3" s="45"/>
      <c r="I3" s="45"/>
      <c r="J3" s="45"/>
      <c r="K3" s="45"/>
      <c r="L3" s="45"/>
      <c r="R3" s="46"/>
      <c r="S3" s="138" t="s">
        <v>1</v>
      </c>
    </row>
    <row r="4" ht="15.75" customHeight="1" spans="1:19">
      <c r="A4" s="48" t="s">
        <v>181</v>
      </c>
      <c r="B4" s="116" t="s">
        <v>182</v>
      </c>
      <c r="C4" s="116" t="s">
        <v>288</v>
      </c>
      <c r="D4" s="117" t="s">
        <v>289</v>
      </c>
      <c r="E4" s="117" t="s">
        <v>290</v>
      </c>
      <c r="F4" s="117" t="s">
        <v>291</v>
      </c>
      <c r="G4" s="117" t="s">
        <v>292</v>
      </c>
      <c r="H4" s="117" t="s">
        <v>293</v>
      </c>
      <c r="I4" s="118" t="s">
        <v>189</v>
      </c>
      <c r="J4" s="118"/>
      <c r="K4" s="118"/>
      <c r="L4" s="118"/>
      <c r="M4" s="119"/>
      <c r="N4" s="118"/>
      <c r="O4" s="118"/>
      <c r="P4" s="120"/>
      <c r="Q4" s="118"/>
      <c r="R4" s="119"/>
      <c r="S4" s="104"/>
    </row>
    <row r="5" ht="17.25" customHeight="1" spans="1:19">
      <c r="A5" s="50"/>
      <c r="B5" s="121"/>
      <c r="C5" s="121"/>
      <c r="D5" s="122"/>
      <c r="E5" s="122"/>
      <c r="F5" s="122"/>
      <c r="G5" s="122"/>
      <c r="H5" s="122"/>
      <c r="I5" s="122" t="s">
        <v>55</v>
      </c>
      <c r="J5" s="122" t="s">
        <v>58</v>
      </c>
      <c r="K5" s="122" t="s">
        <v>294</v>
      </c>
      <c r="L5" s="122" t="s">
        <v>295</v>
      </c>
      <c r="M5" s="123" t="s">
        <v>296</v>
      </c>
      <c r="N5" s="124" t="s">
        <v>297</v>
      </c>
      <c r="O5" s="124"/>
      <c r="P5" s="125"/>
      <c r="Q5" s="124"/>
      <c r="R5" s="126"/>
      <c r="S5" s="127"/>
    </row>
    <row r="6" ht="54" customHeight="1" spans="1:19">
      <c r="A6" s="53"/>
      <c r="B6" s="127"/>
      <c r="C6" s="127"/>
      <c r="D6" s="128"/>
      <c r="E6" s="128"/>
      <c r="F6" s="128"/>
      <c r="G6" s="128"/>
      <c r="H6" s="128"/>
      <c r="I6" s="128"/>
      <c r="J6" s="128" t="s">
        <v>57</v>
      </c>
      <c r="K6" s="128"/>
      <c r="L6" s="128"/>
      <c r="M6" s="129"/>
      <c r="N6" s="128" t="s">
        <v>57</v>
      </c>
      <c r="O6" s="128" t="s">
        <v>64</v>
      </c>
      <c r="P6" s="127" t="s">
        <v>65</v>
      </c>
      <c r="Q6" s="128" t="s">
        <v>66</v>
      </c>
      <c r="R6" s="129" t="s">
        <v>67</v>
      </c>
      <c r="S6" s="127" t="s">
        <v>68</v>
      </c>
    </row>
    <row r="7" ht="18" customHeight="1" spans="1:19">
      <c r="A7" s="139">
        <v>1</v>
      </c>
      <c r="B7" s="139" t="s">
        <v>83</v>
      </c>
      <c r="C7" s="140">
        <v>3</v>
      </c>
      <c r="D7" s="140">
        <v>4</v>
      </c>
      <c r="E7" s="139">
        <v>5</v>
      </c>
      <c r="F7" s="139">
        <v>6</v>
      </c>
      <c r="G7" s="139">
        <v>7</v>
      </c>
      <c r="H7" s="139">
        <v>8</v>
      </c>
      <c r="I7" s="139">
        <v>9</v>
      </c>
      <c r="J7" s="139">
        <v>10</v>
      </c>
      <c r="K7" s="139">
        <v>11</v>
      </c>
      <c r="L7" s="139">
        <v>12</v>
      </c>
      <c r="M7" s="139">
        <v>13</v>
      </c>
      <c r="N7" s="139">
        <v>14</v>
      </c>
      <c r="O7" s="139">
        <v>15</v>
      </c>
      <c r="P7" s="139">
        <v>16</v>
      </c>
      <c r="Q7" s="139">
        <v>17</v>
      </c>
      <c r="R7" s="139">
        <v>18</v>
      </c>
      <c r="S7" s="139">
        <v>19</v>
      </c>
    </row>
    <row r="8" ht="21" customHeight="1" spans="1:19">
      <c r="A8" s="130"/>
      <c r="B8" s="131"/>
      <c r="C8" s="131"/>
      <c r="D8" s="132"/>
      <c r="E8" s="132"/>
      <c r="F8" s="132"/>
      <c r="G8" s="141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</row>
    <row r="9" ht="21" customHeight="1" spans="1:19">
      <c r="A9" s="133" t="s">
        <v>171</v>
      </c>
      <c r="B9" s="134"/>
      <c r="C9" s="134"/>
      <c r="D9" s="135"/>
      <c r="E9" s="135"/>
      <c r="F9" s="135"/>
      <c r="G9" s="142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</row>
    <row r="10" ht="21" customHeight="1" spans="1:19">
      <c r="A10" s="137" t="s">
        <v>298</v>
      </c>
      <c r="B10" s="43"/>
      <c r="C10" s="43"/>
      <c r="D10" s="137"/>
      <c r="E10" s="137"/>
      <c r="F10" s="137"/>
      <c r="G10" s="143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</row>
    <row r="11" customHeight="1" spans="1:19">
      <c r="A11" t="s">
        <v>299</v>
      </c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A10" sqref="A10"/>
    </sheetView>
  </sheetViews>
  <sheetFormatPr defaultColWidth="9.13636363636364" defaultRowHeight="14.25" customHeight="1"/>
  <cols>
    <col min="1" max="5" width="39.1363636363636" customWidth="1"/>
    <col min="6" max="6" width="27.5727272727273" customWidth="1"/>
    <col min="7" max="7" width="28.5727272727273" customWidth="1"/>
    <col min="8" max="8" width="28.1363636363636" customWidth="1"/>
    <col min="9" max="9" width="39.1363636363636" customWidth="1"/>
    <col min="10" max="18" width="20.4181818181818" customWidth="1"/>
    <col min="19" max="20" width="20.2818181818182" customWidth="1"/>
  </cols>
  <sheetData>
    <row r="1" ht="16.5" customHeight="1" spans="1:20">
      <c r="A1" s="103"/>
      <c r="B1" s="109"/>
      <c r="C1" s="109"/>
      <c r="D1" s="109"/>
      <c r="E1" s="109"/>
      <c r="F1" s="109"/>
      <c r="G1" s="109"/>
      <c r="H1" s="103"/>
      <c r="I1" s="103"/>
      <c r="J1" s="103"/>
      <c r="K1" s="103"/>
      <c r="L1" s="103"/>
      <c r="M1" s="103"/>
      <c r="N1" s="110"/>
      <c r="O1" s="103"/>
      <c r="P1" s="103"/>
      <c r="Q1" s="109"/>
      <c r="R1" s="103"/>
      <c r="S1" s="111"/>
      <c r="T1" s="111" t="s">
        <v>300</v>
      </c>
    </row>
    <row r="2" ht="41.25" customHeight="1" spans="1:20">
      <c r="A2" s="99" t="str">
        <f>"2026"&amp;"年部门政府购买服务预算表"</f>
        <v>2026年部门政府购买服务预算表</v>
      </c>
      <c r="B2" s="94"/>
      <c r="C2" s="94"/>
      <c r="D2" s="94"/>
      <c r="E2" s="94"/>
      <c r="F2" s="94"/>
      <c r="G2" s="94"/>
      <c r="H2" s="112"/>
      <c r="I2" s="112"/>
      <c r="J2" s="112"/>
      <c r="K2" s="112"/>
      <c r="L2" s="112"/>
      <c r="M2" s="112"/>
      <c r="N2" s="113"/>
      <c r="O2" s="112"/>
      <c r="P2" s="112"/>
      <c r="Q2" s="94"/>
      <c r="R2" s="112"/>
      <c r="S2" s="113"/>
      <c r="T2" s="94"/>
    </row>
    <row r="3" ht="22.5" customHeight="1" spans="1:20">
      <c r="A3" s="100" t="str">
        <f>"单位名称："&amp;"昆明市东川区拖布卡中学"</f>
        <v>单位名称：昆明市东川区拖布卡中学</v>
      </c>
      <c r="B3" s="114"/>
      <c r="C3" s="114"/>
      <c r="D3" s="114"/>
      <c r="E3" s="114"/>
      <c r="F3" s="114"/>
      <c r="G3" s="114"/>
      <c r="H3" s="101"/>
      <c r="I3" s="101"/>
      <c r="J3" s="101"/>
      <c r="K3" s="101"/>
      <c r="L3" s="101"/>
      <c r="M3" s="101"/>
      <c r="N3" s="110"/>
      <c r="O3" s="103"/>
      <c r="P3" s="103"/>
      <c r="Q3" s="109"/>
      <c r="R3" s="103"/>
      <c r="S3" s="115"/>
      <c r="T3" s="111" t="s">
        <v>1</v>
      </c>
    </row>
    <row r="4" ht="24" customHeight="1" spans="1:20">
      <c r="A4" s="48" t="s">
        <v>181</v>
      </c>
      <c r="B4" s="116" t="s">
        <v>182</v>
      </c>
      <c r="C4" s="116" t="s">
        <v>288</v>
      </c>
      <c r="D4" s="116" t="s">
        <v>301</v>
      </c>
      <c r="E4" s="116" t="s">
        <v>302</v>
      </c>
      <c r="F4" s="116" t="s">
        <v>303</v>
      </c>
      <c r="G4" s="116" t="s">
        <v>304</v>
      </c>
      <c r="H4" s="117" t="s">
        <v>305</v>
      </c>
      <c r="I4" s="117" t="s">
        <v>306</v>
      </c>
      <c r="J4" s="118" t="s">
        <v>189</v>
      </c>
      <c r="K4" s="118"/>
      <c r="L4" s="118"/>
      <c r="M4" s="118"/>
      <c r="N4" s="119"/>
      <c r="O4" s="118"/>
      <c r="P4" s="118"/>
      <c r="Q4" s="120"/>
      <c r="R4" s="118"/>
      <c r="S4" s="119"/>
      <c r="T4" s="104"/>
    </row>
    <row r="5" ht="24" customHeight="1" spans="1:20">
      <c r="A5" s="50"/>
      <c r="B5" s="121"/>
      <c r="C5" s="121"/>
      <c r="D5" s="121"/>
      <c r="E5" s="121"/>
      <c r="F5" s="121"/>
      <c r="G5" s="121"/>
      <c r="H5" s="122"/>
      <c r="I5" s="122"/>
      <c r="J5" s="122" t="s">
        <v>55</v>
      </c>
      <c r="K5" s="122" t="s">
        <v>58</v>
      </c>
      <c r="L5" s="122" t="s">
        <v>294</v>
      </c>
      <c r="M5" s="122" t="s">
        <v>295</v>
      </c>
      <c r="N5" s="123" t="s">
        <v>296</v>
      </c>
      <c r="O5" s="124" t="s">
        <v>297</v>
      </c>
      <c r="P5" s="124"/>
      <c r="Q5" s="125"/>
      <c r="R5" s="124"/>
      <c r="S5" s="126"/>
      <c r="T5" s="127"/>
    </row>
    <row r="6" ht="54" customHeight="1" spans="1:20">
      <c r="A6" s="53"/>
      <c r="B6" s="127"/>
      <c r="C6" s="127"/>
      <c r="D6" s="127"/>
      <c r="E6" s="127"/>
      <c r="F6" s="127"/>
      <c r="G6" s="127"/>
      <c r="H6" s="128"/>
      <c r="I6" s="128"/>
      <c r="J6" s="128"/>
      <c r="K6" s="128" t="s">
        <v>57</v>
      </c>
      <c r="L6" s="128"/>
      <c r="M6" s="128"/>
      <c r="N6" s="129"/>
      <c r="O6" s="128" t="s">
        <v>57</v>
      </c>
      <c r="P6" s="128" t="s">
        <v>64</v>
      </c>
      <c r="Q6" s="127" t="s">
        <v>65</v>
      </c>
      <c r="R6" s="128" t="s">
        <v>66</v>
      </c>
      <c r="S6" s="129" t="s">
        <v>67</v>
      </c>
      <c r="T6" s="127" t="s">
        <v>68</v>
      </c>
    </row>
    <row r="7" ht="17.25" customHeight="1" spans="1:20">
      <c r="A7" s="54">
        <v>1</v>
      </c>
      <c r="B7" s="127">
        <v>2</v>
      </c>
      <c r="C7" s="54">
        <v>3</v>
      </c>
      <c r="D7" s="54">
        <v>4</v>
      </c>
      <c r="E7" s="127">
        <v>5</v>
      </c>
      <c r="F7" s="54">
        <v>6</v>
      </c>
      <c r="G7" s="54">
        <v>7</v>
      </c>
      <c r="H7" s="127">
        <v>8</v>
      </c>
      <c r="I7" s="54">
        <v>9</v>
      </c>
      <c r="J7" s="54">
        <v>10</v>
      </c>
      <c r="K7" s="127">
        <v>11</v>
      </c>
      <c r="L7" s="54">
        <v>12</v>
      </c>
      <c r="M7" s="54">
        <v>13</v>
      </c>
      <c r="N7" s="127">
        <v>14</v>
      </c>
      <c r="O7" s="54">
        <v>15</v>
      </c>
      <c r="P7" s="54">
        <v>16</v>
      </c>
      <c r="Q7" s="127">
        <v>17</v>
      </c>
      <c r="R7" s="54">
        <v>18</v>
      </c>
      <c r="S7" s="54">
        <v>19</v>
      </c>
      <c r="T7" s="54">
        <v>20</v>
      </c>
    </row>
    <row r="8" ht="21" customHeight="1" spans="1:20">
      <c r="A8" s="130"/>
      <c r="B8" s="131"/>
      <c r="C8" s="131"/>
      <c r="D8" s="131"/>
      <c r="E8" s="131"/>
      <c r="F8" s="131"/>
      <c r="G8" s="131"/>
      <c r="H8" s="132"/>
      <c r="I8" s="132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</row>
    <row r="9" ht="21" customHeight="1" spans="1:20">
      <c r="A9" s="133" t="s">
        <v>171</v>
      </c>
      <c r="B9" s="134"/>
      <c r="C9" s="134"/>
      <c r="D9" s="134"/>
      <c r="E9" s="134"/>
      <c r="F9" s="134"/>
      <c r="G9" s="134"/>
      <c r="H9" s="135"/>
      <c r="I9" s="136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</row>
    <row r="10" customHeight="1" spans="1:20">
      <c r="A10" t="s">
        <v>299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M9"/>
  <sheetViews>
    <sheetView showZeros="0" workbookViewId="0">
      <selection activeCell="A9" sqref="A9"/>
    </sheetView>
  </sheetViews>
  <sheetFormatPr defaultColWidth="9.13636363636364" defaultRowHeight="14.25" customHeight="1"/>
  <cols>
    <col min="1" max="1" width="37.7090909090909" customWidth="1"/>
    <col min="2" max="13" width="20" customWidth="1"/>
  </cols>
  <sheetData>
    <row r="1" ht="17.25" customHeight="1" spans="1:13">
      <c r="D1" s="98"/>
      <c r="M1" s="41" t="s">
        <v>307</v>
      </c>
    </row>
    <row r="2" ht="41.25" customHeight="1" spans="1:13">
      <c r="A2" s="99" t="str">
        <f>"2026"&amp;"年对下转移支付预算表"</f>
        <v>2026年对下转移支付预算表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94"/>
    </row>
    <row r="3" ht="18" customHeight="1" spans="1:13">
      <c r="A3" s="100" t="str">
        <f>"单位名称："&amp;"昆明市东川区拖布卡中学"</f>
        <v>单位名称：昆明市东川区拖布卡中学</v>
      </c>
      <c r="B3" s="101"/>
      <c r="C3" s="101"/>
      <c r="D3" s="102"/>
      <c r="E3" s="103"/>
      <c r="F3" s="103"/>
      <c r="G3" s="103"/>
      <c r="H3" s="103"/>
      <c r="I3" s="103"/>
      <c r="M3" s="46" t="s">
        <v>1</v>
      </c>
    </row>
    <row r="4" ht="19.5" customHeight="1" spans="1:13">
      <c r="A4" s="61" t="s">
        <v>308</v>
      </c>
      <c r="B4" s="13" t="s">
        <v>189</v>
      </c>
      <c r="C4" s="14"/>
      <c r="D4" s="14"/>
      <c r="E4" s="13" t="s">
        <v>309</v>
      </c>
      <c r="F4" s="14"/>
      <c r="G4" s="14"/>
      <c r="H4" s="14"/>
      <c r="I4" s="14"/>
      <c r="J4" s="14"/>
      <c r="K4" s="14"/>
      <c r="L4" s="14"/>
      <c r="M4" s="104"/>
    </row>
    <row r="5" ht="40.5" customHeight="1" spans="1:13">
      <c r="A5" s="54"/>
      <c r="B5" s="62" t="s">
        <v>55</v>
      </c>
      <c r="C5" s="48" t="s">
        <v>58</v>
      </c>
      <c r="D5" s="105" t="s">
        <v>294</v>
      </c>
      <c r="E5" s="81"/>
      <c r="F5" s="81"/>
      <c r="G5" s="81"/>
      <c r="H5" s="81"/>
      <c r="I5" s="81"/>
      <c r="J5" s="81"/>
      <c r="K5" s="81"/>
      <c r="L5" s="81"/>
      <c r="M5" s="106"/>
    </row>
    <row r="6" ht="19.5" customHeight="1" spans="1:13">
      <c r="A6" s="55">
        <v>1</v>
      </c>
      <c r="B6" s="55">
        <v>2</v>
      </c>
      <c r="C6" s="55">
        <v>3</v>
      </c>
      <c r="D6" s="107">
        <v>4</v>
      </c>
      <c r="E6" s="63">
        <v>5</v>
      </c>
      <c r="F6" s="55">
        <v>6</v>
      </c>
      <c r="G6" s="55">
        <v>7</v>
      </c>
      <c r="H6" s="107">
        <v>8</v>
      </c>
      <c r="I6" s="55">
        <v>9</v>
      </c>
      <c r="J6" s="55">
        <v>10</v>
      </c>
      <c r="K6" s="55">
        <v>11</v>
      </c>
      <c r="L6" s="55">
        <v>13</v>
      </c>
      <c r="M6" s="63">
        <v>24</v>
      </c>
    </row>
    <row r="7" ht="19.5" customHeight="1" spans="1:13">
      <c r="A7" s="22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</row>
    <row r="8" ht="19.5" customHeight="1" spans="1:13">
      <c r="A8" s="96"/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</row>
    <row r="9" customHeight="1" spans="1:13">
      <c r="A9" t="s">
        <v>310</v>
      </c>
    </row>
  </sheetData>
  <mergeCells count="5">
    <mergeCell ref="A2:M2"/>
    <mergeCell ref="A3:I3"/>
    <mergeCell ref="B4:D4"/>
    <mergeCell ref="E4:M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3636363636364" defaultRowHeight="12" customHeight="1" outlineLevelRow="7"/>
  <cols>
    <col min="1" max="1" width="34.2818181818182" customWidth="1"/>
    <col min="2" max="2" width="29" customWidth="1"/>
    <col min="3" max="5" width="23.5727272727273" customWidth="1"/>
    <col min="6" max="6" width="11.2818181818182" customWidth="1"/>
    <col min="7" max="7" width="25.1363636363636" customWidth="1"/>
    <col min="8" max="8" width="15.5727272727273" customWidth="1"/>
    <col min="9" max="9" width="13.4181818181818" customWidth="1"/>
    <col min="10" max="10" width="18.8545454545455" customWidth="1"/>
  </cols>
  <sheetData>
    <row r="1" ht="16.5" customHeight="1" spans="1:10">
      <c r="J1" s="41" t="s">
        <v>311</v>
      </c>
    </row>
    <row r="2" ht="41.25" customHeight="1" spans="1:10">
      <c r="A2" s="93" t="str">
        <f>"2026"&amp;"年对下转移支付绩效目标表"</f>
        <v>2026年对下转移支付绩效目标表</v>
      </c>
      <c r="B2" s="42"/>
      <c r="C2" s="42"/>
      <c r="D2" s="42"/>
      <c r="E2" s="42"/>
      <c r="F2" s="94"/>
      <c r="G2" s="42"/>
      <c r="H2" s="94"/>
      <c r="I2" s="94"/>
      <c r="J2" s="42"/>
    </row>
    <row r="3" ht="17.25" customHeight="1" spans="1:10">
      <c r="A3" s="43" t="str">
        <f>"单位名称："&amp;"昆明市东川区拖布卡中学"</f>
        <v>单位名称：昆明市东川区拖布卡中学</v>
      </c>
    </row>
    <row r="4" ht="44.25" customHeight="1" spans="1:10">
      <c r="A4" s="21" t="s">
        <v>308</v>
      </c>
      <c r="B4" s="21" t="s">
        <v>251</v>
      </c>
      <c r="C4" s="21" t="s">
        <v>252</v>
      </c>
      <c r="D4" s="21" t="s">
        <v>253</v>
      </c>
      <c r="E4" s="21" t="s">
        <v>254</v>
      </c>
      <c r="F4" s="95" t="s">
        <v>255</v>
      </c>
      <c r="G4" s="21" t="s">
        <v>256</v>
      </c>
      <c r="H4" s="95" t="s">
        <v>257</v>
      </c>
      <c r="I4" s="95" t="s">
        <v>258</v>
      </c>
      <c r="J4" s="21" t="s">
        <v>259</v>
      </c>
    </row>
    <row r="5" ht="14.25" customHeight="1" spans="1:10">
      <c r="A5" s="21">
        <v>1</v>
      </c>
      <c r="B5" s="21">
        <v>2</v>
      </c>
      <c r="C5" s="21">
        <v>3</v>
      </c>
      <c r="D5" s="21">
        <v>4</v>
      </c>
      <c r="E5" s="21">
        <v>5</v>
      </c>
      <c r="F5" s="95">
        <v>6</v>
      </c>
      <c r="G5" s="21">
        <v>7</v>
      </c>
      <c r="H5" s="95">
        <v>8</v>
      </c>
      <c r="I5" s="95">
        <v>9</v>
      </c>
      <c r="J5" s="21">
        <v>10</v>
      </c>
    </row>
    <row r="6" ht="42" customHeight="1" spans="1:10">
      <c r="A6" s="22"/>
      <c r="B6" s="96"/>
      <c r="C6" s="96"/>
      <c r="D6" s="96"/>
      <c r="E6" s="39"/>
      <c r="F6" s="97"/>
      <c r="G6" s="39"/>
      <c r="H6" s="97"/>
      <c r="I6" s="97"/>
      <c r="J6" s="39"/>
    </row>
    <row r="7" ht="42" customHeight="1" spans="1:10">
      <c r="A7" s="22"/>
      <c r="B7" s="38"/>
      <c r="C7" s="38"/>
      <c r="D7" s="38"/>
      <c r="E7" s="22"/>
      <c r="F7" s="38"/>
      <c r="G7" s="22"/>
      <c r="H7" s="38"/>
      <c r="I7" s="38"/>
      <c r="J7" s="22"/>
    </row>
    <row r="8" customHeight="1" spans="1:10">
      <c r="A8" t="s">
        <v>312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topLeftCell="D1" workbookViewId="0">
      <selection activeCell="D9" sqref="D9"/>
    </sheetView>
  </sheetViews>
  <sheetFormatPr defaultColWidth="10.4181818181818" defaultRowHeight="14.25" customHeight="1"/>
  <cols>
    <col min="1" max="3" width="33.7090909090909" customWidth="1"/>
    <col min="4" max="4" width="45.5727272727273" customWidth="1"/>
    <col min="5" max="5" width="27.5727272727273" customWidth="1"/>
    <col min="6" max="6" width="21.7090909090909" customWidth="1"/>
    <col min="7" max="9" width="26.2818181818182" customWidth="1"/>
  </cols>
  <sheetData>
    <row r="1" customHeight="1" spans="1:9">
      <c r="A1" s="70" t="s">
        <v>313</v>
      </c>
      <c r="B1" s="71"/>
      <c r="C1" s="71"/>
      <c r="D1" s="72"/>
      <c r="E1" s="72"/>
      <c r="F1" s="72"/>
      <c r="G1" s="71"/>
      <c r="H1" s="71"/>
      <c r="I1" s="72"/>
    </row>
    <row r="2" ht="41.25" customHeight="1" spans="1:9">
      <c r="A2" s="73" t="str">
        <f>"2026"&amp;"年新增资产配置预算表"</f>
        <v>2026年新增资产配置预算表</v>
      </c>
      <c r="B2" s="74"/>
      <c r="C2" s="74"/>
      <c r="D2" s="75"/>
      <c r="E2" s="75"/>
      <c r="F2" s="75"/>
      <c r="G2" s="74"/>
      <c r="H2" s="74"/>
      <c r="I2" s="75"/>
    </row>
    <row r="3" customHeight="1" spans="1:9">
      <c r="A3" s="76" t="str">
        <f>"单位名称："&amp;"昆明市东川区拖布卡中学"</f>
        <v>单位名称：昆明市东川区拖布卡中学</v>
      </c>
      <c r="B3" s="77"/>
      <c r="C3" s="77"/>
      <c r="D3" s="78"/>
      <c r="F3" s="75"/>
      <c r="G3" s="74"/>
      <c r="H3" s="74"/>
      <c r="I3" s="79" t="s">
        <v>1</v>
      </c>
    </row>
    <row r="4" ht="28.5" customHeight="1" spans="1:9">
      <c r="A4" s="80" t="s">
        <v>181</v>
      </c>
      <c r="B4" s="81" t="s">
        <v>182</v>
      </c>
      <c r="C4" s="82" t="s">
        <v>314</v>
      </c>
      <c r="D4" s="80" t="s">
        <v>315</v>
      </c>
      <c r="E4" s="80" t="s">
        <v>316</v>
      </c>
      <c r="F4" s="80" t="s">
        <v>317</v>
      </c>
      <c r="G4" s="81" t="s">
        <v>318</v>
      </c>
      <c r="H4" s="63"/>
      <c r="I4" s="80"/>
    </row>
    <row r="5" ht="21" customHeight="1" spans="1:9">
      <c r="A5" s="82"/>
      <c r="B5" s="83"/>
      <c r="C5" s="83"/>
      <c r="D5" s="84"/>
      <c r="E5" s="83"/>
      <c r="F5" s="83"/>
      <c r="G5" s="81" t="s">
        <v>292</v>
      </c>
      <c r="H5" s="81" t="s">
        <v>319</v>
      </c>
      <c r="I5" s="81" t="s">
        <v>320</v>
      </c>
    </row>
    <row r="6" ht="17.25" customHeight="1" spans="1:9">
      <c r="A6" s="85" t="s">
        <v>82</v>
      </c>
      <c r="B6" s="37" t="s">
        <v>83</v>
      </c>
      <c r="C6" s="85" t="s">
        <v>84</v>
      </c>
      <c r="D6" s="39" t="s">
        <v>85</v>
      </c>
      <c r="E6" s="85" t="s">
        <v>86</v>
      </c>
      <c r="F6" s="37" t="s">
        <v>87</v>
      </c>
      <c r="G6" s="86" t="s">
        <v>88</v>
      </c>
      <c r="H6" s="39" t="s">
        <v>89</v>
      </c>
      <c r="I6" s="39">
        <v>9</v>
      </c>
    </row>
    <row r="7" ht="19.5" customHeight="1" spans="1:9">
      <c r="A7" s="87"/>
      <c r="B7" s="66"/>
      <c r="C7" s="66"/>
      <c r="D7" s="22"/>
      <c r="E7" s="38"/>
      <c r="F7" s="86"/>
      <c r="G7" s="88"/>
      <c r="H7" s="89"/>
      <c r="I7" s="89"/>
    </row>
    <row r="8" ht="19.5" customHeight="1" spans="1:9">
      <c r="A8" s="25" t="s">
        <v>55</v>
      </c>
      <c r="B8" s="90"/>
      <c r="C8" s="90"/>
      <c r="D8" s="91"/>
      <c r="E8" s="92"/>
      <c r="F8" s="92"/>
      <c r="G8" s="88"/>
      <c r="H8" s="89"/>
      <c r="I8" s="89"/>
    </row>
    <row r="9" customHeight="1" spans="1:9">
      <c r="D9" t="s">
        <v>321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C12" sqref="C12"/>
    </sheetView>
  </sheetViews>
  <sheetFormatPr defaultColWidth="9.13636363636364" defaultRowHeight="14.25" customHeight="1"/>
  <cols>
    <col min="1" max="1" width="19.2818181818182" customWidth="1"/>
    <col min="2" max="2" width="33.8545454545455" customWidth="1"/>
    <col min="3" max="3" width="23.8545454545455" customWidth="1"/>
    <col min="4" max="4" width="11.1363636363636" customWidth="1"/>
    <col min="5" max="5" width="17.7090909090909" customWidth="1"/>
    <col min="6" max="6" width="9.85454545454546" customWidth="1"/>
    <col min="7" max="7" width="17.7090909090909" customWidth="1"/>
    <col min="8" max="11" width="23.1363636363636" customWidth="1"/>
  </cols>
  <sheetData>
    <row r="1" customHeight="1" spans="1:11">
      <c r="D1" s="40"/>
      <c r="E1" s="40"/>
      <c r="F1" s="40"/>
      <c r="G1" s="40"/>
      <c r="K1" s="41" t="s">
        <v>322</v>
      </c>
    </row>
    <row r="2" ht="41.25" customHeight="1" spans="1:11">
      <c r="A2" s="42" t="str">
        <f>"2026"&amp;"年上级补助项目支出预算表"</f>
        <v>2026年上级补助项目支出预算表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ht="13.5" customHeight="1" spans="1:11">
      <c r="A3" s="43" t="str">
        <f>"单位名称："&amp;"昆明市东川区拖布卡中学"</f>
        <v>单位名称：昆明市东川区拖布卡中学</v>
      </c>
      <c r="B3" s="44"/>
      <c r="C3" s="44"/>
      <c r="D3" s="44"/>
      <c r="E3" s="44"/>
      <c r="F3" s="44"/>
      <c r="G3" s="44"/>
      <c r="H3" s="45"/>
      <c r="I3" s="45"/>
      <c r="J3" s="45"/>
      <c r="K3" s="46" t="s">
        <v>1</v>
      </c>
    </row>
    <row r="4" ht="21.75" customHeight="1" spans="1:11">
      <c r="A4" s="47" t="s">
        <v>241</v>
      </c>
      <c r="B4" s="47" t="s">
        <v>184</v>
      </c>
      <c r="C4" s="47" t="s">
        <v>242</v>
      </c>
      <c r="D4" s="48" t="s">
        <v>185</v>
      </c>
      <c r="E4" s="48" t="s">
        <v>186</v>
      </c>
      <c r="F4" s="48" t="s">
        <v>243</v>
      </c>
      <c r="G4" s="48" t="s">
        <v>244</v>
      </c>
      <c r="H4" s="61" t="s">
        <v>55</v>
      </c>
      <c r="I4" s="13" t="s">
        <v>323</v>
      </c>
      <c r="J4" s="14"/>
      <c r="K4" s="15"/>
    </row>
    <row r="5" ht="21.75" customHeight="1" spans="1:11">
      <c r="A5" s="49"/>
      <c r="B5" s="49"/>
      <c r="C5" s="49"/>
      <c r="D5" s="50"/>
      <c r="E5" s="50"/>
      <c r="F5" s="50"/>
      <c r="G5" s="50"/>
      <c r="H5" s="62"/>
      <c r="I5" s="48" t="s">
        <v>58</v>
      </c>
      <c r="J5" s="48" t="s">
        <v>59</v>
      </c>
      <c r="K5" s="48" t="s">
        <v>60</v>
      </c>
    </row>
    <row r="6" ht="40.5" customHeight="1" spans="1:11">
      <c r="A6" s="52"/>
      <c r="B6" s="52"/>
      <c r="C6" s="52"/>
      <c r="D6" s="53"/>
      <c r="E6" s="53"/>
      <c r="F6" s="53"/>
      <c r="G6" s="53"/>
      <c r="H6" s="54"/>
      <c r="I6" s="53" t="s">
        <v>57</v>
      </c>
      <c r="J6" s="53"/>
      <c r="K6" s="53"/>
    </row>
    <row r="7" ht="15" customHeight="1" spans="1:11">
      <c r="A7" s="55">
        <v>1</v>
      </c>
      <c r="B7" s="55">
        <v>2</v>
      </c>
      <c r="C7" s="55">
        <v>3</v>
      </c>
      <c r="D7" s="55">
        <v>4</v>
      </c>
      <c r="E7" s="55">
        <v>5</v>
      </c>
      <c r="F7" s="55">
        <v>6</v>
      </c>
      <c r="G7" s="55">
        <v>7</v>
      </c>
      <c r="H7" s="55">
        <v>8</v>
      </c>
      <c r="I7" s="55">
        <v>9</v>
      </c>
      <c r="J7" s="63">
        <v>10</v>
      </c>
      <c r="K7" s="63">
        <v>11</v>
      </c>
    </row>
    <row r="8" ht="18.75" customHeight="1" spans="1:11">
      <c r="A8" s="22"/>
      <c r="B8" s="38"/>
      <c r="C8" s="22"/>
      <c r="D8" s="22"/>
      <c r="E8" s="22"/>
      <c r="F8" s="22"/>
      <c r="G8" s="22"/>
      <c r="H8" s="64"/>
      <c r="I8" s="65"/>
      <c r="J8" s="65"/>
      <c r="K8" s="64"/>
    </row>
    <row r="9" ht="18.75" customHeight="1" spans="1:11">
      <c r="A9" s="66"/>
      <c r="B9" s="38"/>
      <c r="C9" s="38"/>
      <c r="D9" s="38"/>
      <c r="E9" s="38"/>
      <c r="F9" s="38"/>
      <c r="G9" s="38"/>
      <c r="H9" s="57"/>
      <c r="I9" s="57"/>
      <c r="J9" s="57"/>
      <c r="K9" s="64"/>
    </row>
    <row r="10" ht="18.75" customHeight="1" spans="1:11">
      <c r="A10" s="67" t="s">
        <v>171</v>
      </c>
      <c r="B10" s="68"/>
      <c r="C10" s="68"/>
      <c r="D10" s="68"/>
      <c r="E10" s="68"/>
      <c r="F10" s="68"/>
      <c r="G10" s="69"/>
      <c r="H10" s="57"/>
      <c r="I10" s="57"/>
      <c r="J10" s="57"/>
      <c r="K10" s="64"/>
    </row>
    <row r="11" customHeight="1" spans="1:11">
      <c r="A11" t="s">
        <v>324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topLeftCell="D1" workbookViewId="0">
      <selection activeCell="A1" sqref="A1"/>
    </sheetView>
  </sheetViews>
  <sheetFormatPr defaultColWidth="9.13636363636364" defaultRowHeight="14.25" customHeight="1" outlineLevelCol="6"/>
  <cols>
    <col min="1" max="1" width="35.2818181818182" customWidth="1"/>
    <col min="2" max="4" width="28" customWidth="1"/>
    <col min="5" max="7" width="23.8545454545455" customWidth="1"/>
  </cols>
  <sheetData>
    <row r="1" ht="13.5" customHeight="1" spans="1:7">
      <c r="D1" s="40"/>
      <c r="G1" s="41" t="s">
        <v>325</v>
      </c>
    </row>
    <row r="2" ht="41.25" customHeight="1" spans="1:7">
      <c r="A2" s="42" t="str">
        <f>"2026"&amp;"年部门项目中期规划预算表"</f>
        <v>2026年部门项目中期规划预算表</v>
      </c>
      <c r="B2" s="42"/>
      <c r="C2" s="42"/>
      <c r="D2" s="42"/>
      <c r="E2" s="42"/>
      <c r="F2" s="42"/>
      <c r="G2" s="42"/>
    </row>
    <row r="3" ht="13.5" customHeight="1" spans="1:7">
      <c r="A3" s="43" t="str">
        <f>"单位名称："&amp;"昆明市东川区拖布卡中学"</f>
        <v>单位名称：昆明市东川区拖布卡中学</v>
      </c>
      <c r="B3" s="44"/>
      <c r="C3" s="44"/>
      <c r="D3" s="44"/>
      <c r="E3" s="45"/>
      <c r="F3" s="45"/>
      <c r="G3" s="46" t="s">
        <v>1</v>
      </c>
    </row>
    <row r="4" ht="21.75" customHeight="1" spans="1:7">
      <c r="A4" s="47" t="s">
        <v>242</v>
      </c>
      <c r="B4" s="47" t="s">
        <v>241</v>
      </c>
      <c r="C4" s="47" t="s">
        <v>184</v>
      </c>
      <c r="D4" s="48" t="s">
        <v>326</v>
      </c>
      <c r="E4" s="13" t="s">
        <v>58</v>
      </c>
      <c r="F4" s="14"/>
      <c r="G4" s="15"/>
    </row>
    <row r="5" ht="21.75" customHeight="1" spans="1:7">
      <c r="A5" s="49"/>
      <c r="B5" s="49"/>
      <c r="C5" s="49"/>
      <c r="D5" s="50"/>
      <c r="E5" s="51" t="str">
        <f>"2026"&amp;"年"</f>
        <v>2026年</v>
      </c>
      <c r="F5" s="48" t="str">
        <f>("2026"+1)&amp;"年"</f>
        <v>2027年</v>
      </c>
      <c r="G5" s="48" t="str">
        <f>("2026"+2)&amp;"年"</f>
        <v>2028年</v>
      </c>
    </row>
    <row r="6" ht="40.5" customHeight="1" spans="1:7">
      <c r="A6" s="52"/>
      <c r="B6" s="52"/>
      <c r="C6" s="52"/>
      <c r="D6" s="53"/>
      <c r="E6" s="54"/>
      <c r="F6" s="53" t="s">
        <v>57</v>
      </c>
      <c r="G6" s="53"/>
    </row>
    <row r="7" ht="15" customHeight="1" spans="1:7">
      <c r="A7" s="55">
        <v>1</v>
      </c>
      <c r="B7" s="55">
        <v>2</v>
      </c>
      <c r="C7" s="55">
        <v>3</v>
      </c>
      <c r="D7" s="55">
        <v>4</v>
      </c>
      <c r="E7" s="55">
        <v>5</v>
      </c>
      <c r="F7" s="55">
        <v>6</v>
      </c>
      <c r="G7" s="55">
        <v>7</v>
      </c>
    </row>
    <row r="8" ht="17.25" customHeight="1" spans="1:7">
      <c r="A8" s="38" t="s">
        <v>70</v>
      </c>
      <c r="B8" s="56"/>
      <c r="C8" s="56"/>
      <c r="D8" s="38"/>
      <c r="E8" s="57">
        <v>22358.28</v>
      </c>
      <c r="F8" s="57"/>
      <c r="G8" s="57"/>
    </row>
    <row r="9" ht="18.75" customHeight="1" spans="1:7">
      <c r="A9" s="38"/>
      <c r="B9" s="38" t="s">
        <v>327</v>
      </c>
      <c r="C9" s="38" t="s">
        <v>249</v>
      </c>
      <c r="D9" s="38" t="s">
        <v>328</v>
      </c>
      <c r="E9" s="57">
        <v>22358.28</v>
      </c>
      <c r="F9" s="57"/>
      <c r="G9" s="57"/>
    </row>
    <row r="10" ht="18.75" customHeight="1" spans="1:7">
      <c r="A10" s="58" t="s">
        <v>55</v>
      </c>
      <c r="B10" s="59" t="s">
        <v>329</v>
      </c>
      <c r="C10" s="59"/>
      <c r="D10" s="60"/>
      <c r="E10" s="57">
        <v>22358.28</v>
      </c>
      <c r="F10" s="57"/>
      <c r="G10" s="57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7"/>
  <sheetViews>
    <sheetView showZeros="0" tabSelected="1" workbookViewId="0">
      <selection activeCell="C7" sqref="C7:I7"/>
    </sheetView>
  </sheetViews>
  <sheetFormatPr defaultColWidth="8.57272727272727" defaultRowHeight="14.25" customHeight="1"/>
  <cols>
    <col min="1" max="1" width="18.1363636363636" customWidth="1"/>
    <col min="2" max="2" width="23.4181818181818" customWidth="1"/>
    <col min="3" max="3" width="21.8545454545455" customWidth="1"/>
    <col min="4" max="4" width="15.5727272727273" customWidth="1"/>
    <col min="5" max="5" width="31.5727272727273" customWidth="1"/>
    <col min="6" max="6" width="15.4181818181818" customWidth="1"/>
    <col min="7" max="7" width="16.4181818181818" customWidth="1"/>
    <col min="8" max="8" width="29.5727272727273" customWidth="1"/>
    <col min="9" max="9" width="30.5727272727273" customWidth="1"/>
    <col min="10" max="10" width="23.854545454545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2" t="s">
        <v>330</v>
      </c>
    </row>
    <row r="2" ht="41.25" customHeight="1" spans="1:10">
      <c r="A2" s="1" t="str">
        <f>"2026"&amp;"年部门整体支出绩效目标表"</f>
        <v>2026年部门整体支出绩效目标表</v>
      </c>
      <c r="B2" s="3"/>
      <c r="C2" s="3"/>
      <c r="D2" s="3"/>
      <c r="E2" s="3"/>
      <c r="F2" s="3"/>
      <c r="G2" s="3"/>
      <c r="H2" s="3"/>
      <c r="I2" s="3"/>
      <c r="J2" s="3"/>
    </row>
    <row r="3" ht="17.25" customHeight="1" spans="1:10">
      <c r="A3" s="4" t="str">
        <f>"单位名称："&amp;"昆明市东川区拖布卡中学"</f>
        <v>单位名称：昆明市东川区拖布卡中学</v>
      </c>
      <c r="B3" s="4"/>
      <c r="C3" s="5"/>
      <c r="D3" s="6"/>
      <c r="E3" s="6"/>
      <c r="F3" s="6"/>
      <c r="G3" s="6"/>
      <c r="H3" s="6"/>
      <c r="I3" s="6"/>
      <c r="J3" s="222" t="s">
        <v>1</v>
      </c>
    </row>
    <row r="4" ht="30" customHeight="1" spans="1:10">
      <c r="A4" s="7" t="s">
        <v>331</v>
      </c>
      <c r="B4" s="8"/>
      <c r="C4" s="9"/>
      <c r="D4" s="9"/>
      <c r="E4" s="10"/>
      <c r="F4" s="11" t="s">
        <v>332</v>
      </c>
      <c r="G4" s="10"/>
      <c r="H4" s="12"/>
      <c r="I4" s="9"/>
      <c r="J4" s="10"/>
    </row>
    <row r="5" ht="32.25" customHeight="1" spans="1:10">
      <c r="A5" s="13" t="s">
        <v>333</v>
      </c>
      <c r="B5" s="14"/>
      <c r="C5" s="14"/>
      <c r="D5" s="14"/>
      <c r="E5" s="14"/>
      <c r="F5" s="14"/>
      <c r="G5" s="14"/>
      <c r="H5" s="14"/>
      <c r="I5" s="15"/>
      <c r="J5" s="16" t="s">
        <v>334</v>
      </c>
    </row>
    <row r="6" ht="99.75" customHeight="1" spans="1:10">
      <c r="A6" s="17" t="s">
        <v>335</v>
      </c>
      <c r="B6" s="18" t="s">
        <v>336</v>
      </c>
      <c r="C6" s="19"/>
      <c r="D6" s="19"/>
      <c r="E6" s="19"/>
      <c r="F6" s="19"/>
      <c r="G6" s="19"/>
      <c r="H6" s="19"/>
      <c r="I6" s="19"/>
      <c r="J6" s="20" t="s">
        <v>337</v>
      </c>
    </row>
    <row r="7" ht="99.75" customHeight="1" spans="1:10">
      <c r="A7" s="17"/>
      <c r="B7" s="18" t="str">
        <f>"总体绩效目标（"&amp;"2026"&amp;"-"&amp;("2026"+2)&amp;"年期间）"</f>
        <v>总体绩效目标（2026-2028年期间）</v>
      </c>
      <c r="C7" s="19"/>
      <c r="D7" s="19"/>
      <c r="E7" s="19"/>
      <c r="F7" s="19"/>
      <c r="G7" s="19"/>
      <c r="H7" s="19"/>
      <c r="I7" s="19"/>
      <c r="J7" s="20" t="s">
        <v>338</v>
      </c>
    </row>
    <row r="8" ht="75" customHeight="1" spans="1:10">
      <c r="A8" s="18" t="s">
        <v>339</v>
      </c>
      <c r="B8" s="21" t="str">
        <f>"预算年度（"&amp;"2026"&amp;"年）绩效目标"</f>
        <v>预算年度（2026年）绩效目标</v>
      </c>
      <c r="C8" s="22"/>
      <c r="D8" s="22"/>
      <c r="E8" s="22"/>
      <c r="F8" s="22"/>
      <c r="G8" s="22"/>
      <c r="H8" s="22"/>
      <c r="I8" s="22"/>
      <c r="J8" s="23" t="s">
        <v>340</v>
      </c>
    </row>
    <row r="9" ht="32.25" customHeight="1" spans="1:10">
      <c r="A9" s="24" t="s">
        <v>341</v>
      </c>
      <c r="B9" s="24"/>
      <c r="C9" s="24"/>
      <c r="D9" s="24"/>
      <c r="E9" s="24"/>
      <c r="F9" s="24"/>
      <c r="G9" s="24"/>
      <c r="H9" s="24"/>
      <c r="I9" s="24"/>
      <c r="J9" s="24"/>
    </row>
    <row r="10" ht="32.25" customHeight="1" spans="1:10">
      <c r="A10" s="18" t="s">
        <v>342</v>
      </c>
      <c r="B10" s="18"/>
      <c r="C10" s="17" t="s">
        <v>343</v>
      </c>
      <c r="D10" s="17"/>
      <c r="E10" s="17"/>
      <c r="F10" s="17" t="s">
        <v>344</v>
      </c>
      <c r="G10" s="17"/>
      <c r="H10" s="17" t="s">
        <v>345</v>
      </c>
      <c r="I10" s="17"/>
      <c r="J10" s="17"/>
    </row>
    <row r="11" ht="32.25" customHeight="1" spans="1:10">
      <c r="A11" s="18"/>
      <c r="B11" s="18"/>
      <c r="C11" s="17"/>
      <c r="D11" s="17"/>
      <c r="E11" s="17"/>
      <c r="F11" s="17"/>
      <c r="G11" s="17"/>
      <c r="H11" s="18" t="s">
        <v>346</v>
      </c>
      <c r="I11" s="18" t="s">
        <v>347</v>
      </c>
      <c r="J11" s="18" t="s">
        <v>348</v>
      </c>
    </row>
    <row r="12" ht="24" customHeight="1" spans="1:10">
      <c r="A12" s="25" t="s">
        <v>55</v>
      </c>
      <c r="B12" s="26"/>
      <c r="C12" s="26"/>
      <c r="D12" s="26"/>
      <c r="E12" s="26"/>
      <c r="F12" s="26"/>
      <c r="G12" s="27"/>
      <c r="H12" s="28"/>
      <c r="I12" s="28"/>
      <c r="J12" s="28"/>
    </row>
    <row r="13" ht="34.5" customHeight="1" spans="1:10">
      <c r="A13" s="19"/>
      <c r="B13" s="29"/>
      <c r="C13" s="19"/>
      <c r="D13" s="29"/>
      <c r="E13" s="29"/>
      <c r="F13" s="29"/>
      <c r="G13" s="29"/>
      <c r="H13" s="30"/>
      <c r="I13" s="30"/>
      <c r="J13" s="30"/>
    </row>
    <row r="14" ht="32.25" customHeight="1" spans="1:10">
      <c r="A14" s="24" t="s">
        <v>349</v>
      </c>
      <c r="B14" s="24"/>
      <c r="C14" s="24"/>
      <c r="D14" s="24"/>
      <c r="E14" s="24"/>
      <c r="F14" s="24"/>
      <c r="G14" s="24"/>
      <c r="H14" s="24"/>
      <c r="I14" s="24"/>
      <c r="J14" s="24"/>
    </row>
    <row r="15" ht="32.25" customHeight="1" spans="1:10">
      <c r="A15" s="31" t="s">
        <v>350</v>
      </c>
      <c r="B15" s="31"/>
      <c r="C15" s="31"/>
      <c r="D15" s="31"/>
      <c r="E15" s="31"/>
      <c r="F15" s="31"/>
      <c r="G15" s="31"/>
      <c r="H15" s="32" t="s">
        <v>351</v>
      </c>
      <c r="I15" s="33" t="s">
        <v>259</v>
      </c>
      <c r="J15" s="32" t="s">
        <v>352</v>
      </c>
    </row>
    <row r="16" ht="36" customHeight="1" spans="1:10">
      <c r="A16" s="34" t="s">
        <v>252</v>
      </c>
      <c r="B16" s="34" t="s">
        <v>353</v>
      </c>
      <c r="C16" s="35" t="s">
        <v>254</v>
      </c>
      <c r="D16" s="35" t="s">
        <v>255</v>
      </c>
      <c r="E16" s="35" t="s">
        <v>256</v>
      </c>
      <c r="F16" s="35" t="s">
        <v>257</v>
      </c>
      <c r="G16" s="35" t="s">
        <v>258</v>
      </c>
      <c r="H16" s="36"/>
      <c r="I16" s="36"/>
      <c r="J16" s="36"/>
    </row>
    <row r="17" ht="32.25" customHeight="1" spans="1:10">
      <c r="A17" s="37"/>
      <c r="B17" s="37"/>
      <c r="C17" s="38"/>
      <c r="D17" s="37"/>
      <c r="E17" s="37"/>
      <c r="F17" s="37"/>
      <c r="G17" s="37"/>
      <c r="H17" s="39"/>
      <c r="I17" s="22"/>
      <c r="J17" s="39"/>
    </row>
  </sheetData>
  <mergeCells count="22">
    <mergeCell ref="A2:J2"/>
    <mergeCell ref="A3:C3"/>
    <mergeCell ref="B4:E4"/>
    <mergeCell ref="F4:G4"/>
    <mergeCell ref="H4:J4"/>
    <mergeCell ref="A5:I5"/>
    <mergeCell ref="C6:I6"/>
    <mergeCell ref="C7:I7"/>
    <mergeCell ref="C8:I8"/>
    <mergeCell ref="A9:J9"/>
    <mergeCell ref="H10:J10"/>
    <mergeCell ref="A12:G12"/>
    <mergeCell ref="A13:B13"/>
    <mergeCell ref="C13:G13"/>
    <mergeCell ref="A14:J14"/>
    <mergeCell ref="A15:G15"/>
    <mergeCell ref="A6:A7"/>
    <mergeCell ref="H15:H16"/>
    <mergeCell ref="I15:I16"/>
    <mergeCell ref="J15:J16"/>
    <mergeCell ref="A10:B11"/>
    <mergeCell ref="C10:G11"/>
  </mergeCells>
  <pageMargins left="0.84" right="0.84" top="0.9" bottom="0.9" header="0.36" footer="0.36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topLeftCell="C1" workbookViewId="0">
      <selection activeCell="A1" sqref="A1:S1"/>
    </sheetView>
  </sheetViews>
  <sheetFormatPr defaultColWidth="8.57272727272727" defaultRowHeight="12.75" customHeight="1"/>
  <cols>
    <col min="1" max="1" width="15.8909090909091" customWidth="1"/>
    <col min="2" max="2" width="35" customWidth="1"/>
    <col min="3" max="19" width="22" customWidth="1"/>
  </cols>
  <sheetData>
    <row r="1" ht="17.25" customHeight="1" spans="1:19">
      <c r="A1" s="79" t="s">
        <v>52</v>
      </c>
    </row>
    <row r="2" ht="41.25" customHeight="1" spans="1:19">
      <c r="A2" s="73" t="str">
        <f>"2026"&amp;"年部门收入预算表"</f>
        <v>2026年部门收入预算表</v>
      </c>
    </row>
    <row r="3" ht="17.25" customHeight="1" spans="1:19">
      <c r="A3" s="76" t="str">
        <f>"单位名称："&amp;"昆明市东川区拖布卡中学"</f>
        <v>单位名称：昆明市东川区拖布卡中学</v>
      </c>
      <c r="S3" s="78" t="s">
        <v>1</v>
      </c>
    </row>
    <row r="4" ht="21.75" customHeight="1" spans="1:19">
      <c r="A4" s="208" t="s">
        <v>53</v>
      </c>
      <c r="B4" s="209" t="s">
        <v>54</v>
      </c>
      <c r="C4" s="209" t="s">
        <v>55</v>
      </c>
      <c r="D4" s="210" t="s">
        <v>56</v>
      </c>
      <c r="E4" s="210"/>
      <c r="F4" s="210"/>
      <c r="G4" s="210"/>
      <c r="H4" s="210"/>
      <c r="I4" s="156"/>
      <c r="J4" s="210"/>
      <c r="K4" s="210"/>
      <c r="L4" s="210"/>
      <c r="M4" s="210"/>
      <c r="N4" s="211"/>
      <c r="O4" s="210" t="s">
        <v>45</v>
      </c>
      <c r="P4" s="210"/>
      <c r="Q4" s="210"/>
      <c r="R4" s="210"/>
      <c r="S4" s="211"/>
    </row>
    <row r="5" ht="27" customHeight="1" spans="1:19">
      <c r="A5" s="212"/>
      <c r="B5" s="213"/>
      <c r="C5" s="213"/>
      <c r="D5" s="213" t="s">
        <v>57</v>
      </c>
      <c r="E5" s="213" t="s">
        <v>58</v>
      </c>
      <c r="F5" s="213" t="s">
        <v>59</v>
      </c>
      <c r="G5" s="213" t="s">
        <v>60</v>
      </c>
      <c r="H5" s="213" t="s">
        <v>61</v>
      </c>
      <c r="I5" s="214" t="s">
        <v>62</v>
      </c>
      <c r="J5" s="215"/>
      <c r="K5" s="215"/>
      <c r="L5" s="215"/>
      <c r="M5" s="215"/>
      <c r="N5" s="216"/>
      <c r="O5" s="213" t="s">
        <v>57</v>
      </c>
      <c r="P5" s="213" t="s">
        <v>58</v>
      </c>
      <c r="Q5" s="213" t="s">
        <v>59</v>
      </c>
      <c r="R5" s="213" t="s">
        <v>60</v>
      </c>
      <c r="S5" s="213" t="s">
        <v>63</v>
      </c>
    </row>
    <row r="6" ht="30" customHeight="1" spans="1:19">
      <c r="A6" s="217"/>
      <c r="B6" s="136"/>
      <c r="C6" s="142"/>
      <c r="D6" s="142"/>
      <c r="E6" s="142"/>
      <c r="F6" s="142"/>
      <c r="G6" s="142"/>
      <c r="H6" s="142"/>
      <c r="I6" s="97" t="s">
        <v>57</v>
      </c>
      <c r="J6" s="216" t="s">
        <v>64</v>
      </c>
      <c r="K6" s="216" t="s">
        <v>65</v>
      </c>
      <c r="L6" s="216" t="s">
        <v>66</v>
      </c>
      <c r="M6" s="216" t="s">
        <v>67</v>
      </c>
      <c r="N6" s="216" t="s">
        <v>68</v>
      </c>
      <c r="O6" s="218"/>
      <c r="P6" s="218"/>
      <c r="Q6" s="218"/>
      <c r="R6" s="218"/>
      <c r="S6" s="142"/>
    </row>
    <row r="7" ht="15" customHeight="1" spans="1:19">
      <c r="A7" s="219">
        <v>1</v>
      </c>
      <c r="B7" s="219">
        <v>2</v>
      </c>
      <c r="C7" s="219">
        <v>3</v>
      </c>
      <c r="D7" s="219">
        <v>4</v>
      </c>
      <c r="E7" s="219">
        <v>5</v>
      </c>
      <c r="F7" s="219">
        <v>6</v>
      </c>
      <c r="G7" s="219">
        <v>7</v>
      </c>
      <c r="H7" s="219">
        <v>8</v>
      </c>
      <c r="I7" s="97">
        <v>9</v>
      </c>
      <c r="J7" s="219">
        <v>10</v>
      </c>
      <c r="K7" s="219">
        <v>11</v>
      </c>
      <c r="L7" s="219">
        <v>12</v>
      </c>
      <c r="M7" s="219">
        <v>13</v>
      </c>
      <c r="N7" s="219">
        <v>14</v>
      </c>
      <c r="O7" s="219">
        <v>15</v>
      </c>
      <c r="P7" s="219">
        <v>16</v>
      </c>
      <c r="Q7" s="219">
        <v>17</v>
      </c>
      <c r="R7" s="219">
        <v>18</v>
      </c>
      <c r="S7" s="219">
        <v>19</v>
      </c>
    </row>
    <row r="8" ht="18" customHeight="1" spans="1:19">
      <c r="A8" s="38" t="s">
        <v>69</v>
      </c>
      <c r="B8" s="38" t="s">
        <v>70</v>
      </c>
      <c r="C8" s="108">
        <v>11844133.4</v>
      </c>
      <c r="D8" s="108">
        <v>11844133.4</v>
      </c>
      <c r="E8" s="108">
        <v>11844133.4</v>
      </c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</row>
    <row r="9" ht="18" customHeight="1" spans="1:19">
      <c r="A9" s="82" t="s">
        <v>55</v>
      </c>
      <c r="B9" s="220"/>
      <c r="C9" s="108">
        <v>11844133.4</v>
      </c>
      <c r="D9" s="108">
        <v>11844133.4</v>
      </c>
      <c r="E9" s="108">
        <v>11844133.4</v>
      </c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5"/>
  <sheetViews>
    <sheetView showGridLines="0" showZeros="0" topLeftCell="A7" workbookViewId="0">
      <selection activeCell="A1" sqref="A1:O1"/>
    </sheetView>
  </sheetViews>
  <sheetFormatPr defaultColWidth="8.57272727272727" defaultRowHeight="12.75" customHeight="1"/>
  <cols>
    <col min="1" max="1" width="14.2818181818182" customWidth="1"/>
    <col min="2" max="2" width="37.5727272727273" customWidth="1"/>
    <col min="3" max="8" width="24.5727272727273" customWidth="1"/>
    <col min="9" max="9" width="26.7090909090909" customWidth="1"/>
    <col min="10" max="11" width="24.4181818181818" customWidth="1"/>
    <col min="12" max="15" width="24.5727272727273" customWidth="1"/>
  </cols>
  <sheetData>
    <row r="1" ht="17.25" customHeight="1" spans="1:15">
      <c r="A1" s="78" t="s">
        <v>71</v>
      </c>
    </row>
    <row r="2" ht="41.25" customHeight="1" spans="1:15">
      <c r="A2" s="73" t="str">
        <f>"2026"&amp;"年部门支出预算表"</f>
        <v>2026年部门支出预算表</v>
      </c>
    </row>
    <row r="3" ht="17.25" customHeight="1" spans="1:15">
      <c r="A3" s="76" t="str">
        <f>"单位名称："&amp;"昆明市东川区拖布卡中学"</f>
        <v>单位名称：昆明市东川区拖布卡中学</v>
      </c>
      <c r="O3" s="78" t="s">
        <v>1</v>
      </c>
    </row>
    <row r="4" ht="27" customHeight="1" spans="1:15">
      <c r="A4" s="194" t="s">
        <v>72</v>
      </c>
      <c r="B4" s="194" t="s">
        <v>73</v>
      </c>
      <c r="C4" s="194" t="s">
        <v>55</v>
      </c>
      <c r="D4" s="195" t="s">
        <v>58</v>
      </c>
      <c r="E4" s="196"/>
      <c r="F4" s="197"/>
      <c r="G4" s="198" t="s">
        <v>59</v>
      </c>
      <c r="H4" s="198" t="s">
        <v>60</v>
      </c>
      <c r="I4" s="198" t="s">
        <v>74</v>
      </c>
      <c r="J4" s="195" t="s">
        <v>62</v>
      </c>
      <c r="K4" s="196"/>
      <c r="L4" s="196"/>
      <c r="M4" s="196"/>
      <c r="N4" s="199"/>
      <c r="O4" s="200"/>
    </row>
    <row r="5" ht="42" customHeight="1" spans="1:15">
      <c r="A5" s="201"/>
      <c r="B5" s="201"/>
      <c r="C5" s="202"/>
      <c r="D5" s="203" t="s">
        <v>57</v>
      </c>
      <c r="E5" s="203" t="s">
        <v>75</v>
      </c>
      <c r="F5" s="203" t="s">
        <v>76</v>
      </c>
      <c r="G5" s="202"/>
      <c r="H5" s="202"/>
      <c r="I5" s="204"/>
      <c r="J5" s="203" t="s">
        <v>57</v>
      </c>
      <c r="K5" s="188" t="s">
        <v>77</v>
      </c>
      <c r="L5" s="188" t="s">
        <v>78</v>
      </c>
      <c r="M5" s="188" t="s">
        <v>79</v>
      </c>
      <c r="N5" s="188" t="s">
        <v>80</v>
      </c>
      <c r="O5" s="188" t="s">
        <v>81</v>
      </c>
    </row>
    <row r="6" ht="18" customHeight="1" spans="1:15">
      <c r="A6" s="85" t="s">
        <v>82</v>
      </c>
      <c r="B6" s="85" t="s">
        <v>83</v>
      </c>
      <c r="C6" s="85" t="s">
        <v>84</v>
      </c>
      <c r="D6" s="86" t="s">
        <v>85</v>
      </c>
      <c r="E6" s="86" t="s">
        <v>86</v>
      </c>
      <c r="F6" s="86" t="s">
        <v>87</v>
      </c>
      <c r="G6" s="86" t="s">
        <v>88</v>
      </c>
      <c r="H6" s="86" t="s">
        <v>89</v>
      </c>
      <c r="I6" s="86" t="s">
        <v>90</v>
      </c>
      <c r="J6" s="86" t="s">
        <v>91</v>
      </c>
      <c r="K6" s="86" t="s">
        <v>92</v>
      </c>
      <c r="L6" s="86" t="s">
        <v>93</v>
      </c>
      <c r="M6" s="86" t="s">
        <v>94</v>
      </c>
      <c r="N6" s="85" t="s">
        <v>95</v>
      </c>
      <c r="O6" s="86" t="s">
        <v>96</v>
      </c>
    </row>
    <row r="7" ht="21" customHeight="1" spans="1:15">
      <c r="A7" s="87" t="s">
        <v>97</v>
      </c>
      <c r="B7" s="87" t="s">
        <v>98</v>
      </c>
      <c r="C7" s="108">
        <v>8525784.12</v>
      </c>
      <c r="D7" s="108">
        <v>8525784.12</v>
      </c>
      <c r="E7" s="108">
        <v>8525784.12</v>
      </c>
      <c r="F7" s="108"/>
      <c r="G7" s="108"/>
      <c r="H7" s="108"/>
      <c r="I7" s="108"/>
      <c r="J7" s="108"/>
      <c r="K7" s="108"/>
      <c r="L7" s="108"/>
      <c r="M7" s="108"/>
      <c r="N7" s="108"/>
      <c r="O7" s="108"/>
    </row>
    <row r="8" ht="21" customHeight="1" spans="1:15">
      <c r="A8" s="205" t="s">
        <v>99</v>
      </c>
      <c r="B8" s="205" t="s">
        <v>100</v>
      </c>
      <c r="C8" s="108">
        <v>8525784.12</v>
      </c>
      <c r="D8" s="108">
        <v>8525784.12</v>
      </c>
      <c r="E8" s="108">
        <v>8525784.12</v>
      </c>
      <c r="F8" s="108"/>
      <c r="G8" s="108"/>
      <c r="H8" s="108"/>
      <c r="I8" s="108"/>
      <c r="J8" s="108"/>
      <c r="K8" s="108"/>
      <c r="L8" s="108"/>
      <c r="M8" s="108"/>
      <c r="N8" s="108"/>
      <c r="O8" s="108"/>
    </row>
    <row r="9" ht="21" customHeight="1" spans="1:15">
      <c r="A9" s="206" t="s">
        <v>101</v>
      </c>
      <c r="B9" s="206" t="s">
        <v>102</v>
      </c>
      <c r="C9" s="108">
        <v>8095011</v>
      </c>
      <c r="D9" s="108">
        <v>8095011</v>
      </c>
      <c r="E9" s="108">
        <v>8095011</v>
      </c>
      <c r="F9" s="108"/>
      <c r="G9" s="108"/>
      <c r="H9" s="108"/>
      <c r="I9" s="108"/>
      <c r="J9" s="108"/>
      <c r="K9" s="108"/>
      <c r="L9" s="108"/>
      <c r="M9" s="108"/>
      <c r="N9" s="108"/>
      <c r="O9" s="108"/>
    </row>
    <row r="10" ht="21" customHeight="1" spans="1:15">
      <c r="A10" s="206" t="s">
        <v>103</v>
      </c>
      <c r="B10" s="206" t="s">
        <v>104</v>
      </c>
      <c r="C10" s="108">
        <v>430773.12</v>
      </c>
      <c r="D10" s="108">
        <v>430773.12</v>
      </c>
      <c r="E10" s="108">
        <v>430773.12</v>
      </c>
      <c r="F10" s="108"/>
      <c r="G10" s="108"/>
      <c r="H10" s="108"/>
      <c r="I10" s="108"/>
      <c r="J10" s="108"/>
      <c r="K10" s="108"/>
      <c r="L10" s="108"/>
      <c r="M10" s="108"/>
      <c r="N10" s="108"/>
      <c r="O10" s="108"/>
    </row>
    <row r="11" ht="21" customHeight="1" spans="1:15">
      <c r="A11" s="87" t="s">
        <v>105</v>
      </c>
      <c r="B11" s="87" t="s">
        <v>106</v>
      </c>
      <c r="C11" s="108">
        <v>1401862.28</v>
      </c>
      <c r="D11" s="108">
        <v>1401862.28</v>
      </c>
      <c r="E11" s="108">
        <v>1379504</v>
      </c>
      <c r="F11" s="108">
        <v>22358.28</v>
      </c>
      <c r="G11" s="108"/>
      <c r="H11" s="108"/>
      <c r="I11" s="108"/>
      <c r="J11" s="108"/>
      <c r="K11" s="108"/>
      <c r="L11" s="108"/>
      <c r="M11" s="108"/>
      <c r="N11" s="108"/>
      <c r="O11" s="108"/>
    </row>
    <row r="12" ht="21" customHeight="1" spans="1:15">
      <c r="A12" s="205" t="s">
        <v>107</v>
      </c>
      <c r="B12" s="205" t="s">
        <v>108</v>
      </c>
      <c r="C12" s="108">
        <v>1379504</v>
      </c>
      <c r="D12" s="108">
        <v>1379504</v>
      </c>
      <c r="E12" s="108">
        <v>1379504</v>
      </c>
      <c r="F12" s="108"/>
      <c r="G12" s="108"/>
      <c r="H12" s="108"/>
      <c r="I12" s="108"/>
      <c r="J12" s="108"/>
      <c r="K12" s="108"/>
      <c r="L12" s="108"/>
      <c r="M12" s="108"/>
      <c r="N12" s="108"/>
      <c r="O12" s="108"/>
    </row>
    <row r="13" ht="21" customHeight="1" spans="1:15">
      <c r="A13" s="206" t="s">
        <v>109</v>
      </c>
      <c r="B13" s="206" t="s">
        <v>110</v>
      </c>
      <c r="C13" s="108">
        <v>180000</v>
      </c>
      <c r="D13" s="108">
        <v>180000</v>
      </c>
      <c r="E13" s="108">
        <v>180000</v>
      </c>
      <c r="F13" s="108"/>
      <c r="G13" s="108"/>
      <c r="H13" s="108"/>
      <c r="I13" s="108"/>
      <c r="J13" s="108"/>
      <c r="K13" s="108"/>
      <c r="L13" s="108"/>
      <c r="M13" s="108"/>
      <c r="N13" s="108"/>
      <c r="O13" s="108"/>
    </row>
    <row r="14" ht="21" customHeight="1" spans="1:15">
      <c r="A14" s="206" t="s">
        <v>111</v>
      </c>
      <c r="B14" s="206" t="s">
        <v>112</v>
      </c>
      <c r="C14" s="108">
        <v>1199504</v>
      </c>
      <c r="D14" s="108">
        <v>1199504</v>
      </c>
      <c r="E14" s="108">
        <v>1199504</v>
      </c>
      <c r="F14" s="108"/>
      <c r="G14" s="108"/>
      <c r="H14" s="108"/>
      <c r="I14" s="108"/>
      <c r="J14" s="108"/>
      <c r="K14" s="108"/>
      <c r="L14" s="108"/>
      <c r="M14" s="108"/>
      <c r="N14" s="108"/>
      <c r="O14" s="108"/>
    </row>
    <row r="15" ht="21" customHeight="1" spans="1:15">
      <c r="A15" s="205" t="s">
        <v>113</v>
      </c>
      <c r="B15" s="205" t="s">
        <v>114</v>
      </c>
      <c r="C15" s="108">
        <v>22358.28</v>
      </c>
      <c r="D15" s="108">
        <v>22358.28</v>
      </c>
      <c r="E15" s="108"/>
      <c r="F15" s="108">
        <v>22358.28</v>
      </c>
      <c r="G15" s="108"/>
      <c r="H15" s="108"/>
      <c r="I15" s="108"/>
      <c r="J15" s="108"/>
      <c r="K15" s="108"/>
      <c r="L15" s="108"/>
      <c r="M15" s="108"/>
      <c r="N15" s="108"/>
      <c r="O15" s="108"/>
    </row>
    <row r="16" ht="21" customHeight="1" spans="1:15">
      <c r="A16" s="206" t="s">
        <v>115</v>
      </c>
      <c r="B16" s="206" t="s">
        <v>116</v>
      </c>
      <c r="C16" s="108">
        <v>22358.28</v>
      </c>
      <c r="D16" s="108">
        <v>22358.28</v>
      </c>
      <c r="E16" s="108"/>
      <c r="F16" s="108">
        <v>22358.28</v>
      </c>
      <c r="G16" s="108"/>
      <c r="H16" s="108"/>
      <c r="I16" s="108"/>
      <c r="J16" s="108"/>
      <c r="K16" s="108"/>
      <c r="L16" s="108"/>
      <c r="M16" s="108"/>
      <c r="N16" s="108"/>
      <c r="O16" s="108"/>
    </row>
    <row r="17" ht="21" customHeight="1" spans="1:15">
      <c r="A17" s="87" t="s">
        <v>117</v>
      </c>
      <c r="B17" s="87" t="s">
        <v>118</v>
      </c>
      <c r="C17" s="108">
        <v>1013748</v>
      </c>
      <c r="D17" s="108">
        <v>1013748</v>
      </c>
      <c r="E17" s="108">
        <v>1013748</v>
      </c>
      <c r="F17" s="108"/>
      <c r="G17" s="108"/>
      <c r="H17" s="108"/>
      <c r="I17" s="108"/>
      <c r="J17" s="108"/>
      <c r="K17" s="108"/>
      <c r="L17" s="108"/>
      <c r="M17" s="108"/>
      <c r="N17" s="108"/>
      <c r="O17" s="108"/>
    </row>
    <row r="18" ht="21" customHeight="1" spans="1:15">
      <c r="A18" s="205" t="s">
        <v>119</v>
      </c>
      <c r="B18" s="205" t="s">
        <v>120</v>
      </c>
      <c r="C18" s="108">
        <v>1013748</v>
      </c>
      <c r="D18" s="108">
        <v>1013748</v>
      </c>
      <c r="E18" s="108">
        <v>1013748</v>
      </c>
      <c r="F18" s="108"/>
      <c r="G18" s="108"/>
      <c r="H18" s="108"/>
      <c r="I18" s="108"/>
      <c r="J18" s="108"/>
      <c r="K18" s="108"/>
      <c r="L18" s="108"/>
      <c r="M18" s="108"/>
      <c r="N18" s="108"/>
      <c r="O18" s="108"/>
    </row>
    <row r="19" ht="21" customHeight="1" spans="1:15">
      <c r="A19" s="206" t="s">
        <v>121</v>
      </c>
      <c r="B19" s="206" t="s">
        <v>122</v>
      </c>
      <c r="C19" s="108">
        <v>589924</v>
      </c>
      <c r="D19" s="108">
        <v>589924</v>
      </c>
      <c r="E19" s="108">
        <v>589924</v>
      </c>
      <c r="F19" s="108"/>
      <c r="G19" s="108"/>
      <c r="H19" s="108"/>
      <c r="I19" s="108"/>
      <c r="J19" s="108"/>
      <c r="K19" s="108"/>
      <c r="L19" s="108"/>
      <c r="M19" s="108"/>
      <c r="N19" s="108"/>
      <c r="O19" s="108"/>
    </row>
    <row r="20" ht="21" customHeight="1" spans="1:15">
      <c r="A20" s="206" t="s">
        <v>123</v>
      </c>
      <c r="B20" s="206" t="s">
        <v>124</v>
      </c>
      <c r="C20" s="108">
        <v>401437</v>
      </c>
      <c r="D20" s="108">
        <v>401437</v>
      </c>
      <c r="E20" s="108">
        <v>401437</v>
      </c>
      <c r="F20" s="108"/>
      <c r="G20" s="108"/>
      <c r="H20" s="108"/>
      <c r="I20" s="108"/>
      <c r="J20" s="108"/>
      <c r="K20" s="108"/>
      <c r="L20" s="108"/>
      <c r="M20" s="108"/>
      <c r="N20" s="108"/>
      <c r="O20" s="108"/>
    </row>
    <row r="21" ht="21" customHeight="1" spans="1:15">
      <c r="A21" s="206" t="s">
        <v>125</v>
      </c>
      <c r="B21" s="206" t="s">
        <v>126</v>
      </c>
      <c r="C21" s="108">
        <v>22387</v>
      </c>
      <c r="D21" s="108">
        <v>22387</v>
      </c>
      <c r="E21" s="108">
        <v>22387</v>
      </c>
      <c r="F21" s="108"/>
      <c r="G21" s="108"/>
      <c r="H21" s="108"/>
      <c r="I21" s="108"/>
      <c r="J21" s="108"/>
      <c r="K21" s="108"/>
      <c r="L21" s="108"/>
      <c r="M21" s="108"/>
      <c r="N21" s="108"/>
      <c r="O21" s="108"/>
    </row>
    <row r="22" ht="21" customHeight="1" spans="1:15">
      <c r="A22" s="87" t="s">
        <v>127</v>
      </c>
      <c r="B22" s="87" t="s">
        <v>128</v>
      </c>
      <c r="C22" s="108">
        <v>902739</v>
      </c>
      <c r="D22" s="108">
        <v>902739</v>
      </c>
      <c r="E22" s="108">
        <v>902739</v>
      </c>
      <c r="F22" s="108"/>
      <c r="G22" s="108"/>
      <c r="H22" s="108"/>
      <c r="I22" s="108"/>
      <c r="J22" s="108"/>
      <c r="K22" s="108"/>
      <c r="L22" s="108"/>
      <c r="M22" s="108"/>
      <c r="N22" s="108"/>
      <c r="O22" s="108"/>
    </row>
    <row r="23" ht="21" customHeight="1" spans="1:15">
      <c r="A23" s="205" t="s">
        <v>129</v>
      </c>
      <c r="B23" s="205" t="s">
        <v>130</v>
      </c>
      <c r="C23" s="108">
        <v>902739</v>
      </c>
      <c r="D23" s="108">
        <v>902739</v>
      </c>
      <c r="E23" s="108">
        <v>902739</v>
      </c>
      <c r="F23" s="108"/>
      <c r="G23" s="108"/>
      <c r="H23" s="108"/>
      <c r="I23" s="108"/>
      <c r="J23" s="108"/>
      <c r="K23" s="108"/>
      <c r="L23" s="108"/>
      <c r="M23" s="108"/>
      <c r="N23" s="108"/>
      <c r="O23" s="108"/>
    </row>
    <row r="24" ht="21" customHeight="1" spans="1:15">
      <c r="A24" s="206" t="s">
        <v>131</v>
      </c>
      <c r="B24" s="206" t="s">
        <v>132</v>
      </c>
      <c r="C24" s="108">
        <v>902739</v>
      </c>
      <c r="D24" s="108">
        <v>902739</v>
      </c>
      <c r="E24" s="108">
        <v>902739</v>
      </c>
      <c r="F24" s="108"/>
      <c r="G24" s="108"/>
      <c r="H24" s="108"/>
      <c r="I24" s="108"/>
      <c r="J24" s="108"/>
      <c r="K24" s="108"/>
      <c r="L24" s="108"/>
      <c r="M24" s="108"/>
      <c r="N24" s="108"/>
      <c r="O24" s="108"/>
    </row>
    <row r="25" ht="21" customHeight="1" spans="1:15">
      <c r="A25" s="207" t="s">
        <v>55</v>
      </c>
      <c r="B25" s="69"/>
      <c r="C25" s="108">
        <v>11844133.4</v>
      </c>
      <c r="D25" s="108">
        <v>11844133.4</v>
      </c>
      <c r="E25" s="108">
        <v>11821775.12</v>
      </c>
      <c r="F25" s="108">
        <v>22358.28</v>
      </c>
      <c r="G25" s="108"/>
      <c r="H25" s="108"/>
      <c r="I25" s="108"/>
      <c r="J25" s="108"/>
      <c r="K25" s="108"/>
      <c r="L25" s="108"/>
      <c r="M25" s="108"/>
      <c r="N25" s="108"/>
      <c r="O25" s="108"/>
    </row>
  </sheetData>
  <mergeCells count="12">
    <mergeCell ref="A1:O1"/>
    <mergeCell ref="A2:O2"/>
    <mergeCell ref="A3:B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1" sqref="A1"/>
    </sheetView>
  </sheetViews>
  <sheetFormatPr defaultColWidth="8.57272727272727" defaultRowHeight="12.75" customHeight="1" outlineLevelCol="3"/>
  <cols>
    <col min="1" max="4" width="35.5727272727273" customWidth="1"/>
  </cols>
  <sheetData>
    <row r="1" ht="15" customHeight="1" spans="1:4">
      <c r="A1" s="74"/>
      <c r="B1" s="78"/>
      <c r="C1" s="78"/>
      <c r="D1" s="78" t="s">
        <v>133</v>
      </c>
    </row>
    <row r="2" ht="41.25" customHeight="1" spans="1:4">
      <c r="A2" s="73" t="str">
        <f>"2026"&amp;"年部门财政拨款收支预算总表"</f>
        <v>2026年部门财政拨款收支预算总表</v>
      </c>
    </row>
    <row r="3" ht="17.25" customHeight="1" spans="1:4">
      <c r="A3" s="76" t="str">
        <f>"单位名称："&amp;"昆明市东川区拖布卡中学"</f>
        <v>单位名称：昆明市东川区拖布卡中学</v>
      </c>
      <c r="B3" s="187"/>
      <c r="D3" s="78" t="s">
        <v>1</v>
      </c>
    </row>
    <row r="4" ht="17.25" customHeight="1" spans="1:4">
      <c r="A4" s="188" t="s">
        <v>2</v>
      </c>
      <c r="B4" s="189"/>
      <c r="C4" s="188" t="s">
        <v>3</v>
      </c>
      <c r="D4" s="189"/>
    </row>
    <row r="5" ht="18.75" customHeight="1" spans="1:4">
      <c r="A5" s="188" t="s">
        <v>4</v>
      </c>
      <c r="B5" s="188" t="s">
        <v>5</v>
      </c>
      <c r="C5" s="188" t="s">
        <v>6</v>
      </c>
      <c r="D5" s="188" t="s">
        <v>5</v>
      </c>
    </row>
    <row r="6" ht="16.5" customHeight="1" spans="1:4">
      <c r="A6" s="190" t="s">
        <v>134</v>
      </c>
      <c r="B6" s="108">
        <v>11844133.4</v>
      </c>
      <c r="C6" s="190" t="s">
        <v>135</v>
      </c>
      <c r="D6" s="108">
        <v>11844133.4</v>
      </c>
    </row>
    <row r="7" ht="16.5" customHeight="1" spans="1:4">
      <c r="A7" s="190" t="s">
        <v>136</v>
      </c>
      <c r="B7" s="108">
        <v>11844133.4</v>
      </c>
      <c r="C7" s="190" t="s">
        <v>137</v>
      </c>
      <c r="D7" s="108"/>
    </row>
    <row r="8" ht="16.5" customHeight="1" spans="1:4">
      <c r="A8" s="190" t="s">
        <v>138</v>
      </c>
      <c r="B8" s="108"/>
      <c r="C8" s="190" t="s">
        <v>139</v>
      </c>
      <c r="D8" s="108"/>
    </row>
    <row r="9" ht="16.5" customHeight="1" spans="1:4">
      <c r="A9" s="190" t="s">
        <v>140</v>
      </c>
      <c r="B9" s="108"/>
      <c r="C9" s="190" t="s">
        <v>141</v>
      </c>
      <c r="D9" s="108"/>
    </row>
    <row r="10" ht="16.5" customHeight="1" spans="1:4">
      <c r="A10" s="190" t="s">
        <v>142</v>
      </c>
      <c r="B10" s="108"/>
      <c r="C10" s="190" t="s">
        <v>143</v>
      </c>
      <c r="D10" s="108"/>
    </row>
    <row r="11" ht="16.5" customHeight="1" spans="1:4">
      <c r="A11" s="190" t="s">
        <v>136</v>
      </c>
      <c r="B11" s="108"/>
      <c r="C11" s="190" t="s">
        <v>144</v>
      </c>
      <c r="D11" s="108">
        <v>8525784.12</v>
      </c>
    </row>
    <row r="12" ht="16.5" customHeight="1" spans="1:4">
      <c r="A12" s="26" t="s">
        <v>138</v>
      </c>
      <c r="B12" s="108"/>
      <c r="C12" s="96" t="s">
        <v>145</v>
      </c>
      <c r="D12" s="108"/>
    </row>
    <row r="13" ht="16.5" customHeight="1" spans="1:4">
      <c r="A13" s="26" t="s">
        <v>140</v>
      </c>
      <c r="B13" s="108"/>
      <c r="C13" s="96" t="s">
        <v>146</v>
      </c>
      <c r="D13" s="108"/>
    </row>
    <row r="14" ht="16.5" customHeight="1" spans="1:4">
      <c r="A14" s="191"/>
      <c r="B14" s="108"/>
      <c r="C14" s="96" t="s">
        <v>147</v>
      </c>
      <c r="D14" s="108">
        <v>1401862.28</v>
      </c>
    </row>
    <row r="15" ht="16.5" customHeight="1" spans="1:4">
      <c r="A15" s="191"/>
      <c r="B15" s="108"/>
      <c r="C15" s="96" t="s">
        <v>148</v>
      </c>
      <c r="D15" s="108">
        <v>1013748</v>
      </c>
    </row>
    <row r="16" ht="16.5" customHeight="1" spans="1:4">
      <c r="A16" s="191"/>
      <c r="B16" s="108"/>
      <c r="C16" s="96" t="s">
        <v>149</v>
      </c>
      <c r="D16" s="108"/>
    </row>
    <row r="17" ht="16.5" customHeight="1" spans="1:4">
      <c r="A17" s="191"/>
      <c r="B17" s="108"/>
      <c r="C17" s="96" t="s">
        <v>150</v>
      </c>
      <c r="D17" s="108"/>
    </row>
    <row r="18" ht="16.5" customHeight="1" spans="1:4">
      <c r="A18" s="191"/>
      <c r="B18" s="108"/>
      <c r="C18" s="96" t="s">
        <v>151</v>
      </c>
      <c r="D18" s="108"/>
    </row>
    <row r="19" ht="16.5" customHeight="1" spans="1:4">
      <c r="A19" s="191"/>
      <c r="B19" s="108"/>
      <c r="C19" s="96" t="s">
        <v>152</v>
      </c>
      <c r="D19" s="108"/>
    </row>
    <row r="20" ht="16.5" customHeight="1" spans="1:4">
      <c r="A20" s="191"/>
      <c r="B20" s="108"/>
      <c r="C20" s="96" t="s">
        <v>153</v>
      </c>
      <c r="D20" s="108"/>
    </row>
    <row r="21" ht="16.5" customHeight="1" spans="1:4">
      <c r="A21" s="191"/>
      <c r="B21" s="108"/>
      <c r="C21" s="96" t="s">
        <v>154</v>
      </c>
      <c r="D21" s="108"/>
    </row>
    <row r="22" ht="16.5" customHeight="1" spans="1:4">
      <c r="A22" s="191"/>
      <c r="B22" s="108"/>
      <c r="C22" s="96" t="s">
        <v>155</v>
      </c>
      <c r="D22" s="108"/>
    </row>
    <row r="23" ht="16.5" customHeight="1" spans="1:4">
      <c r="A23" s="191"/>
      <c r="B23" s="108"/>
      <c r="C23" s="96" t="s">
        <v>156</v>
      </c>
      <c r="D23" s="108"/>
    </row>
    <row r="24" ht="16.5" customHeight="1" spans="1:4">
      <c r="A24" s="191"/>
      <c r="B24" s="108"/>
      <c r="C24" s="96" t="s">
        <v>157</v>
      </c>
      <c r="D24" s="108"/>
    </row>
    <row r="25" ht="16.5" customHeight="1" spans="1:4">
      <c r="A25" s="191"/>
      <c r="B25" s="108"/>
      <c r="C25" s="96" t="s">
        <v>158</v>
      </c>
      <c r="D25" s="108">
        <v>902739</v>
      </c>
    </row>
    <row r="26" ht="16.5" customHeight="1" spans="1:4">
      <c r="A26" s="191"/>
      <c r="B26" s="108"/>
      <c r="C26" s="96" t="s">
        <v>159</v>
      </c>
      <c r="D26" s="108"/>
    </row>
    <row r="27" ht="16.5" customHeight="1" spans="1:4">
      <c r="A27" s="191"/>
      <c r="B27" s="108"/>
      <c r="C27" s="96" t="s">
        <v>160</v>
      </c>
      <c r="D27" s="108"/>
    </row>
    <row r="28" ht="16.5" customHeight="1" spans="1:4">
      <c r="A28" s="191"/>
      <c r="B28" s="108"/>
      <c r="C28" s="96" t="s">
        <v>161</v>
      </c>
      <c r="D28" s="108"/>
    </row>
    <row r="29" ht="16.5" customHeight="1" spans="1:4">
      <c r="A29" s="191"/>
      <c r="B29" s="108"/>
      <c r="C29" s="96" t="s">
        <v>162</v>
      </c>
      <c r="D29" s="108"/>
    </row>
    <row r="30" ht="16.5" customHeight="1" spans="1:4">
      <c r="A30" s="191"/>
      <c r="B30" s="108"/>
      <c r="C30" s="96" t="s">
        <v>163</v>
      </c>
      <c r="D30" s="108"/>
    </row>
    <row r="31" ht="16.5" customHeight="1" spans="1:4">
      <c r="A31" s="191"/>
      <c r="B31" s="108"/>
      <c r="C31" s="26" t="s">
        <v>164</v>
      </c>
      <c r="D31" s="108"/>
    </row>
    <row r="32" ht="16.5" customHeight="1" spans="1:4">
      <c r="A32" s="191"/>
      <c r="B32" s="108"/>
      <c r="C32" s="26" t="s">
        <v>165</v>
      </c>
      <c r="D32" s="108"/>
    </row>
    <row r="33" ht="16.5" customHeight="1" spans="1:4">
      <c r="A33" s="191"/>
      <c r="B33" s="108"/>
      <c r="C33" s="22" t="s">
        <v>166</v>
      </c>
      <c r="D33" s="108"/>
    </row>
    <row r="34" ht="15" customHeight="1" spans="1:4">
      <c r="A34" s="192" t="s">
        <v>50</v>
      </c>
      <c r="B34" s="193">
        <v>11844133.4</v>
      </c>
      <c r="C34" s="192" t="s">
        <v>51</v>
      </c>
      <c r="D34" s="193">
        <v>11844133.4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workbookViewId="0">
      <selection activeCell="A1" sqref="A1"/>
    </sheetView>
  </sheetViews>
  <sheetFormatPr defaultColWidth="9.13636363636364" defaultRowHeight="14.25" customHeight="1" outlineLevelCol="6"/>
  <cols>
    <col min="1" max="1" width="20.1363636363636" customWidth="1"/>
    <col min="2" max="2" width="44" customWidth="1"/>
    <col min="3" max="7" width="24.1363636363636" customWidth="1"/>
  </cols>
  <sheetData>
    <row r="1" customHeight="1" spans="1:7">
      <c r="D1" s="160"/>
      <c r="F1" s="98"/>
      <c r="G1" s="161" t="s">
        <v>167</v>
      </c>
    </row>
    <row r="2" ht="41.25" customHeight="1" spans="1:7">
      <c r="A2" s="150" t="str">
        <f>"2026"&amp;"年一般公共预算支出预算表（按功能科目分类）"</f>
        <v>2026年一般公共预算支出预算表（按功能科目分类）</v>
      </c>
      <c r="B2" s="150"/>
      <c r="C2" s="150"/>
      <c r="D2" s="150"/>
      <c r="E2" s="150"/>
      <c r="F2" s="150"/>
      <c r="G2" s="150"/>
    </row>
    <row r="3" ht="18" customHeight="1" spans="1:7">
      <c r="A3" s="43" t="str">
        <f>"单位名称："&amp;"昆明市东川区拖布卡中学"</f>
        <v>单位名称：昆明市东川区拖布卡中学</v>
      </c>
      <c r="F3" s="147"/>
      <c r="G3" s="161" t="s">
        <v>1</v>
      </c>
    </row>
    <row r="4" ht="20.25" customHeight="1" spans="1:7">
      <c r="A4" s="182" t="s">
        <v>168</v>
      </c>
      <c r="B4" s="183"/>
      <c r="C4" s="151" t="s">
        <v>55</v>
      </c>
      <c r="D4" s="169" t="s">
        <v>75</v>
      </c>
      <c r="E4" s="14"/>
      <c r="F4" s="15"/>
      <c r="G4" s="163" t="s">
        <v>76</v>
      </c>
    </row>
    <row r="5" ht="20.25" customHeight="1" spans="1:7">
      <c r="A5" s="184" t="s">
        <v>72</v>
      </c>
      <c r="B5" s="184" t="s">
        <v>73</v>
      </c>
      <c r="C5" s="54"/>
      <c r="D5" s="17" t="s">
        <v>57</v>
      </c>
      <c r="E5" s="17" t="s">
        <v>169</v>
      </c>
      <c r="F5" s="17" t="s">
        <v>170</v>
      </c>
      <c r="G5" s="165"/>
    </row>
    <row r="6" ht="15" customHeight="1" spans="1:7">
      <c r="A6" s="25" t="s">
        <v>82</v>
      </c>
      <c r="B6" s="25" t="s">
        <v>83</v>
      </c>
      <c r="C6" s="25" t="s">
        <v>84</v>
      </c>
      <c r="D6" s="25" t="s">
        <v>85</v>
      </c>
      <c r="E6" s="25" t="s">
        <v>86</v>
      </c>
      <c r="F6" s="25" t="s">
        <v>87</v>
      </c>
      <c r="G6" s="25" t="s">
        <v>88</v>
      </c>
    </row>
    <row r="7" ht="18" customHeight="1" spans="1:7">
      <c r="A7" s="22" t="s">
        <v>97</v>
      </c>
      <c r="B7" s="22" t="s">
        <v>98</v>
      </c>
      <c r="C7" s="108">
        <v>8525784.12</v>
      </c>
      <c r="D7" s="108">
        <v>8525784.12</v>
      </c>
      <c r="E7" s="108">
        <v>8379384.12</v>
      </c>
      <c r="F7" s="108">
        <v>146400</v>
      </c>
      <c r="G7" s="108"/>
    </row>
    <row r="8" ht="18" customHeight="1" spans="1:7">
      <c r="A8" s="159" t="s">
        <v>99</v>
      </c>
      <c r="B8" s="159" t="s">
        <v>100</v>
      </c>
      <c r="C8" s="108">
        <v>8525784.12</v>
      </c>
      <c r="D8" s="108">
        <v>8525784.12</v>
      </c>
      <c r="E8" s="108">
        <v>8379384.12</v>
      </c>
      <c r="F8" s="108">
        <v>146400</v>
      </c>
      <c r="G8" s="108"/>
    </row>
    <row r="9" ht="18" customHeight="1" spans="1:7">
      <c r="A9" s="185" t="s">
        <v>101</v>
      </c>
      <c r="B9" s="185" t="s">
        <v>102</v>
      </c>
      <c r="C9" s="108">
        <v>8095011</v>
      </c>
      <c r="D9" s="108">
        <v>8095011</v>
      </c>
      <c r="E9" s="108">
        <v>7948611</v>
      </c>
      <c r="F9" s="108">
        <v>146400</v>
      </c>
      <c r="G9" s="108"/>
    </row>
    <row r="10" ht="18" customHeight="1" spans="1:7">
      <c r="A10" s="185" t="s">
        <v>103</v>
      </c>
      <c r="B10" s="185" t="s">
        <v>104</v>
      </c>
      <c r="C10" s="108">
        <v>430773.12</v>
      </c>
      <c r="D10" s="108">
        <v>430773.12</v>
      </c>
      <c r="E10" s="108">
        <v>430773.12</v>
      </c>
      <c r="F10" s="108"/>
      <c r="G10" s="108"/>
    </row>
    <row r="11" ht="18" customHeight="1" spans="1:7">
      <c r="A11" s="22" t="s">
        <v>105</v>
      </c>
      <c r="B11" s="22" t="s">
        <v>106</v>
      </c>
      <c r="C11" s="108">
        <v>1401862.28</v>
      </c>
      <c r="D11" s="108">
        <v>1379504</v>
      </c>
      <c r="E11" s="108">
        <v>1372304</v>
      </c>
      <c r="F11" s="108">
        <v>7200</v>
      </c>
      <c r="G11" s="108">
        <v>22358.28</v>
      </c>
    </row>
    <row r="12" ht="18" customHeight="1" spans="1:7">
      <c r="A12" s="159" t="s">
        <v>107</v>
      </c>
      <c r="B12" s="159" t="s">
        <v>108</v>
      </c>
      <c r="C12" s="108">
        <v>1379504</v>
      </c>
      <c r="D12" s="108">
        <v>1379504</v>
      </c>
      <c r="E12" s="108">
        <v>1372304</v>
      </c>
      <c r="F12" s="108">
        <v>7200</v>
      </c>
      <c r="G12" s="108"/>
    </row>
    <row r="13" ht="18" customHeight="1" spans="1:7">
      <c r="A13" s="185" t="s">
        <v>109</v>
      </c>
      <c r="B13" s="185" t="s">
        <v>110</v>
      </c>
      <c r="C13" s="108">
        <v>180000</v>
      </c>
      <c r="D13" s="108">
        <v>180000</v>
      </c>
      <c r="E13" s="108">
        <v>172800</v>
      </c>
      <c r="F13" s="108">
        <v>7200</v>
      </c>
      <c r="G13" s="108"/>
    </row>
    <row r="14" ht="18" customHeight="1" spans="1:7">
      <c r="A14" s="185" t="s">
        <v>111</v>
      </c>
      <c r="B14" s="185" t="s">
        <v>112</v>
      </c>
      <c r="C14" s="108">
        <v>1199504</v>
      </c>
      <c r="D14" s="108">
        <v>1199504</v>
      </c>
      <c r="E14" s="108">
        <v>1199504</v>
      </c>
      <c r="F14" s="108"/>
      <c r="G14" s="108"/>
    </row>
    <row r="15" ht="18" customHeight="1" spans="1:7">
      <c r="A15" s="159" t="s">
        <v>113</v>
      </c>
      <c r="B15" s="159" t="s">
        <v>114</v>
      </c>
      <c r="C15" s="108">
        <v>22358.28</v>
      </c>
      <c r="D15" s="108"/>
      <c r="E15" s="108"/>
      <c r="F15" s="108"/>
      <c r="G15" s="108">
        <v>22358.28</v>
      </c>
    </row>
    <row r="16" ht="18" customHeight="1" spans="1:7">
      <c r="A16" s="185" t="s">
        <v>115</v>
      </c>
      <c r="B16" s="185" t="s">
        <v>116</v>
      </c>
      <c r="C16" s="108">
        <v>22358.28</v>
      </c>
      <c r="D16" s="108"/>
      <c r="E16" s="108"/>
      <c r="F16" s="108"/>
      <c r="G16" s="108">
        <v>22358.28</v>
      </c>
    </row>
    <row r="17" ht="18" customHeight="1" spans="1:7">
      <c r="A17" s="22" t="s">
        <v>117</v>
      </c>
      <c r="B17" s="22" t="s">
        <v>118</v>
      </c>
      <c r="C17" s="108">
        <v>1013748</v>
      </c>
      <c r="D17" s="108">
        <v>1013748</v>
      </c>
      <c r="E17" s="108">
        <v>1013748</v>
      </c>
      <c r="F17" s="108"/>
      <c r="G17" s="108"/>
    </row>
    <row r="18" ht="18" customHeight="1" spans="1:7">
      <c r="A18" s="159" t="s">
        <v>119</v>
      </c>
      <c r="B18" s="159" t="s">
        <v>120</v>
      </c>
      <c r="C18" s="108">
        <v>1013748</v>
      </c>
      <c r="D18" s="108">
        <v>1013748</v>
      </c>
      <c r="E18" s="108">
        <v>1013748</v>
      </c>
      <c r="F18" s="108"/>
      <c r="G18" s="108"/>
    </row>
    <row r="19" ht="18" customHeight="1" spans="1:7">
      <c r="A19" s="185" t="s">
        <v>121</v>
      </c>
      <c r="B19" s="185" t="s">
        <v>122</v>
      </c>
      <c r="C19" s="108">
        <v>589924</v>
      </c>
      <c r="D19" s="108">
        <v>589924</v>
      </c>
      <c r="E19" s="108">
        <v>589924</v>
      </c>
      <c r="F19" s="108"/>
      <c r="G19" s="108"/>
    </row>
    <row r="20" ht="18" customHeight="1" spans="1:7">
      <c r="A20" s="185" t="s">
        <v>123</v>
      </c>
      <c r="B20" s="185" t="s">
        <v>124</v>
      </c>
      <c r="C20" s="108">
        <v>401437</v>
      </c>
      <c r="D20" s="108">
        <v>401437</v>
      </c>
      <c r="E20" s="108">
        <v>401437</v>
      </c>
      <c r="F20" s="108"/>
      <c r="G20" s="108"/>
    </row>
    <row r="21" ht="18" customHeight="1" spans="1:7">
      <c r="A21" s="185" t="s">
        <v>125</v>
      </c>
      <c r="B21" s="185" t="s">
        <v>126</v>
      </c>
      <c r="C21" s="108">
        <v>22387</v>
      </c>
      <c r="D21" s="108">
        <v>22387</v>
      </c>
      <c r="E21" s="108">
        <v>22387</v>
      </c>
      <c r="F21" s="108"/>
      <c r="G21" s="108"/>
    </row>
    <row r="22" ht="18" customHeight="1" spans="1:7">
      <c r="A22" s="22" t="s">
        <v>127</v>
      </c>
      <c r="B22" s="22" t="s">
        <v>128</v>
      </c>
      <c r="C22" s="108">
        <v>902739</v>
      </c>
      <c r="D22" s="108">
        <v>902739</v>
      </c>
      <c r="E22" s="108">
        <v>902739</v>
      </c>
      <c r="F22" s="108"/>
      <c r="G22" s="108"/>
    </row>
    <row r="23" ht="18" customHeight="1" spans="1:7">
      <c r="A23" s="159" t="s">
        <v>129</v>
      </c>
      <c r="B23" s="159" t="s">
        <v>130</v>
      </c>
      <c r="C23" s="108">
        <v>902739</v>
      </c>
      <c r="D23" s="108">
        <v>902739</v>
      </c>
      <c r="E23" s="108">
        <v>902739</v>
      </c>
      <c r="F23" s="108"/>
      <c r="G23" s="108"/>
    </row>
    <row r="24" ht="18" customHeight="1" spans="1:7">
      <c r="A24" s="185" t="s">
        <v>131</v>
      </c>
      <c r="B24" s="185" t="s">
        <v>132</v>
      </c>
      <c r="C24" s="108">
        <v>902739</v>
      </c>
      <c r="D24" s="108">
        <v>902739</v>
      </c>
      <c r="E24" s="108">
        <v>902739</v>
      </c>
      <c r="F24" s="108"/>
      <c r="G24" s="108"/>
    </row>
    <row r="25" ht="18" customHeight="1" spans="1:7">
      <c r="A25" s="107" t="s">
        <v>171</v>
      </c>
      <c r="B25" s="186" t="s">
        <v>171</v>
      </c>
      <c r="C25" s="108">
        <v>11844133.4</v>
      </c>
      <c r="D25" s="108">
        <v>11821775.12</v>
      </c>
      <c r="E25" s="108">
        <v>11668175.12</v>
      </c>
      <c r="F25" s="108">
        <v>153600</v>
      </c>
      <c r="G25" s="108">
        <v>22358.28</v>
      </c>
    </row>
  </sheetData>
  <mergeCells count="6">
    <mergeCell ref="A2:G2"/>
    <mergeCell ref="A4:B4"/>
    <mergeCell ref="D4:F4"/>
    <mergeCell ref="A25:B25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A8" sqref="A8"/>
    </sheetView>
  </sheetViews>
  <sheetFormatPr defaultColWidth="10.4181818181818" defaultRowHeight="14.25" customHeight="1" outlineLevelRow="7" outlineLevelCol="5"/>
  <cols>
    <col min="1" max="6" width="28.1363636363636" customWidth="1"/>
  </cols>
  <sheetData>
    <row r="1" customHeight="1" spans="1:6">
      <c r="A1" s="75"/>
      <c r="B1" s="75"/>
      <c r="C1" s="75"/>
      <c r="D1" s="75"/>
      <c r="E1" s="74"/>
      <c r="F1" s="178" t="s">
        <v>172</v>
      </c>
    </row>
    <row r="2" ht="41.25" customHeight="1" spans="1:6">
      <c r="A2" s="179" t="str">
        <f>"2026"&amp;"年一般公共预算“三公”经费支出预算表"</f>
        <v>2026年一般公共预算“三公”经费支出预算表</v>
      </c>
      <c r="B2" s="75"/>
      <c r="C2" s="75"/>
      <c r="D2" s="75"/>
      <c r="E2" s="74"/>
      <c r="F2" s="75"/>
    </row>
    <row r="3" customHeight="1" spans="1:6">
      <c r="A3" s="137" t="str">
        <f>"单位名称："&amp;"昆明市东川区拖布卡中学"</f>
        <v>单位名称：昆明市东川区拖布卡中学</v>
      </c>
      <c r="B3" s="180"/>
      <c r="D3" s="75"/>
      <c r="E3" s="74"/>
      <c r="F3" s="79" t="s">
        <v>1</v>
      </c>
    </row>
    <row r="4" ht="27" customHeight="1" spans="1:6">
      <c r="A4" s="80" t="s">
        <v>173</v>
      </c>
      <c r="B4" s="80" t="s">
        <v>174</v>
      </c>
      <c r="C4" s="82" t="s">
        <v>175</v>
      </c>
      <c r="D4" s="80"/>
      <c r="E4" s="81"/>
      <c r="F4" s="80" t="s">
        <v>176</v>
      </c>
    </row>
    <row r="5" ht="28.5" customHeight="1" spans="1:6">
      <c r="A5" s="181"/>
      <c r="B5" s="84"/>
      <c r="C5" s="81" t="s">
        <v>57</v>
      </c>
      <c r="D5" s="81" t="s">
        <v>177</v>
      </c>
      <c r="E5" s="81" t="s">
        <v>178</v>
      </c>
      <c r="F5" s="83"/>
    </row>
    <row r="6" ht="17.25" customHeight="1" spans="1:6">
      <c r="A6" s="86" t="s">
        <v>82</v>
      </c>
      <c r="B6" s="86" t="s">
        <v>83</v>
      </c>
      <c r="C6" s="86" t="s">
        <v>84</v>
      </c>
      <c r="D6" s="86" t="s">
        <v>85</v>
      </c>
      <c r="E6" s="86" t="s">
        <v>86</v>
      </c>
      <c r="F6" s="86" t="s">
        <v>87</v>
      </c>
    </row>
    <row r="7" ht="17.25" customHeight="1" spans="1:6">
      <c r="A7" s="108"/>
      <c r="B7" s="108"/>
      <c r="C7" s="108"/>
      <c r="D7" s="108"/>
      <c r="E7" s="108"/>
      <c r="F7" s="108"/>
    </row>
    <row r="8" customHeight="1" spans="1:6">
      <c r="A8" t="s">
        <v>179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34"/>
  <sheetViews>
    <sheetView showZeros="0" topLeftCell="D1" workbookViewId="0">
      <selection activeCell="A1" sqref="A1"/>
    </sheetView>
  </sheetViews>
  <sheetFormatPr defaultColWidth="9.13636363636364" defaultRowHeight="14.25" customHeight="1"/>
  <cols>
    <col min="1" max="2" width="32.8545454545455" customWidth="1"/>
    <col min="3" max="3" width="20.7090909090909" customWidth="1"/>
    <col min="4" max="4" width="31.2818181818182" customWidth="1"/>
    <col min="5" max="5" width="10.1363636363636" customWidth="1"/>
    <col min="6" max="6" width="17.5727272727273" customWidth="1"/>
    <col min="7" max="7" width="10.2818181818182" customWidth="1"/>
    <col min="8" max="8" width="23" customWidth="1"/>
    <col min="9" max="25" width="18.7090909090909" customWidth="1"/>
  </cols>
  <sheetData>
    <row r="1" ht="13.5" customHeight="1" spans="1:25">
      <c r="B1" s="160"/>
      <c r="C1" s="166"/>
      <c r="E1" s="167"/>
      <c r="F1" s="167"/>
      <c r="G1" s="167"/>
      <c r="H1" s="167"/>
      <c r="I1" s="109"/>
      <c r="J1" s="109"/>
      <c r="K1" s="109"/>
      <c r="L1" s="109"/>
      <c r="M1" s="109"/>
      <c r="N1" s="109"/>
      <c r="O1" s="109"/>
      <c r="S1" s="109"/>
      <c r="W1" s="166"/>
      <c r="Y1" s="41" t="s">
        <v>180</v>
      </c>
    </row>
    <row r="2" ht="45.75" customHeight="1" spans="1:25">
      <c r="A2" s="94" t="str">
        <f>"2026"&amp;"年部门基本支出预算表"</f>
        <v>2026年部门基本支出预算表</v>
      </c>
      <c r="B2" s="42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42"/>
      <c r="Q2" s="42"/>
      <c r="R2" s="42"/>
      <c r="S2" s="94"/>
      <c r="T2" s="94"/>
      <c r="U2" s="94"/>
      <c r="V2" s="94"/>
      <c r="W2" s="94"/>
      <c r="X2" s="94"/>
      <c r="Y2" s="94"/>
    </row>
    <row r="3" ht="18.75" customHeight="1" spans="1:25">
      <c r="A3" s="43" t="str">
        <f>"单位名称："&amp;"昆明市东川区拖布卡中学"</f>
        <v>单位名称：昆明市东川区拖布卡中学</v>
      </c>
      <c r="B3" s="44"/>
      <c r="C3" s="168"/>
      <c r="D3" s="168"/>
      <c r="E3" s="168"/>
      <c r="F3" s="168"/>
      <c r="G3" s="168"/>
      <c r="H3" s="168"/>
      <c r="I3" s="114"/>
      <c r="J3" s="114"/>
      <c r="K3" s="114"/>
      <c r="L3" s="114"/>
      <c r="M3" s="114"/>
      <c r="N3" s="114"/>
      <c r="O3" s="114"/>
      <c r="P3" s="45"/>
      <c r="Q3" s="45"/>
      <c r="R3" s="45"/>
      <c r="S3" s="114"/>
      <c r="W3" s="166"/>
      <c r="Y3" s="41" t="s">
        <v>1</v>
      </c>
    </row>
    <row r="4" ht="18" customHeight="1" spans="1:25">
      <c r="A4" s="47" t="s">
        <v>181</v>
      </c>
      <c r="B4" s="47" t="s">
        <v>182</v>
      </c>
      <c r="C4" s="47" t="s">
        <v>183</v>
      </c>
      <c r="D4" s="47" t="s">
        <v>184</v>
      </c>
      <c r="E4" s="47" t="s">
        <v>185</v>
      </c>
      <c r="F4" s="47" t="s">
        <v>186</v>
      </c>
      <c r="G4" s="47" t="s">
        <v>187</v>
      </c>
      <c r="H4" s="47" t="s">
        <v>188</v>
      </c>
      <c r="I4" s="169" t="s">
        <v>189</v>
      </c>
      <c r="J4" s="120" t="s">
        <v>189</v>
      </c>
      <c r="K4" s="120"/>
      <c r="L4" s="120"/>
      <c r="M4" s="120"/>
      <c r="N4" s="120"/>
      <c r="O4" s="120"/>
      <c r="P4" s="14"/>
      <c r="Q4" s="14"/>
      <c r="R4" s="14"/>
      <c r="S4" s="119" t="s">
        <v>61</v>
      </c>
      <c r="T4" s="120" t="s">
        <v>62</v>
      </c>
      <c r="U4" s="120"/>
      <c r="V4" s="120"/>
      <c r="W4" s="120"/>
      <c r="X4" s="120"/>
      <c r="Y4" s="104"/>
    </row>
    <row r="5" ht="18" customHeight="1" spans="1:25">
      <c r="A5" s="49"/>
      <c r="B5" s="62"/>
      <c r="C5" s="153"/>
      <c r="D5" s="49"/>
      <c r="E5" s="49"/>
      <c r="F5" s="49"/>
      <c r="G5" s="49"/>
      <c r="H5" s="49"/>
      <c r="I5" s="151" t="s">
        <v>190</v>
      </c>
      <c r="J5" s="169" t="s">
        <v>58</v>
      </c>
      <c r="K5" s="120"/>
      <c r="L5" s="120"/>
      <c r="M5" s="120"/>
      <c r="N5" s="120"/>
      <c r="O5" s="104"/>
      <c r="P5" s="13" t="s">
        <v>191</v>
      </c>
      <c r="Q5" s="14"/>
      <c r="R5" s="15"/>
      <c r="S5" s="47" t="s">
        <v>61</v>
      </c>
      <c r="T5" s="169" t="s">
        <v>62</v>
      </c>
      <c r="U5" s="119" t="s">
        <v>64</v>
      </c>
      <c r="V5" s="120" t="s">
        <v>62</v>
      </c>
      <c r="W5" s="119" t="s">
        <v>66</v>
      </c>
      <c r="X5" s="119" t="s">
        <v>67</v>
      </c>
      <c r="Y5" s="170" t="s">
        <v>68</v>
      </c>
    </row>
    <row r="6" ht="19.5" customHeight="1" spans="1:25">
      <c r="A6" s="62"/>
      <c r="B6" s="62"/>
      <c r="C6" s="62"/>
      <c r="D6" s="62"/>
      <c r="E6" s="62"/>
      <c r="F6" s="62"/>
      <c r="G6" s="62"/>
      <c r="H6" s="62"/>
      <c r="I6" s="62"/>
      <c r="J6" s="171" t="s">
        <v>192</v>
      </c>
      <c r="K6" s="47"/>
      <c r="L6" s="47" t="s">
        <v>193</v>
      </c>
      <c r="M6" s="47" t="s">
        <v>194</v>
      </c>
      <c r="N6" s="47" t="s">
        <v>195</v>
      </c>
      <c r="O6" s="47" t="s">
        <v>196</v>
      </c>
      <c r="P6" s="47" t="s">
        <v>58</v>
      </c>
      <c r="Q6" s="47" t="s">
        <v>59</v>
      </c>
      <c r="R6" s="47" t="s">
        <v>60</v>
      </c>
      <c r="S6" s="62"/>
      <c r="T6" s="47" t="s">
        <v>57</v>
      </c>
      <c r="U6" s="47" t="s">
        <v>64</v>
      </c>
      <c r="V6" s="47" t="s">
        <v>197</v>
      </c>
      <c r="W6" s="47" t="s">
        <v>66</v>
      </c>
      <c r="X6" s="47" t="s">
        <v>67</v>
      </c>
      <c r="Y6" s="47" t="s">
        <v>68</v>
      </c>
    </row>
    <row r="7" ht="37.5" customHeight="1" spans="1:25">
      <c r="A7" s="172"/>
      <c r="B7" s="54"/>
      <c r="C7" s="172"/>
      <c r="D7" s="172"/>
      <c r="E7" s="172"/>
      <c r="F7" s="172"/>
      <c r="G7" s="172"/>
      <c r="H7" s="172"/>
      <c r="I7" s="172"/>
      <c r="J7" s="173" t="s">
        <v>57</v>
      </c>
      <c r="K7" s="174" t="s">
        <v>198</v>
      </c>
      <c r="L7" s="52" t="s">
        <v>199</v>
      </c>
      <c r="M7" s="52" t="s">
        <v>194</v>
      </c>
      <c r="N7" s="52" t="s">
        <v>195</v>
      </c>
      <c r="O7" s="52" t="s">
        <v>196</v>
      </c>
      <c r="P7" s="52" t="s">
        <v>194</v>
      </c>
      <c r="Q7" s="52" t="s">
        <v>195</v>
      </c>
      <c r="R7" s="52" t="s">
        <v>196</v>
      </c>
      <c r="S7" s="52" t="s">
        <v>61</v>
      </c>
      <c r="T7" s="52" t="s">
        <v>57</v>
      </c>
      <c r="U7" s="52" t="s">
        <v>64</v>
      </c>
      <c r="V7" s="52" t="s">
        <v>197</v>
      </c>
      <c r="W7" s="52" t="s">
        <v>66</v>
      </c>
      <c r="X7" s="52" t="s">
        <v>67</v>
      </c>
      <c r="Y7" s="52" t="s">
        <v>68</v>
      </c>
    </row>
    <row r="8" customHeight="1" spans="1:25">
      <c r="A8" s="63">
        <v>1</v>
      </c>
      <c r="B8" s="63">
        <v>2</v>
      </c>
      <c r="C8" s="63">
        <v>3</v>
      </c>
      <c r="D8" s="63">
        <v>4</v>
      </c>
      <c r="E8" s="63">
        <v>5</v>
      </c>
      <c r="F8" s="63">
        <v>6</v>
      </c>
      <c r="G8" s="63">
        <v>7</v>
      </c>
      <c r="H8" s="63">
        <v>8</v>
      </c>
      <c r="I8" s="63">
        <v>9</v>
      </c>
      <c r="J8" s="63">
        <v>10</v>
      </c>
      <c r="K8" s="63">
        <v>11</v>
      </c>
      <c r="L8" s="63">
        <v>12</v>
      </c>
      <c r="M8" s="63">
        <v>13</v>
      </c>
      <c r="N8" s="63">
        <v>14</v>
      </c>
      <c r="O8" s="63">
        <v>15</v>
      </c>
      <c r="P8" s="63">
        <v>16</v>
      </c>
      <c r="Q8" s="63">
        <v>17</v>
      </c>
      <c r="R8" s="63">
        <v>18</v>
      </c>
      <c r="S8" s="63">
        <v>19</v>
      </c>
      <c r="T8" s="63">
        <v>20</v>
      </c>
      <c r="U8" s="63">
        <v>21</v>
      </c>
      <c r="V8" s="63">
        <v>22</v>
      </c>
      <c r="W8" s="63">
        <v>23</v>
      </c>
      <c r="X8" s="63">
        <v>24</v>
      </c>
      <c r="Y8" s="63">
        <v>25</v>
      </c>
    </row>
    <row r="9" ht="20.25" customHeight="1" spans="1:25">
      <c r="A9" s="26" t="s">
        <v>200</v>
      </c>
      <c r="B9" s="26" t="s">
        <v>70</v>
      </c>
      <c r="C9" s="26" t="s">
        <v>201</v>
      </c>
      <c r="D9" s="26" t="s">
        <v>202</v>
      </c>
      <c r="E9" s="26" t="s">
        <v>101</v>
      </c>
      <c r="F9" s="26" t="s">
        <v>102</v>
      </c>
      <c r="G9" s="26" t="s">
        <v>203</v>
      </c>
      <c r="H9" s="26" t="s">
        <v>204</v>
      </c>
      <c r="I9" s="108">
        <v>3474204</v>
      </c>
      <c r="J9" s="108">
        <v>3474204</v>
      </c>
      <c r="K9" s="108"/>
      <c r="L9" s="108"/>
      <c r="M9" s="108"/>
      <c r="N9" s="108">
        <v>3474204</v>
      </c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</row>
    <row r="10" ht="20.25" customHeight="1" spans="1:25">
      <c r="A10" s="26" t="s">
        <v>200</v>
      </c>
      <c r="B10" s="26" t="s">
        <v>70</v>
      </c>
      <c r="C10" s="26" t="s">
        <v>201</v>
      </c>
      <c r="D10" s="26" t="s">
        <v>202</v>
      </c>
      <c r="E10" s="26" t="s">
        <v>101</v>
      </c>
      <c r="F10" s="26" t="s">
        <v>102</v>
      </c>
      <c r="G10" s="26" t="s">
        <v>205</v>
      </c>
      <c r="H10" s="26" t="s">
        <v>206</v>
      </c>
      <c r="I10" s="108">
        <v>366000</v>
      </c>
      <c r="J10" s="108">
        <v>366000</v>
      </c>
      <c r="K10" s="175"/>
      <c r="L10" s="175"/>
      <c r="M10" s="175"/>
      <c r="N10" s="108">
        <v>366000</v>
      </c>
      <c r="O10" s="175"/>
      <c r="P10" s="108"/>
      <c r="Q10" s="108"/>
      <c r="R10" s="108"/>
      <c r="S10" s="108"/>
      <c r="T10" s="108"/>
      <c r="U10" s="108"/>
      <c r="V10" s="108"/>
      <c r="W10" s="108"/>
      <c r="X10" s="108"/>
      <c r="Y10" s="108"/>
    </row>
    <row r="11" ht="20.25" customHeight="1" spans="1:25">
      <c r="A11" s="26" t="s">
        <v>200</v>
      </c>
      <c r="B11" s="26" t="s">
        <v>70</v>
      </c>
      <c r="C11" s="26" t="s">
        <v>201</v>
      </c>
      <c r="D11" s="26" t="s">
        <v>202</v>
      </c>
      <c r="E11" s="26" t="s">
        <v>101</v>
      </c>
      <c r="F11" s="26" t="s">
        <v>102</v>
      </c>
      <c r="G11" s="26" t="s">
        <v>205</v>
      </c>
      <c r="H11" s="26" t="s">
        <v>206</v>
      </c>
      <c r="I11" s="108">
        <v>201780</v>
      </c>
      <c r="J11" s="108">
        <v>201780</v>
      </c>
      <c r="K11" s="175"/>
      <c r="L11" s="175"/>
      <c r="M11" s="175"/>
      <c r="N11" s="108">
        <v>201780</v>
      </c>
      <c r="O11" s="175"/>
      <c r="P11" s="108"/>
      <c r="Q11" s="108"/>
      <c r="R11" s="108"/>
      <c r="S11" s="108"/>
      <c r="T11" s="108"/>
      <c r="U11" s="108"/>
      <c r="V11" s="108"/>
      <c r="W11" s="108"/>
      <c r="X11" s="108"/>
      <c r="Y11" s="108"/>
    </row>
    <row r="12" ht="20.25" customHeight="1" spans="1:25">
      <c r="A12" s="26" t="s">
        <v>200</v>
      </c>
      <c r="B12" s="26" t="s">
        <v>70</v>
      </c>
      <c r="C12" s="26" t="s">
        <v>201</v>
      </c>
      <c r="D12" s="26" t="s">
        <v>202</v>
      </c>
      <c r="E12" s="26" t="s">
        <v>101</v>
      </c>
      <c r="F12" s="26" t="s">
        <v>102</v>
      </c>
      <c r="G12" s="26" t="s">
        <v>207</v>
      </c>
      <c r="H12" s="26" t="s">
        <v>208</v>
      </c>
      <c r="I12" s="108">
        <v>289517</v>
      </c>
      <c r="J12" s="108">
        <v>289517</v>
      </c>
      <c r="K12" s="175"/>
      <c r="L12" s="175"/>
      <c r="M12" s="175"/>
      <c r="N12" s="108">
        <v>289517</v>
      </c>
      <c r="O12" s="175"/>
      <c r="P12" s="108"/>
      <c r="Q12" s="108"/>
      <c r="R12" s="108"/>
      <c r="S12" s="108"/>
      <c r="T12" s="108"/>
      <c r="U12" s="108"/>
      <c r="V12" s="108"/>
      <c r="W12" s="108"/>
      <c r="X12" s="108"/>
      <c r="Y12" s="108"/>
    </row>
    <row r="13" ht="20.25" customHeight="1" spans="1:25">
      <c r="A13" s="26" t="s">
        <v>200</v>
      </c>
      <c r="B13" s="26" t="s">
        <v>70</v>
      </c>
      <c r="C13" s="26" t="s">
        <v>201</v>
      </c>
      <c r="D13" s="26" t="s">
        <v>202</v>
      </c>
      <c r="E13" s="26" t="s">
        <v>101</v>
      </c>
      <c r="F13" s="26" t="s">
        <v>102</v>
      </c>
      <c r="G13" s="26" t="s">
        <v>209</v>
      </c>
      <c r="H13" s="26" t="s">
        <v>210</v>
      </c>
      <c r="I13" s="108">
        <v>1261800</v>
      </c>
      <c r="J13" s="108">
        <v>1261800</v>
      </c>
      <c r="K13" s="175"/>
      <c r="L13" s="175"/>
      <c r="M13" s="175"/>
      <c r="N13" s="108">
        <v>1261800</v>
      </c>
      <c r="O13" s="175"/>
      <c r="P13" s="108"/>
      <c r="Q13" s="108"/>
      <c r="R13" s="108"/>
      <c r="S13" s="108"/>
      <c r="T13" s="108"/>
      <c r="U13" s="108"/>
      <c r="V13" s="108"/>
      <c r="W13" s="108"/>
      <c r="X13" s="108"/>
      <c r="Y13" s="108"/>
    </row>
    <row r="14" ht="20.25" customHeight="1" spans="1:25">
      <c r="A14" s="26" t="s">
        <v>200</v>
      </c>
      <c r="B14" s="26" t="s">
        <v>70</v>
      </c>
      <c r="C14" s="26" t="s">
        <v>201</v>
      </c>
      <c r="D14" s="26" t="s">
        <v>202</v>
      </c>
      <c r="E14" s="26" t="s">
        <v>101</v>
      </c>
      <c r="F14" s="26" t="s">
        <v>102</v>
      </c>
      <c r="G14" s="26" t="s">
        <v>209</v>
      </c>
      <c r="H14" s="26" t="s">
        <v>210</v>
      </c>
      <c r="I14" s="108">
        <v>630588</v>
      </c>
      <c r="J14" s="108">
        <v>630588</v>
      </c>
      <c r="K14" s="175"/>
      <c r="L14" s="175"/>
      <c r="M14" s="175"/>
      <c r="N14" s="108">
        <v>630588</v>
      </c>
      <c r="O14" s="175"/>
      <c r="P14" s="108"/>
      <c r="Q14" s="108"/>
      <c r="R14" s="108"/>
      <c r="S14" s="108"/>
      <c r="T14" s="108"/>
      <c r="U14" s="108"/>
      <c r="V14" s="108"/>
      <c r="W14" s="108"/>
      <c r="X14" s="108"/>
      <c r="Y14" s="108"/>
    </row>
    <row r="15" ht="20.25" customHeight="1" spans="1:25">
      <c r="A15" s="26" t="s">
        <v>200</v>
      </c>
      <c r="B15" s="26" t="s">
        <v>70</v>
      </c>
      <c r="C15" s="26" t="s">
        <v>201</v>
      </c>
      <c r="D15" s="26" t="s">
        <v>202</v>
      </c>
      <c r="E15" s="26" t="s">
        <v>101</v>
      </c>
      <c r="F15" s="26" t="s">
        <v>102</v>
      </c>
      <c r="G15" s="26" t="s">
        <v>209</v>
      </c>
      <c r="H15" s="26" t="s">
        <v>210</v>
      </c>
      <c r="I15" s="108">
        <v>1163400</v>
      </c>
      <c r="J15" s="108">
        <v>1163400</v>
      </c>
      <c r="K15" s="175"/>
      <c r="L15" s="175"/>
      <c r="M15" s="175"/>
      <c r="N15" s="108">
        <v>1163400</v>
      </c>
      <c r="O15" s="175"/>
      <c r="P15" s="108"/>
      <c r="Q15" s="108"/>
      <c r="R15" s="108"/>
      <c r="S15" s="108"/>
      <c r="T15" s="108"/>
      <c r="U15" s="108"/>
      <c r="V15" s="108"/>
      <c r="W15" s="108"/>
      <c r="X15" s="108"/>
      <c r="Y15" s="108"/>
    </row>
    <row r="16" ht="20.25" customHeight="1" spans="1:25">
      <c r="A16" s="26" t="s">
        <v>200</v>
      </c>
      <c r="B16" s="26" t="s">
        <v>70</v>
      </c>
      <c r="C16" s="26" t="s">
        <v>211</v>
      </c>
      <c r="D16" s="26" t="s">
        <v>212</v>
      </c>
      <c r="E16" s="26" t="s">
        <v>111</v>
      </c>
      <c r="F16" s="26" t="s">
        <v>112</v>
      </c>
      <c r="G16" s="26" t="s">
        <v>213</v>
      </c>
      <c r="H16" s="26" t="s">
        <v>214</v>
      </c>
      <c r="I16" s="108">
        <v>1199504</v>
      </c>
      <c r="J16" s="108">
        <v>1199504</v>
      </c>
      <c r="K16" s="175"/>
      <c r="L16" s="175"/>
      <c r="M16" s="175"/>
      <c r="N16" s="108">
        <v>1199504</v>
      </c>
      <c r="O16" s="175"/>
      <c r="P16" s="108"/>
      <c r="Q16" s="108"/>
      <c r="R16" s="108"/>
      <c r="S16" s="108"/>
      <c r="T16" s="108"/>
      <c r="U16" s="108"/>
      <c r="V16" s="108"/>
      <c r="W16" s="108"/>
      <c r="X16" s="108"/>
      <c r="Y16" s="108"/>
    </row>
    <row r="17" ht="20.25" customHeight="1" spans="1:25">
      <c r="A17" s="26" t="s">
        <v>200</v>
      </c>
      <c r="B17" s="26" t="s">
        <v>70</v>
      </c>
      <c r="C17" s="26" t="s">
        <v>211</v>
      </c>
      <c r="D17" s="26" t="s">
        <v>212</v>
      </c>
      <c r="E17" s="26" t="s">
        <v>121</v>
      </c>
      <c r="F17" s="26" t="s">
        <v>122</v>
      </c>
      <c r="G17" s="26" t="s">
        <v>215</v>
      </c>
      <c r="H17" s="26" t="s">
        <v>216</v>
      </c>
      <c r="I17" s="108">
        <v>6276</v>
      </c>
      <c r="J17" s="108">
        <v>6276</v>
      </c>
      <c r="K17" s="175"/>
      <c r="L17" s="175"/>
      <c r="M17" s="175"/>
      <c r="N17" s="108">
        <v>6276</v>
      </c>
      <c r="O17" s="175"/>
      <c r="P17" s="108"/>
      <c r="Q17" s="108"/>
      <c r="R17" s="108"/>
      <c r="S17" s="108"/>
      <c r="T17" s="108"/>
      <c r="U17" s="108"/>
      <c r="V17" s="108"/>
      <c r="W17" s="108"/>
      <c r="X17" s="108"/>
      <c r="Y17" s="108"/>
    </row>
    <row r="18" ht="20.25" customHeight="1" spans="1:25">
      <c r="A18" s="26" t="s">
        <v>200</v>
      </c>
      <c r="B18" s="26" t="s">
        <v>70</v>
      </c>
      <c r="C18" s="26" t="s">
        <v>211</v>
      </c>
      <c r="D18" s="26" t="s">
        <v>212</v>
      </c>
      <c r="E18" s="26" t="s">
        <v>121</v>
      </c>
      <c r="F18" s="26" t="s">
        <v>122</v>
      </c>
      <c r="G18" s="26" t="s">
        <v>215</v>
      </c>
      <c r="H18" s="26" t="s">
        <v>216</v>
      </c>
      <c r="I18" s="108">
        <v>583648</v>
      </c>
      <c r="J18" s="108">
        <v>583648</v>
      </c>
      <c r="K18" s="175"/>
      <c r="L18" s="175"/>
      <c r="M18" s="175"/>
      <c r="N18" s="108">
        <v>583648</v>
      </c>
      <c r="O18" s="175"/>
      <c r="P18" s="108"/>
      <c r="Q18" s="108"/>
      <c r="R18" s="108"/>
      <c r="S18" s="108"/>
      <c r="T18" s="108"/>
      <c r="U18" s="108"/>
      <c r="V18" s="108"/>
      <c r="W18" s="108"/>
      <c r="X18" s="108"/>
      <c r="Y18" s="108"/>
    </row>
    <row r="19" ht="20.25" customHeight="1" spans="1:25">
      <c r="A19" s="26" t="s">
        <v>200</v>
      </c>
      <c r="B19" s="26" t="s">
        <v>70</v>
      </c>
      <c r="C19" s="26" t="s">
        <v>211</v>
      </c>
      <c r="D19" s="26" t="s">
        <v>212</v>
      </c>
      <c r="E19" s="26" t="s">
        <v>123</v>
      </c>
      <c r="F19" s="26" t="s">
        <v>124</v>
      </c>
      <c r="G19" s="26" t="s">
        <v>217</v>
      </c>
      <c r="H19" s="26" t="s">
        <v>218</v>
      </c>
      <c r="I19" s="108">
        <v>52212</v>
      </c>
      <c r="J19" s="108">
        <v>52212</v>
      </c>
      <c r="K19" s="175"/>
      <c r="L19" s="175"/>
      <c r="M19" s="175"/>
      <c r="N19" s="108">
        <v>52212</v>
      </c>
      <c r="O19" s="175"/>
      <c r="P19" s="108"/>
      <c r="Q19" s="108"/>
      <c r="R19" s="108"/>
      <c r="S19" s="108"/>
      <c r="T19" s="108"/>
      <c r="U19" s="108"/>
      <c r="V19" s="108"/>
      <c r="W19" s="108"/>
      <c r="X19" s="108"/>
      <c r="Y19" s="108"/>
    </row>
    <row r="20" ht="20.25" customHeight="1" spans="1:25">
      <c r="A20" s="26" t="s">
        <v>200</v>
      </c>
      <c r="B20" s="26" t="s">
        <v>70</v>
      </c>
      <c r="C20" s="26" t="s">
        <v>211</v>
      </c>
      <c r="D20" s="26" t="s">
        <v>212</v>
      </c>
      <c r="E20" s="26" t="s">
        <v>123</v>
      </c>
      <c r="F20" s="26" t="s">
        <v>124</v>
      </c>
      <c r="G20" s="26" t="s">
        <v>217</v>
      </c>
      <c r="H20" s="26" t="s">
        <v>218</v>
      </c>
      <c r="I20" s="108">
        <v>349225</v>
      </c>
      <c r="J20" s="108">
        <v>349225</v>
      </c>
      <c r="K20" s="175"/>
      <c r="L20" s="175"/>
      <c r="M20" s="175"/>
      <c r="N20" s="108">
        <v>349225</v>
      </c>
      <c r="O20" s="175"/>
      <c r="P20" s="108"/>
      <c r="Q20" s="108"/>
      <c r="R20" s="108"/>
      <c r="S20" s="108"/>
      <c r="T20" s="108"/>
      <c r="U20" s="108"/>
      <c r="V20" s="108"/>
      <c r="W20" s="108"/>
      <c r="X20" s="108"/>
      <c r="Y20" s="108"/>
    </row>
    <row r="21" ht="20.25" customHeight="1" spans="1:25">
      <c r="A21" s="26" t="s">
        <v>200</v>
      </c>
      <c r="B21" s="26" t="s">
        <v>70</v>
      </c>
      <c r="C21" s="26" t="s">
        <v>211</v>
      </c>
      <c r="D21" s="26" t="s">
        <v>212</v>
      </c>
      <c r="E21" s="26" t="s">
        <v>101</v>
      </c>
      <c r="F21" s="26" t="s">
        <v>102</v>
      </c>
      <c r="G21" s="26" t="s">
        <v>219</v>
      </c>
      <c r="H21" s="26" t="s">
        <v>220</v>
      </c>
      <c r="I21" s="108">
        <v>48922</v>
      </c>
      <c r="J21" s="108">
        <v>48922</v>
      </c>
      <c r="K21" s="175"/>
      <c r="L21" s="175"/>
      <c r="M21" s="175"/>
      <c r="N21" s="108">
        <v>48922</v>
      </c>
      <c r="O21" s="175"/>
      <c r="P21" s="108"/>
      <c r="Q21" s="108"/>
      <c r="R21" s="108"/>
      <c r="S21" s="108"/>
      <c r="T21" s="108"/>
      <c r="U21" s="108"/>
      <c r="V21" s="108"/>
      <c r="W21" s="108"/>
      <c r="X21" s="108"/>
      <c r="Y21" s="108"/>
    </row>
    <row r="22" ht="20.25" customHeight="1" spans="1:25">
      <c r="A22" s="26" t="s">
        <v>200</v>
      </c>
      <c r="B22" s="26" t="s">
        <v>70</v>
      </c>
      <c r="C22" s="26" t="s">
        <v>211</v>
      </c>
      <c r="D22" s="26" t="s">
        <v>212</v>
      </c>
      <c r="E22" s="26" t="s">
        <v>125</v>
      </c>
      <c r="F22" s="26" t="s">
        <v>126</v>
      </c>
      <c r="G22" s="26" t="s">
        <v>219</v>
      </c>
      <c r="H22" s="26" t="s">
        <v>220</v>
      </c>
      <c r="I22" s="108">
        <v>22387</v>
      </c>
      <c r="J22" s="108">
        <v>22387</v>
      </c>
      <c r="K22" s="175"/>
      <c r="L22" s="175"/>
      <c r="M22" s="175"/>
      <c r="N22" s="108">
        <v>22387</v>
      </c>
      <c r="O22" s="175"/>
      <c r="P22" s="108"/>
      <c r="Q22" s="108"/>
      <c r="R22" s="108"/>
      <c r="S22" s="108"/>
      <c r="T22" s="108"/>
      <c r="U22" s="108"/>
      <c r="V22" s="108"/>
      <c r="W22" s="108"/>
      <c r="X22" s="108"/>
      <c r="Y22" s="108"/>
    </row>
    <row r="23" ht="20.25" customHeight="1" spans="1:25">
      <c r="A23" s="26" t="s">
        <v>200</v>
      </c>
      <c r="B23" s="26" t="s">
        <v>70</v>
      </c>
      <c r="C23" s="26" t="s">
        <v>221</v>
      </c>
      <c r="D23" s="26" t="s">
        <v>132</v>
      </c>
      <c r="E23" s="26" t="s">
        <v>131</v>
      </c>
      <c r="F23" s="26" t="s">
        <v>132</v>
      </c>
      <c r="G23" s="26" t="s">
        <v>222</v>
      </c>
      <c r="H23" s="26" t="s">
        <v>132</v>
      </c>
      <c r="I23" s="108">
        <v>902739</v>
      </c>
      <c r="J23" s="108">
        <v>902739</v>
      </c>
      <c r="K23" s="175"/>
      <c r="L23" s="175"/>
      <c r="M23" s="175"/>
      <c r="N23" s="108">
        <v>902739</v>
      </c>
      <c r="O23" s="175"/>
      <c r="P23" s="108"/>
      <c r="Q23" s="108"/>
      <c r="R23" s="108"/>
      <c r="S23" s="108"/>
      <c r="T23" s="108"/>
      <c r="U23" s="108"/>
      <c r="V23" s="108"/>
      <c r="W23" s="108"/>
      <c r="X23" s="108"/>
      <c r="Y23" s="108"/>
    </row>
    <row r="24" ht="20.25" customHeight="1" spans="1:25">
      <c r="A24" s="26" t="s">
        <v>200</v>
      </c>
      <c r="B24" s="26" t="s">
        <v>70</v>
      </c>
      <c r="C24" s="26" t="s">
        <v>223</v>
      </c>
      <c r="D24" s="26" t="s">
        <v>224</v>
      </c>
      <c r="E24" s="26" t="s">
        <v>109</v>
      </c>
      <c r="F24" s="26" t="s">
        <v>110</v>
      </c>
      <c r="G24" s="26" t="s">
        <v>225</v>
      </c>
      <c r="H24" s="26" t="s">
        <v>226</v>
      </c>
      <c r="I24" s="108">
        <v>7200</v>
      </c>
      <c r="J24" s="108">
        <v>7200</v>
      </c>
      <c r="K24" s="175"/>
      <c r="L24" s="175"/>
      <c r="M24" s="175"/>
      <c r="N24" s="108">
        <v>7200</v>
      </c>
      <c r="O24" s="175"/>
      <c r="P24" s="108"/>
      <c r="Q24" s="108"/>
      <c r="R24" s="108"/>
      <c r="S24" s="108"/>
      <c r="T24" s="108"/>
      <c r="U24" s="108"/>
      <c r="V24" s="108"/>
      <c r="W24" s="108"/>
      <c r="X24" s="108"/>
      <c r="Y24" s="108"/>
    </row>
    <row r="25" ht="20.25" customHeight="1" spans="1:25">
      <c r="A25" s="26" t="s">
        <v>200</v>
      </c>
      <c r="B25" s="26" t="s">
        <v>70</v>
      </c>
      <c r="C25" s="26" t="s">
        <v>227</v>
      </c>
      <c r="D25" s="26" t="s">
        <v>228</v>
      </c>
      <c r="E25" s="26" t="s">
        <v>101</v>
      </c>
      <c r="F25" s="26" t="s">
        <v>102</v>
      </c>
      <c r="G25" s="26" t="s">
        <v>229</v>
      </c>
      <c r="H25" s="26" t="s">
        <v>228</v>
      </c>
      <c r="I25" s="108">
        <v>146400</v>
      </c>
      <c r="J25" s="108">
        <v>146400</v>
      </c>
      <c r="K25" s="175"/>
      <c r="L25" s="175"/>
      <c r="M25" s="175"/>
      <c r="N25" s="108">
        <v>146400</v>
      </c>
      <c r="O25" s="175"/>
      <c r="P25" s="108"/>
      <c r="Q25" s="108"/>
      <c r="R25" s="108"/>
      <c r="S25" s="108"/>
      <c r="T25" s="108"/>
      <c r="U25" s="108"/>
      <c r="V25" s="108"/>
      <c r="W25" s="108"/>
      <c r="X25" s="108"/>
      <c r="Y25" s="108"/>
    </row>
    <row r="26" ht="20.25" customHeight="1" spans="1:25">
      <c r="A26" s="26" t="s">
        <v>200</v>
      </c>
      <c r="B26" s="26" t="s">
        <v>70</v>
      </c>
      <c r="C26" s="26" t="s">
        <v>230</v>
      </c>
      <c r="D26" s="26" t="s">
        <v>231</v>
      </c>
      <c r="E26" s="26" t="s">
        <v>109</v>
      </c>
      <c r="F26" s="26" t="s">
        <v>110</v>
      </c>
      <c r="G26" s="26" t="s">
        <v>232</v>
      </c>
      <c r="H26" s="26" t="s">
        <v>233</v>
      </c>
      <c r="I26" s="108">
        <v>172800</v>
      </c>
      <c r="J26" s="108">
        <v>172800</v>
      </c>
      <c r="K26" s="175"/>
      <c r="L26" s="175"/>
      <c r="M26" s="175"/>
      <c r="N26" s="108">
        <v>172800</v>
      </c>
      <c r="O26" s="175"/>
      <c r="P26" s="108"/>
      <c r="Q26" s="108"/>
      <c r="R26" s="108"/>
      <c r="S26" s="108"/>
      <c r="T26" s="108"/>
      <c r="U26" s="108"/>
      <c r="V26" s="108"/>
      <c r="W26" s="108"/>
      <c r="X26" s="108"/>
      <c r="Y26" s="108"/>
    </row>
    <row r="27" ht="20.25" customHeight="1" spans="1:25">
      <c r="A27" s="26" t="s">
        <v>200</v>
      </c>
      <c r="B27" s="26" t="s">
        <v>70</v>
      </c>
      <c r="C27" s="26" t="s">
        <v>234</v>
      </c>
      <c r="D27" s="26" t="s">
        <v>235</v>
      </c>
      <c r="E27" s="26" t="s">
        <v>101</v>
      </c>
      <c r="F27" s="26" t="s">
        <v>102</v>
      </c>
      <c r="G27" s="26" t="s">
        <v>209</v>
      </c>
      <c r="H27" s="26" t="s">
        <v>210</v>
      </c>
      <c r="I27" s="108">
        <v>512400</v>
      </c>
      <c r="J27" s="108">
        <v>512400</v>
      </c>
      <c r="K27" s="175"/>
      <c r="L27" s="175"/>
      <c r="M27" s="175"/>
      <c r="N27" s="108">
        <v>512400</v>
      </c>
      <c r="O27" s="175"/>
      <c r="P27" s="108"/>
      <c r="Q27" s="108"/>
      <c r="R27" s="108"/>
      <c r="S27" s="108"/>
      <c r="T27" s="108"/>
      <c r="U27" s="108"/>
      <c r="V27" s="108"/>
      <c r="W27" s="108"/>
      <c r="X27" s="108"/>
      <c r="Y27" s="108"/>
    </row>
    <row r="28" ht="20.25" customHeight="1" spans="1:25">
      <c r="A28" s="26" t="s">
        <v>200</v>
      </c>
      <c r="B28" s="26" t="s">
        <v>70</v>
      </c>
      <c r="C28" s="26" t="s">
        <v>236</v>
      </c>
      <c r="D28" s="26" t="s">
        <v>237</v>
      </c>
      <c r="E28" s="26" t="s">
        <v>103</v>
      </c>
      <c r="F28" s="26" t="s">
        <v>104</v>
      </c>
      <c r="G28" s="26" t="s">
        <v>238</v>
      </c>
      <c r="H28" s="26" t="s">
        <v>239</v>
      </c>
      <c r="I28" s="108">
        <v>87264</v>
      </c>
      <c r="J28" s="108">
        <v>87264</v>
      </c>
      <c r="K28" s="175"/>
      <c r="L28" s="175"/>
      <c r="M28" s="175"/>
      <c r="N28" s="108">
        <v>87264</v>
      </c>
      <c r="O28" s="175"/>
      <c r="P28" s="108"/>
      <c r="Q28" s="108"/>
      <c r="R28" s="108"/>
      <c r="S28" s="108"/>
      <c r="T28" s="108"/>
      <c r="U28" s="108"/>
      <c r="V28" s="108"/>
      <c r="W28" s="108"/>
      <c r="X28" s="108"/>
      <c r="Y28" s="108"/>
    </row>
    <row r="29" ht="20.25" customHeight="1" spans="1:25">
      <c r="A29" s="26" t="s">
        <v>200</v>
      </c>
      <c r="B29" s="26" t="s">
        <v>70</v>
      </c>
      <c r="C29" s="26" t="s">
        <v>236</v>
      </c>
      <c r="D29" s="26" t="s">
        <v>237</v>
      </c>
      <c r="E29" s="26" t="s">
        <v>103</v>
      </c>
      <c r="F29" s="26" t="s">
        <v>104</v>
      </c>
      <c r="G29" s="26" t="s">
        <v>238</v>
      </c>
      <c r="H29" s="26" t="s">
        <v>239</v>
      </c>
      <c r="I29" s="108">
        <v>39744</v>
      </c>
      <c r="J29" s="108">
        <v>39744</v>
      </c>
      <c r="K29" s="175"/>
      <c r="L29" s="175"/>
      <c r="M29" s="175"/>
      <c r="N29" s="108">
        <v>39744</v>
      </c>
      <c r="O29" s="175"/>
      <c r="P29" s="108"/>
      <c r="Q29" s="108"/>
      <c r="R29" s="108"/>
      <c r="S29" s="108"/>
      <c r="T29" s="108"/>
      <c r="U29" s="108"/>
      <c r="V29" s="108"/>
      <c r="W29" s="108"/>
      <c r="X29" s="108"/>
      <c r="Y29" s="108"/>
    </row>
    <row r="30" ht="20.25" customHeight="1" spans="1:25">
      <c r="A30" s="26" t="s">
        <v>200</v>
      </c>
      <c r="B30" s="26" t="s">
        <v>70</v>
      </c>
      <c r="C30" s="26" t="s">
        <v>236</v>
      </c>
      <c r="D30" s="26" t="s">
        <v>237</v>
      </c>
      <c r="E30" s="26" t="s">
        <v>103</v>
      </c>
      <c r="F30" s="26" t="s">
        <v>104</v>
      </c>
      <c r="G30" s="26" t="s">
        <v>238</v>
      </c>
      <c r="H30" s="26" t="s">
        <v>239</v>
      </c>
      <c r="I30" s="108">
        <v>116398.08</v>
      </c>
      <c r="J30" s="108">
        <v>116398.08</v>
      </c>
      <c r="K30" s="175"/>
      <c r="L30" s="175"/>
      <c r="M30" s="175"/>
      <c r="N30" s="108">
        <v>116398.08</v>
      </c>
      <c r="O30" s="175"/>
      <c r="P30" s="108"/>
      <c r="Q30" s="108"/>
      <c r="R30" s="108"/>
      <c r="S30" s="108"/>
      <c r="T30" s="108"/>
      <c r="U30" s="108"/>
      <c r="V30" s="108"/>
      <c r="W30" s="108"/>
      <c r="X30" s="108"/>
      <c r="Y30" s="108"/>
    </row>
    <row r="31" ht="20.25" customHeight="1" spans="1:25">
      <c r="A31" s="26" t="s">
        <v>200</v>
      </c>
      <c r="B31" s="26" t="s">
        <v>70</v>
      </c>
      <c r="C31" s="26" t="s">
        <v>236</v>
      </c>
      <c r="D31" s="26" t="s">
        <v>237</v>
      </c>
      <c r="E31" s="26" t="s">
        <v>103</v>
      </c>
      <c r="F31" s="26" t="s">
        <v>104</v>
      </c>
      <c r="G31" s="26" t="s">
        <v>238</v>
      </c>
      <c r="H31" s="26" t="s">
        <v>239</v>
      </c>
      <c r="I31" s="108">
        <v>58199.04</v>
      </c>
      <c r="J31" s="108">
        <v>58199.04</v>
      </c>
      <c r="K31" s="175"/>
      <c r="L31" s="175"/>
      <c r="M31" s="175"/>
      <c r="N31" s="108">
        <v>58199.04</v>
      </c>
      <c r="O31" s="175"/>
      <c r="P31" s="108"/>
      <c r="Q31" s="108"/>
      <c r="R31" s="108"/>
      <c r="S31" s="108"/>
      <c r="T31" s="108"/>
      <c r="U31" s="108"/>
      <c r="V31" s="108"/>
      <c r="W31" s="108"/>
      <c r="X31" s="108"/>
      <c r="Y31" s="108"/>
    </row>
    <row r="32" ht="20.25" customHeight="1" spans="1:25">
      <c r="A32" s="26" t="s">
        <v>200</v>
      </c>
      <c r="B32" s="26" t="s">
        <v>70</v>
      </c>
      <c r="C32" s="26" t="s">
        <v>236</v>
      </c>
      <c r="D32" s="26" t="s">
        <v>237</v>
      </c>
      <c r="E32" s="26" t="s">
        <v>103</v>
      </c>
      <c r="F32" s="26" t="s">
        <v>104</v>
      </c>
      <c r="G32" s="26" t="s">
        <v>238</v>
      </c>
      <c r="H32" s="26" t="s">
        <v>239</v>
      </c>
      <c r="I32" s="108">
        <v>49680</v>
      </c>
      <c r="J32" s="108">
        <v>49680</v>
      </c>
      <c r="K32" s="175"/>
      <c r="L32" s="175"/>
      <c r="M32" s="175"/>
      <c r="N32" s="108">
        <v>49680</v>
      </c>
      <c r="O32" s="175"/>
      <c r="P32" s="108"/>
      <c r="Q32" s="108"/>
      <c r="R32" s="108"/>
      <c r="S32" s="108"/>
      <c r="T32" s="108"/>
      <c r="U32" s="108"/>
      <c r="V32" s="108"/>
      <c r="W32" s="108"/>
      <c r="X32" s="108"/>
      <c r="Y32" s="108"/>
    </row>
    <row r="33" ht="20.25" customHeight="1" spans="1:25">
      <c r="A33" s="26" t="s">
        <v>200</v>
      </c>
      <c r="B33" s="26" t="s">
        <v>70</v>
      </c>
      <c r="C33" s="26" t="s">
        <v>236</v>
      </c>
      <c r="D33" s="26" t="s">
        <v>237</v>
      </c>
      <c r="E33" s="26" t="s">
        <v>103</v>
      </c>
      <c r="F33" s="26" t="s">
        <v>104</v>
      </c>
      <c r="G33" s="26" t="s">
        <v>238</v>
      </c>
      <c r="H33" s="26" t="s">
        <v>239</v>
      </c>
      <c r="I33" s="108">
        <v>79488</v>
      </c>
      <c r="J33" s="108">
        <v>79488</v>
      </c>
      <c r="K33" s="175"/>
      <c r="L33" s="175"/>
      <c r="M33" s="175"/>
      <c r="N33" s="108">
        <v>79488</v>
      </c>
      <c r="O33" s="175"/>
      <c r="P33" s="108"/>
      <c r="Q33" s="108"/>
      <c r="R33" s="108"/>
      <c r="S33" s="108"/>
      <c r="T33" s="108"/>
      <c r="U33" s="108"/>
      <c r="V33" s="108"/>
      <c r="W33" s="108"/>
      <c r="X33" s="108"/>
      <c r="Y33" s="108"/>
    </row>
    <row r="34" ht="17.25" customHeight="1" spans="1:25">
      <c r="A34" s="67" t="s">
        <v>171</v>
      </c>
      <c r="B34" s="68"/>
      <c r="C34" s="176"/>
      <c r="D34" s="176"/>
      <c r="E34" s="176"/>
      <c r="F34" s="176"/>
      <c r="G34" s="176"/>
      <c r="H34" s="177"/>
      <c r="I34" s="108">
        <v>11821775.12</v>
      </c>
      <c r="J34" s="108">
        <v>11821775.12</v>
      </c>
      <c r="K34" s="108"/>
      <c r="L34" s="108"/>
      <c r="M34" s="108"/>
      <c r="N34" s="108">
        <v>11821775.12</v>
      </c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</row>
  </sheetData>
  <mergeCells count="31">
    <mergeCell ref="A2:Y2"/>
    <mergeCell ref="A3:H3"/>
    <mergeCell ref="I4:Y4"/>
    <mergeCell ref="J5:O5"/>
    <mergeCell ref="P5:R5"/>
    <mergeCell ref="T5:Y5"/>
    <mergeCell ref="J6:K6"/>
    <mergeCell ref="A34:H34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0"/>
  <sheetViews>
    <sheetView showZeros="0" workbookViewId="0">
      <selection activeCell="A1" sqref="A1"/>
    </sheetView>
  </sheetViews>
  <sheetFormatPr defaultColWidth="9.13636363636364" defaultRowHeight="14.25" customHeight="1"/>
  <cols>
    <col min="1" max="1" width="10.2818181818182" customWidth="1"/>
    <col min="2" max="2" width="13.4181818181818" customWidth="1"/>
    <col min="3" max="3" width="32.8545454545455" customWidth="1"/>
    <col min="4" max="4" width="23.8545454545455" customWidth="1"/>
    <col min="5" max="5" width="11.1363636363636" customWidth="1"/>
    <col min="6" max="6" width="17.7090909090909" customWidth="1"/>
    <col min="7" max="7" width="9.85454545454546" customWidth="1"/>
    <col min="8" max="8" width="17.7090909090909" customWidth="1"/>
    <col min="9" max="13" width="20" customWidth="1"/>
    <col min="14" max="14" width="12.2818181818182" customWidth="1"/>
    <col min="15" max="15" width="12.7090909090909" customWidth="1"/>
    <col min="16" max="16" width="11.1363636363636" customWidth="1"/>
    <col min="17" max="21" width="19.8545454545455" customWidth="1"/>
    <col min="22" max="22" width="20" customWidth="1"/>
    <col min="23" max="23" width="19.8545454545455" customWidth="1"/>
  </cols>
  <sheetData>
    <row r="1" ht="13.5" customHeight="1" spans="1:23">
      <c r="B1" s="160"/>
      <c r="E1" s="40"/>
      <c r="F1" s="40"/>
      <c r="G1" s="40"/>
      <c r="H1" s="40"/>
      <c r="U1" s="160"/>
      <c r="W1" s="161" t="s">
        <v>240</v>
      </c>
    </row>
    <row r="2" ht="46.5" customHeight="1" spans="1:23">
      <c r="A2" s="42" t="str">
        <f>"2026"&amp;"年部门项目支出预算表"</f>
        <v>2026年部门项目支出预算表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</row>
    <row r="3" ht="13.5" customHeight="1" spans="1:23">
      <c r="A3" s="43" t="str">
        <f>"单位名称："&amp;"昆明市东川区拖布卡中学"</f>
        <v>单位名称：昆明市东川区拖布卡中学</v>
      </c>
      <c r="B3" s="44"/>
      <c r="C3" s="44"/>
      <c r="D3" s="44"/>
      <c r="E3" s="44"/>
      <c r="F3" s="44"/>
      <c r="G3" s="44"/>
      <c r="H3" s="44"/>
      <c r="I3" s="45"/>
      <c r="J3" s="45"/>
      <c r="K3" s="45"/>
      <c r="L3" s="45"/>
      <c r="M3" s="45"/>
      <c r="N3" s="45"/>
      <c r="O3" s="45"/>
      <c r="P3" s="45"/>
      <c r="Q3" s="45"/>
      <c r="U3" s="160"/>
      <c r="W3" s="138" t="s">
        <v>1</v>
      </c>
    </row>
    <row r="4" ht="21.75" customHeight="1" spans="1:23">
      <c r="A4" s="47" t="s">
        <v>241</v>
      </c>
      <c r="B4" s="48" t="s">
        <v>183</v>
      </c>
      <c r="C4" s="47" t="s">
        <v>184</v>
      </c>
      <c r="D4" s="47" t="s">
        <v>242</v>
      </c>
      <c r="E4" s="48" t="s">
        <v>185</v>
      </c>
      <c r="F4" s="48" t="s">
        <v>186</v>
      </c>
      <c r="G4" s="48" t="s">
        <v>243</v>
      </c>
      <c r="H4" s="48" t="s">
        <v>244</v>
      </c>
      <c r="I4" s="61" t="s">
        <v>55</v>
      </c>
      <c r="J4" s="13" t="s">
        <v>245</v>
      </c>
      <c r="K4" s="14"/>
      <c r="L4" s="14"/>
      <c r="M4" s="15"/>
      <c r="N4" s="13" t="s">
        <v>191</v>
      </c>
      <c r="O4" s="14"/>
      <c r="P4" s="15"/>
      <c r="Q4" s="48" t="s">
        <v>61</v>
      </c>
      <c r="R4" s="13" t="s">
        <v>62</v>
      </c>
      <c r="S4" s="14"/>
      <c r="T4" s="14"/>
      <c r="U4" s="14"/>
      <c r="V4" s="14"/>
      <c r="W4" s="15"/>
    </row>
    <row r="5" ht="21.75" customHeight="1" spans="1:23">
      <c r="A5" s="49"/>
      <c r="B5" s="62"/>
      <c r="C5" s="49"/>
      <c r="D5" s="49"/>
      <c r="E5" s="50"/>
      <c r="F5" s="50"/>
      <c r="G5" s="50"/>
      <c r="H5" s="50"/>
      <c r="I5" s="62"/>
      <c r="J5" s="162" t="s">
        <v>58</v>
      </c>
      <c r="K5" s="163"/>
      <c r="L5" s="48" t="s">
        <v>59</v>
      </c>
      <c r="M5" s="48" t="s">
        <v>60</v>
      </c>
      <c r="N5" s="48" t="s">
        <v>58</v>
      </c>
      <c r="O5" s="48" t="s">
        <v>59</v>
      </c>
      <c r="P5" s="48" t="s">
        <v>60</v>
      </c>
      <c r="Q5" s="50"/>
      <c r="R5" s="48" t="s">
        <v>57</v>
      </c>
      <c r="S5" s="48" t="s">
        <v>64</v>
      </c>
      <c r="T5" s="48" t="s">
        <v>197</v>
      </c>
      <c r="U5" s="48" t="s">
        <v>66</v>
      </c>
      <c r="V5" s="48" t="s">
        <v>67</v>
      </c>
      <c r="W5" s="48" t="s">
        <v>68</v>
      </c>
    </row>
    <row r="6" ht="21" customHeight="1" spans="1:23">
      <c r="A6" s="62"/>
      <c r="B6" s="62"/>
      <c r="C6" s="62"/>
      <c r="D6" s="62"/>
      <c r="E6" s="62"/>
      <c r="F6" s="62"/>
      <c r="G6" s="62"/>
      <c r="H6" s="62"/>
      <c r="I6" s="62"/>
      <c r="J6" s="164" t="s">
        <v>57</v>
      </c>
      <c r="K6" s="165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</row>
    <row r="7" ht="39.75" customHeight="1" spans="1:23">
      <c r="A7" s="52"/>
      <c r="B7" s="54"/>
      <c r="C7" s="52"/>
      <c r="D7" s="52"/>
      <c r="E7" s="53"/>
      <c r="F7" s="53"/>
      <c r="G7" s="53"/>
      <c r="H7" s="53"/>
      <c r="I7" s="54"/>
      <c r="J7" s="21" t="s">
        <v>57</v>
      </c>
      <c r="K7" s="21" t="s">
        <v>246</v>
      </c>
      <c r="L7" s="53"/>
      <c r="M7" s="53"/>
      <c r="N7" s="53"/>
      <c r="O7" s="53"/>
      <c r="P7" s="53"/>
      <c r="Q7" s="53"/>
      <c r="R7" s="53"/>
      <c r="S7" s="53"/>
      <c r="T7" s="53"/>
      <c r="U7" s="54"/>
      <c r="V7" s="53"/>
      <c r="W7" s="53"/>
    </row>
    <row r="8" ht="15" customHeight="1" spans="1:23">
      <c r="A8" s="55">
        <v>1</v>
      </c>
      <c r="B8" s="55">
        <v>2</v>
      </c>
      <c r="C8" s="55">
        <v>3</v>
      </c>
      <c r="D8" s="55">
        <v>4</v>
      </c>
      <c r="E8" s="55">
        <v>5</v>
      </c>
      <c r="F8" s="55">
        <v>6</v>
      </c>
      <c r="G8" s="55">
        <v>7</v>
      </c>
      <c r="H8" s="55">
        <v>8</v>
      </c>
      <c r="I8" s="55">
        <v>9</v>
      </c>
      <c r="J8" s="55">
        <v>10</v>
      </c>
      <c r="K8" s="55">
        <v>11</v>
      </c>
      <c r="L8" s="63">
        <v>12</v>
      </c>
      <c r="M8" s="63">
        <v>13</v>
      </c>
      <c r="N8" s="63">
        <v>14</v>
      </c>
      <c r="O8" s="63">
        <v>15</v>
      </c>
      <c r="P8" s="63">
        <v>16</v>
      </c>
      <c r="Q8" s="63">
        <v>17</v>
      </c>
      <c r="R8" s="63">
        <v>18</v>
      </c>
      <c r="S8" s="63">
        <v>19</v>
      </c>
      <c r="T8" s="63">
        <v>20</v>
      </c>
      <c r="U8" s="55">
        <v>21</v>
      </c>
      <c r="V8" s="63">
        <v>22</v>
      </c>
      <c r="W8" s="55">
        <v>23</v>
      </c>
    </row>
    <row r="9" ht="21.75" customHeight="1" spans="1:23">
      <c r="A9" s="96" t="s">
        <v>247</v>
      </c>
      <c r="B9" s="96" t="s">
        <v>248</v>
      </c>
      <c r="C9" s="96" t="s">
        <v>249</v>
      </c>
      <c r="D9" s="96" t="s">
        <v>70</v>
      </c>
      <c r="E9" s="96" t="s">
        <v>115</v>
      </c>
      <c r="F9" s="96" t="s">
        <v>116</v>
      </c>
      <c r="G9" s="96" t="s">
        <v>232</v>
      </c>
      <c r="H9" s="96" t="s">
        <v>233</v>
      </c>
      <c r="I9" s="108">
        <v>22358.28</v>
      </c>
      <c r="J9" s="108">
        <v>22358.28</v>
      </c>
      <c r="K9" s="108">
        <v>22358.28</v>
      </c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</row>
    <row r="10" ht="18.75" customHeight="1" spans="1:23">
      <c r="A10" s="67" t="s">
        <v>171</v>
      </c>
      <c r="B10" s="68"/>
      <c r="C10" s="68"/>
      <c r="D10" s="68"/>
      <c r="E10" s="68"/>
      <c r="F10" s="68"/>
      <c r="G10" s="68"/>
      <c r="H10" s="69"/>
      <c r="I10" s="108">
        <v>22358.28</v>
      </c>
      <c r="J10" s="108">
        <v>22358.28</v>
      </c>
      <c r="K10" s="108">
        <v>22358.28</v>
      </c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</row>
  </sheetData>
  <mergeCells count="28">
    <mergeCell ref="A2:W2"/>
    <mergeCell ref="A3:H3"/>
    <mergeCell ref="J4:M4"/>
    <mergeCell ref="N4:P4"/>
    <mergeCell ref="R4:W4"/>
    <mergeCell ref="A10:H1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topLeftCell="A2" workbookViewId="0">
      <selection activeCell="A1" sqref="A1"/>
    </sheetView>
  </sheetViews>
  <sheetFormatPr defaultColWidth="9.13636363636364" defaultRowHeight="12" customHeight="1"/>
  <cols>
    <col min="1" max="1" width="34.2818181818182" customWidth="1"/>
    <col min="2" max="2" width="29" customWidth="1"/>
    <col min="3" max="5" width="23.5727272727273" customWidth="1"/>
    <col min="6" max="6" width="11.2818181818182" customWidth="1"/>
    <col min="7" max="7" width="25.1363636363636" customWidth="1"/>
    <col min="8" max="8" width="15.5727272727273" customWidth="1"/>
    <col min="9" max="9" width="13.4181818181818" customWidth="1"/>
    <col min="10" max="10" width="18.8545454545455" customWidth="1"/>
  </cols>
  <sheetData>
    <row r="1" ht="18" customHeight="1" spans="1:10">
      <c r="J1" s="41" t="s">
        <v>250</v>
      </c>
    </row>
    <row r="2" ht="39.75" customHeight="1" spans="1:10">
      <c r="A2" s="93" t="str">
        <f>"2026"&amp;"年部门项目支出绩效目标表"</f>
        <v>2026年部门项目支出绩效目标表</v>
      </c>
      <c r="B2" s="42"/>
      <c r="C2" s="42"/>
      <c r="D2" s="42"/>
      <c r="E2" s="42"/>
      <c r="F2" s="94"/>
      <c r="G2" s="42"/>
      <c r="H2" s="94"/>
      <c r="I2" s="94"/>
      <c r="J2" s="42"/>
    </row>
    <row r="3" ht="17.25" customHeight="1" spans="1:10">
      <c r="A3" s="43" t="str">
        <f>"单位名称："&amp;"昆明市东川区拖布卡中学"</f>
        <v>单位名称：昆明市东川区拖布卡中学</v>
      </c>
    </row>
    <row r="4" ht="44.25" customHeight="1" spans="1:10">
      <c r="A4" s="21" t="s">
        <v>184</v>
      </c>
      <c r="B4" s="21" t="s">
        <v>251</v>
      </c>
      <c r="C4" s="21" t="s">
        <v>252</v>
      </c>
      <c r="D4" s="21" t="s">
        <v>253</v>
      </c>
      <c r="E4" s="21" t="s">
        <v>254</v>
      </c>
      <c r="F4" s="95" t="s">
        <v>255</v>
      </c>
      <c r="G4" s="21" t="s">
        <v>256</v>
      </c>
      <c r="H4" s="95" t="s">
        <v>257</v>
      </c>
      <c r="I4" s="95" t="s">
        <v>258</v>
      </c>
      <c r="J4" s="21" t="s">
        <v>259</v>
      </c>
    </row>
    <row r="5" ht="18.75" customHeight="1" spans="1:10">
      <c r="A5" s="158">
        <v>1</v>
      </c>
      <c r="B5" s="158">
        <v>2</v>
      </c>
      <c r="C5" s="158">
        <v>3</v>
      </c>
      <c r="D5" s="158">
        <v>4</v>
      </c>
      <c r="E5" s="158">
        <v>5</v>
      </c>
      <c r="F5" s="63">
        <v>6</v>
      </c>
      <c r="G5" s="158">
        <v>7</v>
      </c>
      <c r="H5" s="63">
        <v>8</v>
      </c>
      <c r="I5" s="63">
        <v>9</v>
      </c>
      <c r="J5" s="158">
        <v>10</v>
      </c>
    </row>
    <row r="6" ht="42" customHeight="1" spans="1:10">
      <c r="A6" s="22" t="s">
        <v>70</v>
      </c>
      <c r="B6" s="96"/>
      <c r="C6" s="96"/>
      <c r="D6" s="96"/>
      <c r="E6" s="39"/>
      <c r="F6" s="97"/>
      <c r="G6" s="39"/>
      <c r="H6" s="97"/>
      <c r="I6" s="97"/>
      <c r="J6" s="39"/>
    </row>
    <row r="7" ht="42" customHeight="1" spans="1:10">
      <c r="A7" s="159" t="s">
        <v>249</v>
      </c>
      <c r="B7" s="38" t="s">
        <v>260</v>
      </c>
      <c r="C7" s="38" t="s">
        <v>261</v>
      </c>
      <c r="D7" s="38" t="s">
        <v>262</v>
      </c>
      <c r="E7" s="22" t="s">
        <v>263</v>
      </c>
      <c r="F7" s="38" t="s">
        <v>264</v>
      </c>
      <c r="G7" s="22" t="s">
        <v>265</v>
      </c>
      <c r="H7" s="38" t="s">
        <v>266</v>
      </c>
      <c r="I7" s="38" t="s">
        <v>267</v>
      </c>
      <c r="J7" s="22" t="s">
        <v>268</v>
      </c>
    </row>
    <row r="8" ht="42" customHeight="1" spans="1:10">
      <c r="A8" s="159" t="s">
        <v>249</v>
      </c>
      <c r="B8" s="38" t="s">
        <v>260</v>
      </c>
      <c r="C8" s="38" t="s">
        <v>269</v>
      </c>
      <c r="D8" s="38" t="s">
        <v>270</v>
      </c>
      <c r="E8" s="22" t="s">
        <v>271</v>
      </c>
      <c r="F8" s="38" t="s">
        <v>264</v>
      </c>
      <c r="G8" s="22" t="s">
        <v>272</v>
      </c>
      <c r="H8" s="38"/>
      <c r="I8" s="38" t="s">
        <v>273</v>
      </c>
      <c r="J8" s="22" t="s">
        <v>274</v>
      </c>
    </row>
    <row r="9" ht="42" customHeight="1" spans="1:10">
      <c r="A9" s="159" t="s">
        <v>249</v>
      </c>
      <c r="B9" s="38" t="s">
        <v>260</v>
      </c>
      <c r="C9" s="38" t="s">
        <v>275</v>
      </c>
      <c r="D9" s="38" t="s">
        <v>276</v>
      </c>
      <c r="E9" s="22" t="s">
        <v>277</v>
      </c>
      <c r="F9" s="38" t="s">
        <v>278</v>
      </c>
      <c r="G9" s="22" t="s">
        <v>279</v>
      </c>
      <c r="H9" s="38" t="s">
        <v>280</v>
      </c>
      <c r="I9" s="38" t="s">
        <v>267</v>
      </c>
      <c r="J9" s="22" t="s">
        <v>281</v>
      </c>
    </row>
  </sheetData>
  <mergeCells count="4">
    <mergeCell ref="A2:J2"/>
    <mergeCell ref="A3:H3"/>
    <mergeCell ref="A7:A9"/>
    <mergeCell ref="B7:B9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企业用户_543954011</cp:lastModifiedBy>
  <dcterms:created xsi:type="dcterms:W3CDTF">2026-03-13T02:39:00Z</dcterms:created>
  <dcterms:modified xsi:type="dcterms:W3CDTF">2026-03-13T02:52:39Z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AA0E9D4EC20D466BB1AA232C8CEC259B_13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