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1000" firstSheet="9"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<sst xmlns="http://schemas.openxmlformats.org/spreadsheetml/2006/main" count="1087" uniqueCount="460">
  <si>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</si>
  <si>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</si>
  <si>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</si>
  <si>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</si>
  <si>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</si>
  <si>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</si>
  <si>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</si>
  <si>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</si>
  <si>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</si>
  <si>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</si>
  <si>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</si>
  <si>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</si>
  <si>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</si>
  <si>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</si>
  <si>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</si>
  <si>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</si>
  <si>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</si>
  <si>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</si>
  <si>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</si>
  <si>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</si>
  <si>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</si>
  <si>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</si>
  <si>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</si>
  <si>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</si>
  <si>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</si>
  <si>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</si>
  <si>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</si>
  <si>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</si>
  <si>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</si>
  <si>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</si>
  <si>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</si>
  <si>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</si>
  <si>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</si>
  <si>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</si>
  <si>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</si>
  <si>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</si>
  <si>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</si>
  <si>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</si>
  <si>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</si>
  <si>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</si>
  <si>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</si>
  <si>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</si>
  <si>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</si>
  <si>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</si>
  <si>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</si>
  <si>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</si>
  <si>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</si>
  <si>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</si>
  <si>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</si>
  <si>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</si>
  <si>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</si>
  <si>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</si>
  <si>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</si>
  <si>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</si>
  <si>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</si>
  <si>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</si>
  <si>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</si>
  <si>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</si>
  <si>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</si>
  <si>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</si>
  <si>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</si>
  <si>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</si>
  <si>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</si>
  <si>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</si>
  <si>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</si>
  <si>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</si>
  <si>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</si>
  <si>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</si>
  <si>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</si>
  <si>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105013</t>
  </si>
  <si>
    <t>昆明市东川区阿旺中学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</si>
  <si>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</si>
  <si>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</si>
  <si>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</si>
  <si>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</si>
  <si>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</si>
  <si>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</si>
  <si>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</si>
  <si>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</si>
  <si>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</si>
  <si>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</si>
  <si>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</si>
  <si>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</si>
  <si>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</si>
  <si>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</si>
  <si>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</si>
  <si>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</si>
  <si>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</si>
  <si>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</si>
  <si>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</si>
  <si>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</si>
  <si>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</si>
  <si>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</si>
  <si>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</si>
  <si>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</si>
  <si>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</si>
  <si>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</si>
  <si>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</si>
  <si>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</si>
  <si>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</si>
  <si>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</si>
  <si>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</si>
  <si>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</si>
  <si>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</si>
  <si>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</si>
  <si>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</si>
  <si>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</si>
  <si>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</si>
  <si>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</si>
  <si>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</si>
  <si>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</si>
  <si>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</si>
  <si>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</si>
  <si>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</si>
  <si>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</si>
  <si>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</si>
  <si>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</si>
  <si>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</si>
  <si>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</si>
  <si>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</si>
  <si>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</si>
  <si>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</si>
  <si>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</si>
  <si>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</si>
  <si>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</si>
  <si>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</si>
  <si>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</si>
  <si>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</si>
  <si>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</si>
  <si>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</si>
  <si>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</si>
  <si>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</si>
  <si>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</si>
  <si>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</si>
  <si>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</si>
  <si>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</si>
  <si>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</si>
  <si>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</si>
  <si>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</si>
  <si>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</si>
  <si>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</si>
  <si>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</si>
  <si>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</si>
  <si>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</si>
  <si>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</si>
  <si>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</si>
  <si>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</si>
  <si>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</si>
  <si>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</si>
  <si>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</si>
  <si>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</si>
  <si>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</si>
  <si>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</si>
  <si>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</si>
  <si>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</si>
  <si>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</si>
  <si>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</si>
  <si>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</si>
  <si>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</si>
  <si>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</si>
  <si>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</si>
  <si>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</si>
  <si>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</si>
  <si>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</si>
  <si>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</si>
  <si>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</si>
  <si>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</si>
  <si>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</si>
  <si>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</si>
  <si>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</si>
  <si>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</si>
  <si>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</si>
  <si>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</si>
  <si>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</si>
  <si>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</si>
  <si>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</si>
  <si>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</si>
  <si>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</si>
  <si>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</si>
  <si>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</si>
  <si>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</si>
  <si>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</si>
  <si>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</si>
  <si>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备注：昆明市东川区阿旺中学2026年度无一般公共预算“三公”经费支出预算表支出情况，此表无数据。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</si>
  <si>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</si>
  <si>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</si>
  <si>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</si>
  <si>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</si>
  <si>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</si>
  <si>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</si>
  <si>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</si>
  <si>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</si>
  <si>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</si>
  <si>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</si>
  <si>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</si>
  <si>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</si>
  <si>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</si>
  <si>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</si>
  <si>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</si>
  <si>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</si>
  <si>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</si>
  <si>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</si>
  <si>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</si>
  <si>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</si>
  <si>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昆明市东川区教育体育局</t>
  </si>
  <si>
    <t>530113210000000002207</t>
  </si>
  <si>
    <t>事业人员工资支出</t>
  </si>
  <si>
    <t>30101</t>
  </si>
  <si>
    <t>基本工资</t>
  </si>
  <si>
    <t>30102</t>
  </si>
  <si>
    <t>津贴补贴</t>
  </si>
  <si>
    <t>30103</t>
  </si>
  <si>
    <t>奖金</t>
  </si>
  <si>
    <t>30107</t>
  </si>
  <si>
    <t>绩效工资</t>
  </si>
  <si>
    <t>530113210000000002208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</si>
  <si>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</si>
  <si>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</si>
  <si>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</si>
  <si>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</si>
  <si>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</si>
  <si>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</si>
  <si>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</si>
  <si>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</si>
  <si>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</si>
  <si>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</si>
  <si>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</si>
  <si>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530113210000000002209</t>
  </si>
  <si>
    <t>30113</t>
  </si>
  <si>
    <t>530113210000000002219</t>
  </si>
  <si>
    <t>离退休公用经费</t>
  </si>
  <si>
    <t>30299</t>
  </si>
  <si>
    <t>其他商品和服务支出</t>
  </si>
  <si>
    <t>530113221100000316658</t>
  </si>
  <si>
    <t>离退休生活补助</t>
  </si>
  <si>
    <t>30305</t>
  </si>
  <si>
    <t>生活补助</t>
  </si>
  <si>
    <t>530113221100000331647</t>
  </si>
  <si>
    <t>工会经费</t>
  </si>
  <si>
    <t>30228</t>
  </si>
  <si>
    <t>530113231100001202355</t>
  </si>
  <si>
    <t>编外聘用人员支出</t>
  </si>
  <si>
    <t>30199</t>
  </si>
  <si>
    <t>其他工资福利支出</t>
  </si>
  <si>
    <t>530113231100001500538</t>
  </si>
  <si>
    <t>事业人员绩效奖励</t>
  </si>
  <si>
    <t>预算05-1表</t>
  </si>
  <si>
    <t>项目分类</t>
  </si>
  <si>
    <t>项目单位</t>
  </si>
  <si>
    <t>经济科目编码</t>
  </si>
  <si>
    <t>经济科目名称</t>
  </si>
  <si>
    <t>本年拨款</t>
  </si>
  <si>
    <t>其中：本次下达</t>
  </si>
  <si>
    <t>对个人和家庭的补助</t>
  </si>
  <si>
    <t>530113261100004991990</t>
  </si>
  <si>
    <t>遗属补助经费</t>
  </si>
  <si>
    <t>530113261100004992026</t>
  </si>
  <si>
    <t>事业单位职工伤残抚恤资金</t>
  </si>
  <si>
    <t>30304</t>
  </si>
  <si>
    <t>抚恤金</t>
  </si>
  <si>
    <t>事业发展类</t>
  </si>
  <si>
    <t>530113261100005091286</t>
  </si>
  <si>
    <t>伙食费自有资金</t>
  </si>
  <si>
    <t>30201</t>
  </si>
  <si>
    <t>办公费</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</si>
  <si>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</si>
  <si>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</si>
  <si>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</si>
  <si>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</si>
  <si>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</si>
  <si>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</si>
  <si>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</si>
  <si>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</si>
  <si>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</si>
  <si>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</si>
  <si>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建立稳定、规范的遗属生活补助保障体系，全面保障符合条件遗属基本生活需求；完善预算管理与项目监管机制，提升资金使用效益和管理效率；提升服务对象体验，增强遗属及相关单位对项目实施的认可度；扩大遗属补助政策知晓范围，确保符合条件对象及时了解政策。</t>
  </si>
  <si>
    <t>产出指标</t>
  </si>
  <si>
    <t>数量指标</t>
  </si>
  <si>
    <t>遗属补助发放人数</t>
  </si>
  <si>
    <t>=</t>
  </si>
  <si>
    <t>人</t>
  </si>
  <si>
    <t>定量指标</t>
  </si>
  <si>
    <t>反映财政供养部门（单位）遗属补助人员数量。</t>
  </si>
  <si>
    <t>质量指标</t>
  </si>
  <si>
    <t>确保补助对象认定准确、资金发放规范，无违规问题</t>
  </si>
  <si>
    <t>&gt;=</t>
  </si>
  <si>
    <t>100</t>
  </si>
  <si>
    <t>%</t>
  </si>
  <si>
    <t>反映财政供养部门（单位）遗属补助人员资金发放资格审核及资金使用的合法合规性</t>
  </si>
  <si>
    <t>时效指标</t>
  </si>
  <si>
    <t>保障补助资金及时到账、预算高效执行</t>
  </si>
  <si>
    <t>反映补助资金及时发放率和预算资金执行率</t>
  </si>
  <si>
    <t>效益指标</t>
  </si>
  <si>
    <t>社会效益</t>
  </si>
  <si>
    <t>保障遗属基本生活，维护社会和谐稳定</t>
  </si>
  <si>
    <t>95</t>
  </si>
  <si>
    <t>难缓遗属人员的生活困难，维护社会稳定</t>
  </si>
  <si>
    <t>可持续影响</t>
  </si>
  <si>
    <t>部门运转</t>
  </si>
  <si>
    <t>正常运转</t>
  </si>
  <si>
    <t>定性指标</t>
  </si>
  <si>
    <t>反应部门（单位）运转情况</t>
  </si>
  <si>
    <t>满意度指标</t>
  </si>
  <si>
    <t>服务对象满意度</t>
  </si>
  <si>
    <t>社会公众满意度</t>
  </si>
  <si>
    <t>反映社会公众对部门（单位）履职情况的满意程度。</t>
  </si>
  <si>
    <t>一至四级伤残？：职工可享受按月领取伤残津贴等待遇。具体标准为：一级90%、二级85%、三级80%、四级75%的本人工资。若实际金额低于当地最低工资标准，由工伤保险基金补足差额。精准完成年度伤残补助发放任务，全面覆盖符合条件对象。确保补助对象认定准确、资金发放规范、政策执行到位。保障补助资金及时到账、经办业务高效办结、预算资金高效执行。有效保障伤残人员基本生活，减少生活困难，维护社会稳定。提升伤残人员及相关主体对项目实施的认可度。</t>
  </si>
  <si>
    <t>单位享受伤残抚恤人数</t>
  </si>
  <si>
    <t>1.00</t>
  </si>
  <si>
    <t>享受伤残抚恤人数</t>
  </si>
  <si>
    <t>改善单位因公伤残人员康复条件</t>
  </si>
  <si>
    <t>得到改善</t>
  </si>
  <si>
    <t>改善单位因公伤残人员康复条件情况</t>
  </si>
  <si>
    <t>伤残抚恤金发放年度</t>
  </si>
  <si>
    <t>预算年度当年完成</t>
  </si>
  <si>
    <t>《工伤保险条例》实施效果</t>
  </si>
  <si>
    <t>效果良好</t>
  </si>
  <si>
    <t>评价《工伤保险条例》实施效果情况</t>
  </si>
  <si>
    <t>享受补助职工及其家庭满意度</t>
  </si>
  <si>
    <t>享受补助职工及其家庭满意度情况</t>
  </si>
  <si>
    <t>提升资金使用率情况</t>
  </si>
  <si>
    <t>得到提升</t>
  </si>
  <si>
    <t>项目资金使用情况</t>
  </si>
  <si>
    <t>提升社会对教育的认同感</t>
  </si>
  <si>
    <t>群众对教育的认可</t>
  </si>
  <si>
    <t>学校师生满意度</t>
  </si>
  <si>
    <t>学校师生满意情况</t>
  </si>
  <si>
    <t>预算06表</t>
  </si>
  <si>
    <t>政府性基金预算支出预算表</t>
  </si>
  <si>
    <t>单位名称：昆明市发展和改革委员会</t>
  </si>
  <si>
    <t>政府性基金预算支出</t>
  </si>
  <si>
    <t>备注：昆明市东川区阿旺中学2026年度无部门政府性基金预算支出预算表支出情况，此表无数据。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</si>
  <si>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</si>
  <si>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</si>
  <si>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</si>
  <si>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</si>
  <si>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</si>
  <si>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</si>
  <si>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</si>
  <si>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</si>
  <si>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</si>
  <si>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</si>
  <si>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</si>
  <si>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</si>
  <si>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备注：昆明市东川区阿旺中学2026年度无部门政府采购预算表支出情况，此表无数据。</t>
  </si>
  <si>
    <t>预算08表</t>
  </si>
  <si>
    <t>政府购买服务项目</t>
  </si>
  <si>
    <t>政府购买服务指导性目录代码</t>
  </si>
  <si>
    <t>基本支出/项目支出</t>
  </si>
  <si>
    <t>所属服务类别</t>
  </si>
  <si>
    <t>所属服务领域</t>
  </si>
  <si>
    <t>购买内容简述</t>
  </si>
  <si>
    <t>备注：昆明市东川区阿旺中学2026年度无部门政府购买服务预算表支出情况，此表无数据。</t>
  </si>
  <si>
    <t>预算09-1表</t>
  </si>
  <si>
    <t>单位名称（项目）</t>
  </si>
  <si>
    <t>地区</t>
  </si>
  <si>
    <t>备注：昆明市东川区阿旺中学2026年度无对下转移支付预算表支出情况，此表无数据。</t>
  </si>
  <si>
    <t>预算09-2表</t>
  </si>
  <si>
    <t>备注：昆明市东川区阿旺中学2026年度无对下转移支付绩效目标表支出情况，此表无数据。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</si>
  <si>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</si>
  <si>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</si>
  <si>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</si>
  <si>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</si>
  <si>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</si>
  <si>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</si>
  <si>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</si>
  <si>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</si>
  <si>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备注：昆明市东川区阿旺中学2026年度无新增资产配置表支出情况，此表无数据。</t>
  </si>
  <si>
    <t>预算11表</t>
  </si>
  <si>
    <t>上级补助</t>
  </si>
  <si>
    <t>备注：昆明市东川区阿旺中学2026年度无上级补助项目支出预算表支出情况，此表无数据。</t>
  </si>
  <si>
    <t>预算12表</t>
  </si>
  <si>
    <t>项目级次</t>
  </si>
  <si>
    <t>114 对个人和家庭的补助</t>
  </si>
  <si>
    <t>本级</t>
  </si>
  <si>
    <t/>
  </si>
  <si>
    <t>预算6表</t>
  </si>
  <si>
    <t>部门编码</t>
  </si>
  <si>
    <t>部门名称</t>
  </si>
  <si>
    <t>内容</t>
  </si>
  <si>
    <t>说明</t>
  </si>
  <si>
    <t>部门总体目标</t>
  </si>
  <si>
    <t>部门职责</t>
  </si>
  <si>
    <t>昆明市东川区阿旺中学主要职责是实施初中义务教育，促进基础教育发展。初中学历教育，相关社会服务。昆明市东川区阿旺中学事业编制95名。设校长1名，副校长2名，书记和副书记各1名，内设科（室）长8名。内设有办公室、教务处、政教处、教科室、财务室、校安办、团委、总务处等8个科室。                                                                                                              主要职责：
1、全面加强学生校内外安全管理工作，确保学生的人身安全不受伤害；认真落实小升初招生政策，做好学生学籍管理、认真组织各类考试，努力为学生和教师服务；加强对教学的管理，认真落实区教育体育局关于备课、上课、听课等制度，提升教育的质量；加大对教师的培训和教科研的管理力度，提高教师的整体素质；                                                                                                             2、负责本单位党的建设、党风廉政建设、群团、思想政治、意识形态和精神文明建设工作并指导内设机构及全体教职员工开展德育、体育、美育、劳动教育、卫生、艺术、法制、国防和健康教育等工作；
3、落实“营养改善计划”及“学生资助工作”，确保义务教育阶段学生享受改革发展的红利；4、加强本单位内部控制建设，确保学生资金和全体教职工的工资福利落实到位，确保学校经费使用公开、透明；</t>
  </si>
  <si>
    <t>根据三定方案归纳</t>
  </si>
  <si>
    <t>2026年，昆明市东川区阿旺中学将坚持以习近平新时代中国特色社会主义思想为指导，全面贯彻党的教育方针，坚持立德树人，加强师德师风建设，培养德智体美劳全面发展的社会主义建设者和接班人。提升教师教书育人能力素质，增强学生文明素养、社会责任意识、实践本领，重视青少年身体素质和心理健康教育。以改革激活力、增动力，抓重点、强弱项、补短板，办好东川人民满意的教育。1、树立依法依规治校理念，积极稳妥地推进课堂教学模式改革，进一步规范对各项工作的检查、督促、记录、评比，使各块工作落到实处。2、继续推进各项工作向“制度化、规范化、系统化、科学化、精细化、高效化”的方向迈进，树立“依法依规治校、用制度管人管事”的观念。3、继续强化安全工作，加强对校卫人员履职的检查督促，对管制刀具的检查必须做到经常化，杜绝进入校园；安全教育要进校会及班会课，对专题安全教育要系统安排、专项检查、记录，促使安全教育工作取得实效。4、继续改善办学条件，积极争取上级主管部门的支持，更新九年级多媒体设备及全校监控设备；进一步做好校园绿化、美化、亮化及文化建设工作；配合主管部门，完成改薄项目的实施，争取补充配置一套实验室桌凳；5、大力推进素质教育，强化“以人为本，法德并举，民主科学，求实创新，彰显特色，和谐发展”的办学理念，树立“做人第一，学识第二”的育人观念，加强学生的思想品德教育及思想品德评定工作，狠抓“六个习惯、六个意识、四个观念”的养成教育、感恩教育及诚信教育，促进学生彰显特长，全面发展。6、结合学业水平考试改革，加强对八、九年级学业水平考试的研讨，文化考试及体育考试形成具有学校特色的应考套路，争取学业水平考试取得更好成绩。</t>
  </si>
  <si>
    <t>根据部门职责，中长期规划，各级党委，各级政府要求归纳</t>
  </si>
  <si>
    <t>部门年度目标</t>
  </si>
  <si>
    <t xml:space="preserve">1.规范使用公用经费，保障学校教育教学工作的正常进行。
2.保障教职工正常的生活、工作秩序，按月发放工资及福利。
3.按时支付贫困生资助资金，遗属人员生活补助，伤残补助。
4.管好用好国家的教育资金，改善和优化办学条件，提高教师从教的幸福感，办人民满意的教育。 </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</si>
  <si>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</si>
  <si>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</si>
  <si>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</si>
  <si>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</si>
  <si>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</si>
  <si>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</si>
  <si>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</si>
  <si>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</si>
  <si>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</si>
  <si>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实施初中义务教育，促进基础教育发展。初中学历教育，相关社会服务。</t>
  </si>
  <si>
    <t>2026年昆明市东川区阿旺中学工资福利支出、商品和服务支出、对个人和家庭的补助以及教师和学生伙食支出</t>
  </si>
  <si>
    <t>三、部门整体支出绩效指标</t>
  </si>
  <si>
    <t>绩效指标</t>
  </si>
  <si>
    <t>评（扣）分标准</t>
  </si>
  <si>
    <t>绩效指标设定依据及指标值数据来源</t>
  </si>
  <si>
    <t xml:space="preserve">二级指标 </t>
  </si>
  <si>
    <t>在职教职工人数</t>
  </si>
  <si>
    <t>学校在职职工统计</t>
  </si>
  <si>
    <t>保障98名教职工正常办公和生活</t>
  </si>
  <si>
    <t>昆明市东川区阿旺中学2026年工作任务目标</t>
  </si>
  <si>
    <t>退休教师人数</t>
  </si>
  <si>
    <t>学校退休教师统计</t>
  </si>
  <si>
    <t>保障7名退休教师正常的医疗保障支出</t>
  </si>
  <si>
    <t>在校学生人数</t>
  </si>
  <si>
    <t>学校2024年秋学生人数统计</t>
  </si>
  <si>
    <t>保障全校865名学生正常教学秩序</t>
  </si>
  <si>
    <t>保证教育教学设备正常运转</t>
  </si>
  <si>
    <t>100%</t>
  </si>
  <si>
    <t>学校基本支出预算经费</t>
  </si>
  <si>
    <t>学校各项管理正常运转</t>
  </si>
  <si>
    <t>遗属补助人数</t>
  </si>
  <si>
    <t>学校遗属人员统计</t>
  </si>
  <si>
    <t>保障3名遗属人员的基本生活</t>
  </si>
  <si>
    <t>及时完成工资等支付</t>
  </si>
  <si>
    <t>每月发放一次教职工工资</t>
  </si>
  <si>
    <t>及时上缴各类社保资金</t>
  </si>
  <si>
    <t>基本支出社会保障缴费要求</t>
  </si>
  <si>
    <t>每月15日前足额上缴单位承担部分</t>
  </si>
  <si>
    <t>及时发放遗属及贫困学生生活补助</t>
  </si>
  <si>
    <t>学生资助和预算相关要求</t>
  </si>
  <si>
    <t>收到相关款项后按时足额发放</t>
  </si>
  <si>
    <t>有效开展义务教育活动</t>
  </si>
  <si>
    <t>学校公用经费</t>
  </si>
  <si>
    <t>规范使用公用经费</t>
  </si>
  <si>
    <t>生态效益指标</t>
  </si>
  <si>
    <t>用现代教育理念影响学生，让学生感悟到时代的进步。</t>
  </si>
  <si>
    <t>&gt;</t>
  </si>
  <si>
    <t>95%以上的学生能够比上一学期认知和礼仪有提高</t>
  </si>
  <si>
    <t>上级教育主管部门的考核评价结果</t>
  </si>
  <si>
    <t>根据学校目标考核认定</t>
  </si>
  <si>
    <t>可持续影响指标</t>
  </si>
  <si>
    <t>保持学校教学水平，让学生养成良好的学习生活习惯</t>
  </si>
  <si>
    <t>95%以上的学生能够在老师的指导下安质按量的完成学习任务</t>
  </si>
  <si>
    <t>教育部门职责要求</t>
  </si>
  <si>
    <t>通过学校教育，不断提高人口素质</t>
  </si>
  <si>
    <t>社会效益指标</t>
  </si>
  <si>
    <t>提高全民重视教育的程度。</t>
  </si>
  <si>
    <t>90%以上的家庭重视教育，知道教育提升人的素质</t>
  </si>
  <si>
    <t>社会效益调查</t>
  </si>
  <si>
    <t>通过问卷调查</t>
  </si>
  <si>
    <t>经济效益指标</t>
  </si>
  <si>
    <t>通过项目的实施，提高学校办学条件。</t>
  </si>
  <si>
    <t>完成初中基础教育教学任务，收支基本平衡。</t>
  </si>
  <si>
    <t>年</t>
  </si>
  <si>
    <t>执行区财政预算相关要求</t>
  </si>
  <si>
    <t>根据实际执行情况调整</t>
  </si>
  <si>
    <t>服务对象满意度指标</t>
  </si>
  <si>
    <t xml:space="preserve">提高教育教学质量，力争社会对
学校的满意度达到较好水平。
</t>
  </si>
  <si>
    <t>95%</t>
  </si>
  <si>
    <t>问卷测评结果统计</t>
  </si>
  <si>
    <t>家长、学生、社会问卷调查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</si>
</sst>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theme="1"/>
      <name val="宋体"/>
      <charset val="134"/>
      <scheme val="minor"/>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5" borderId="21" applyNumberFormat="0" applyAlignment="0" applyProtection="0">
      <alignment vertical="center"/>
    </xf>
    <xf numFmtId="0" fontId="29" fillId="6" borderId="22" applyNumberFormat="0" applyAlignment="0" applyProtection="0">
      <alignment vertical="center"/>
    </xf>
    <xf numFmtId="0" fontId="30" fillId="6" borderId="21" applyNumberFormat="0" applyAlignment="0" applyProtection="0">
      <alignment vertical="center"/>
    </xf>
    <xf numFmtId="0" fontId="31" fillId="7"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xf numFmtId="0" fontId="40" fillId="0" borderId="0"/>
  </cellStyleXfs>
  <cellXfs count="229">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5" xfId="0" applyFont="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9"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9" xfId="0" applyFont="1" applyBorder="1" applyAlignment="1">
      <alignment horizontal="center" vertical="center"/>
    </xf>
    <xf numFmtId="0" fontId="5" fillId="2" borderId="11" xfId="0" applyFont="1" applyFill="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0"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9" xfId="0" applyFont="1" applyFill="1" applyBorder="1" applyAlignment="1">
      <alignment horizontal="center" vertical="center"/>
    </xf>
    <xf numFmtId="0" fontId="5" fillId="0" borderId="10"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0"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3" fillId="0" borderId="11" xfId="0" applyFont="1" applyBorder="1" applyAlignment="1" applyProtection="1">
      <alignment horizontal="center" vertical="center"/>
      <protection locked="0"/>
    </xf>
    <xf numFmtId="0" fontId="3" fillId="0" borderId="2" xfId="0" applyFont="1" applyBorder="1" applyAlignment="1">
      <alignment horizontal="center" vertical="center"/>
    </xf>
    <xf numFmtId="176" fontId="10"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2" fillId="0" borderId="11" xfId="0" applyFont="1" applyBorder="1" applyAlignment="1">
      <alignment horizontal="left" vertical="center" wrapText="1"/>
    </xf>
    <xf numFmtId="0" fontId="2" fillId="0" borderId="16" xfId="0" applyFont="1" applyBorder="1" applyAlignment="1" applyProtection="1">
      <alignment horizontal="left" vertical="center"/>
      <protection locked="0"/>
    </xf>
    <xf numFmtId="0" fontId="2" fillId="0" borderId="16" xfId="0" applyFont="1" applyBorder="1" applyAlignment="1">
      <alignment horizontal="left" vertical="center" wrapText="1"/>
    </xf>
    <xf numFmtId="0" fontId="2" fillId="0" borderId="17"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2" borderId="16"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0" fillId="0" borderId="1" xfId="56" applyNumberFormat="1" applyFont="1" applyBorder="1" applyAlignment="1">
      <alignment horizontal="center" vertical="center"/>
    </xf>
    <xf numFmtId="180" fontId="10" fillId="0" borderId="1" xfId="0" applyNumberFormat="1" applyFont="1" applyBorder="1" applyAlignment="1">
      <alignment horizontal="center" vertical="center"/>
    </xf>
    <xf numFmtId="3" fontId="2" fillId="0" borderId="16" xfId="0" applyNumberFormat="1" applyFont="1" applyBorder="1" applyAlignment="1">
      <alignment horizontal="right" vertical="center"/>
    </xf>
    <xf numFmtId="0" fontId="2" fillId="2" borderId="16" xfId="0" applyFont="1" applyFill="1" applyBorder="1" applyAlignment="1">
      <alignment horizontal="right" vertical="center"/>
    </xf>
    <xf numFmtId="0" fontId="2" fillId="2" borderId="0" xfId="0" applyFont="1" applyFill="1" applyBorder="1" applyAlignment="1">
      <alignment horizontal="left" vertical="center"/>
    </xf>
    <xf numFmtId="176" fontId="10"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9" xfId="0"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pplyProtection="1">
      <alignment horizontal="center" vertical="center" wrapText="1"/>
      <protection locked="0"/>
    </xf>
    <xf numFmtId="0" fontId="5" fillId="0" borderId="16"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0" fontId="0" fillId="0" borderId="0" xfId="0" applyFont="1" applyBorder="1" applyAlignment="1">
      <alignment horizontal="left"/>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9"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11" xfId="0" applyFont="1" applyFill="1" applyBorder="1" applyAlignment="1" applyProtection="1">
      <alignment horizontal="center" vertical="center" wrapText="1"/>
      <protection locked="0"/>
    </xf>
    <xf numFmtId="0" fontId="17" fillId="0" borderId="11"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1"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2" borderId="16"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6" workbookViewId="0">
      <selection activeCell="B15" sqref="B15"/>
    </sheetView>
  </sheetViews>
  <sheetFormatPr defaultColWidth="6.66666666666667" defaultRowHeight="12.75" customHeight="1" outlineLevelCol="3"/>
  <cols>
    <col min="1" max="4" width="31.8833333333333" customWidth="1"/>
  </cols>
  <sheetData>
    <row r="1" ht="15" customHeight="1" spans="1:4">
      <c r="A1" s="83"/>
      <c r="B1" s="83"/>
      <c r="C1" s="83"/>
      <c r="D1" s="84" t="s">
        <v>0</v>
      </c>
    </row>
    <row r="2" ht="41.25" customHeight="1" spans="1:4">
      <c r="A2" s="78" t="str">
        <f>"2026"&amp;"年部门财务收支预算总表"</f>
        <v>2026年部门财务收支预算总表</v>
      </c>
    </row>
    <row r="3" ht="17.25" customHeight="1" spans="1:4">
      <c r="A3" s="81" t="str">
        <f>"单位名称："&amp;"昆明市东川区阿旺中学"</f>
        <v>单位名称：昆明市东川区阿旺中学</v>
      </c>
      <c r="B3" s="194"/>
      <c r="D3" s="168" t="s">
        <v>1</v>
      </c>
    </row>
    <row r="4" ht="23.25" customHeight="1" spans="1:4">
      <c r="A4" s="195" t="s">
        <v>2</v>
      </c>
      <c r="B4" s="196"/>
      <c r="C4" s="195" t="s">
        <v>3</v>
      </c>
      <c r="D4" s="196"/>
    </row>
    <row r="5" ht="24" customHeight="1" spans="1:4">
      <c r="A5" s="195" t="s">
        <v>4</v>
      </c>
      <c r="B5" s="195" t="s">
        <v>5</v>
      </c>
      <c r="C5" s="195" t="s">
        <v>6</v>
      </c>
      <c r="D5" s="195" t="s">
        <v>5</v>
      </c>
    </row>
    <row r="6" ht="17.25" customHeight="1" spans="1:4">
      <c r="A6" s="197" t="s">
        <v>7</v>
      </c>
      <c r="B6" s="115">
        <v>19961177.24</v>
      </c>
      <c r="C6" s="197" t="s">
        <v>8</v>
      </c>
      <c r="D6" s="115"/>
    </row>
    <row r="7" ht="17.25" customHeight="1" spans="1:4">
      <c r="A7" s="197" t="s">
        <v>9</v>
      </c>
      <c r="B7" s="115"/>
      <c r="C7" s="197" t="s">
        <v>10</v>
      </c>
      <c r="D7" s="115"/>
    </row>
    <row r="8" ht="17.25" customHeight="1" spans="1:4">
      <c r="A8" s="197" t="s">
        <v>11</v>
      </c>
      <c r="B8" s="115"/>
      <c r="C8" s="228" t="s">
        <v>12</v>
      </c>
      <c r="D8" s="115"/>
    </row>
    <row r="9" ht="17.25" customHeight="1" spans="1:4">
      <c r="A9" s="197" t="s">
        <v>13</v>
      </c>
      <c r="B9" s="115"/>
      <c r="C9" s="228" t="s">
        <v>14</v>
      </c>
      <c r="D9" s="115"/>
    </row>
    <row r="10" ht="17.25" customHeight="1" spans="1:4">
      <c r="A10" s="197" t="s">
        <v>15</v>
      </c>
      <c r="B10" s="115">
        <v>2800000</v>
      </c>
      <c r="C10" s="228" t="s">
        <v>16</v>
      </c>
      <c r="D10" s="115">
        <v>17063244.2</v>
      </c>
    </row>
    <row r="11" ht="17.25" customHeight="1" spans="1:4">
      <c r="A11" s="197" t="s">
        <v>17</v>
      </c>
      <c r="B11" s="115"/>
      <c r="C11" s="228" t="s">
        <v>18</v>
      </c>
      <c r="D11" s="115"/>
    </row>
    <row r="12" ht="17.25" customHeight="1" spans="1:4">
      <c r="A12" s="197" t="s">
        <v>19</v>
      </c>
      <c r="B12" s="115"/>
      <c r="C12" s="71" t="s">
        <v>20</v>
      </c>
      <c r="D12" s="115"/>
    </row>
    <row r="13" ht="17.25" customHeight="1" spans="1:4">
      <c r="A13" s="197" t="s">
        <v>21</v>
      </c>
      <c r="B13" s="115"/>
      <c r="C13" s="71" t="s">
        <v>22</v>
      </c>
      <c r="D13" s="115">
        <v>2474240.04</v>
      </c>
    </row>
    <row r="14" ht="17.25" customHeight="1" spans="1:4">
      <c r="A14" s="197" t="s">
        <v>23</v>
      </c>
      <c r="B14" s="115"/>
      <c r="C14" s="71" t="s">
        <v>24</v>
      </c>
      <c r="D14" s="115">
        <v>1679183</v>
      </c>
    </row>
    <row r="15" ht="17.25" customHeight="1" spans="1:4">
      <c r="A15" s="197" t="s">
        <v>25</v>
      </c>
      <c r="B15" s="115">
        <v>2800000</v>
      </c>
      <c r="C15" s="71" t="s">
        <v>26</v>
      </c>
      <c r="D15" s="115"/>
    </row>
    <row r="16" ht="17.25" customHeight="1" spans="1:4">
      <c r="A16" s="26"/>
      <c r="B16" s="115"/>
      <c r="C16" s="71" t="s">
        <v>27</v>
      </c>
      <c r="D16" s="115"/>
    </row>
    <row r="17" ht="17.25" customHeight="1" spans="1:4">
      <c r="A17" s="198"/>
      <c r="B17" s="115"/>
      <c r="C17" s="71" t="s">
        <v>28</v>
      </c>
      <c r="D17" s="115"/>
    </row>
    <row r="18" ht="17.25" customHeight="1" spans="1:4">
      <c r="A18" s="198"/>
      <c r="B18" s="115"/>
      <c r="C18" s="71" t="s">
        <v>29</v>
      </c>
      <c r="D18" s="115"/>
    </row>
    <row r="19" ht="17.25" customHeight="1" spans="1:4">
      <c r="A19" s="198"/>
      <c r="B19" s="115"/>
      <c r="C19" s="71" t="s">
        <v>30</v>
      </c>
      <c r="D19" s="115"/>
    </row>
    <row r="20" ht="17.25" customHeight="1" spans="1:4">
      <c r="A20" s="198"/>
      <c r="B20" s="115"/>
      <c r="C20" s="71" t="s">
        <v>31</v>
      </c>
      <c r="D20" s="115"/>
    </row>
    <row r="21" ht="17.25" customHeight="1" spans="1:4">
      <c r="A21" s="198"/>
      <c r="B21" s="115"/>
      <c r="C21" s="71" t="s">
        <v>32</v>
      </c>
      <c r="D21" s="115"/>
    </row>
    <row r="22" ht="17.25" customHeight="1" spans="1:4">
      <c r="A22" s="198"/>
      <c r="B22" s="115"/>
      <c r="C22" s="71" t="s">
        <v>33</v>
      </c>
      <c r="D22" s="115"/>
    </row>
    <row r="23" ht="17.25" customHeight="1" spans="1:4">
      <c r="A23" s="198"/>
      <c r="B23" s="115"/>
      <c r="C23" s="71" t="s">
        <v>34</v>
      </c>
      <c r="D23" s="115"/>
    </row>
    <row r="24" ht="17.25" customHeight="1" spans="1:4">
      <c r="A24" s="198"/>
      <c r="B24" s="115"/>
      <c r="C24" s="71" t="s">
        <v>35</v>
      </c>
      <c r="D24" s="115">
        <v>1544510</v>
      </c>
    </row>
    <row r="25" ht="17.25" customHeight="1" spans="1:4">
      <c r="A25" s="198"/>
      <c r="B25" s="115"/>
      <c r="C25" s="71" t="s">
        <v>36</v>
      </c>
      <c r="D25" s="115"/>
    </row>
    <row r="26" ht="17.25" customHeight="1" spans="1:4">
      <c r="A26" s="198"/>
      <c r="B26" s="115"/>
      <c r="C26" s="26" t="s">
        <v>37</v>
      </c>
      <c r="D26" s="115"/>
    </row>
    <row r="27" ht="17.25" customHeight="1" spans="1:4">
      <c r="A27" s="198"/>
      <c r="B27" s="115"/>
      <c r="C27" s="71" t="s">
        <v>38</v>
      </c>
      <c r="D27" s="115"/>
    </row>
    <row r="28" ht="16.5" customHeight="1" spans="1:4">
      <c r="A28" s="198"/>
      <c r="B28" s="115"/>
      <c r="C28" s="71" t="s">
        <v>39</v>
      </c>
      <c r="D28" s="115"/>
    </row>
    <row r="29" ht="16.5" customHeight="1" spans="1:4">
      <c r="A29" s="198"/>
      <c r="B29" s="115"/>
      <c r="C29" s="26" t="s">
        <v>40</v>
      </c>
      <c r="D29" s="115"/>
    </row>
    <row r="30" ht="17.25" customHeight="1" spans="1:4">
      <c r="A30" s="198"/>
      <c r="B30" s="115"/>
      <c r="C30" s="26" t="s">
        <v>41</v>
      </c>
      <c r="D30" s="115"/>
    </row>
    <row r="31" ht="17.25" customHeight="1" spans="1:4">
      <c r="A31" s="198"/>
      <c r="B31" s="115"/>
      <c r="C31" s="71" t="s">
        <v>42</v>
      </c>
      <c r="D31" s="115"/>
    </row>
    <row r="32" ht="16.5" customHeight="1" spans="1:4">
      <c r="A32" s="198" t="s">
        <v>43</v>
      </c>
      <c r="B32" s="115">
        <v>22761177.24</v>
      </c>
      <c r="C32" s="198" t="s">
        <v>44</v>
      </c>
      <c r="D32" s="115">
        <v>22761177.24</v>
      </c>
    </row>
    <row r="33" ht="16.5" customHeight="1" spans="1:4">
      <c r="A33" s="26" t="s">
        <v>45</v>
      </c>
      <c r="B33" s="115"/>
      <c r="C33" s="26" t="s">
        <v>46</v>
      </c>
      <c r="D33" s="115"/>
    </row>
    <row r="34" ht="16.5" customHeight="1" spans="1:4">
      <c r="A34" s="71" t="s">
        <v>47</v>
      </c>
      <c r="B34" s="115"/>
      <c r="C34" s="71" t="s">
        <v>47</v>
      </c>
      <c r="D34" s="115"/>
    </row>
    <row r="35" ht="16.5" customHeight="1" spans="1:4">
      <c r="A35" s="71" t="s">
        <v>48</v>
      </c>
      <c r="B35" s="115"/>
      <c r="C35" s="71" t="s">
        <v>49</v>
      </c>
      <c r="D35" s="115"/>
    </row>
    <row r="36" ht="16.5" customHeight="1" spans="1:4">
      <c r="A36" s="199" t="s">
        <v>50</v>
      </c>
      <c r="B36" s="115">
        <v>22761177.24</v>
      </c>
      <c r="C36" s="199" t="s">
        <v>51</v>
      </c>
      <c r="D36" s="115">
        <v>22761177.24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H37" sqref="H37"/>
    </sheetView>
  </sheetViews>
  <sheetFormatPr defaultColWidth="7.11666666666667" defaultRowHeight="14.25" customHeight="1" outlineLevelCol="5"/>
  <cols>
    <col min="1" max="1" width="24.9916666666667" customWidth="1"/>
    <col min="2" max="2" width="16.1166666666667" customWidth="1"/>
    <col min="3" max="3" width="24.9916666666667" customWidth="1"/>
    <col min="4" max="4" width="21.5583333333333" customWidth="1"/>
    <col min="5" max="6" width="28.5583333333333" customWidth="1"/>
  </cols>
  <sheetData>
    <row r="1" ht="12" customHeight="1" spans="1:6">
      <c r="A1" s="152">
        <v>1</v>
      </c>
      <c r="B1" s="153">
        <v>0</v>
      </c>
      <c r="C1" s="152">
        <v>1</v>
      </c>
      <c r="D1" s="154"/>
      <c r="E1" s="154"/>
      <c r="F1" s="145" t="s">
        <v>327</v>
      </c>
    </row>
    <row r="2" ht="42" customHeight="1" spans="1:6">
      <c r="A2" s="155" t="str">
        <f>"2026"&amp;"年部门政府性基金预算支出预算表"</f>
        <v>2026年部门政府性基金预算支出预算表</v>
      </c>
      <c r="B2" s="155" t="s">
        <v>328</v>
      </c>
      <c r="C2" s="156"/>
      <c r="D2" s="157"/>
      <c r="E2" s="157"/>
      <c r="F2" s="157"/>
    </row>
    <row r="3" ht="13.5" customHeight="1" spans="1:6">
      <c r="A3" s="46" t="str">
        <f>"单位名称："&amp;"昆明市东川区阿旺中学"</f>
        <v>单位名称：昆明市东川区阿旺中学</v>
      </c>
      <c r="B3" s="46" t="s">
        <v>329</v>
      </c>
      <c r="C3" s="152"/>
      <c r="D3" s="154"/>
      <c r="E3" s="154"/>
      <c r="F3" s="145" t="s">
        <v>1</v>
      </c>
    </row>
    <row r="4" ht="19.5" customHeight="1" spans="1:6">
      <c r="A4" s="158" t="s">
        <v>186</v>
      </c>
      <c r="B4" s="159" t="s">
        <v>72</v>
      </c>
      <c r="C4" s="158" t="s">
        <v>73</v>
      </c>
      <c r="D4" s="13" t="s">
        <v>330</v>
      </c>
      <c r="E4" s="14"/>
      <c r="F4" s="15"/>
    </row>
    <row r="5" ht="18.75" customHeight="1" spans="1:6">
      <c r="A5" s="160"/>
      <c r="B5" s="161"/>
      <c r="C5" s="160"/>
      <c r="D5" s="54" t="s">
        <v>55</v>
      </c>
      <c r="E5" s="13" t="s">
        <v>75</v>
      </c>
      <c r="F5" s="54" t="s">
        <v>76</v>
      </c>
    </row>
    <row r="6" ht="18.75" customHeight="1" spans="1:6">
      <c r="A6" s="102">
        <v>1</v>
      </c>
      <c r="B6" s="162" t="s">
        <v>83</v>
      </c>
      <c r="C6" s="102">
        <v>3</v>
      </c>
      <c r="D6" s="17">
        <v>4</v>
      </c>
      <c r="E6" s="17">
        <v>5</v>
      </c>
      <c r="F6" s="17">
        <v>6</v>
      </c>
    </row>
    <row r="7" ht="21" customHeight="1" spans="1:6">
      <c r="A7" s="59"/>
      <c r="B7" s="59"/>
      <c r="C7" s="59"/>
      <c r="D7" s="115"/>
      <c r="E7" s="115"/>
      <c r="F7" s="115"/>
    </row>
    <row r="8" ht="21" customHeight="1" spans="1:6">
      <c r="A8" s="59"/>
      <c r="B8" s="59"/>
      <c r="C8" s="59"/>
      <c r="D8" s="115"/>
      <c r="E8" s="115"/>
      <c r="F8" s="115"/>
    </row>
    <row r="9" ht="18.75" customHeight="1" spans="1:6">
      <c r="A9" s="163" t="s">
        <v>175</v>
      </c>
      <c r="B9" s="163" t="s">
        <v>175</v>
      </c>
      <c r="C9" s="164" t="s">
        <v>175</v>
      </c>
      <c r="D9" s="115"/>
      <c r="E9" s="115"/>
      <c r="F9" s="115"/>
    </row>
    <row r="10" customHeight="1" spans="1:6">
      <c r="A10" t="s">
        <v>331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22" sqref="C22"/>
    </sheetView>
  </sheetViews>
  <sheetFormatPr defaultColWidth="7.11666666666667" defaultRowHeight="14.25" customHeight="1"/>
  <cols>
    <col min="1" max="2" width="25.3333333333333" customWidth="1"/>
    <col min="3" max="3" width="31.9916666666667" customWidth="1"/>
    <col min="4" max="4" width="16.8833333333333" customWidth="1"/>
    <col min="5" max="5" width="27.4416666666667" customWidth="1"/>
    <col min="6" max="6" width="5.99166666666667" customWidth="1"/>
    <col min="7" max="7" width="8.66666666666667" customWidth="1"/>
    <col min="8" max="8" width="10.3333333333333" customWidth="1"/>
    <col min="9" max="18" width="15.5583333333333" customWidth="1"/>
    <col min="19" max="19" width="15.4416666666667" customWidth="1"/>
  </cols>
  <sheetData>
    <row r="1" ht="15.75" customHeight="1" spans="1:19">
      <c r="B1" s="116"/>
      <c r="C1" s="116"/>
      <c r="R1" s="44"/>
      <c r="S1" s="44" t="s">
        <v>332</v>
      </c>
    </row>
    <row r="2" ht="41.25" customHeight="1" spans="1:19">
      <c r="A2" s="106" t="str">
        <f>"2026"&amp;"年部门政府采购预算表"</f>
        <v>2026年部门政府采购预算表</v>
      </c>
      <c r="B2" s="101"/>
      <c r="C2" s="101"/>
      <c r="D2" s="45"/>
      <c r="E2" s="45"/>
      <c r="F2" s="45"/>
      <c r="G2" s="45"/>
      <c r="H2" s="45"/>
      <c r="I2" s="45"/>
      <c r="J2" s="45"/>
      <c r="K2" s="45"/>
      <c r="L2" s="45"/>
      <c r="M2" s="101"/>
      <c r="N2" s="45"/>
      <c r="O2" s="45"/>
      <c r="P2" s="101"/>
      <c r="Q2" s="45"/>
      <c r="R2" s="101"/>
      <c r="S2" s="101"/>
    </row>
    <row r="3" ht="18.75" customHeight="1" spans="1:19">
      <c r="A3" s="144" t="str">
        <f>"单位名称："&amp;"昆明市东川区阿旺中学"</f>
        <v>单位名称：昆明市东川区阿旺中学</v>
      </c>
      <c r="B3" s="121"/>
      <c r="C3" s="121"/>
      <c r="D3" s="48"/>
      <c r="E3" s="48"/>
      <c r="F3" s="48"/>
      <c r="G3" s="48"/>
      <c r="H3" s="48"/>
      <c r="I3" s="48"/>
      <c r="J3" s="48"/>
      <c r="K3" s="48"/>
      <c r="L3" s="48"/>
      <c r="R3" s="49"/>
      <c r="S3" s="145" t="s">
        <v>1</v>
      </c>
    </row>
    <row r="4" ht="15.75" customHeight="1" spans="1:19">
      <c r="A4" s="51" t="s">
        <v>185</v>
      </c>
      <c r="B4" s="123" t="s">
        <v>186</v>
      </c>
      <c r="C4" s="123" t="s">
        <v>333</v>
      </c>
      <c r="D4" s="124" t="s">
        <v>334</v>
      </c>
      <c r="E4" s="124" t="s">
        <v>335</v>
      </c>
      <c r="F4" s="124" t="s">
        <v>336</v>
      </c>
      <c r="G4" s="124" t="s">
        <v>337</v>
      </c>
      <c r="H4" s="124" t="s">
        <v>338</v>
      </c>
      <c r="I4" s="125" t="s">
        <v>193</v>
      </c>
      <c r="J4" s="125"/>
      <c r="K4" s="125"/>
      <c r="L4" s="125"/>
      <c r="M4" s="126"/>
      <c r="N4" s="125"/>
      <c r="O4" s="125"/>
      <c r="P4" s="127"/>
      <c r="Q4" s="125"/>
      <c r="R4" s="126"/>
      <c r="S4" s="111"/>
    </row>
    <row r="5" ht="17.25" customHeight="1" spans="1:19">
      <c r="A5" s="53"/>
      <c r="B5" s="128"/>
      <c r="C5" s="128"/>
      <c r="D5" s="129"/>
      <c r="E5" s="129"/>
      <c r="F5" s="129"/>
      <c r="G5" s="129"/>
      <c r="H5" s="129"/>
      <c r="I5" s="129" t="s">
        <v>55</v>
      </c>
      <c r="J5" s="129" t="s">
        <v>58</v>
      </c>
      <c r="K5" s="129" t="s">
        <v>339</v>
      </c>
      <c r="L5" s="129" t="s">
        <v>340</v>
      </c>
      <c r="M5" s="130" t="s">
        <v>341</v>
      </c>
      <c r="N5" s="131" t="s">
        <v>342</v>
      </c>
      <c r="O5" s="131"/>
      <c r="P5" s="132"/>
      <c r="Q5" s="131"/>
      <c r="R5" s="133"/>
      <c r="S5" s="134"/>
    </row>
    <row r="6" ht="54" customHeight="1" spans="1:19">
      <c r="A6" s="56"/>
      <c r="B6" s="134"/>
      <c r="C6" s="134"/>
      <c r="D6" s="135"/>
      <c r="E6" s="135"/>
      <c r="F6" s="135"/>
      <c r="G6" s="135"/>
      <c r="H6" s="135"/>
      <c r="I6" s="135"/>
      <c r="J6" s="135" t="s">
        <v>57</v>
      </c>
      <c r="K6" s="135"/>
      <c r="L6" s="135"/>
      <c r="M6" s="136"/>
      <c r="N6" s="135" t="s">
        <v>57</v>
      </c>
      <c r="O6" s="135" t="s">
        <v>64</v>
      </c>
      <c r="P6" s="134" t="s">
        <v>65</v>
      </c>
      <c r="Q6" s="135" t="s">
        <v>66</v>
      </c>
      <c r="R6" s="136" t="s">
        <v>67</v>
      </c>
      <c r="S6" s="134" t="s">
        <v>68</v>
      </c>
    </row>
    <row r="7" ht="18" customHeight="1" spans="1:19">
      <c r="A7" s="146">
        <v>1</v>
      </c>
      <c r="B7" s="146" t="s">
        <v>83</v>
      </c>
      <c r="C7" s="147">
        <v>3</v>
      </c>
      <c r="D7" s="147">
        <v>4</v>
      </c>
      <c r="E7" s="146">
        <v>5</v>
      </c>
      <c r="F7" s="146">
        <v>6</v>
      </c>
      <c r="G7" s="146">
        <v>7</v>
      </c>
      <c r="H7" s="146">
        <v>8</v>
      </c>
      <c r="I7" s="146">
        <v>9</v>
      </c>
      <c r="J7" s="146">
        <v>10</v>
      </c>
      <c r="K7" s="146">
        <v>11</v>
      </c>
      <c r="L7" s="146">
        <v>12</v>
      </c>
      <c r="M7" s="146">
        <v>13</v>
      </c>
      <c r="N7" s="146">
        <v>14</v>
      </c>
      <c r="O7" s="146">
        <v>15</v>
      </c>
      <c r="P7" s="146">
        <v>16</v>
      </c>
      <c r="Q7" s="146">
        <v>17</v>
      </c>
      <c r="R7" s="146">
        <v>18</v>
      </c>
      <c r="S7" s="146">
        <v>19</v>
      </c>
    </row>
    <row r="8" ht="21" customHeight="1" spans="1:19">
      <c r="A8" s="137"/>
      <c r="B8" s="138"/>
      <c r="C8" s="138"/>
      <c r="D8" s="139"/>
      <c r="E8" s="139"/>
      <c r="F8" s="139"/>
      <c r="G8" s="148"/>
      <c r="H8" s="115"/>
      <c r="I8" s="115"/>
      <c r="J8" s="115"/>
      <c r="K8" s="115"/>
      <c r="L8" s="115"/>
      <c r="M8" s="115"/>
      <c r="N8" s="115"/>
      <c r="O8" s="115"/>
      <c r="P8" s="115"/>
      <c r="Q8" s="115"/>
      <c r="R8" s="115"/>
      <c r="S8" s="115"/>
    </row>
    <row r="9" ht="21" customHeight="1" spans="1:19">
      <c r="A9" s="140" t="s">
        <v>175</v>
      </c>
      <c r="B9" s="141"/>
      <c r="C9" s="141"/>
      <c r="D9" s="142"/>
      <c r="E9" s="142"/>
      <c r="F9" s="142"/>
      <c r="G9" s="149"/>
      <c r="H9" s="115"/>
      <c r="I9" s="115"/>
      <c r="J9" s="115"/>
      <c r="K9" s="115"/>
      <c r="L9" s="115"/>
      <c r="M9" s="115"/>
      <c r="N9" s="115"/>
      <c r="O9" s="115"/>
      <c r="P9" s="115"/>
      <c r="Q9" s="115"/>
      <c r="R9" s="115"/>
      <c r="S9" s="115"/>
    </row>
    <row r="10" ht="21" customHeight="1" spans="1:19">
      <c r="A10" s="144" t="s">
        <v>343</v>
      </c>
      <c r="B10" s="46"/>
      <c r="C10" s="46"/>
      <c r="D10" s="144"/>
      <c r="E10" s="144"/>
      <c r="F10" s="144"/>
      <c r="G10" s="150"/>
      <c r="H10" s="151"/>
      <c r="I10" s="151"/>
      <c r="J10" s="151"/>
      <c r="K10" s="151"/>
      <c r="L10" s="151"/>
      <c r="M10" s="151"/>
      <c r="N10" s="151"/>
      <c r="O10" s="151"/>
      <c r="P10" s="151"/>
      <c r="Q10" s="151"/>
      <c r="R10" s="151"/>
      <c r="S10" s="151"/>
    </row>
    <row r="11" customHeight="1" spans="1:19">
      <c r="A11" t="s">
        <v>344</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6" sqref="B16"/>
    </sheetView>
  </sheetViews>
  <sheetFormatPr defaultColWidth="7.11666666666667" defaultRowHeight="14.25" customHeight="1"/>
  <cols>
    <col min="1" max="5" width="30.4416666666667" customWidth="1"/>
    <col min="6" max="6" width="21.4416666666667" customWidth="1"/>
    <col min="7" max="7" width="22.225" customWidth="1"/>
    <col min="8" max="8" width="21.8833333333333" customWidth="1"/>
    <col min="9" max="9" width="30.4416666666667" customWidth="1"/>
    <col min="10" max="18" width="15.8833333333333" customWidth="1"/>
    <col min="19" max="20" width="15.775" customWidth="1"/>
  </cols>
  <sheetData>
    <row r="1" ht="16.5" customHeight="1" spans="1:20">
      <c r="A1" s="110"/>
      <c r="B1" s="116"/>
      <c r="C1" s="116"/>
      <c r="D1" s="116"/>
      <c r="E1" s="116"/>
      <c r="F1" s="116"/>
      <c r="G1" s="116"/>
      <c r="H1" s="110"/>
      <c r="I1" s="110"/>
      <c r="J1" s="110"/>
      <c r="K1" s="110"/>
      <c r="L1" s="110"/>
      <c r="M1" s="110"/>
      <c r="N1" s="117"/>
      <c r="O1" s="110"/>
      <c r="P1" s="110"/>
      <c r="Q1" s="116"/>
      <c r="R1" s="110"/>
      <c r="S1" s="118"/>
      <c r="T1" s="118" t="s">
        <v>345</v>
      </c>
    </row>
    <row r="2" ht="41.25" customHeight="1" spans="1:20">
      <c r="A2" s="106" t="str">
        <f>"2026"&amp;"年部门政府购买服务预算表"</f>
        <v>2026年部门政府购买服务预算表</v>
      </c>
      <c r="B2" s="101"/>
      <c r="C2" s="101"/>
      <c r="D2" s="101"/>
      <c r="E2" s="101"/>
      <c r="F2" s="101"/>
      <c r="G2" s="101"/>
      <c r="H2" s="119"/>
      <c r="I2" s="119"/>
      <c r="J2" s="119"/>
      <c r="K2" s="119"/>
      <c r="L2" s="119"/>
      <c r="M2" s="119"/>
      <c r="N2" s="120"/>
      <c r="O2" s="119"/>
      <c r="P2" s="119"/>
      <c r="Q2" s="101"/>
      <c r="R2" s="119"/>
      <c r="S2" s="120"/>
      <c r="T2" s="101"/>
    </row>
    <row r="3" ht="22.5" customHeight="1" spans="1:20">
      <c r="A3" s="107" t="str">
        <f>"单位名称："&amp;"昆明市东川区阿旺中学"</f>
        <v>单位名称：昆明市东川区阿旺中学</v>
      </c>
      <c r="B3" s="121"/>
      <c r="C3" s="121"/>
      <c r="D3" s="121"/>
      <c r="E3" s="121"/>
      <c r="F3" s="121"/>
      <c r="G3" s="121"/>
      <c r="H3" s="108"/>
      <c r="I3" s="108"/>
      <c r="J3" s="108"/>
      <c r="K3" s="108"/>
      <c r="L3" s="108"/>
      <c r="M3" s="108"/>
      <c r="N3" s="117"/>
      <c r="O3" s="110"/>
      <c r="P3" s="110"/>
      <c r="Q3" s="116"/>
      <c r="R3" s="110"/>
      <c r="S3" s="122"/>
      <c r="T3" s="118" t="s">
        <v>1</v>
      </c>
    </row>
    <row r="4" ht="24" customHeight="1" spans="1:20">
      <c r="A4" s="51" t="s">
        <v>185</v>
      </c>
      <c r="B4" s="123" t="s">
        <v>186</v>
      </c>
      <c r="C4" s="123" t="s">
        <v>333</v>
      </c>
      <c r="D4" s="123" t="s">
        <v>346</v>
      </c>
      <c r="E4" s="123" t="s">
        <v>347</v>
      </c>
      <c r="F4" s="123" t="s">
        <v>348</v>
      </c>
      <c r="G4" s="123" t="s">
        <v>349</v>
      </c>
      <c r="H4" s="124" t="s">
        <v>350</v>
      </c>
      <c r="I4" s="124" t="s">
        <v>351</v>
      </c>
      <c r="J4" s="125" t="s">
        <v>193</v>
      </c>
      <c r="K4" s="125"/>
      <c r="L4" s="125"/>
      <c r="M4" s="125"/>
      <c r="N4" s="126"/>
      <c r="O4" s="125"/>
      <c r="P4" s="125"/>
      <c r="Q4" s="127"/>
      <c r="R4" s="125"/>
      <c r="S4" s="126"/>
      <c r="T4" s="111"/>
    </row>
    <row r="5" ht="24" customHeight="1" spans="1:20">
      <c r="A5" s="53"/>
      <c r="B5" s="128"/>
      <c r="C5" s="128"/>
      <c r="D5" s="128"/>
      <c r="E5" s="128"/>
      <c r="F5" s="128"/>
      <c r="G5" s="128"/>
      <c r="H5" s="129"/>
      <c r="I5" s="129"/>
      <c r="J5" s="129" t="s">
        <v>55</v>
      </c>
      <c r="K5" s="129" t="s">
        <v>58</v>
      </c>
      <c r="L5" s="129" t="s">
        <v>339</v>
      </c>
      <c r="M5" s="129" t="s">
        <v>340</v>
      </c>
      <c r="N5" s="130" t="s">
        <v>341</v>
      </c>
      <c r="O5" s="131" t="s">
        <v>342</v>
      </c>
      <c r="P5" s="131"/>
      <c r="Q5" s="132"/>
      <c r="R5" s="131"/>
      <c r="S5" s="133"/>
      <c r="T5" s="134"/>
    </row>
    <row r="6" ht="54" customHeight="1" spans="1:20">
      <c r="A6" s="56"/>
      <c r="B6" s="134"/>
      <c r="C6" s="134"/>
      <c r="D6" s="134"/>
      <c r="E6" s="134"/>
      <c r="F6" s="134"/>
      <c r="G6" s="134"/>
      <c r="H6" s="135"/>
      <c r="I6" s="135"/>
      <c r="J6" s="135"/>
      <c r="K6" s="135" t="s">
        <v>57</v>
      </c>
      <c r="L6" s="135"/>
      <c r="M6" s="135"/>
      <c r="N6" s="136"/>
      <c r="O6" s="135" t="s">
        <v>57</v>
      </c>
      <c r="P6" s="135" t="s">
        <v>64</v>
      </c>
      <c r="Q6" s="134" t="s">
        <v>65</v>
      </c>
      <c r="R6" s="135" t="s">
        <v>66</v>
      </c>
      <c r="S6" s="136" t="s">
        <v>67</v>
      </c>
      <c r="T6" s="134" t="s">
        <v>68</v>
      </c>
    </row>
    <row r="7" ht="17.25" customHeight="1" spans="1:20">
      <c r="A7" s="57">
        <v>1</v>
      </c>
      <c r="B7" s="134">
        <v>2</v>
      </c>
      <c r="C7" s="57">
        <v>3</v>
      </c>
      <c r="D7" s="57">
        <v>4</v>
      </c>
      <c r="E7" s="134">
        <v>5</v>
      </c>
      <c r="F7" s="57">
        <v>6</v>
      </c>
      <c r="G7" s="57">
        <v>7</v>
      </c>
      <c r="H7" s="134">
        <v>8</v>
      </c>
      <c r="I7" s="57">
        <v>9</v>
      </c>
      <c r="J7" s="57">
        <v>10</v>
      </c>
      <c r="K7" s="134">
        <v>11</v>
      </c>
      <c r="L7" s="57">
        <v>12</v>
      </c>
      <c r="M7" s="57">
        <v>13</v>
      </c>
      <c r="N7" s="134">
        <v>14</v>
      </c>
      <c r="O7" s="57">
        <v>15</v>
      </c>
      <c r="P7" s="57">
        <v>16</v>
      </c>
      <c r="Q7" s="134">
        <v>17</v>
      </c>
      <c r="R7" s="57">
        <v>18</v>
      </c>
      <c r="S7" s="57">
        <v>19</v>
      </c>
      <c r="T7" s="57">
        <v>20</v>
      </c>
    </row>
    <row r="8" ht="21" customHeight="1" spans="1:20">
      <c r="A8" s="137"/>
      <c r="B8" s="138"/>
      <c r="C8" s="138"/>
      <c r="D8" s="138"/>
      <c r="E8" s="138"/>
      <c r="F8" s="138"/>
      <c r="G8" s="138"/>
      <c r="H8" s="139"/>
      <c r="I8" s="139"/>
      <c r="J8" s="115"/>
      <c r="K8" s="115"/>
      <c r="L8" s="115"/>
      <c r="M8" s="115"/>
      <c r="N8" s="115"/>
      <c r="O8" s="115"/>
      <c r="P8" s="115"/>
      <c r="Q8" s="115"/>
      <c r="R8" s="115"/>
      <c r="S8" s="115"/>
      <c r="T8" s="115"/>
    </row>
    <row r="9" ht="21" customHeight="1" spans="1:20">
      <c r="A9" s="140" t="s">
        <v>175</v>
      </c>
      <c r="B9" s="141"/>
      <c r="C9" s="141"/>
      <c r="D9" s="141"/>
      <c r="E9" s="141"/>
      <c r="F9" s="141"/>
      <c r="G9" s="141"/>
      <c r="H9" s="142"/>
      <c r="I9" s="143"/>
      <c r="J9" s="115"/>
      <c r="K9" s="115"/>
      <c r="L9" s="115"/>
      <c r="M9" s="115"/>
      <c r="N9" s="115"/>
      <c r="O9" s="115"/>
      <c r="P9" s="115"/>
      <c r="Q9" s="115"/>
      <c r="R9" s="115"/>
      <c r="S9" s="115"/>
      <c r="T9" s="115"/>
    </row>
    <row r="10" customHeight="1" spans="1:20">
      <c r="A10" t="s">
        <v>352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topLeftCell="A5" workbookViewId="0">
      <selection activeCell="D18" sqref="D18"/>
    </sheetView>
  </sheetViews>
  <sheetFormatPr defaultColWidth="7.11666666666667" defaultRowHeight="14.25" customHeight="1"/>
  <cols>
    <col min="1" max="1" width="29.3333333333333" customWidth="1"/>
    <col min="2" max="13" width="15.5583333333333" customWidth="1"/>
  </cols>
  <sheetData>
    <row r="1" ht="17.25" customHeight="1" spans="1:13">
      <c r="D1" s="105"/>
      <c r="M1" s="44" t="s">
        <v>353</v>
      </c>
    </row>
    <row r="2" ht="41.25" customHeight="1" spans="1:13">
      <c r="A2" s="106" t="str">
        <f>"2026"&amp;"年对下转移支付预算表"</f>
        <v>2026年对下转移支付预算表</v>
      </c>
      <c r="B2" s="45"/>
      <c r="C2" s="45"/>
      <c r="D2" s="45"/>
      <c r="E2" s="45"/>
      <c r="F2" s="45"/>
      <c r="G2" s="45"/>
      <c r="H2" s="45"/>
      <c r="I2" s="45"/>
      <c r="J2" s="45"/>
      <c r="K2" s="45"/>
      <c r="L2" s="45"/>
      <c r="M2" s="101"/>
    </row>
    <row r="3" ht="18" customHeight="1" spans="1:13">
      <c r="A3" s="107" t="str">
        <f>"单位名称："&amp;"昆明市东川区阿旺中学"</f>
        <v>单位名称：昆明市东川区阿旺中学</v>
      </c>
      <c r="B3" s="108"/>
      <c r="C3" s="108"/>
      <c r="D3" s="109"/>
      <c r="E3" s="110"/>
      <c r="F3" s="110"/>
      <c r="G3" s="110"/>
      <c r="H3" s="110"/>
      <c r="I3" s="110"/>
      <c r="M3" s="49" t="s">
        <v>1</v>
      </c>
    </row>
    <row r="4" ht="19.5" customHeight="1" spans="1:13">
      <c r="A4" s="66" t="s">
        <v>354</v>
      </c>
      <c r="B4" s="13" t="s">
        <v>193</v>
      </c>
      <c r="C4" s="14"/>
      <c r="D4" s="14"/>
      <c r="E4" s="13" t="s">
        <v>355</v>
      </c>
      <c r="F4" s="14"/>
      <c r="G4" s="14"/>
      <c r="H4" s="14"/>
      <c r="I4" s="14"/>
      <c r="J4" s="14"/>
      <c r="K4" s="14"/>
      <c r="L4" s="14"/>
      <c r="M4" s="111"/>
    </row>
    <row r="5" ht="40.5" customHeight="1" spans="1:13">
      <c r="A5" s="57"/>
      <c r="B5" s="67" t="s">
        <v>55</v>
      </c>
      <c r="C5" s="51" t="s">
        <v>58</v>
      </c>
      <c r="D5" s="112" t="s">
        <v>339</v>
      </c>
      <c r="E5" s="86"/>
      <c r="F5" s="86"/>
      <c r="G5" s="86"/>
      <c r="H5" s="86"/>
      <c r="I5" s="86"/>
      <c r="J5" s="86"/>
      <c r="K5" s="86"/>
      <c r="L5" s="86"/>
      <c r="M5" s="113"/>
    </row>
    <row r="6" ht="19.5" customHeight="1" spans="1:13">
      <c r="A6" s="58">
        <v>1</v>
      </c>
      <c r="B6" s="58">
        <v>2</v>
      </c>
      <c r="C6" s="58">
        <v>3</v>
      </c>
      <c r="D6" s="114">
        <v>4</v>
      </c>
      <c r="E6" s="68">
        <v>5</v>
      </c>
      <c r="F6" s="58">
        <v>6</v>
      </c>
      <c r="G6" s="58">
        <v>7</v>
      </c>
      <c r="H6" s="114">
        <v>8</v>
      </c>
      <c r="I6" s="58">
        <v>9</v>
      </c>
      <c r="J6" s="58">
        <v>10</v>
      </c>
      <c r="K6" s="58">
        <v>11</v>
      </c>
      <c r="L6" s="58">
        <v>13</v>
      </c>
      <c r="M6" s="68">
        <v>24</v>
      </c>
    </row>
    <row r="7" ht="19.5" customHeight="1" spans="1:13">
      <c r="A7" s="22"/>
      <c r="B7" s="115"/>
      <c r="C7" s="115"/>
      <c r="D7" s="115"/>
      <c r="E7" s="115"/>
      <c r="F7" s="115"/>
      <c r="G7" s="115"/>
      <c r="H7" s="115"/>
      <c r="I7" s="115"/>
      <c r="J7" s="115"/>
      <c r="K7" s="115"/>
      <c r="L7" s="115"/>
      <c r="M7" s="115"/>
    </row>
    <row r="8" ht="19.5" customHeight="1" spans="1:13">
      <c r="A8" s="103"/>
      <c r="B8" s="115"/>
      <c r="C8" s="115"/>
      <c r="D8" s="115"/>
      <c r="E8" s="115"/>
      <c r="F8" s="115"/>
      <c r="G8" s="115"/>
      <c r="H8" s="115"/>
      <c r="I8" s="115"/>
      <c r="J8" s="115"/>
      <c r="K8" s="115"/>
      <c r="L8" s="115"/>
      <c r="M8" s="115"/>
    </row>
    <row r="9" customHeight="1" spans="1:13">
      <c r="A9" t="s">
        <v>356</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8" sqref="B18"/>
    </sheetView>
  </sheetViews>
  <sheetFormatPr defaultColWidth="7.11666666666667" defaultRowHeight="12" customHeight="1" outlineLevelRow="7"/>
  <cols>
    <col min="1" max="1" width="26.6666666666667" customWidth="1"/>
    <col min="2" max="2" width="22.5583333333333" customWidth="1"/>
    <col min="3" max="5" width="18.3333333333333" customWidth="1"/>
    <col min="6" max="6" width="8.775" customWidth="1"/>
    <col min="7" max="7" width="19.5583333333333" customWidth="1"/>
    <col min="8" max="8" width="12.1166666666667" customWidth="1"/>
    <col min="9" max="9" width="10.4416666666667" customWidth="1"/>
    <col min="10" max="10" width="14.6666666666667" customWidth="1"/>
  </cols>
  <sheetData>
    <row r="1" ht="16.5" customHeight="1" spans="1:10">
      <c r="J1" s="44" t="s">
        <v>357</v>
      </c>
    </row>
    <row r="2" ht="41.25" customHeight="1" spans="1:10">
      <c r="A2" s="100" t="str">
        <f>"2026"&amp;"年对下转移支付绩效目标表"</f>
        <v>2026年对下转移支付绩效目标表</v>
      </c>
      <c r="B2" s="45"/>
      <c r="C2" s="45"/>
      <c r="D2" s="45"/>
      <c r="E2" s="45"/>
      <c r="F2" s="101"/>
      <c r="G2" s="45"/>
      <c r="H2" s="101"/>
      <c r="I2" s="101"/>
      <c r="J2" s="45"/>
    </row>
    <row r="3" ht="17.25" customHeight="1" spans="1:10">
      <c r="A3" s="46" t="str">
        <f>"单位名称："&amp;"昆明市东川区阿旺中学"</f>
        <v>单位名称：昆明市东川区阿旺中学</v>
      </c>
    </row>
    <row r="4" ht="44.25" customHeight="1" spans="1:10">
      <c r="A4" s="21" t="s">
        <v>354</v>
      </c>
      <c r="B4" s="21" t="s">
        <v>266</v>
      </c>
      <c r="C4" s="21" t="s">
        <v>267</v>
      </c>
      <c r="D4" s="21" t="s">
        <v>268</v>
      </c>
      <c r="E4" s="21" t="s">
        <v>269</v>
      </c>
      <c r="F4" s="102" t="s">
        <v>270</v>
      </c>
      <c r="G4" s="21" t="s">
        <v>271</v>
      </c>
      <c r="H4" s="102" t="s">
        <v>272</v>
      </c>
      <c r="I4" s="102" t="s">
        <v>273</v>
      </c>
      <c r="J4" s="21" t="s">
        <v>274</v>
      </c>
    </row>
    <row r="5" ht="14.25" customHeight="1" spans="1:10">
      <c r="A5" s="21">
        <v>1</v>
      </c>
      <c r="B5" s="21">
        <v>2</v>
      </c>
      <c r="C5" s="21">
        <v>3</v>
      </c>
      <c r="D5" s="21">
        <v>4</v>
      </c>
      <c r="E5" s="21">
        <v>5</v>
      </c>
      <c r="F5" s="102">
        <v>6</v>
      </c>
      <c r="G5" s="21">
        <v>7</v>
      </c>
      <c r="H5" s="102">
        <v>8</v>
      </c>
      <c r="I5" s="102">
        <v>9</v>
      </c>
      <c r="J5" s="21">
        <v>10</v>
      </c>
    </row>
    <row r="6" ht="42" customHeight="1" spans="1:10">
      <c r="A6" s="22"/>
      <c r="B6" s="103"/>
      <c r="C6" s="103"/>
      <c r="D6" s="103"/>
      <c r="E6" s="92"/>
      <c r="F6" s="104"/>
      <c r="G6" s="92"/>
      <c r="H6" s="104"/>
      <c r="I6" s="104"/>
      <c r="J6" s="92"/>
    </row>
    <row r="7" ht="42" customHeight="1" spans="1:10">
      <c r="A7" s="22"/>
      <c r="B7" s="59"/>
      <c r="C7" s="59"/>
      <c r="D7" s="59"/>
      <c r="E7" s="22"/>
      <c r="F7" s="59"/>
      <c r="G7" s="22"/>
      <c r="H7" s="59"/>
      <c r="I7" s="59"/>
      <c r="J7" s="22"/>
    </row>
    <row r="8" customHeight="1" spans="1:10">
      <c r="A8" t="s">
        <v>358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18" sqref="D18"/>
    </sheetView>
  </sheetViews>
  <sheetFormatPr defaultColWidth="8.11666666666667" defaultRowHeight="14.25" customHeight="1"/>
  <cols>
    <col min="1" max="3" width="26.225" customWidth="1"/>
    <col min="4" max="4" width="35.4416666666667" customWidth="1"/>
    <col min="5" max="5" width="21.4416666666667" customWidth="1"/>
    <col min="6" max="6" width="16.8833333333333" customWidth="1"/>
    <col min="7" max="9" width="20.4416666666667" customWidth="1"/>
  </cols>
  <sheetData>
    <row r="1" customHeight="1" spans="1:9">
      <c r="A1" s="75" t="s">
        <v>359</v>
      </c>
      <c r="B1" s="76"/>
      <c r="C1" s="76"/>
      <c r="D1" s="77"/>
      <c r="E1" s="77"/>
      <c r="F1" s="77"/>
      <c r="G1" s="76"/>
      <c r="H1" s="76"/>
      <c r="I1" s="77"/>
    </row>
    <row r="2" ht="41.25" customHeight="1" spans="1:9">
      <c r="A2" s="78" t="str">
        <f>"2026"&amp;"年新增资产配置预算表"</f>
        <v>2026年新增资产配置预算表</v>
      </c>
      <c r="B2" s="79"/>
      <c r="C2" s="79"/>
      <c r="D2" s="80"/>
      <c r="E2" s="80"/>
      <c r="F2" s="80"/>
      <c r="G2" s="79"/>
      <c r="H2" s="79"/>
      <c r="I2" s="80"/>
    </row>
    <row r="3" customHeight="1" spans="1:9">
      <c r="A3" s="81" t="str">
        <f>"单位名称："&amp;"昆明市东川区阿旺中学"</f>
        <v>单位名称：昆明市东川区阿旺中学</v>
      </c>
      <c r="B3" s="82"/>
      <c r="C3" s="82"/>
      <c r="D3" s="83"/>
      <c r="F3" s="80"/>
      <c r="G3" s="79"/>
      <c r="H3" s="79"/>
      <c r="I3" s="84" t="s">
        <v>1</v>
      </c>
    </row>
    <row r="4" ht="28.5" customHeight="1" spans="1:9">
      <c r="A4" s="85" t="s">
        <v>185</v>
      </c>
      <c r="B4" s="86" t="s">
        <v>186</v>
      </c>
      <c r="C4" s="87" t="s">
        <v>360</v>
      </c>
      <c r="D4" s="85" t="s">
        <v>361</v>
      </c>
      <c r="E4" s="85" t="s">
        <v>362</v>
      </c>
      <c r="F4" s="85" t="s">
        <v>363</v>
      </c>
      <c r="G4" s="86" t="s">
        <v>364</v>
      </c>
      <c r="H4" s="68"/>
      <c r="I4" s="85"/>
    </row>
    <row r="5" ht="21" customHeight="1" spans="1:9">
      <c r="A5" s="87"/>
      <c r="B5" s="88"/>
      <c r="C5" s="88"/>
      <c r="D5" s="89"/>
      <c r="E5" s="88"/>
      <c r="F5" s="88"/>
      <c r="G5" s="86" t="s">
        <v>337</v>
      </c>
      <c r="H5" s="86" t="s">
        <v>365</v>
      </c>
      <c r="I5" s="86" t="s">
        <v>366</v>
      </c>
    </row>
    <row r="6" ht="17.25" customHeight="1" spans="1:9">
      <c r="A6" s="90" t="s">
        <v>82</v>
      </c>
      <c r="B6" s="91" t="s">
        <v>83</v>
      </c>
      <c r="C6" s="90" t="s">
        <v>84</v>
      </c>
      <c r="D6" s="92" t="s">
        <v>85</v>
      </c>
      <c r="E6" s="90" t="s">
        <v>86</v>
      </c>
      <c r="F6" s="91" t="s">
        <v>87</v>
      </c>
      <c r="G6" s="93" t="s">
        <v>88</v>
      </c>
      <c r="H6" s="92" t="s">
        <v>89</v>
      </c>
      <c r="I6" s="92">
        <v>9</v>
      </c>
    </row>
    <row r="7" ht="19.5" customHeight="1" spans="1:9">
      <c r="A7" s="94"/>
      <c r="B7" s="71"/>
      <c r="C7" s="71"/>
      <c r="D7" s="22"/>
      <c r="E7" s="59"/>
      <c r="F7" s="93"/>
      <c r="G7" s="95"/>
      <c r="H7" s="96"/>
      <c r="I7" s="96"/>
    </row>
    <row r="8" ht="19.5" customHeight="1" spans="1:9">
      <c r="A8" s="25" t="s">
        <v>55</v>
      </c>
      <c r="B8" s="97"/>
      <c r="C8" s="97"/>
      <c r="D8" s="98"/>
      <c r="E8" s="99"/>
      <c r="F8" s="99"/>
      <c r="G8" s="95"/>
      <c r="H8" s="96"/>
      <c r="I8" s="96"/>
    </row>
    <row r="9" customHeight="1" spans="1:9">
      <c r="A9" t="s">
        <v>367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8" sqref="D18"/>
    </sheetView>
  </sheetViews>
  <sheetFormatPr defaultColWidth="7.11666666666667" defaultRowHeight="14.25" customHeight="1"/>
  <cols>
    <col min="1" max="1" width="14.9916666666667" customWidth="1"/>
    <col min="2" max="2" width="26.3333333333333" customWidth="1"/>
    <col min="3" max="3" width="18.5583333333333" customWidth="1"/>
    <col min="4" max="4" width="8.66666666666667" customWidth="1"/>
    <col min="5" max="5" width="13.775" customWidth="1"/>
    <col min="6" max="6" width="7.66666666666667" customWidth="1"/>
    <col min="7" max="7" width="13.775" customWidth="1"/>
    <col min="8" max="11" width="17.9916666666667" customWidth="1"/>
  </cols>
  <sheetData>
    <row r="1" customHeight="1" spans="1:11">
      <c r="D1" s="43"/>
      <c r="E1" s="43"/>
      <c r="F1" s="43"/>
      <c r="G1" s="43"/>
      <c r="K1" s="44" t="s">
        <v>368</v>
      </c>
    </row>
    <row r="2" ht="41.25" customHeight="1" spans="1:11">
      <c r="A2" s="45" t="str">
        <f>"2026"&amp;"年上级补助项目支出预算表"</f>
        <v>2026年上级补助项目支出预算表</v>
      </c>
      <c r="B2" s="45"/>
      <c r="C2" s="45"/>
      <c r="D2" s="45"/>
      <c r="E2" s="45"/>
      <c r="F2" s="45"/>
      <c r="G2" s="45"/>
      <c r="H2" s="45"/>
      <c r="I2" s="45"/>
      <c r="J2" s="45"/>
      <c r="K2" s="45"/>
    </row>
    <row r="3" ht="13.5" customHeight="1" spans="1:11">
      <c r="A3" s="46" t="str">
        <f>"单位名称："&amp;"昆明市东川区阿旺中学"</f>
        <v>单位名称：昆明市东川区阿旺中学</v>
      </c>
      <c r="B3" s="47"/>
      <c r="C3" s="47"/>
      <c r="D3" s="47"/>
      <c r="E3" s="47"/>
      <c r="F3" s="47"/>
      <c r="G3" s="47"/>
      <c r="H3" s="48"/>
      <c r="I3" s="48"/>
      <c r="J3" s="48"/>
      <c r="K3" s="49" t="s">
        <v>1</v>
      </c>
    </row>
    <row r="4" ht="21.75" customHeight="1" spans="1:11">
      <c r="A4" s="50" t="s">
        <v>247</v>
      </c>
      <c r="B4" s="50" t="s">
        <v>188</v>
      </c>
      <c r="C4" s="50" t="s">
        <v>248</v>
      </c>
      <c r="D4" s="51" t="s">
        <v>189</v>
      </c>
      <c r="E4" s="51" t="s">
        <v>190</v>
      </c>
      <c r="F4" s="51" t="s">
        <v>249</v>
      </c>
      <c r="G4" s="51" t="s">
        <v>250</v>
      </c>
      <c r="H4" s="66" t="s">
        <v>55</v>
      </c>
      <c r="I4" s="13" t="s">
        <v>369</v>
      </c>
      <c r="J4" s="14"/>
      <c r="K4" s="15"/>
    </row>
    <row r="5" ht="21.75" customHeight="1" spans="1:11">
      <c r="A5" s="52"/>
      <c r="B5" s="52"/>
      <c r="C5" s="52"/>
      <c r="D5" s="53"/>
      <c r="E5" s="53"/>
      <c r="F5" s="53"/>
      <c r="G5" s="53"/>
      <c r="H5" s="67"/>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68">
        <v>10</v>
      </c>
      <c r="K7" s="68">
        <v>11</v>
      </c>
    </row>
    <row r="8" ht="18.75" customHeight="1" spans="1:11">
      <c r="A8" s="22"/>
      <c r="B8" s="59"/>
      <c r="C8" s="22"/>
      <c r="D8" s="22"/>
      <c r="E8" s="22"/>
      <c r="F8" s="22"/>
      <c r="G8" s="22"/>
      <c r="H8" s="69"/>
      <c r="I8" s="70"/>
      <c r="J8" s="70"/>
      <c r="K8" s="69"/>
    </row>
    <row r="9" ht="18.75" customHeight="1" spans="1:11">
      <c r="A9" s="71"/>
      <c r="B9" s="59"/>
      <c r="C9" s="59"/>
      <c r="D9" s="59"/>
      <c r="E9" s="59"/>
      <c r="F9" s="59"/>
      <c r="G9" s="59"/>
      <c r="H9" s="61"/>
      <c r="I9" s="61"/>
      <c r="J9" s="61"/>
      <c r="K9" s="69"/>
    </row>
    <row r="10" ht="18.75" customHeight="1" spans="1:11">
      <c r="A10" s="72" t="s">
        <v>175</v>
      </c>
      <c r="B10" s="73"/>
      <c r="C10" s="73"/>
      <c r="D10" s="73"/>
      <c r="E10" s="73"/>
      <c r="F10" s="73"/>
      <c r="G10" s="74"/>
      <c r="H10" s="61"/>
      <c r="I10" s="61"/>
      <c r="J10" s="61"/>
      <c r="K10" s="69"/>
    </row>
    <row r="11" customHeight="1" spans="1:11">
      <c r="A11" t="s">
        <v>370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D21" sqref="D21"/>
    </sheetView>
  </sheetViews>
  <sheetFormatPr defaultColWidth="7.11666666666667" defaultRowHeight="14.25" customHeight="1" outlineLevelCol="6"/>
  <cols>
    <col min="1" max="1" width="27.4416666666667" customWidth="1"/>
    <col min="2" max="4" width="21.775" customWidth="1"/>
    <col min="5" max="7" width="18.5583333333333" customWidth="1"/>
  </cols>
  <sheetData>
    <row r="1" ht="13.5" customHeight="1" spans="1:7">
      <c r="D1" s="43"/>
      <c r="G1" s="44" t="s">
        <v>371</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"单位名称："&amp;"昆明市东川区阿旺中学"</f>
        <v>单位名称：昆明市东川区阿旺中学</v>
      </c>
      <c r="B3" s="47"/>
      <c r="C3" s="47"/>
      <c r="D3" s="47"/>
      <c r="E3" s="48"/>
      <c r="F3" s="48"/>
      <c r="G3" s="49" t="s">
        <v>1</v>
      </c>
    </row>
    <row r="4" ht="21.75" customHeight="1" spans="1:7">
      <c r="A4" s="50" t="s">
        <v>248</v>
      </c>
      <c r="B4" s="50" t="s">
        <v>247</v>
      </c>
      <c r="C4" s="50" t="s">
        <v>188</v>
      </c>
      <c r="D4" s="51" t="s">
        <v>372</v>
      </c>
      <c r="E4" s="13" t="s">
        <v>58</v>
      </c>
      <c r="F4" s="14"/>
      <c r="G4" s="15"/>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59" t="s">
        <v>70</v>
      </c>
      <c r="B8" s="60"/>
      <c r="C8" s="60"/>
      <c r="D8" s="59"/>
      <c r="E8" s="61">
        <v>44381.04</v>
      </c>
      <c r="F8" s="61"/>
      <c r="G8" s="61"/>
    </row>
    <row r="9" ht="18.75" customHeight="1" spans="1:7">
      <c r="A9" s="59"/>
      <c r="B9" s="59" t="s">
        <v>373</v>
      </c>
      <c r="C9" s="59" t="s">
        <v>255</v>
      </c>
      <c r="D9" s="59" t="s">
        <v>374</v>
      </c>
      <c r="E9" s="61">
        <v>22421.04</v>
      </c>
      <c r="F9" s="61"/>
      <c r="G9" s="61"/>
    </row>
    <row r="10" ht="18.75" customHeight="1" spans="1:7">
      <c r="A10" s="62"/>
      <c r="B10" s="59" t="s">
        <v>373</v>
      </c>
      <c r="C10" s="59" t="s">
        <v>257</v>
      </c>
      <c r="D10" s="59" t="s">
        <v>374</v>
      </c>
      <c r="E10" s="61">
        <v>21960</v>
      </c>
      <c r="F10" s="61"/>
      <c r="G10" s="61"/>
    </row>
    <row r="11" ht="18.75" customHeight="1" spans="1:7">
      <c r="A11" s="63" t="s">
        <v>55</v>
      </c>
      <c r="B11" s="64" t="s">
        <v>375</v>
      </c>
      <c r="C11" s="64"/>
      <c r="D11" s="65"/>
      <c r="E11" s="61">
        <v>44381.04</v>
      </c>
      <c r="F11" s="61"/>
      <c r="G11" s="61"/>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0"/>
  <sheetViews>
    <sheetView showZeros="0" tabSelected="1" topLeftCell="A21" workbookViewId="0">
      <selection activeCell="L37" sqref="L37"/>
    </sheetView>
  </sheetViews>
  <sheetFormatPr defaultColWidth="6.66666666666667" defaultRowHeight="14.25" customHeight="1"/>
  <cols>
    <col min="1" max="1" width="14.1166666666667" customWidth="1"/>
    <col min="2" max="2" width="18.225" customWidth="1"/>
    <col min="3" max="3" width="16.9916666666667" customWidth="1"/>
    <col min="4" max="4" width="12.1166666666667" customWidth="1"/>
    <col min="5" max="5" width="24.5583333333333" customWidth="1"/>
    <col min="6" max="6" width="11.9916666666667" customWidth="1"/>
    <col min="7" max="7" width="12.775" customWidth="1"/>
    <col min="8" max="8" width="22.9916666666667" customWidth="1"/>
    <col min="9" max="9" width="23.775" customWidth="1"/>
    <col min="10" max="10" width="18.5583333333333" customWidth="1"/>
  </cols>
  <sheetData>
    <row r="1" customHeight="1" spans="1:10">
      <c r="A1" s="1"/>
      <c r="B1" s="1"/>
      <c r="C1" s="1"/>
      <c r="D1" s="1"/>
      <c r="E1" s="1"/>
      <c r="F1" s="1"/>
      <c r="G1" s="1"/>
      <c r="H1" s="1"/>
      <c r="I1" s="1"/>
      <c r="J1" s="2" t="s">
        <v>376</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"单位名称："&amp;"昆明市东川区阿旺中学"</f>
        <v>单位名称：昆明市东川区阿旺中学</v>
      </c>
      <c r="B3" s="4"/>
      <c r="C3" s="5"/>
      <c r="D3" s="6"/>
      <c r="E3" s="6"/>
      <c r="F3" s="6"/>
      <c r="G3" s="6"/>
      <c r="H3" s="6"/>
      <c r="I3" s="6"/>
      <c r="J3" s="229" t="s">
        <v>1</v>
      </c>
    </row>
    <row r="4" ht="30" customHeight="1" spans="1:10">
      <c r="A4" s="7" t="s">
        <v>377</v>
      </c>
      <c r="B4" s="8">
        <v>105013</v>
      </c>
      <c r="C4" s="9"/>
      <c r="D4" s="9"/>
      <c r="E4" s="10"/>
      <c r="F4" s="11" t="s">
        <v>378</v>
      </c>
      <c r="G4" s="10"/>
      <c r="H4" s="12" t="s">
        <v>70</v>
      </c>
      <c r="I4" s="9"/>
      <c r="J4" s="10"/>
    </row>
    <row r="5" ht="32.25" customHeight="1" spans="1:10">
      <c r="A5" s="13" t="s">
        <v>379</v>
      </c>
      <c r="B5" s="14"/>
      <c r="C5" s="14"/>
      <c r="D5" s="14"/>
      <c r="E5" s="14"/>
      <c r="F5" s="14"/>
      <c r="G5" s="14"/>
      <c r="H5" s="14"/>
      <c r="I5" s="15"/>
      <c r="J5" s="16" t="s">
        <v>380</v>
      </c>
    </row>
    <row r="6" ht="109" customHeight="1" spans="1:10">
      <c r="A6" s="17" t="s">
        <v>381</v>
      </c>
      <c r="B6" s="18" t="s">
        <v>382</v>
      </c>
      <c r="C6" s="19" t="s">
        <v>383</v>
      </c>
      <c r="D6" s="19"/>
      <c r="E6" s="19"/>
      <c r="F6" s="19"/>
      <c r="G6" s="19"/>
      <c r="H6" s="19"/>
      <c r="I6" s="19"/>
      <c r="J6" s="20" t="s">
        <v>384</v>
      </c>
    </row>
    <row r="7" ht="105" customHeight="1" spans="1:10">
      <c r="A7" s="17"/>
      <c r="B7" s="18" t="str">
        <f>"总体绩效目标（"&amp;"2026"&amp;"-"&amp;("2026"+2)&amp;"年期间）"</f>
        <v>总体绩效目标（2026-2028年期间）</v>
      </c>
      <c r="C7" s="19" t="s">
        <v>385</v>
      </c>
      <c r="D7" s="19"/>
      <c r="E7" s="19"/>
      <c r="F7" s="19"/>
      <c r="G7" s="19"/>
      <c r="H7" s="19"/>
      <c r="I7" s="19"/>
      <c r="J7" s="20" t="s">
        <v>386</v>
      </c>
    </row>
    <row r="8" ht="75" customHeight="1" spans="1:10">
      <c r="A8" s="18" t="s">
        <v>387</v>
      </c>
      <c r="B8" s="21" t="str">
        <f>"预算年度（"&amp;"2026"&amp;"年）绩效目标"</f>
        <v>预算年度（2026年）绩效目标</v>
      </c>
      <c r="C8" s="22" t="s">
        <v>388</v>
      </c>
      <c r="D8" s="22"/>
      <c r="E8" s="22"/>
      <c r="F8" s="22"/>
      <c r="G8" s="22"/>
      <c r="H8" s="22"/>
      <c r="I8" s="22"/>
      <c r="J8" s="23" t="s">
        <v>389</v>
      </c>
    </row>
    <row r="9" ht="32.25" customHeight="1" spans="1:10">
      <c r="A9" s="24" t="s">
        <v>390</v>
      </c>
      <c r="B9" s="24"/>
      <c r="C9" s="24"/>
      <c r="D9" s="24"/>
      <c r="E9" s="24"/>
      <c r="F9" s="24"/>
      <c r="G9" s="24"/>
      <c r="H9" s="24"/>
      <c r="I9" s="24"/>
      <c r="J9" s="24"/>
    </row>
    <row r="10" ht="32.25" customHeight="1" spans="1:10">
      <c r="A10" s="18" t="s">
        <v>391</v>
      </c>
      <c r="B10" s="18"/>
      <c r="C10" s="17" t="s">
        <v>392</v>
      </c>
      <c r="D10" s="17"/>
      <c r="E10" s="17"/>
      <c r="F10" s="17" t="s">
        <v>393</v>
      </c>
      <c r="G10" s="17"/>
      <c r="H10" s="17" t="s">
        <v>394</v>
      </c>
      <c r="I10" s="17"/>
      <c r="J10" s="17"/>
    </row>
    <row r="11" ht="32.25" customHeight="1" spans="1:10">
      <c r="A11" s="18"/>
      <c r="B11" s="18"/>
      <c r="C11" s="17"/>
      <c r="D11" s="17"/>
      <c r="E11" s="17"/>
      <c r="F11" s="17"/>
      <c r="G11" s="17"/>
      <c r="H11" s="18" t="s">
        <v>395</v>
      </c>
      <c r="I11" s="18" t="s">
        <v>396</v>
      </c>
      <c r="J11" s="18" t="s">
        <v>397</v>
      </c>
    </row>
    <row r="12" ht="24" customHeight="1" spans="1:10">
      <c r="A12" s="25" t="s">
        <v>55</v>
      </c>
      <c r="B12" s="26"/>
      <c r="C12" s="26"/>
      <c r="D12" s="26"/>
      <c r="E12" s="26"/>
      <c r="F12" s="26"/>
      <c r="G12" s="27"/>
      <c r="H12" s="28">
        <v>22761177.24</v>
      </c>
      <c r="I12" s="28">
        <v>19961177.24</v>
      </c>
      <c r="J12" s="28">
        <v>2800000</v>
      </c>
    </row>
    <row r="13" ht="34.5" customHeight="1" spans="1:10">
      <c r="A13" s="19" t="s">
        <v>398</v>
      </c>
      <c r="B13" s="29"/>
      <c r="C13" s="19" t="s">
        <v>399</v>
      </c>
      <c r="D13" s="29"/>
      <c r="E13" s="29"/>
      <c r="F13" s="29"/>
      <c r="G13" s="29"/>
      <c r="H13" s="30">
        <v>22761177.24</v>
      </c>
      <c r="I13" s="30">
        <v>19961177.24</v>
      </c>
      <c r="J13" s="30">
        <v>2800000</v>
      </c>
    </row>
    <row r="14" ht="32.25" customHeight="1" spans="1:10">
      <c r="A14" s="24" t="s">
        <v>400</v>
      </c>
      <c r="B14" s="24"/>
      <c r="C14" s="24"/>
      <c r="D14" s="24"/>
      <c r="E14" s="24"/>
      <c r="F14" s="24"/>
      <c r="G14" s="24"/>
      <c r="H14" s="24"/>
      <c r="I14" s="24"/>
      <c r="J14" s="24"/>
    </row>
    <row r="15" ht="32.25" customHeight="1" spans="1:10">
      <c r="A15" s="31" t="s">
        <v>401</v>
      </c>
      <c r="B15" s="31"/>
      <c r="C15" s="31"/>
      <c r="D15" s="31"/>
      <c r="E15" s="31"/>
      <c r="F15" s="31"/>
      <c r="G15" s="31"/>
      <c r="H15" s="32" t="s">
        <v>402</v>
      </c>
      <c r="I15" s="33" t="s">
        <v>274</v>
      </c>
      <c r="J15" s="32" t="s">
        <v>403</v>
      </c>
    </row>
    <row r="16" ht="36" customHeight="1" spans="1:10">
      <c r="A16" s="34" t="s">
        <v>267</v>
      </c>
      <c r="B16" s="34" t="s">
        <v>404</v>
      </c>
      <c r="C16" s="35" t="s">
        <v>269</v>
      </c>
      <c r="D16" s="35" t="s">
        <v>270</v>
      </c>
      <c r="E16" s="35" t="s">
        <v>271</v>
      </c>
      <c r="F16" s="35" t="s">
        <v>272</v>
      </c>
      <c r="G16" s="35" t="s">
        <v>273</v>
      </c>
      <c r="H16" s="36"/>
      <c r="I16" s="36"/>
      <c r="J16" s="36"/>
    </row>
    <row r="17" ht="35" customHeight="1" spans="1:10">
      <c r="A17" s="37" t="s">
        <v>276</v>
      </c>
      <c r="B17" s="37" t="s">
        <v>277</v>
      </c>
      <c r="C17" s="38" t="s">
        <v>405</v>
      </c>
      <c r="D17" s="37" t="s">
        <v>279</v>
      </c>
      <c r="E17" s="37">
        <v>95</v>
      </c>
      <c r="F17" s="37" t="s">
        <v>280</v>
      </c>
      <c r="G17" s="37" t="s">
        <v>281</v>
      </c>
      <c r="H17" s="39" t="s">
        <v>406</v>
      </c>
      <c r="I17" s="39" t="s">
        <v>407</v>
      </c>
      <c r="J17" s="40" t="s">
        <v>408</v>
      </c>
    </row>
    <row r="18" ht="35" customHeight="1" spans="1:10">
      <c r="A18" s="41" t="s">
        <v>276</v>
      </c>
      <c r="B18" s="41" t="s">
        <v>277</v>
      </c>
      <c r="C18" s="41" t="s">
        <v>409</v>
      </c>
      <c r="D18" s="41" t="s">
        <v>279</v>
      </c>
      <c r="E18" s="41">
        <v>8</v>
      </c>
      <c r="F18" s="41" t="s">
        <v>280</v>
      </c>
      <c r="G18" s="41" t="s">
        <v>281</v>
      </c>
      <c r="H18" s="41" t="s">
        <v>410</v>
      </c>
      <c r="I18" s="41" t="s">
        <v>411</v>
      </c>
      <c r="J18" s="40" t="s">
        <v>408</v>
      </c>
    </row>
    <row r="19" ht="35" customHeight="1" spans="1:10">
      <c r="A19" s="41" t="s">
        <v>276</v>
      </c>
      <c r="B19" s="41" t="s">
        <v>277</v>
      </c>
      <c r="C19" s="41" t="s">
        <v>412</v>
      </c>
      <c r="D19" s="41" t="s">
        <v>279</v>
      </c>
      <c r="E19" s="41">
        <v>832</v>
      </c>
      <c r="F19" s="41" t="s">
        <v>280</v>
      </c>
      <c r="G19" s="41" t="s">
        <v>281</v>
      </c>
      <c r="H19" s="41" t="s">
        <v>413</v>
      </c>
      <c r="I19" s="41" t="s">
        <v>414</v>
      </c>
      <c r="J19" s="40" t="s">
        <v>408</v>
      </c>
    </row>
    <row r="20" ht="35" customHeight="1" spans="1:10">
      <c r="A20" s="41" t="s">
        <v>276</v>
      </c>
      <c r="B20" s="41" t="s">
        <v>283</v>
      </c>
      <c r="C20" s="41" t="s">
        <v>415</v>
      </c>
      <c r="D20" s="41" t="s">
        <v>279</v>
      </c>
      <c r="E20" s="41" t="s">
        <v>416</v>
      </c>
      <c r="F20" s="41" t="s">
        <v>287</v>
      </c>
      <c r="G20" s="41" t="s">
        <v>300</v>
      </c>
      <c r="H20" s="41" t="s">
        <v>417</v>
      </c>
      <c r="I20" s="41" t="s">
        <v>418</v>
      </c>
      <c r="J20" s="40" t="s">
        <v>408</v>
      </c>
    </row>
    <row r="21" ht="35" customHeight="1" spans="1:10">
      <c r="A21" s="41" t="s">
        <v>276</v>
      </c>
      <c r="B21" s="41" t="s">
        <v>277</v>
      </c>
      <c r="C21" s="41" t="s">
        <v>419</v>
      </c>
      <c r="D21" s="41" t="s">
        <v>279</v>
      </c>
      <c r="E21" s="41" t="s">
        <v>84</v>
      </c>
      <c r="F21" s="41" t="s">
        <v>280</v>
      </c>
      <c r="G21" s="41" t="s">
        <v>281</v>
      </c>
      <c r="H21" s="41" t="s">
        <v>420</v>
      </c>
      <c r="I21" s="41" t="s">
        <v>421</v>
      </c>
      <c r="J21" s="40" t="s">
        <v>408</v>
      </c>
    </row>
    <row r="22" ht="35" customHeight="1" spans="1:10">
      <c r="A22" s="41" t="s">
        <v>276</v>
      </c>
      <c r="B22" s="41" t="s">
        <v>289</v>
      </c>
      <c r="C22" s="41" t="s">
        <v>422</v>
      </c>
      <c r="D22" s="41" t="s">
        <v>279</v>
      </c>
      <c r="E22" s="41" t="s">
        <v>416</v>
      </c>
      <c r="F22" s="41" t="s">
        <v>287</v>
      </c>
      <c r="G22" s="41" t="s">
        <v>300</v>
      </c>
      <c r="H22" s="41" t="s">
        <v>417</v>
      </c>
      <c r="I22" s="41" t="s">
        <v>423</v>
      </c>
      <c r="J22" s="40" t="s">
        <v>408</v>
      </c>
    </row>
    <row r="23" ht="35" customHeight="1" spans="1:10">
      <c r="A23" s="41" t="s">
        <v>276</v>
      </c>
      <c r="B23" s="41" t="s">
        <v>289</v>
      </c>
      <c r="C23" s="41" t="s">
        <v>424</v>
      </c>
      <c r="D23" s="41" t="s">
        <v>279</v>
      </c>
      <c r="E23" s="41" t="s">
        <v>416</v>
      </c>
      <c r="F23" s="41" t="s">
        <v>287</v>
      </c>
      <c r="G23" s="41" t="s">
        <v>300</v>
      </c>
      <c r="H23" s="41" t="s">
        <v>425</v>
      </c>
      <c r="I23" s="41" t="s">
        <v>426</v>
      </c>
      <c r="J23" s="40" t="s">
        <v>408</v>
      </c>
    </row>
    <row r="24" ht="35" customHeight="1" spans="1:10">
      <c r="A24" s="41" t="s">
        <v>276</v>
      </c>
      <c r="B24" s="41" t="s">
        <v>289</v>
      </c>
      <c r="C24" s="41" t="s">
        <v>427</v>
      </c>
      <c r="D24" s="41" t="s">
        <v>279</v>
      </c>
      <c r="E24" s="41" t="s">
        <v>416</v>
      </c>
      <c r="F24" s="41" t="s">
        <v>287</v>
      </c>
      <c r="G24" s="41" t="s">
        <v>300</v>
      </c>
      <c r="H24" s="41" t="s">
        <v>428</v>
      </c>
      <c r="I24" s="41" t="s">
        <v>429</v>
      </c>
      <c r="J24" s="40" t="s">
        <v>408</v>
      </c>
    </row>
    <row r="25" ht="35" customHeight="1" spans="1:10">
      <c r="A25" s="41" t="s">
        <v>276</v>
      </c>
      <c r="B25" s="41" t="s">
        <v>283</v>
      </c>
      <c r="C25" s="41" t="s">
        <v>430</v>
      </c>
      <c r="D25" s="41" t="s">
        <v>279</v>
      </c>
      <c r="E25" s="41" t="s">
        <v>416</v>
      </c>
      <c r="F25" s="41" t="s">
        <v>287</v>
      </c>
      <c r="G25" s="41" t="s">
        <v>300</v>
      </c>
      <c r="H25" s="41" t="s">
        <v>431</v>
      </c>
      <c r="I25" s="41" t="s">
        <v>432</v>
      </c>
      <c r="J25" s="40" t="s">
        <v>408</v>
      </c>
    </row>
    <row r="26" ht="35" customHeight="1" spans="1:10">
      <c r="A26" s="41" t="s">
        <v>292</v>
      </c>
      <c r="B26" s="41" t="s">
        <v>433</v>
      </c>
      <c r="C26" s="41" t="s">
        <v>434</v>
      </c>
      <c r="D26" s="41" t="s">
        <v>435</v>
      </c>
      <c r="E26" s="41" t="s">
        <v>436</v>
      </c>
      <c r="F26" s="41" t="s">
        <v>287</v>
      </c>
      <c r="G26" s="41" t="s">
        <v>300</v>
      </c>
      <c r="H26" s="41" t="s">
        <v>437</v>
      </c>
      <c r="I26" s="41" t="s">
        <v>438</v>
      </c>
      <c r="J26" s="40" t="s">
        <v>408</v>
      </c>
    </row>
    <row r="27" ht="35" customHeight="1" spans="1:10">
      <c r="A27" s="41" t="s">
        <v>292</v>
      </c>
      <c r="B27" s="41" t="s">
        <v>439</v>
      </c>
      <c r="C27" s="41" t="s">
        <v>440</v>
      </c>
      <c r="D27" s="41" t="s">
        <v>435</v>
      </c>
      <c r="E27" s="41" t="s">
        <v>441</v>
      </c>
      <c r="F27" s="41" t="s">
        <v>287</v>
      </c>
      <c r="G27" s="41" t="s">
        <v>300</v>
      </c>
      <c r="H27" s="41" t="s">
        <v>442</v>
      </c>
      <c r="I27" s="41" t="s">
        <v>443</v>
      </c>
      <c r="J27" s="40" t="s">
        <v>408</v>
      </c>
    </row>
    <row r="28" ht="35" customHeight="1" spans="1:10">
      <c r="A28" s="41" t="s">
        <v>292</v>
      </c>
      <c r="B28" s="41" t="s">
        <v>444</v>
      </c>
      <c r="C28" s="41" t="s">
        <v>445</v>
      </c>
      <c r="D28" s="41" t="s">
        <v>435</v>
      </c>
      <c r="E28" s="41" t="s">
        <v>446</v>
      </c>
      <c r="F28" s="41" t="s">
        <v>287</v>
      </c>
      <c r="G28" s="41" t="s">
        <v>300</v>
      </c>
      <c r="H28" s="41" t="s">
        <v>447</v>
      </c>
      <c r="I28" s="41" t="s">
        <v>448</v>
      </c>
      <c r="J28" s="40" t="s">
        <v>408</v>
      </c>
    </row>
    <row r="29" ht="35" customHeight="1" spans="1:10">
      <c r="A29" s="41" t="s">
        <v>292</v>
      </c>
      <c r="B29" s="41" t="s">
        <v>449</v>
      </c>
      <c r="C29" s="41" t="s">
        <v>450</v>
      </c>
      <c r="D29" s="41" t="s">
        <v>279</v>
      </c>
      <c r="E29" s="41" t="s">
        <v>451</v>
      </c>
      <c r="F29" s="41" t="s">
        <v>452</v>
      </c>
      <c r="G29" s="41" t="s">
        <v>281</v>
      </c>
      <c r="H29" s="41" t="s">
        <v>453</v>
      </c>
      <c r="I29" s="41" t="s">
        <v>454</v>
      </c>
      <c r="J29" s="40" t="s">
        <v>408</v>
      </c>
    </row>
    <row r="30" ht="35" customHeight="1" spans="1:10">
      <c r="A30" s="42" t="s">
        <v>302</v>
      </c>
      <c r="B30" s="42" t="s">
        <v>455</v>
      </c>
      <c r="C30" s="42" t="s">
        <v>456</v>
      </c>
      <c r="D30" s="42" t="s">
        <v>435</v>
      </c>
      <c r="E30" s="42" t="s">
        <v>457</v>
      </c>
      <c r="F30" s="42" t="s">
        <v>287</v>
      </c>
      <c r="G30" s="42" t="s">
        <v>281</v>
      </c>
      <c r="H30" s="42" t="s">
        <v>458</v>
      </c>
      <c r="I30" s="42" t="s">
        <v>459</v>
      </c>
      <c r="J30" s="40" t="s">
        <v>408</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8" sqref="C8"/>
    </sheetView>
  </sheetViews>
  <sheetFormatPr defaultColWidth="6.66666666666667" defaultRowHeight="12.75" customHeight="1"/>
  <cols>
    <col min="1" max="1" width="12.3583333333333" customWidth="1"/>
    <col min="2" max="2" width="27.225" customWidth="1"/>
    <col min="3" max="19" width="17.1166666666667" customWidth="1"/>
  </cols>
  <sheetData>
    <row r="1" ht="17.25" customHeight="1" spans="1:19">
      <c r="A1" s="84" t="s">
        <v>52</v>
      </c>
    </row>
    <row r="2" ht="41.25" customHeight="1" spans="1:19">
      <c r="A2" s="78" t="str">
        <f>"2026"&amp;"年部门收入预算表"</f>
        <v>2026年部门收入预算表</v>
      </c>
    </row>
    <row r="3" ht="17.25" customHeight="1" spans="1:19">
      <c r="A3" s="81" t="str">
        <f>"单位名称："&amp;"昆明市东川区阿旺中学"</f>
        <v>单位名称：昆明市东川区阿旺中学</v>
      </c>
      <c r="S3" s="83" t="s">
        <v>1</v>
      </c>
    </row>
    <row r="4" ht="21.75" customHeight="1" spans="1:19">
      <c r="A4" s="215" t="s">
        <v>53</v>
      </c>
      <c r="B4" s="216" t="s">
        <v>54</v>
      </c>
      <c r="C4" s="216" t="s">
        <v>55</v>
      </c>
      <c r="D4" s="217" t="s">
        <v>56</v>
      </c>
      <c r="E4" s="217"/>
      <c r="F4" s="217"/>
      <c r="G4" s="217"/>
      <c r="H4" s="217"/>
      <c r="I4" s="163"/>
      <c r="J4" s="217"/>
      <c r="K4" s="217"/>
      <c r="L4" s="217"/>
      <c r="M4" s="217"/>
      <c r="N4" s="218"/>
      <c r="O4" s="217" t="s">
        <v>45</v>
      </c>
      <c r="P4" s="217"/>
      <c r="Q4" s="217"/>
      <c r="R4" s="217"/>
      <c r="S4" s="218"/>
    </row>
    <row r="5" ht="27" customHeight="1" spans="1:19">
      <c r="A5" s="219"/>
      <c r="B5" s="220"/>
      <c r="C5" s="220"/>
      <c r="D5" s="220" t="s">
        <v>57</v>
      </c>
      <c r="E5" s="220" t="s">
        <v>58</v>
      </c>
      <c r="F5" s="220" t="s">
        <v>59</v>
      </c>
      <c r="G5" s="220" t="s">
        <v>60</v>
      </c>
      <c r="H5" s="220" t="s">
        <v>61</v>
      </c>
      <c r="I5" s="221" t="s">
        <v>62</v>
      </c>
      <c r="J5" s="222"/>
      <c r="K5" s="222"/>
      <c r="L5" s="222"/>
      <c r="M5" s="222"/>
      <c r="N5" s="223"/>
      <c r="O5" s="220" t="s">
        <v>57</v>
      </c>
      <c r="P5" s="220" t="s">
        <v>58</v>
      </c>
      <c r="Q5" s="220" t="s">
        <v>59</v>
      </c>
      <c r="R5" s="220" t="s">
        <v>60</v>
      </c>
      <c r="S5" s="220" t="s">
        <v>63</v>
      </c>
    </row>
    <row r="6" ht="30" customHeight="1" spans="1:19">
      <c r="A6" s="224"/>
      <c r="B6" s="143"/>
      <c r="C6" s="149"/>
      <c r="D6" s="149"/>
      <c r="E6" s="149"/>
      <c r="F6" s="149"/>
      <c r="G6" s="149"/>
      <c r="H6" s="149"/>
      <c r="I6" s="104" t="s">
        <v>57</v>
      </c>
      <c r="J6" s="223" t="s">
        <v>64</v>
      </c>
      <c r="K6" s="223" t="s">
        <v>65</v>
      </c>
      <c r="L6" s="223" t="s">
        <v>66</v>
      </c>
      <c r="M6" s="223" t="s">
        <v>67</v>
      </c>
      <c r="N6" s="223" t="s">
        <v>68</v>
      </c>
      <c r="O6" s="225"/>
      <c r="P6" s="225"/>
      <c r="Q6" s="225"/>
      <c r="R6" s="225"/>
      <c r="S6" s="149"/>
    </row>
    <row r="7" ht="15" customHeight="1" spans="1:19">
      <c r="A7" s="226">
        <v>1</v>
      </c>
      <c r="B7" s="226">
        <v>2</v>
      </c>
      <c r="C7" s="226">
        <v>3</v>
      </c>
      <c r="D7" s="226">
        <v>4</v>
      </c>
      <c r="E7" s="226">
        <v>5</v>
      </c>
      <c r="F7" s="226">
        <v>6</v>
      </c>
      <c r="G7" s="226">
        <v>7</v>
      </c>
      <c r="H7" s="226">
        <v>8</v>
      </c>
      <c r="I7" s="104">
        <v>9</v>
      </c>
      <c r="J7" s="226">
        <v>10</v>
      </c>
      <c r="K7" s="226">
        <v>11</v>
      </c>
      <c r="L7" s="226">
        <v>12</v>
      </c>
      <c r="M7" s="226">
        <v>13</v>
      </c>
      <c r="N7" s="226">
        <v>14</v>
      </c>
      <c r="O7" s="226">
        <v>15</v>
      </c>
      <c r="P7" s="226">
        <v>16</v>
      </c>
      <c r="Q7" s="226">
        <v>17</v>
      </c>
      <c r="R7" s="226">
        <v>18</v>
      </c>
      <c r="S7" s="226">
        <v>19</v>
      </c>
    </row>
    <row r="8" ht="18" customHeight="1" spans="1:19">
      <c r="A8" s="59" t="s">
        <v>69</v>
      </c>
      <c r="B8" s="59" t="s">
        <v>70</v>
      </c>
      <c r="C8" s="115">
        <v>22761177.24</v>
      </c>
      <c r="D8" s="115">
        <v>22761177.24</v>
      </c>
      <c r="E8" s="115">
        <v>19961177.24</v>
      </c>
      <c r="F8" s="115"/>
      <c r="G8" s="115"/>
      <c r="H8" s="115"/>
      <c r="I8" s="115">
        <v>2800000</v>
      </c>
      <c r="J8" s="115"/>
      <c r="K8" s="115"/>
      <c r="L8" s="115"/>
      <c r="M8" s="115"/>
      <c r="N8" s="115">
        <v>2800000</v>
      </c>
      <c r="O8" s="115"/>
      <c r="P8" s="115"/>
      <c r="Q8" s="115"/>
      <c r="R8" s="115"/>
      <c r="S8" s="115"/>
    </row>
    <row r="9" ht="18" customHeight="1" spans="1:19">
      <c r="A9" s="87" t="s">
        <v>55</v>
      </c>
      <c r="B9" s="227"/>
      <c r="C9" s="115">
        <v>22761177.24</v>
      </c>
      <c r="D9" s="115">
        <v>22761177.24</v>
      </c>
      <c r="E9" s="115">
        <v>19961177.24</v>
      </c>
      <c r="F9" s="115"/>
      <c r="G9" s="115"/>
      <c r="H9" s="115"/>
      <c r="I9" s="115">
        <v>2800000</v>
      </c>
      <c r="J9" s="115"/>
      <c r="K9" s="115"/>
      <c r="L9" s="115"/>
      <c r="M9" s="115"/>
      <c r="N9" s="115">
        <v>2800000</v>
      </c>
      <c r="O9" s="115"/>
      <c r="P9" s="115"/>
      <c r="Q9" s="115"/>
      <c r="R9" s="115"/>
      <c r="S9" s="11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7" workbookViewId="0">
      <selection activeCell="A1" sqref="A1:O1"/>
    </sheetView>
  </sheetViews>
  <sheetFormatPr defaultColWidth="6.66666666666667" defaultRowHeight="12.75" customHeight="1"/>
  <cols>
    <col min="1" max="1" width="11.1166666666667" customWidth="1"/>
    <col min="2" max="2" width="29.225" customWidth="1"/>
    <col min="3" max="8" width="19.1166666666667" customWidth="1"/>
    <col min="9" max="9" width="20.775" customWidth="1"/>
    <col min="10" max="11" width="18.9916666666667" customWidth="1"/>
    <col min="12" max="15" width="19.1166666666667" customWidth="1"/>
  </cols>
  <sheetData>
    <row r="1" ht="17.25" customHeight="1" spans="1:15">
      <c r="A1" s="83" t="s">
        <v>71</v>
      </c>
    </row>
    <row r="2" ht="41.25" customHeight="1" spans="1:15">
      <c r="A2" s="78" t="str">
        <f>"2026"&amp;"年部门支出预算表"</f>
        <v>2026年部门支出预算表</v>
      </c>
    </row>
    <row r="3" ht="17.25" customHeight="1" spans="1:15">
      <c r="A3" s="81" t="str">
        <f>"单位名称："&amp;"昆明市东川区阿旺中学"</f>
        <v>单位名称：昆明市东川区阿旺中学</v>
      </c>
      <c r="O3" s="83" t="s">
        <v>1</v>
      </c>
    </row>
    <row r="4" ht="27" customHeight="1" spans="1:15">
      <c r="A4" s="201" t="s">
        <v>72</v>
      </c>
      <c r="B4" s="201" t="s">
        <v>73</v>
      </c>
      <c r="C4" s="201" t="s">
        <v>55</v>
      </c>
      <c r="D4" s="202" t="s">
        <v>58</v>
      </c>
      <c r="E4" s="203"/>
      <c r="F4" s="204"/>
      <c r="G4" s="205" t="s">
        <v>59</v>
      </c>
      <c r="H4" s="205" t="s">
        <v>60</v>
      </c>
      <c r="I4" s="205" t="s">
        <v>74</v>
      </c>
      <c r="J4" s="202" t="s">
        <v>62</v>
      </c>
      <c r="K4" s="203"/>
      <c r="L4" s="203"/>
      <c r="M4" s="203"/>
      <c r="N4" s="206"/>
      <c r="O4" s="207"/>
    </row>
    <row r="5" ht="42" customHeight="1" spans="1:15">
      <c r="A5" s="208"/>
      <c r="B5" s="208"/>
      <c r="C5" s="209"/>
      <c r="D5" s="210" t="s">
        <v>57</v>
      </c>
      <c r="E5" s="210" t="s">
        <v>75</v>
      </c>
      <c r="F5" s="210" t="s">
        <v>76</v>
      </c>
      <c r="G5" s="209"/>
      <c r="H5" s="209"/>
      <c r="I5" s="211"/>
      <c r="J5" s="210" t="s">
        <v>57</v>
      </c>
      <c r="K5" s="195" t="s">
        <v>77</v>
      </c>
      <c r="L5" s="195" t="s">
        <v>78</v>
      </c>
      <c r="M5" s="195" t="s">
        <v>79</v>
      </c>
      <c r="N5" s="195" t="s">
        <v>80</v>
      </c>
      <c r="O5" s="195" t="s">
        <v>81</v>
      </c>
    </row>
    <row r="6" ht="18" customHeight="1" spans="1:15">
      <c r="A6" s="90" t="s">
        <v>82</v>
      </c>
      <c r="B6" s="90" t="s">
        <v>83</v>
      </c>
      <c r="C6" s="90" t="s">
        <v>84</v>
      </c>
      <c r="D6" s="93" t="s">
        <v>85</v>
      </c>
      <c r="E6" s="93" t="s">
        <v>86</v>
      </c>
      <c r="F6" s="93" t="s">
        <v>87</v>
      </c>
      <c r="G6" s="93" t="s">
        <v>88</v>
      </c>
      <c r="H6" s="93" t="s">
        <v>89</v>
      </c>
      <c r="I6" s="93" t="s">
        <v>90</v>
      </c>
      <c r="J6" s="93" t="s">
        <v>91</v>
      </c>
      <c r="K6" s="93" t="s">
        <v>92</v>
      </c>
      <c r="L6" s="93" t="s">
        <v>93</v>
      </c>
      <c r="M6" s="93" t="s">
        <v>94</v>
      </c>
      <c r="N6" s="90" t="s">
        <v>95</v>
      </c>
      <c r="O6" s="93" t="s">
        <v>96</v>
      </c>
    </row>
    <row r="7" ht="21" customHeight="1" spans="1:15">
      <c r="A7" s="94" t="s">
        <v>97</v>
      </c>
      <c r="B7" s="94" t="s">
        <v>98</v>
      </c>
      <c r="C7" s="115">
        <v>17063244.2</v>
      </c>
      <c r="D7" s="115">
        <v>14263244.2</v>
      </c>
      <c r="E7" s="115">
        <v>14263244.2</v>
      </c>
      <c r="F7" s="115"/>
      <c r="G7" s="115"/>
      <c r="H7" s="115"/>
      <c r="I7" s="115"/>
      <c r="J7" s="115">
        <v>2800000</v>
      </c>
      <c r="K7" s="115"/>
      <c r="L7" s="115"/>
      <c r="M7" s="115"/>
      <c r="N7" s="115"/>
      <c r="O7" s="115">
        <v>2800000</v>
      </c>
    </row>
    <row r="8" ht="21" customHeight="1" spans="1:15">
      <c r="A8" s="212" t="s">
        <v>99</v>
      </c>
      <c r="B8" s="212" t="s">
        <v>100</v>
      </c>
      <c r="C8" s="115">
        <v>17063244.2</v>
      </c>
      <c r="D8" s="115">
        <v>14263244.2</v>
      </c>
      <c r="E8" s="115">
        <v>14263244.2</v>
      </c>
      <c r="F8" s="115"/>
      <c r="G8" s="115"/>
      <c r="H8" s="115"/>
      <c r="I8" s="115"/>
      <c r="J8" s="115">
        <v>2800000</v>
      </c>
      <c r="K8" s="115"/>
      <c r="L8" s="115"/>
      <c r="M8" s="115"/>
      <c r="N8" s="115"/>
      <c r="O8" s="115">
        <v>2800000</v>
      </c>
    </row>
    <row r="9" ht="21" customHeight="1" spans="1:15">
      <c r="A9" s="213" t="s">
        <v>101</v>
      </c>
      <c r="B9" s="213" t="s">
        <v>102</v>
      </c>
      <c r="C9" s="115">
        <v>13731625</v>
      </c>
      <c r="D9" s="115">
        <v>13731625</v>
      </c>
      <c r="E9" s="115">
        <v>13731625</v>
      </c>
      <c r="F9" s="115"/>
      <c r="G9" s="115"/>
      <c r="H9" s="115"/>
      <c r="I9" s="115"/>
      <c r="J9" s="115"/>
      <c r="K9" s="115"/>
      <c r="L9" s="115"/>
      <c r="M9" s="115"/>
      <c r="N9" s="115"/>
      <c r="O9" s="115"/>
    </row>
    <row r="10" ht="21" customHeight="1" spans="1:15">
      <c r="A10" s="213" t="s">
        <v>103</v>
      </c>
      <c r="B10" s="213" t="s">
        <v>104</v>
      </c>
      <c r="C10" s="115">
        <v>3331619.2</v>
      </c>
      <c r="D10" s="115">
        <v>531619.2</v>
      </c>
      <c r="E10" s="115">
        <v>531619.2</v>
      </c>
      <c r="F10" s="115"/>
      <c r="G10" s="115"/>
      <c r="H10" s="115"/>
      <c r="I10" s="115"/>
      <c r="J10" s="115">
        <v>2800000</v>
      </c>
      <c r="K10" s="115"/>
      <c r="L10" s="115"/>
      <c r="M10" s="115"/>
      <c r="N10" s="115"/>
      <c r="O10" s="115">
        <v>2800000</v>
      </c>
    </row>
    <row r="11" ht="21" customHeight="1" spans="1:15">
      <c r="A11" s="94" t="s">
        <v>105</v>
      </c>
      <c r="B11" s="94" t="s">
        <v>106</v>
      </c>
      <c r="C11" s="115">
        <v>2474240.04</v>
      </c>
      <c r="D11" s="115">
        <v>2474240.04</v>
      </c>
      <c r="E11" s="115">
        <v>2429859</v>
      </c>
      <c r="F11" s="115">
        <v>44381.04</v>
      </c>
      <c r="G11" s="115"/>
      <c r="H11" s="115"/>
      <c r="I11" s="115"/>
      <c r="J11" s="115"/>
      <c r="K11" s="115"/>
      <c r="L11" s="115"/>
      <c r="M11" s="115"/>
      <c r="N11" s="115"/>
      <c r="O11" s="115"/>
    </row>
    <row r="12" ht="21" customHeight="1" spans="1:15">
      <c r="A12" s="212" t="s">
        <v>107</v>
      </c>
      <c r="B12" s="212" t="s">
        <v>108</v>
      </c>
      <c r="C12" s="115">
        <v>2429859</v>
      </c>
      <c r="D12" s="115">
        <v>2429859</v>
      </c>
      <c r="E12" s="115">
        <v>2429859</v>
      </c>
      <c r="F12" s="115"/>
      <c r="G12" s="115"/>
      <c r="H12" s="115"/>
      <c r="I12" s="115"/>
      <c r="J12" s="115"/>
      <c r="K12" s="115"/>
      <c r="L12" s="115"/>
      <c r="M12" s="115"/>
      <c r="N12" s="115"/>
      <c r="O12" s="115"/>
    </row>
    <row r="13" ht="21" customHeight="1" spans="1:15">
      <c r="A13" s="213" t="s">
        <v>109</v>
      </c>
      <c r="B13" s="213" t="s">
        <v>110</v>
      </c>
      <c r="C13" s="115">
        <v>139200</v>
      </c>
      <c r="D13" s="115">
        <v>139200</v>
      </c>
      <c r="E13" s="115">
        <v>139200</v>
      </c>
      <c r="F13" s="115"/>
      <c r="G13" s="115"/>
      <c r="H13" s="115"/>
      <c r="I13" s="115"/>
      <c r="J13" s="115"/>
      <c r="K13" s="115"/>
      <c r="L13" s="115"/>
      <c r="M13" s="115"/>
      <c r="N13" s="115"/>
      <c r="O13" s="115"/>
    </row>
    <row r="14" ht="21" customHeight="1" spans="1:15">
      <c r="A14" s="213" t="s">
        <v>111</v>
      </c>
      <c r="B14" s="213" t="s">
        <v>112</v>
      </c>
      <c r="C14" s="115">
        <v>2044210</v>
      </c>
      <c r="D14" s="115">
        <v>2044210</v>
      </c>
      <c r="E14" s="115">
        <v>2044210</v>
      </c>
      <c r="F14" s="115"/>
      <c r="G14" s="115"/>
      <c r="H14" s="115"/>
      <c r="I14" s="115"/>
      <c r="J14" s="115"/>
      <c r="K14" s="115"/>
      <c r="L14" s="115"/>
      <c r="M14" s="115"/>
      <c r="N14" s="115"/>
      <c r="O14" s="115"/>
    </row>
    <row r="15" ht="21" customHeight="1" spans="1:15">
      <c r="A15" s="213" t="s">
        <v>113</v>
      </c>
      <c r="B15" s="213" t="s">
        <v>114</v>
      </c>
      <c r="C15" s="115">
        <v>246449</v>
      </c>
      <c r="D15" s="115">
        <v>246449</v>
      </c>
      <c r="E15" s="115">
        <v>246449</v>
      </c>
      <c r="F15" s="115"/>
      <c r="G15" s="115"/>
      <c r="H15" s="115"/>
      <c r="I15" s="115"/>
      <c r="J15" s="115"/>
      <c r="K15" s="115"/>
      <c r="L15" s="115"/>
      <c r="M15" s="115"/>
      <c r="N15" s="115"/>
      <c r="O15" s="115"/>
    </row>
    <row r="16" ht="21" customHeight="1" spans="1:15">
      <c r="A16" s="212" t="s">
        <v>115</v>
      </c>
      <c r="B16" s="212" t="s">
        <v>116</v>
      </c>
      <c r="C16" s="115">
        <v>44381.04</v>
      </c>
      <c r="D16" s="115">
        <v>44381.04</v>
      </c>
      <c r="E16" s="115"/>
      <c r="F16" s="115">
        <v>44381.04</v>
      </c>
      <c r="G16" s="115"/>
      <c r="H16" s="115"/>
      <c r="I16" s="115"/>
      <c r="J16" s="115"/>
      <c r="K16" s="115"/>
      <c r="L16" s="115"/>
      <c r="M16" s="115"/>
      <c r="N16" s="115"/>
      <c r="O16" s="115"/>
    </row>
    <row r="17" ht="21" customHeight="1" spans="1:15">
      <c r="A17" s="213" t="s">
        <v>117</v>
      </c>
      <c r="B17" s="213" t="s">
        <v>118</v>
      </c>
      <c r="C17" s="115">
        <v>22421.04</v>
      </c>
      <c r="D17" s="115">
        <v>22421.04</v>
      </c>
      <c r="E17" s="115"/>
      <c r="F17" s="115">
        <v>22421.04</v>
      </c>
      <c r="G17" s="115"/>
      <c r="H17" s="115"/>
      <c r="I17" s="115"/>
      <c r="J17" s="115"/>
      <c r="K17" s="115"/>
      <c r="L17" s="115"/>
      <c r="M17" s="115"/>
      <c r="N17" s="115"/>
      <c r="O17" s="115"/>
    </row>
    <row r="18" ht="21" customHeight="1" spans="1:15">
      <c r="A18" s="213" t="s">
        <v>119</v>
      </c>
      <c r="B18" s="213" t="s">
        <v>120</v>
      </c>
      <c r="C18" s="115">
        <v>21960</v>
      </c>
      <c r="D18" s="115">
        <v>21960</v>
      </c>
      <c r="E18" s="115"/>
      <c r="F18" s="115">
        <v>21960</v>
      </c>
      <c r="G18" s="115"/>
      <c r="H18" s="115"/>
      <c r="I18" s="115"/>
      <c r="J18" s="115"/>
      <c r="K18" s="115"/>
      <c r="L18" s="115"/>
      <c r="M18" s="115"/>
      <c r="N18" s="115"/>
      <c r="O18" s="115"/>
    </row>
    <row r="19" ht="21" customHeight="1" spans="1:15">
      <c r="A19" s="94" t="s">
        <v>121</v>
      </c>
      <c r="B19" s="94" t="s">
        <v>122</v>
      </c>
      <c r="C19" s="115">
        <v>1679183</v>
      </c>
      <c r="D19" s="115">
        <v>1679183</v>
      </c>
      <c r="E19" s="115">
        <v>1679183</v>
      </c>
      <c r="F19" s="115"/>
      <c r="G19" s="115"/>
      <c r="H19" s="115"/>
      <c r="I19" s="115"/>
      <c r="J19" s="115"/>
      <c r="K19" s="115"/>
      <c r="L19" s="115"/>
      <c r="M19" s="115"/>
      <c r="N19" s="115"/>
      <c r="O19" s="115"/>
    </row>
    <row r="20" ht="21" customHeight="1" spans="1:15">
      <c r="A20" s="212" t="s">
        <v>123</v>
      </c>
      <c r="B20" s="212" t="s">
        <v>124</v>
      </c>
      <c r="C20" s="115">
        <v>1679183</v>
      </c>
      <c r="D20" s="115">
        <v>1679183</v>
      </c>
      <c r="E20" s="115">
        <v>1679183</v>
      </c>
      <c r="F20" s="115"/>
      <c r="G20" s="115"/>
      <c r="H20" s="115"/>
      <c r="I20" s="115"/>
      <c r="J20" s="115"/>
      <c r="K20" s="115"/>
      <c r="L20" s="115"/>
      <c r="M20" s="115"/>
      <c r="N20" s="115"/>
      <c r="O20" s="115"/>
    </row>
    <row r="21" ht="21" customHeight="1" spans="1:15">
      <c r="A21" s="213" t="s">
        <v>125</v>
      </c>
      <c r="B21" s="213" t="s">
        <v>126</v>
      </c>
      <c r="C21" s="115">
        <v>1001494</v>
      </c>
      <c r="D21" s="115">
        <v>1001494</v>
      </c>
      <c r="E21" s="115">
        <v>1001494</v>
      </c>
      <c r="F21" s="115"/>
      <c r="G21" s="115"/>
      <c r="H21" s="115"/>
      <c r="I21" s="115"/>
      <c r="J21" s="115"/>
      <c r="K21" s="115"/>
      <c r="L21" s="115"/>
      <c r="M21" s="115"/>
      <c r="N21" s="115"/>
      <c r="O21" s="115"/>
    </row>
    <row r="22" ht="21" customHeight="1" spans="1:15">
      <c r="A22" s="213" t="s">
        <v>127</v>
      </c>
      <c r="B22" s="213" t="s">
        <v>128</v>
      </c>
      <c r="C22" s="115">
        <v>639214</v>
      </c>
      <c r="D22" s="115">
        <v>639214</v>
      </c>
      <c r="E22" s="115">
        <v>639214</v>
      </c>
      <c r="F22" s="115"/>
      <c r="G22" s="115"/>
      <c r="H22" s="115"/>
      <c r="I22" s="115"/>
      <c r="J22" s="115"/>
      <c r="K22" s="115"/>
      <c r="L22" s="115"/>
      <c r="M22" s="115"/>
      <c r="N22" s="115"/>
      <c r="O22" s="115"/>
    </row>
    <row r="23" ht="21" customHeight="1" spans="1:15">
      <c r="A23" s="213" t="s">
        <v>129</v>
      </c>
      <c r="B23" s="213" t="s">
        <v>130</v>
      </c>
      <c r="C23" s="115">
        <v>38475</v>
      </c>
      <c r="D23" s="115">
        <v>38475</v>
      </c>
      <c r="E23" s="115">
        <v>38475</v>
      </c>
      <c r="F23" s="115"/>
      <c r="G23" s="115"/>
      <c r="H23" s="115"/>
      <c r="I23" s="115"/>
      <c r="J23" s="115"/>
      <c r="K23" s="115"/>
      <c r="L23" s="115"/>
      <c r="M23" s="115"/>
      <c r="N23" s="115"/>
      <c r="O23" s="115"/>
    </row>
    <row r="24" ht="21" customHeight="1" spans="1:15">
      <c r="A24" s="94" t="s">
        <v>131</v>
      </c>
      <c r="B24" s="94" t="s">
        <v>132</v>
      </c>
      <c r="C24" s="115">
        <v>1544510</v>
      </c>
      <c r="D24" s="115">
        <v>1544510</v>
      </c>
      <c r="E24" s="115">
        <v>1544510</v>
      </c>
      <c r="F24" s="115"/>
      <c r="G24" s="115"/>
      <c r="H24" s="115"/>
      <c r="I24" s="115"/>
      <c r="J24" s="115"/>
      <c r="K24" s="115"/>
      <c r="L24" s="115"/>
      <c r="M24" s="115"/>
      <c r="N24" s="115"/>
      <c r="O24" s="115"/>
    </row>
    <row r="25" ht="21" customHeight="1" spans="1:15">
      <c r="A25" s="212" t="s">
        <v>133</v>
      </c>
      <c r="B25" s="212" t="s">
        <v>134</v>
      </c>
      <c r="C25" s="115">
        <v>1544510</v>
      </c>
      <c r="D25" s="115">
        <v>1544510</v>
      </c>
      <c r="E25" s="115">
        <v>1544510</v>
      </c>
      <c r="F25" s="115"/>
      <c r="G25" s="115"/>
      <c r="H25" s="115"/>
      <c r="I25" s="115"/>
      <c r="J25" s="115"/>
      <c r="K25" s="115"/>
      <c r="L25" s="115"/>
      <c r="M25" s="115"/>
      <c r="N25" s="115"/>
      <c r="O25" s="115"/>
    </row>
    <row r="26" ht="21" customHeight="1" spans="1:15">
      <c r="A26" s="213" t="s">
        <v>135</v>
      </c>
      <c r="B26" s="213" t="s">
        <v>136</v>
      </c>
      <c r="C26" s="115">
        <v>1544510</v>
      </c>
      <c r="D26" s="115">
        <v>1544510</v>
      </c>
      <c r="E26" s="115">
        <v>1544510</v>
      </c>
      <c r="F26" s="115"/>
      <c r="G26" s="115"/>
      <c r="H26" s="115"/>
      <c r="I26" s="115"/>
      <c r="J26" s="115"/>
      <c r="K26" s="115"/>
      <c r="L26" s="115"/>
      <c r="M26" s="115"/>
      <c r="N26" s="115"/>
      <c r="O26" s="115"/>
    </row>
    <row r="27" ht="21" customHeight="1" spans="1:15">
      <c r="A27" s="214" t="s">
        <v>55</v>
      </c>
      <c r="B27" s="74"/>
      <c r="C27" s="115">
        <v>22761177.24</v>
      </c>
      <c r="D27" s="115">
        <v>19961177.24</v>
      </c>
      <c r="E27" s="115">
        <v>19916796.2</v>
      </c>
      <c r="F27" s="115">
        <v>44381.04</v>
      </c>
      <c r="G27" s="115"/>
      <c r="H27" s="115"/>
      <c r="I27" s="115"/>
      <c r="J27" s="115">
        <v>2800000</v>
      </c>
      <c r="K27" s="115"/>
      <c r="L27" s="115"/>
      <c r="M27" s="115"/>
      <c r="N27" s="115"/>
      <c r="O27" s="115">
        <v>2800000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A1" sqref="A1"/>
    </sheetView>
  </sheetViews>
  <sheetFormatPr defaultColWidth="6.66666666666667" defaultRowHeight="12.75" customHeight="1" outlineLevelCol="3"/>
  <cols>
    <col min="1" max="4" width="27.6666666666667" customWidth="1"/>
  </cols>
  <sheetData>
    <row r="1" ht="15" customHeight="1" spans="1:4">
      <c r="A1" s="79"/>
      <c r="B1" s="83"/>
      <c r="C1" s="83"/>
      <c r="D1" s="83" t="s">
        <v>137</v>
      </c>
    </row>
    <row r="2" ht="41.25" customHeight="1" spans="1:4">
      <c r="A2" s="78" t="str">
        <f>"2026"&amp;"年部门财政拨款收支预算总表"</f>
        <v>2026年部门财政拨款收支预算总表</v>
      </c>
    </row>
    <row r="3" ht="17.25" customHeight="1" spans="1:4">
      <c r="A3" s="81" t="str">
        <f>"单位名称："&amp;"昆明市东川区阿旺中学"</f>
        <v>单位名称：昆明市东川区阿旺中学</v>
      </c>
      <c r="B3" s="194"/>
      <c r="D3" s="83" t="s">
        <v>1</v>
      </c>
    </row>
    <row r="4" ht="17.25" customHeight="1" spans="1:4">
      <c r="A4" s="195" t="s">
        <v>2</v>
      </c>
      <c r="B4" s="196"/>
      <c r="C4" s="195" t="s">
        <v>3</v>
      </c>
      <c r="D4" s="196"/>
    </row>
    <row r="5" ht="18.75" customHeight="1" spans="1:4">
      <c r="A5" s="195" t="s">
        <v>4</v>
      </c>
      <c r="B5" s="195" t="s">
        <v>5</v>
      </c>
      <c r="C5" s="195" t="s">
        <v>6</v>
      </c>
      <c r="D5" s="195" t="s">
        <v>5</v>
      </c>
    </row>
    <row r="6" ht="16.5" customHeight="1" spans="1:4">
      <c r="A6" s="197" t="s">
        <v>138</v>
      </c>
      <c r="B6" s="115">
        <v>19961177.24</v>
      </c>
      <c r="C6" s="197" t="s">
        <v>139</v>
      </c>
      <c r="D6" s="115">
        <v>19961177.24</v>
      </c>
    </row>
    <row r="7" ht="16.5" customHeight="1" spans="1:4">
      <c r="A7" s="197" t="s">
        <v>140</v>
      </c>
      <c r="B7" s="115">
        <v>19961177.24</v>
      </c>
      <c r="C7" s="197" t="s">
        <v>141</v>
      </c>
      <c r="D7" s="115"/>
    </row>
    <row r="8" ht="16.5" customHeight="1" spans="1:4">
      <c r="A8" s="197" t="s">
        <v>142</v>
      </c>
      <c r="B8" s="115"/>
      <c r="C8" s="197" t="s">
        <v>143</v>
      </c>
      <c r="D8" s="115"/>
    </row>
    <row r="9" ht="16.5" customHeight="1" spans="1:4">
      <c r="A9" s="197" t="s">
        <v>144</v>
      </c>
      <c r="B9" s="115"/>
      <c r="C9" s="197" t="s">
        <v>145</v>
      </c>
      <c r="D9" s="115"/>
    </row>
    <row r="10" ht="16.5" customHeight="1" spans="1:4">
      <c r="A10" s="197" t="s">
        <v>146</v>
      </c>
      <c r="B10" s="115"/>
      <c r="C10" s="197" t="s">
        <v>147</v>
      </c>
      <c r="D10" s="115"/>
    </row>
    <row r="11" ht="16.5" customHeight="1" spans="1:4">
      <c r="A11" s="197" t="s">
        <v>140</v>
      </c>
      <c r="B11" s="115"/>
      <c r="C11" s="197" t="s">
        <v>148</v>
      </c>
      <c r="D11" s="115">
        <v>14263244.2</v>
      </c>
    </row>
    <row r="12" ht="16.5" customHeight="1" spans="1:4">
      <c r="A12" s="26" t="s">
        <v>142</v>
      </c>
      <c r="B12" s="115"/>
      <c r="C12" s="103" t="s">
        <v>149</v>
      </c>
      <c r="D12" s="115"/>
    </row>
    <row r="13" ht="16.5" customHeight="1" spans="1:4">
      <c r="A13" s="26" t="s">
        <v>144</v>
      </c>
      <c r="B13" s="115"/>
      <c r="C13" s="103" t="s">
        <v>150</v>
      </c>
      <c r="D13" s="115"/>
    </row>
    <row r="14" ht="16.5" customHeight="1" spans="1:4">
      <c r="A14" s="198"/>
      <c r="B14" s="115"/>
      <c r="C14" s="103" t="s">
        <v>151</v>
      </c>
      <c r="D14" s="115">
        <v>2474240.04</v>
      </c>
    </row>
    <row r="15" ht="16.5" customHeight="1" spans="1:4">
      <c r="A15" s="198"/>
      <c r="B15" s="115"/>
      <c r="C15" s="103" t="s">
        <v>152</v>
      </c>
      <c r="D15" s="115">
        <v>1679183</v>
      </c>
    </row>
    <row r="16" ht="16.5" customHeight="1" spans="1:4">
      <c r="A16" s="198"/>
      <c r="B16" s="115"/>
      <c r="C16" s="103" t="s">
        <v>153</v>
      </c>
      <c r="D16" s="115"/>
    </row>
    <row r="17" ht="16.5" customHeight="1" spans="1:4">
      <c r="A17" s="198"/>
      <c r="B17" s="115"/>
      <c r="C17" s="103" t="s">
        <v>154</v>
      </c>
      <c r="D17" s="115"/>
    </row>
    <row r="18" ht="16.5" customHeight="1" spans="1:4">
      <c r="A18" s="198"/>
      <c r="B18" s="115"/>
      <c r="C18" s="103" t="s">
        <v>155</v>
      </c>
      <c r="D18" s="115"/>
    </row>
    <row r="19" ht="16.5" customHeight="1" spans="1:4">
      <c r="A19" s="198"/>
      <c r="B19" s="115"/>
      <c r="C19" s="103" t="s">
        <v>156</v>
      </c>
      <c r="D19" s="115"/>
    </row>
    <row r="20" ht="16.5" customHeight="1" spans="1:4">
      <c r="A20" s="198"/>
      <c r="B20" s="115"/>
      <c r="C20" s="103" t="s">
        <v>157</v>
      </c>
      <c r="D20" s="115"/>
    </row>
    <row r="21" ht="16.5" customHeight="1" spans="1:4">
      <c r="A21" s="198"/>
      <c r="B21" s="115"/>
      <c r="C21" s="103" t="s">
        <v>158</v>
      </c>
      <c r="D21" s="115"/>
    </row>
    <row r="22" ht="16.5" customHeight="1" spans="1:4">
      <c r="A22" s="198"/>
      <c r="B22" s="115"/>
      <c r="C22" s="103" t="s">
        <v>159</v>
      </c>
      <c r="D22" s="115"/>
    </row>
    <row r="23" ht="16.5" customHeight="1" spans="1:4">
      <c r="A23" s="198"/>
      <c r="B23" s="115"/>
      <c r="C23" s="103" t="s">
        <v>160</v>
      </c>
      <c r="D23" s="115"/>
    </row>
    <row r="24" ht="16.5" customHeight="1" spans="1:4">
      <c r="A24" s="198"/>
      <c r="B24" s="115"/>
      <c r="C24" s="103" t="s">
        <v>161</v>
      </c>
      <c r="D24" s="115"/>
    </row>
    <row r="25" ht="16.5" customHeight="1" spans="1:4">
      <c r="A25" s="198"/>
      <c r="B25" s="115"/>
      <c r="C25" s="103" t="s">
        <v>162</v>
      </c>
      <c r="D25" s="115">
        <v>1544510</v>
      </c>
    </row>
    <row r="26" ht="16.5" customHeight="1" spans="1:4">
      <c r="A26" s="198"/>
      <c r="B26" s="115"/>
      <c r="C26" s="103" t="s">
        <v>163</v>
      </c>
      <c r="D26" s="115"/>
    </row>
    <row r="27" ht="16.5" customHeight="1" spans="1:4">
      <c r="A27" s="198"/>
      <c r="B27" s="115"/>
      <c r="C27" s="103" t="s">
        <v>164</v>
      </c>
      <c r="D27" s="115"/>
    </row>
    <row r="28" ht="16.5" customHeight="1" spans="1:4">
      <c r="A28" s="198"/>
      <c r="B28" s="115"/>
      <c r="C28" s="103" t="s">
        <v>165</v>
      </c>
      <c r="D28" s="115"/>
    </row>
    <row r="29" ht="16.5" customHeight="1" spans="1:4">
      <c r="A29" s="198"/>
      <c r="B29" s="115"/>
      <c r="C29" s="103" t="s">
        <v>166</v>
      </c>
      <c r="D29" s="115"/>
    </row>
    <row r="30" ht="16.5" customHeight="1" spans="1:4">
      <c r="A30" s="198"/>
      <c r="B30" s="115"/>
      <c r="C30" s="103" t="s">
        <v>167</v>
      </c>
      <c r="D30" s="115"/>
    </row>
    <row r="31" ht="16.5" customHeight="1" spans="1:4">
      <c r="A31" s="198"/>
      <c r="B31" s="115"/>
      <c r="C31" s="26" t="s">
        <v>168</v>
      </c>
      <c r="D31" s="115"/>
    </row>
    <row r="32" ht="16.5" customHeight="1" spans="1:4">
      <c r="A32" s="198"/>
      <c r="B32" s="115"/>
      <c r="C32" s="26" t="s">
        <v>169</v>
      </c>
      <c r="D32" s="115"/>
    </row>
    <row r="33" ht="16.5" customHeight="1" spans="1:4">
      <c r="A33" s="198"/>
      <c r="B33" s="115"/>
      <c r="C33" s="22" t="s">
        <v>170</v>
      </c>
      <c r="D33" s="115"/>
    </row>
    <row r="34" ht="15" customHeight="1" spans="1:4">
      <c r="A34" s="199" t="s">
        <v>50</v>
      </c>
      <c r="B34" s="200">
        <v>19961177.24</v>
      </c>
      <c r="C34" s="199" t="s">
        <v>51</v>
      </c>
      <c r="D34" s="200">
        <v>19961177.24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1" sqref="A1"/>
    </sheetView>
  </sheetViews>
  <sheetFormatPr defaultColWidth="7.11666666666667" defaultRowHeight="14.25" customHeight="1" outlineLevelCol="6"/>
  <cols>
    <col min="1" max="1" width="15.6666666666667" customWidth="1"/>
    <col min="2" max="2" width="34.225" customWidth="1"/>
    <col min="3" max="7" width="18.775" customWidth="1"/>
  </cols>
  <sheetData>
    <row r="1" customHeight="1" spans="1:7">
      <c r="D1" s="167"/>
      <c r="F1" s="105"/>
      <c r="G1" s="168" t="s">
        <v>171</v>
      </c>
    </row>
    <row r="2" ht="41.25" customHeight="1" spans="1:7">
      <c r="A2" s="157" t="str">
        <f>"2026"&amp;"年一般公共预算支出预算表（按功能科目分类）"</f>
        <v>2026年一般公共预算支出预算表（按功能科目分类）</v>
      </c>
      <c r="B2" s="157"/>
      <c r="C2" s="157"/>
      <c r="D2" s="157"/>
      <c r="E2" s="157"/>
      <c r="F2" s="157"/>
      <c r="G2" s="157"/>
    </row>
    <row r="3" ht="18" customHeight="1" spans="1:7">
      <c r="A3" s="46" t="str">
        <f>"单位名称："&amp;"昆明市东川区阿旺中学"</f>
        <v>单位名称：昆明市东川区阿旺中学</v>
      </c>
      <c r="F3" s="154"/>
      <c r="G3" s="168" t="s">
        <v>1</v>
      </c>
    </row>
    <row r="4" ht="20.25" customHeight="1" spans="1:7">
      <c r="A4" s="189" t="s">
        <v>172</v>
      </c>
      <c r="B4" s="190"/>
      <c r="C4" s="158" t="s">
        <v>55</v>
      </c>
      <c r="D4" s="176" t="s">
        <v>75</v>
      </c>
      <c r="E4" s="14"/>
      <c r="F4" s="15"/>
      <c r="G4" s="170" t="s">
        <v>76</v>
      </c>
    </row>
    <row r="5" ht="20.25" customHeight="1" spans="1:7">
      <c r="A5" s="191" t="s">
        <v>72</v>
      </c>
      <c r="B5" s="191" t="s">
        <v>73</v>
      </c>
      <c r="C5" s="57"/>
      <c r="D5" s="17" t="s">
        <v>57</v>
      </c>
      <c r="E5" s="17" t="s">
        <v>173</v>
      </c>
      <c r="F5" s="17" t="s">
        <v>174</v>
      </c>
      <c r="G5" s="172"/>
    </row>
    <row r="6" ht="15" customHeight="1" spans="1:7">
      <c r="A6" s="25" t="s">
        <v>82</v>
      </c>
      <c r="B6" s="25" t="s">
        <v>83</v>
      </c>
      <c r="C6" s="25" t="s">
        <v>84</v>
      </c>
      <c r="D6" s="25" t="s">
        <v>85</v>
      </c>
      <c r="E6" s="25" t="s">
        <v>86</v>
      </c>
      <c r="F6" s="25" t="s">
        <v>87</v>
      </c>
      <c r="G6" s="25" t="s">
        <v>88</v>
      </c>
    </row>
    <row r="7" ht="18" customHeight="1" spans="1:7">
      <c r="A7" s="22" t="s">
        <v>97</v>
      </c>
      <c r="B7" s="22" t="s">
        <v>98</v>
      </c>
      <c r="C7" s="115">
        <v>14263244.2</v>
      </c>
      <c r="D7" s="115">
        <v>14263244.2</v>
      </c>
      <c r="E7" s="115">
        <v>14035244.2</v>
      </c>
      <c r="F7" s="115">
        <v>228000</v>
      </c>
      <c r="G7" s="115"/>
    </row>
    <row r="8" ht="18" customHeight="1" spans="1:7">
      <c r="A8" s="166" t="s">
        <v>99</v>
      </c>
      <c r="B8" s="166" t="s">
        <v>100</v>
      </c>
      <c r="C8" s="115">
        <v>14263244.2</v>
      </c>
      <c r="D8" s="115">
        <v>14263244.2</v>
      </c>
      <c r="E8" s="115">
        <v>14035244.2</v>
      </c>
      <c r="F8" s="115">
        <v>228000</v>
      </c>
      <c r="G8" s="115"/>
    </row>
    <row r="9" ht="18" customHeight="1" spans="1:7">
      <c r="A9" s="192" t="s">
        <v>101</v>
      </c>
      <c r="B9" s="192" t="s">
        <v>102</v>
      </c>
      <c r="C9" s="115">
        <v>13731625</v>
      </c>
      <c r="D9" s="115">
        <v>13731625</v>
      </c>
      <c r="E9" s="115">
        <v>13503625</v>
      </c>
      <c r="F9" s="115">
        <v>228000</v>
      </c>
      <c r="G9" s="115"/>
    </row>
    <row r="10" ht="18" customHeight="1" spans="1:7">
      <c r="A10" s="192" t="s">
        <v>103</v>
      </c>
      <c r="B10" s="192" t="s">
        <v>104</v>
      </c>
      <c r="C10" s="115">
        <v>531619.2</v>
      </c>
      <c r="D10" s="115">
        <v>531619.2</v>
      </c>
      <c r="E10" s="115">
        <v>531619.2</v>
      </c>
      <c r="F10" s="115"/>
      <c r="G10" s="115"/>
    </row>
    <row r="11" ht="18" customHeight="1" spans="1:7">
      <c r="A11" s="22" t="s">
        <v>105</v>
      </c>
      <c r="B11" s="22" t="s">
        <v>106</v>
      </c>
      <c r="C11" s="115">
        <v>2474240.04</v>
      </c>
      <c r="D11" s="115">
        <v>2429859</v>
      </c>
      <c r="E11" s="115">
        <v>2425059</v>
      </c>
      <c r="F11" s="115">
        <v>4800</v>
      </c>
      <c r="G11" s="115">
        <v>44381.04</v>
      </c>
    </row>
    <row r="12" ht="18" customHeight="1" spans="1:7">
      <c r="A12" s="166" t="s">
        <v>107</v>
      </c>
      <c r="B12" s="166" t="s">
        <v>108</v>
      </c>
      <c r="C12" s="115">
        <v>2429859</v>
      </c>
      <c r="D12" s="115">
        <v>2429859</v>
      </c>
      <c r="E12" s="115">
        <v>2425059</v>
      </c>
      <c r="F12" s="115">
        <v>4800</v>
      </c>
      <c r="G12" s="115"/>
    </row>
    <row r="13" ht="18" customHeight="1" spans="1:7">
      <c r="A13" s="192" t="s">
        <v>109</v>
      </c>
      <c r="B13" s="192" t="s">
        <v>110</v>
      </c>
      <c r="C13" s="115">
        <v>139200</v>
      </c>
      <c r="D13" s="115">
        <v>139200</v>
      </c>
      <c r="E13" s="115">
        <v>134400</v>
      </c>
      <c r="F13" s="115">
        <v>4800</v>
      </c>
      <c r="G13" s="115"/>
    </row>
    <row r="14" ht="18" customHeight="1" spans="1:7">
      <c r="A14" s="192" t="s">
        <v>111</v>
      </c>
      <c r="B14" s="192" t="s">
        <v>112</v>
      </c>
      <c r="C14" s="115">
        <v>2044210</v>
      </c>
      <c r="D14" s="115">
        <v>2044210</v>
      </c>
      <c r="E14" s="115">
        <v>2044210</v>
      </c>
      <c r="F14" s="115"/>
      <c r="G14" s="115"/>
    </row>
    <row r="15" ht="18" customHeight="1" spans="1:7">
      <c r="A15" s="192" t="s">
        <v>113</v>
      </c>
      <c r="B15" s="192" t="s">
        <v>114</v>
      </c>
      <c r="C15" s="115">
        <v>246449</v>
      </c>
      <c r="D15" s="115">
        <v>246449</v>
      </c>
      <c r="E15" s="115">
        <v>246449</v>
      </c>
      <c r="F15" s="115"/>
      <c r="G15" s="115"/>
    </row>
    <row r="16" ht="18" customHeight="1" spans="1:7">
      <c r="A16" s="166" t="s">
        <v>115</v>
      </c>
      <c r="B16" s="166" t="s">
        <v>116</v>
      </c>
      <c r="C16" s="115">
        <v>44381.04</v>
      </c>
      <c r="D16" s="115"/>
      <c r="E16" s="115"/>
      <c r="F16" s="115"/>
      <c r="G16" s="115">
        <v>44381.04</v>
      </c>
    </row>
    <row r="17" ht="18" customHeight="1" spans="1:7">
      <c r="A17" s="192" t="s">
        <v>117</v>
      </c>
      <c r="B17" s="192" t="s">
        <v>118</v>
      </c>
      <c r="C17" s="115">
        <v>22421.04</v>
      </c>
      <c r="D17" s="115"/>
      <c r="E17" s="115"/>
      <c r="F17" s="115"/>
      <c r="G17" s="115">
        <v>22421.04</v>
      </c>
    </row>
    <row r="18" ht="18" customHeight="1" spans="1:7">
      <c r="A18" s="192" t="s">
        <v>119</v>
      </c>
      <c r="B18" s="192" t="s">
        <v>120</v>
      </c>
      <c r="C18" s="115">
        <v>21960</v>
      </c>
      <c r="D18" s="115"/>
      <c r="E18" s="115"/>
      <c r="F18" s="115"/>
      <c r="G18" s="115">
        <v>21960</v>
      </c>
    </row>
    <row r="19" ht="18" customHeight="1" spans="1:7">
      <c r="A19" s="22" t="s">
        <v>121</v>
      </c>
      <c r="B19" s="22" t="s">
        <v>122</v>
      </c>
      <c r="C19" s="115">
        <v>1679183</v>
      </c>
      <c r="D19" s="115">
        <v>1679183</v>
      </c>
      <c r="E19" s="115">
        <v>1679183</v>
      </c>
      <c r="F19" s="115"/>
      <c r="G19" s="115"/>
    </row>
    <row r="20" ht="18" customHeight="1" spans="1:7">
      <c r="A20" s="166" t="s">
        <v>123</v>
      </c>
      <c r="B20" s="166" t="s">
        <v>124</v>
      </c>
      <c r="C20" s="115">
        <v>1679183</v>
      </c>
      <c r="D20" s="115">
        <v>1679183</v>
      </c>
      <c r="E20" s="115">
        <v>1679183</v>
      </c>
      <c r="F20" s="115"/>
      <c r="G20" s="115"/>
    </row>
    <row r="21" ht="18" customHeight="1" spans="1:7">
      <c r="A21" s="192" t="s">
        <v>125</v>
      </c>
      <c r="B21" s="192" t="s">
        <v>126</v>
      </c>
      <c r="C21" s="115">
        <v>1001494</v>
      </c>
      <c r="D21" s="115">
        <v>1001494</v>
      </c>
      <c r="E21" s="115">
        <v>1001494</v>
      </c>
      <c r="F21" s="115"/>
      <c r="G21" s="115"/>
    </row>
    <row r="22" ht="18" customHeight="1" spans="1:7">
      <c r="A22" s="192" t="s">
        <v>127</v>
      </c>
      <c r="B22" s="192" t="s">
        <v>128</v>
      </c>
      <c r="C22" s="115">
        <v>639214</v>
      </c>
      <c r="D22" s="115">
        <v>639214</v>
      </c>
      <c r="E22" s="115">
        <v>639214</v>
      </c>
      <c r="F22" s="115"/>
      <c r="G22" s="115"/>
    </row>
    <row r="23" ht="18" customHeight="1" spans="1:7">
      <c r="A23" s="192" t="s">
        <v>129</v>
      </c>
      <c r="B23" s="192" t="s">
        <v>130</v>
      </c>
      <c r="C23" s="115">
        <v>38475</v>
      </c>
      <c r="D23" s="115">
        <v>38475</v>
      </c>
      <c r="E23" s="115">
        <v>38475</v>
      </c>
      <c r="F23" s="115"/>
      <c r="G23" s="115"/>
    </row>
    <row r="24" ht="18" customHeight="1" spans="1:7">
      <c r="A24" s="22" t="s">
        <v>131</v>
      </c>
      <c r="B24" s="22" t="s">
        <v>132</v>
      </c>
      <c r="C24" s="115">
        <v>1544510</v>
      </c>
      <c r="D24" s="115">
        <v>1544510</v>
      </c>
      <c r="E24" s="115">
        <v>1544510</v>
      </c>
      <c r="F24" s="115"/>
      <c r="G24" s="115"/>
    </row>
    <row r="25" ht="18" customHeight="1" spans="1:7">
      <c r="A25" s="166" t="s">
        <v>133</v>
      </c>
      <c r="B25" s="166" t="s">
        <v>134</v>
      </c>
      <c r="C25" s="115">
        <v>1544510</v>
      </c>
      <c r="D25" s="115">
        <v>1544510</v>
      </c>
      <c r="E25" s="115">
        <v>1544510</v>
      </c>
      <c r="F25" s="115"/>
      <c r="G25" s="115"/>
    </row>
    <row r="26" ht="18" customHeight="1" spans="1:7">
      <c r="A26" s="192" t="s">
        <v>135</v>
      </c>
      <c r="B26" s="192" t="s">
        <v>136</v>
      </c>
      <c r="C26" s="115">
        <v>1544510</v>
      </c>
      <c r="D26" s="115">
        <v>1544510</v>
      </c>
      <c r="E26" s="115">
        <v>1544510</v>
      </c>
      <c r="F26" s="115"/>
      <c r="G26" s="115"/>
    </row>
    <row r="27" ht="18" customHeight="1" spans="1:7">
      <c r="A27" s="114" t="s">
        <v>175</v>
      </c>
      <c r="B27" s="193" t="s">
        <v>175</v>
      </c>
      <c r="C27" s="115">
        <v>19961177.24</v>
      </c>
      <c r="D27" s="115">
        <v>19916796.2</v>
      </c>
      <c r="E27" s="115">
        <v>19683996.2</v>
      </c>
      <c r="F27" s="115">
        <v>232800</v>
      </c>
      <c r="G27" s="115">
        <v>44381.04</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D18" sqref="D18"/>
    </sheetView>
  </sheetViews>
  <sheetFormatPr defaultColWidth="8.11666666666667" defaultRowHeight="14.25" customHeight="1" outlineLevelRow="7" outlineLevelCol="5"/>
  <cols>
    <col min="1" max="6" width="21.8833333333333" customWidth="1"/>
  </cols>
  <sheetData>
    <row r="1" customHeight="1" spans="1:6">
      <c r="A1" s="80"/>
      <c r="B1" s="80"/>
      <c r="C1" s="80"/>
      <c r="D1" s="80"/>
      <c r="E1" s="79"/>
      <c r="F1" s="184" t="s">
        <v>176</v>
      </c>
    </row>
    <row r="2" ht="41.25" customHeight="1" spans="1:6">
      <c r="A2" s="185" t="str">
        <f>"2026"&amp;"年一般公共预算“三公”经费支出预算表"</f>
        <v>2026年一般公共预算“三公”经费支出预算表</v>
      </c>
      <c r="B2" s="80"/>
      <c r="C2" s="80"/>
      <c r="D2" s="80"/>
      <c r="E2" s="79"/>
      <c r="F2" s="80"/>
    </row>
    <row r="3" customHeight="1" spans="1:6">
      <c r="A3" s="144" t="str">
        <f>"单位名称："&amp;"昆明市东川区阿旺中学"</f>
        <v>单位名称：昆明市东川区阿旺中学</v>
      </c>
      <c r="B3" s="186"/>
      <c r="D3" s="80"/>
      <c r="E3" s="79"/>
      <c r="F3" s="84" t="s">
        <v>1</v>
      </c>
    </row>
    <row r="4" ht="27" customHeight="1" spans="1:6">
      <c r="A4" s="85" t="s">
        <v>177</v>
      </c>
      <c r="B4" s="85" t="s">
        <v>178</v>
      </c>
      <c r="C4" s="87" t="s">
        <v>179</v>
      </c>
      <c r="D4" s="85"/>
      <c r="E4" s="86"/>
      <c r="F4" s="85" t="s">
        <v>180</v>
      </c>
    </row>
    <row r="5" ht="28.5" customHeight="1" spans="1:6">
      <c r="A5" s="187"/>
      <c r="B5" s="89"/>
      <c r="C5" s="86" t="s">
        <v>57</v>
      </c>
      <c r="D5" s="86" t="s">
        <v>181</v>
      </c>
      <c r="E5" s="86" t="s">
        <v>182</v>
      </c>
      <c r="F5" s="88"/>
    </row>
    <row r="6" ht="17.25" customHeight="1" spans="1:6">
      <c r="A6" s="93" t="s">
        <v>82</v>
      </c>
      <c r="B6" s="93" t="s">
        <v>83</v>
      </c>
      <c r="C6" s="93" t="s">
        <v>84</v>
      </c>
      <c r="D6" s="93" t="s">
        <v>85</v>
      </c>
      <c r="E6" s="93" t="s">
        <v>86</v>
      </c>
      <c r="F6" s="93" t="s">
        <v>87</v>
      </c>
    </row>
    <row r="7" ht="17.25" customHeight="1" spans="1:6">
      <c r="A7" s="115"/>
      <c r="B7" s="115"/>
      <c r="C7" s="115"/>
      <c r="D7" s="115"/>
      <c r="E7" s="115"/>
      <c r="F7" s="115"/>
    </row>
    <row r="8" customHeight="1" spans="1:6">
      <c r="A8" s="188" t="s">
        <v>183</v>
      </c>
      <c r="B8" s="188"/>
      <c r="C8" s="188"/>
      <c r="D8" s="188"/>
      <c r="E8" s="188"/>
      <c r="F8" s="188"/>
    </row>
  </sheetData>
  <mergeCells count="7">
    <mergeCell ref="A2:F2"/>
    <mergeCell ref="A3:B3"/>
    <mergeCell ref="C4:E4"/>
    <mergeCell ref="A8:F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7"/>
  <sheetViews>
    <sheetView showZeros="0" topLeftCell="D17" workbookViewId="0">
      <selection activeCell="J49" sqref="J49"/>
    </sheetView>
  </sheetViews>
  <sheetFormatPr defaultColWidth="7.11666666666667" defaultRowHeight="14.25" customHeight="1"/>
  <cols>
    <col min="1" max="2" width="25.5583333333333" customWidth="1"/>
    <col min="3" max="3" width="16.1166666666667" customWidth="1"/>
    <col min="4" max="4" width="24.3333333333333" customWidth="1"/>
    <col min="5" max="5" width="7.88333333333333" customWidth="1"/>
    <col min="6" max="6" width="13.6666666666667" customWidth="1"/>
    <col min="7" max="7" width="7.99166666666667" customWidth="1"/>
    <col min="8" max="8" width="17.8833333333333" customWidth="1"/>
    <col min="9" max="25" width="14.5583333333333" customWidth="1"/>
  </cols>
  <sheetData>
    <row r="1" ht="13.5" customHeight="1" spans="1:25">
      <c r="B1" s="167"/>
      <c r="C1" s="173"/>
      <c r="E1" s="174"/>
      <c r="F1" s="174"/>
      <c r="G1" s="174"/>
      <c r="H1" s="174"/>
      <c r="I1" s="116"/>
      <c r="J1" s="116"/>
      <c r="K1" s="116"/>
      <c r="L1" s="116"/>
      <c r="M1" s="116"/>
      <c r="N1" s="116"/>
      <c r="O1" s="116"/>
      <c r="S1" s="116"/>
      <c r="W1" s="173"/>
      <c r="Y1" s="44" t="s">
        <v>184</v>
      </c>
    </row>
    <row r="2" ht="45.75" customHeight="1" spans="1:25">
      <c r="A2" s="101" t="str">
        <f>"2026"&amp;"年部门基本支出预算表"</f>
        <v>2026年部门基本支出预算表</v>
      </c>
      <c r="B2" s="45"/>
      <c r="C2" s="101"/>
      <c r="D2" s="101"/>
      <c r="E2" s="101"/>
      <c r="F2" s="101"/>
      <c r="G2" s="101"/>
      <c r="H2" s="101"/>
      <c r="I2" s="101"/>
      <c r="J2" s="101"/>
      <c r="K2" s="101"/>
      <c r="L2" s="101"/>
      <c r="M2" s="101"/>
      <c r="N2" s="101"/>
      <c r="O2" s="101"/>
      <c r="P2" s="45"/>
      <c r="Q2" s="45"/>
      <c r="R2" s="45"/>
      <c r="S2" s="101"/>
      <c r="T2" s="101"/>
      <c r="U2" s="101"/>
      <c r="V2" s="101"/>
      <c r="W2" s="101"/>
      <c r="X2" s="101"/>
      <c r="Y2" s="101"/>
    </row>
    <row r="3" ht="18.75" customHeight="1" spans="1:25">
      <c r="A3" s="46" t="str">
        <f>"单位名称："&amp;"昆明市东川区阿旺中学"</f>
        <v>单位名称：昆明市东川区阿旺中学</v>
      </c>
      <c r="B3" s="47"/>
      <c r="C3" s="175"/>
      <c r="D3" s="175"/>
      <c r="E3" s="175"/>
      <c r="F3" s="175"/>
      <c r="G3" s="175"/>
      <c r="H3" s="175"/>
      <c r="I3" s="121"/>
      <c r="J3" s="121"/>
      <c r="K3" s="121"/>
      <c r="L3" s="121"/>
      <c r="M3" s="121"/>
      <c r="N3" s="121"/>
      <c r="O3" s="121"/>
      <c r="P3" s="48"/>
      <c r="Q3" s="48"/>
      <c r="R3" s="48"/>
      <c r="S3" s="121"/>
      <c r="W3" s="173"/>
      <c r="Y3" s="44" t="s">
        <v>1</v>
      </c>
    </row>
    <row r="4" ht="18" customHeight="1" spans="1:25">
      <c r="A4" s="50" t="s">
        <v>185</v>
      </c>
      <c r="B4" s="50" t="s">
        <v>186</v>
      </c>
      <c r="C4" s="50" t="s">
        <v>187</v>
      </c>
      <c r="D4" s="50" t="s">
        <v>188</v>
      </c>
      <c r="E4" s="50" t="s">
        <v>189</v>
      </c>
      <c r="F4" s="50" t="s">
        <v>190</v>
      </c>
      <c r="G4" s="50" t="s">
        <v>191</v>
      </c>
      <c r="H4" s="50" t="s">
        <v>192</v>
      </c>
      <c r="I4" s="176" t="s">
        <v>193</v>
      </c>
      <c r="J4" s="127" t="s">
        <v>193</v>
      </c>
      <c r="K4" s="127"/>
      <c r="L4" s="127"/>
      <c r="M4" s="127"/>
      <c r="N4" s="127"/>
      <c r="O4" s="127"/>
      <c r="P4" s="14"/>
      <c r="Q4" s="14"/>
      <c r="R4" s="14"/>
      <c r="S4" s="126" t="s">
        <v>61</v>
      </c>
      <c r="T4" s="127" t="s">
        <v>62</v>
      </c>
      <c r="U4" s="127"/>
      <c r="V4" s="127"/>
      <c r="W4" s="127"/>
      <c r="X4" s="127"/>
      <c r="Y4" s="111"/>
    </row>
    <row r="5" ht="18" customHeight="1" spans="1:25">
      <c r="A5" s="52"/>
      <c r="B5" s="67"/>
      <c r="C5" s="160"/>
      <c r="D5" s="52"/>
      <c r="E5" s="52"/>
      <c r="F5" s="52"/>
      <c r="G5" s="52"/>
      <c r="H5" s="52"/>
      <c r="I5" s="158" t="s">
        <v>194</v>
      </c>
      <c r="J5" s="176" t="s">
        <v>58</v>
      </c>
      <c r="K5" s="127"/>
      <c r="L5" s="127"/>
      <c r="M5" s="127"/>
      <c r="N5" s="127"/>
      <c r="O5" s="111"/>
      <c r="P5" s="13" t="s">
        <v>195</v>
      </c>
      <c r="Q5" s="14"/>
      <c r="R5" s="15"/>
      <c r="S5" s="50" t="s">
        <v>61</v>
      </c>
      <c r="T5" s="176" t="s">
        <v>62</v>
      </c>
      <c r="U5" s="126" t="s">
        <v>64</v>
      </c>
      <c r="V5" s="127" t="s">
        <v>62</v>
      </c>
      <c r="W5" s="126" t="s">
        <v>66</v>
      </c>
      <c r="X5" s="126" t="s">
        <v>67</v>
      </c>
      <c r="Y5" s="177" t="s">
        <v>68</v>
      </c>
    </row>
    <row r="6" ht="19.5" customHeight="1" spans="1:25">
      <c r="A6" s="67"/>
      <c r="B6" s="67"/>
      <c r="C6" s="67"/>
      <c r="D6" s="67"/>
      <c r="E6" s="67"/>
      <c r="F6" s="67"/>
      <c r="G6" s="67"/>
      <c r="H6" s="67"/>
      <c r="I6" s="67"/>
      <c r="J6" s="178" t="s">
        <v>196</v>
      </c>
      <c r="K6" s="50"/>
      <c r="L6" s="50" t="s">
        <v>197</v>
      </c>
      <c r="M6" s="50" t="s">
        <v>198</v>
      </c>
      <c r="N6" s="50" t="s">
        <v>199</v>
      </c>
      <c r="O6" s="50" t="s">
        <v>200</v>
      </c>
      <c r="P6" s="50" t="s">
        <v>58</v>
      </c>
      <c r="Q6" s="50" t="s">
        <v>59</v>
      </c>
      <c r="R6" s="50" t="s">
        <v>60</v>
      </c>
      <c r="S6" s="67"/>
      <c r="T6" s="50" t="s">
        <v>57</v>
      </c>
      <c r="U6" s="50" t="s">
        <v>64</v>
      </c>
      <c r="V6" s="50" t="s">
        <v>201</v>
      </c>
      <c r="W6" s="50" t="s">
        <v>66</v>
      </c>
      <c r="X6" s="50" t="s">
        <v>67</v>
      </c>
      <c r="Y6" s="50" t="s">
        <v>68</v>
      </c>
    </row>
    <row r="7" ht="37.5" customHeight="1" spans="1:25">
      <c r="A7" s="179"/>
      <c r="B7" s="57"/>
      <c r="C7" s="179"/>
      <c r="D7" s="179"/>
      <c r="E7" s="179"/>
      <c r="F7" s="179"/>
      <c r="G7" s="179"/>
      <c r="H7" s="179"/>
      <c r="I7" s="179"/>
      <c r="J7" s="180" t="s">
        <v>57</v>
      </c>
      <c r="K7" s="181" t="s">
        <v>202</v>
      </c>
      <c r="L7" s="55" t="s">
        <v>203</v>
      </c>
      <c r="M7" s="55" t="s">
        <v>198</v>
      </c>
      <c r="N7" s="55" t="s">
        <v>199</v>
      </c>
      <c r="O7" s="55" t="s">
        <v>200</v>
      </c>
      <c r="P7" s="55" t="s">
        <v>198</v>
      </c>
      <c r="Q7" s="55" t="s">
        <v>199</v>
      </c>
      <c r="R7" s="55" t="s">
        <v>200</v>
      </c>
      <c r="S7" s="55" t="s">
        <v>61</v>
      </c>
      <c r="T7" s="55" t="s">
        <v>57</v>
      </c>
      <c r="U7" s="55" t="s">
        <v>64</v>
      </c>
      <c r="V7" s="55" t="s">
        <v>201</v>
      </c>
      <c r="W7" s="55" t="s">
        <v>66</v>
      </c>
      <c r="X7" s="55" t="s">
        <v>67</v>
      </c>
      <c r="Y7" s="55" t="s">
        <v>68</v>
      </c>
    </row>
    <row r="8" customHeight="1" spans="1: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row>
    <row r="9" ht="20.25" customHeight="1" spans="1:25">
      <c r="A9" s="26" t="s">
        <v>204</v>
      </c>
      <c r="B9" s="26" t="s">
        <v>70</v>
      </c>
      <c r="C9" s="26" t="s">
        <v>205</v>
      </c>
      <c r="D9" s="26" t="s">
        <v>206</v>
      </c>
      <c r="E9" s="26" t="s">
        <v>101</v>
      </c>
      <c r="F9" s="26" t="s">
        <v>102</v>
      </c>
      <c r="G9" s="26" t="s">
        <v>207</v>
      </c>
      <c r="H9" s="26" t="s">
        <v>208</v>
      </c>
      <c r="I9" s="115">
        <v>6253440</v>
      </c>
      <c r="J9" s="115">
        <v>6253440</v>
      </c>
      <c r="K9" s="115"/>
      <c r="L9" s="115"/>
      <c r="M9" s="115"/>
      <c r="N9" s="115">
        <v>6253440</v>
      </c>
      <c r="O9" s="115"/>
      <c r="P9" s="115"/>
      <c r="Q9" s="115"/>
      <c r="R9" s="115"/>
      <c r="S9" s="115"/>
      <c r="T9" s="115"/>
      <c r="U9" s="115"/>
      <c r="V9" s="115"/>
      <c r="W9" s="115"/>
      <c r="X9" s="115"/>
      <c r="Y9" s="115"/>
    </row>
    <row r="10" ht="20.25" customHeight="1" spans="1:25">
      <c r="A10" s="26" t="s">
        <v>204</v>
      </c>
      <c r="B10" s="26" t="s">
        <v>70</v>
      </c>
      <c r="C10" s="26" t="s">
        <v>205</v>
      </c>
      <c r="D10" s="26" t="s">
        <v>206</v>
      </c>
      <c r="E10" s="26" t="s">
        <v>101</v>
      </c>
      <c r="F10" s="26" t="s">
        <v>102</v>
      </c>
      <c r="G10" s="26" t="s">
        <v>209</v>
      </c>
      <c r="H10" s="26" t="s">
        <v>210</v>
      </c>
      <c r="I10" s="115">
        <v>339900</v>
      </c>
      <c r="J10" s="115">
        <v>339900</v>
      </c>
      <c r="K10" s="62"/>
      <c r="L10" s="62"/>
      <c r="M10" s="62"/>
      <c r="N10" s="115">
        <v>339900</v>
      </c>
      <c r="O10" s="62"/>
      <c r="P10" s="115"/>
      <c r="Q10" s="115"/>
      <c r="R10" s="115"/>
      <c r="S10" s="115"/>
      <c r="T10" s="115"/>
      <c r="U10" s="115"/>
      <c r="V10" s="115"/>
      <c r="W10" s="115"/>
      <c r="X10" s="115"/>
      <c r="Y10" s="115"/>
    </row>
    <row r="11" ht="20.25" customHeight="1" spans="1:25">
      <c r="A11" s="26" t="s">
        <v>204</v>
      </c>
      <c r="B11" s="26" t="s">
        <v>70</v>
      </c>
      <c r="C11" s="26" t="s">
        <v>205</v>
      </c>
      <c r="D11" s="26" t="s">
        <v>206</v>
      </c>
      <c r="E11" s="26" t="s">
        <v>101</v>
      </c>
      <c r="F11" s="26" t="s">
        <v>102</v>
      </c>
      <c r="G11" s="26" t="s">
        <v>209</v>
      </c>
      <c r="H11" s="26" t="s">
        <v>210</v>
      </c>
      <c r="I11" s="115">
        <v>570000</v>
      </c>
      <c r="J11" s="115">
        <v>570000</v>
      </c>
      <c r="K11" s="62"/>
      <c r="L11" s="62"/>
      <c r="M11" s="62"/>
      <c r="N11" s="115">
        <v>570000</v>
      </c>
      <c r="O11" s="62"/>
      <c r="P11" s="115"/>
      <c r="Q11" s="115"/>
      <c r="R11" s="115"/>
      <c r="S11" s="115"/>
      <c r="T11" s="115"/>
      <c r="U11" s="115"/>
      <c r="V11" s="115"/>
      <c r="W11" s="115"/>
      <c r="X11" s="115"/>
      <c r="Y11" s="115"/>
    </row>
    <row r="12" ht="20.25" customHeight="1" spans="1:25">
      <c r="A12" s="26" t="s">
        <v>204</v>
      </c>
      <c r="B12" s="26" t="s">
        <v>70</v>
      </c>
      <c r="C12" s="26" t="s">
        <v>205</v>
      </c>
      <c r="D12" s="26" t="s">
        <v>206</v>
      </c>
      <c r="E12" s="26" t="s">
        <v>101</v>
      </c>
      <c r="F12" s="26" t="s">
        <v>102</v>
      </c>
      <c r="G12" s="26" t="s">
        <v>211</v>
      </c>
      <c r="H12" s="26" t="s">
        <v>212</v>
      </c>
      <c r="I12" s="115">
        <v>4603</v>
      </c>
      <c r="J12" s="115">
        <v>4603</v>
      </c>
      <c r="K12" s="62"/>
      <c r="L12" s="62"/>
      <c r="M12" s="62"/>
      <c r="N12" s="115">
        <v>4603</v>
      </c>
      <c r="O12" s="62"/>
      <c r="P12" s="115"/>
      <c r="Q12" s="115"/>
      <c r="R12" s="115"/>
      <c r="S12" s="115"/>
      <c r="T12" s="115"/>
      <c r="U12" s="115"/>
      <c r="V12" s="115"/>
      <c r="W12" s="115"/>
      <c r="X12" s="115"/>
      <c r="Y12" s="115"/>
    </row>
    <row r="13" ht="20.25" customHeight="1" spans="1:25">
      <c r="A13" s="26" t="s">
        <v>204</v>
      </c>
      <c r="B13" s="26" t="s">
        <v>70</v>
      </c>
      <c r="C13" s="26" t="s">
        <v>205</v>
      </c>
      <c r="D13" s="26" t="s">
        <v>206</v>
      </c>
      <c r="E13" s="26" t="s">
        <v>101</v>
      </c>
      <c r="F13" s="26" t="s">
        <v>102</v>
      </c>
      <c r="G13" s="26" t="s">
        <v>211</v>
      </c>
      <c r="H13" s="26" t="s">
        <v>212</v>
      </c>
      <c r="I13" s="115">
        <v>521120</v>
      </c>
      <c r="J13" s="115">
        <v>521120</v>
      </c>
      <c r="K13" s="62"/>
      <c r="L13" s="62"/>
      <c r="M13" s="62"/>
      <c r="N13" s="115">
        <v>521120</v>
      </c>
      <c r="O13" s="62"/>
      <c r="P13" s="115"/>
      <c r="Q13" s="115"/>
      <c r="R13" s="115"/>
      <c r="S13" s="115"/>
      <c r="T13" s="115"/>
      <c r="U13" s="115"/>
      <c r="V13" s="115"/>
      <c r="W13" s="115"/>
      <c r="X13" s="115"/>
      <c r="Y13" s="115"/>
    </row>
    <row r="14" ht="20.25" customHeight="1" spans="1:25">
      <c r="A14" s="26" t="s">
        <v>204</v>
      </c>
      <c r="B14" s="26" t="s">
        <v>70</v>
      </c>
      <c r="C14" s="26" t="s">
        <v>205</v>
      </c>
      <c r="D14" s="26" t="s">
        <v>206</v>
      </c>
      <c r="E14" s="26" t="s">
        <v>101</v>
      </c>
      <c r="F14" s="26" t="s">
        <v>102</v>
      </c>
      <c r="G14" s="26" t="s">
        <v>213</v>
      </c>
      <c r="H14" s="26" t="s">
        <v>214</v>
      </c>
      <c r="I14" s="115">
        <v>2526</v>
      </c>
      <c r="J14" s="115">
        <v>2526</v>
      </c>
      <c r="K14" s="62"/>
      <c r="L14" s="62"/>
      <c r="M14" s="62"/>
      <c r="N14" s="115">
        <v>2526</v>
      </c>
      <c r="O14" s="62"/>
      <c r="P14" s="115"/>
      <c r="Q14" s="115"/>
      <c r="R14" s="115"/>
      <c r="S14" s="115"/>
      <c r="T14" s="115"/>
      <c r="U14" s="115"/>
      <c r="V14" s="115"/>
      <c r="W14" s="115"/>
      <c r="X14" s="115"/>
      <c r="Y14" s="115"/>
    </row>
    <row r="15" ht="20.25" customHeight="1" spans="1:25">
      <c r="A15" s="26" t="s">
        <v>204</v>
      </c>
      <c r="B15" s="26" t="s">
        <v>70</v>
      </c>
      <c r="C15" s="26" t="s">
        <v>205</v>
      </c>
      <c r="D15" s="26" t="s">
        <v>206</v>
      </c>
      <c r="E15" s="26" t="s">
        <v>101</v>
      </c>
      <c r="F15" s="26" t="s">
        <v>102</v>
      </c>
      <c r="G15" s="26" t="s">
        <v>213</v>
      </c>
      <c r="H15" s="26" t="s">
        <v>214</v>
      </c>
      <c r="I15" s="115">
        <v>1855752</v>
      </c>
      <c r="J15" s="115">
        <v>1855752</v>
      </c>
      <c r="K15" s="62"/>
      <c r="L15" s="62"/>
      <c r="M15" s="62"/>
      <c r="N15" s="115">
        <v>1855752</v>
      </c>
      <c r="O15" s="62"/>
      <c r="P15" s="115"/>
      <c r="Q15" s="115"/>
      <c r="R15" s="115"/>
      <c r="S15" s="115"/>
      <c r="T15" s="115"/>
      <c r="U15" s="115"/>
      <c r="V15" s="115"/>
      <c r="W15" s="115"/>
      <c r="X15" s="115"/>
      <c r="Y15" s="115"/>
    </row>
    <row r="16" ht="20.25" customHeight="1" spans="1:25">
      <c r="A16" s="26" t="s">
        <v>204</v>
      </c>
      <c r="B16" s="26" t="s">
        <v>70</v>
      </c>
      <c r="C16" s="26" t="s">
        <v>205</v>
      </c>
      <c r="D16" s="26" t="s">
        <v>206</v>
      </c>
      <c r="E16" s="26" t="s">
        <v>101</v>
      </c>
      <c r="F16" s="26" t="s">
        <v>102</v>
      </c>
      <c r="G16" s="26" t="s">
        <v>213</v>
      </c>
      <c r="H16" s="26" t="s">
        <v>214</v>
      </c>
      <c r="I16" s="115">
        <v>1039308</v>
      </c>
      <c r="J16" s="115">
        <v>1039308</v>
      </c>
      <c r="K16" s="62"/>
      <c r="L16" s="62"/>
      <c r="M16" s="62"/>
      <c r="N16" s="115">
        <v>1039308</v>
      </c>
      <c r="O16" s="62"/>
      <c r="P16" s="115"/>
      <c r="Q16" s="115"/>
      <c r="R16" s="115"/>
      <c r="S16" s="115"/>
      <c r="T16" s="115"/>
      <c r="U16" s="115"/>
      <c r="V16" s="115"/>
      <c r="W16" s="115"/>
      <c r="X16" s="115"/>
      <c r="Y16" s="115"/>
    </row>
    <row r="17" ht="20.25" customHeight="1" spans="1:25">
      <c r="A17" s="26" t="s">
        <v>204</v>
      </c>
      <c r="B17" s="26" t="s">
        <v>70</v>
      </c>
      <c r="C17" s="26" t="s">
        <v>205</v>
      </c>
      <c r="D17" s="26" t="s">
        <v>206</v>
      </c>
      <c r="E17" s="26" t="s">
        <v>101</v>
      </c>
      <c r="F17" s="26" t="s">
        <v>102</v>
      </c>
      <c r="G17" s="26" t="s">
        <v>213</v>
      </c>
      <c r="H17" s="26" t="s">
        <v>214</v>
      </c>
      <c r="I17" s="115">
        <v>2034996</v>
      </c>
      <c r="J17" s="115">
        <v>2034996</v>
      </c>
      <c r="K17" s="62"/>
      <c r="L17" s="62"/>
      <c r="M17" s="62"/>
      <c r="N17" s="115">
        <v>2034996</v>
      </c>
      <c r="O17" s="62"/>
      <c r="P17" s="115"/>
      <c r="Q17" s="115"/>
      <c r="R17" s="115"/>
      <c r="S17" s="115"/>
      <c r="T17" s="115"/>
      <c r="U17" s="115"/>
      <c r="V17" s="115"/>
      <c r="W17" s="115"/>
      <c r="X17" s="115"/>
      <c r="Y17" s="115"/>
    </row>
    <row r="18" ht="20.25" customHeight="1" spans="1:25">
      <c r="A18" s="26" t="s">
        <v>204</v>
      </c>
      <c r="B18" s="26" t="s">
        <v>70</v>
      </c>
      <c r="C18" s="26" t="s">
        <v>215</v>
      </c>
      <c r="D18" s="26" t="s">
        <v>216</v>
      </c>
      <c r="E18" s="26" t="s">
        <v>111</v>
      </c>
      <c r="F18" s="26" t="s">
        <v>112</v>
      </c>
      <c r="G18" s="26" t="s">
        <v>217</v>
      </c>
      <c r="H18" s="26" t="s">
        <v>218</v>
      </c>
      <c r="I18" s="115">
        <v>2044210</v>
      </c>
      <c r="J18" s="115">
        <v>2044210</v>
      </c>
      <c r="K18" s="62"/>
      <c r="L18" s="62"/>
      <c r="M18" s="62"/>
      <c r="N18" s="115">
        <v>2044210</v>
      </c>
      <c r="O18" s="62"/>
      <c r="P18" s="115"/>
      <c r="Q18" s="115"/>
      <c r="R18" s="115"/>
      <c r="S18" s="115"/>
      <c r="T18" s="115"/>
      <c r="U18" s="115"/>
      <c r="V18" s="115"/>
      <c r="W18" s="115"/>
      <c r="X18" s="115"/>
      <c r="Y18" s="115"/>
    </row>
    <row r="19" ht="20.25" customHeight="1" spans="1:25">
      <c r="A19" s="26" t="s">
        <v>204</v>
      </c>
      <c r="B19" s="26" t="s">
        <v>70</v>
      </c>
      <c r="C19" s="26" t="s">
        <v>215</v>
      </c>
      <c r="D19" s="26" t="s">
        <v>216</v>
      </c>
      <c r="E19" s="26" t="s">
        <v>113</v>
      </c>
      <c r="F19" s="26" t="s">
        <v>114</v>
      </c>
      <c r="G19" s="26" t="s">
        <v>219</v>
      </c>
      <c r="H19" s="26" t="s">
        <v>220</v>
      </c>
      <c r="I19" s="115">
        <v>246449</v>
      </c>
      <c r="J19" s="115">
        <v>246449</v>
      </c>
      <c r="K19" s="62"/>
      <c r="L19" s="62"/>
      <c r="M19" s="62"/>
      <c r="N19" s="115">
        <v>246449</v>
      </c>
      <c r="O19" s="62"/>
      <c r="P19" s="115"/>
      <c r="Q19" s="115"/>
      <c r="R19" s="115"/>
      <c r="S19" s="115"/>
      <c r="T19" s="115"/>
      <c r="U19" s="115"/>
      <c r="V19" s="115"/>
      <c r="W19" s="115"/>
      <c r="X19" s="115"/>
      <c r="Y19" s="115"/>
    </row>
    <row r="20" ht="20.25" customHeight="1" spans="1:25">
      <c r="A20" s="26" t="s">
        <v>204</v>
      </c>
      <c r="B20" s="26" t="s">
        <v>70</v>
      </c>
      <c r="C20" s="26" t="s">
        <v>215</v>
      </c>
      <c r="D20" s="26" t="s">
        <v>216</v>
      </c>
      <c r="E20" s="26" t="s">
        <v>125</v>
      </c>
      <c r="F20" s="26" t="s">
        <v>126</v>
      </c>
      <c r="G20" s="26" t="s">
        <v>221</v>
      </c>
      <c r="H20" s="26" t="s">
        <v>222</v>
      </c>
      <c r="I20" s="115">
        <v>4184</v>
      </c>
      <c r="J20" s="115">
        <v>4184</v>
      </c>
      <c r="K20" s="62"/>
      <c r="L20" s="62"/>
      <c r="M20" s="62"/>
      <c r="N20" s="115">
        <v>4184</v>
      </c>
      <c r="O20" s="62"/>
      <c r="P20" s="115"/>
      <c r="Q20" s="115"/>
      <c r="R20" s="115"/>
      <c r="S20" s="115"/>
      <c r="T20" s="115"/>
      <c r="U20" s="115"/>
      <c r="V20" s="115"/>
      <c r="W20" s="115"/>
      <c r="X20" s="115"/>
      <c r="Y20" s="115"/>
    </row>
    <row r="21" ht="20.25" customHeight="1" spans="1:25">
      <c r="A21" s="26" t="s">
        <v>204</v>
      </c>
      <c r="B21" s="26" t="s">
        <v>70</v>
      </c>
      <c r="C21" s="26" t="s">
        <v>215</v>
      </c>
      <c r="D21" s="26" t="s">
        <v>216</v>
      </c>
      <c r="E21" s="26" t="s">
        <v>125</v>
      </c>
      <c r="F21" s="26" t="s">
        <v>126</v>
      </c>
      <c r="G21" s="26" t="s">
        <v>221</v>
      </c>
      <c r="H21" s="26" t="s">
        <v>222</v>
      </c>
      <c r="I21" s="115">
        <v>997310</v>
      </c>
      <c r="J21" s="115">
        <v>997310</v>
      </c>
      <c r="K21" s="62"/>
      <c r="L21" s="62"/>
      <c r="M21" s="62"/>
      <c r="N21" s="115">
        <v>997310</v>
      </c>
      <c r="O21" s="62"/>
      <c r="P21" s="115"/>
      <c r="Q21" s="115"/>
      <c r="R21" s="115"/>
      <c r="S21" s="115"/>
      <c r="T21" s="115"/>
      <c r="U21" s="115"/>
      <c r="V21" s="115"/>
      <c r="W21" s="115"/>
      <c r="X21" s="115"/>
      <c r="Y21" s="115"/>
    </row>
    <row r="22" ht="20.25" customHeight="1" spans="1:25">
      <c r="A22" s="26" t="s">
        <v>204</v>
      </c>
      <c r="B22" s="26" t="s">
        <v>70</v>
      </c>
      <c r="C22" s="26" t="s">
        <v>215</v>
      </c>
      <c r="D22" s="26" t="s">
        <v>216</v>
      </c>
      <c r="E22" s="26" t="s">
        <v>127</v>
      </c>
      <c r="F22" s="26" t="s">
        <v>128</v>
      </c>
      <c r="G22" s="26" t="s">
        <v>223</v>
      </c>
      <c r="H22" s="26" t="s">
        <v>224</v>
      </c>
      <c r="I22" s="115">
        <v>39384</v>
      </c>
      <c r="J22" s="115">
        <v>39384</v>
      </c>
      <c r="K22" s="62"/>
      <c r="L22" s="62"/>
      <c r="M22" s="62"/>
      <c r="N22" s="115">
        <v>39384</v>
      </c>
      <c r="O22" s="62"/>
      <c r="P22" s="115"/>
      <c r="Q22" s="115"/>
      <c r="R22" s="115"/>
      <c r="S22" s="115"/>
      <c r="T22" s="115"/>
      <c r="U22" s="115"/>
      <c r="V22" s="115"/>
      <c r="W22" s="115"/>
      <c r="X22" s="115"/>
      <c r="Y22" s="115"/>
    </row>
    <row r="23" ht="20.25" customHeight="1" spans="1:25">
      <c r="A23" s="26" t="s">
        <v>204</v>
      </c>
      <c r="B23" s="26" t="s">
        <v>70</v>
      </c>
      <c r="C23" s="26" t="s">
        <v>215</v>
      </c>
      <c r="D23" s="26" t="s">
        <v>216</v>
      </c>
      <c r="E23" s="26" t="s">
        <v>127</v>
      </c>
      <c r="F23" s="26" t="s">
        <v>128</v>
      </c>
      <c r="G23" s="26" t="s">
        <v>223</v>
      </c>
      <c r="H23" s="26" t="s">
        <v>224</v>
      </c>
      <c r="I23" s="115">
        <v>599830</v>
      </c>
      <c r="J23" s="115">
        <v>599830</v>
      </c>
      <c r="K23" s="62"/>
      <c r="L23" s="62"/>
      <c r="M23" s="62"/>
      <c r="N23" s="115">
        <v>599830</v>
      </c>
      <c r="O23" s="62"/>
      <c r="P23" s="115"/>
      <c r="Q23" s="115"/>
      <c r="R23" s="115"/>
      <c r="S23" s="115"/>
      <c r="T23" s="115"/>
      <c r="U23" s="115"/>
      <c r="V23" s="115"/>
      <c r="W23" s="115"/>
      <c r="X23" s="115"/>
      <c r="Y23" s="115"/>
    </row>
    <row r="24" ht="20.25" customHeight="1" spans="1:25">
      <c r="A24" s="26" t="s">
        <v>204</v>
      </c>
      <c r="B24" s="26" t="s">
        <v>70</v>
      </c>
      <c r="C24" s="26" t="s">
        <v>215</v>
      </c>
      <c r="D24" s="26" t="s">
        <v>216</v>
      </c>
      <c r="E24" s="26" t="s">
        <v>101</v>
      </c>
      <c r="F24" s="26" t="s">
        <v>102</v>
      </c>
      <c r="G24" s="26" t="s">
        <v>225</v>
      </c>
      <c r="H24" s="26" t="s">
        <v>226</v>
      </c>
      <c r="I24" s="115">
        <v>83980</v>
      </c>
      <c r="J24" s="115">
        <v>83980</v>
      </c>
      <c r="K24" s="62"/>
      <c r="L24" s="62"/>
      <c r="M24" s="62"/>
      <c r="N24" s="115">
        <v>83980</v>
      </c>
      <c r="O24" s="62"/>
      <c r="P24" s="115"/>
      <c r="Q24" s="115"/>
      <c r="R24" s="115"/>
      <c r="S24" s="115"/>
      <c r="T24" s="115"/>
      <c r="U24" s="115"/>
      <c r="V24" s="115"/>
      <c r="W24" s="115"/>
      <c r="X24" s="115"/>
      <c r="Y24" s="115"/>
    </row>
    <row r="25" ht="20.25" customHeight="1" spans="1:25">
      <c r="A25" s="26" t="s">
        <v>204</v>
      </c>
      <c r="B25" s="26" t="s">
        <v>70</v>
      </c>
      <c r="C25" s="26" t="s">
        <v>215</v>
      </c>
      <c r="D25" s="26" t="s">
        <v>216</v>
      </c>
      <c r="E25" s="26" t="s">
        <v>129</v>
      </c>
      <c r="F25" s="26" t="s">
        <v>130</v>
      </c>
      <c r="G25" s="26" t="s">
        <v>225</v>
      </c>
      <c r="H25" s="26" t="s">
        <v>226</v>
      </c>
      <c r="I25" s="115">
        <v>38475</v>
      </c>
      <c r="J25" s="115">
        <v>38475</v>
      </c>
      <c r="K25" s="62"/>
      <c r="L25" s="62"/>
      <c r="M25" s="62"/>
      <c r="N25" s="115">
        <v>38475</v>
      </c>
      <c r="O25" s="62"/>
      <c r="P25" s="115"/>
      <c r="Q25" s="115"/>
      <c r="R25" s="115"/>
      <c r="S25" s="115"/>
      <c r="T25" s="115"/>
      <c r="U25" s="115"/>
      <c r="V25" s="115"/>
      <c r="W25" s="115"/>
      <c r="X25" s="115"/>
      <c r="Y25" s="115"/>
    </row>
    <row r="26" ht="20.25" customHeight="1" spans="1:25">
      <c r="A26" s="26" t="s">
        <v>204</v>
      </c>
      <c r="B26" s="26" t="s">
        <v>70</v>
      </c>
      <c r="C26" s="26" t="s">
        <v>227</v>
      </c>
      <c r="D26" s="26" t="s">
        <v>136</v>
      </c>
      <c r="E26" s="26" t="s">
        <v>135</v>
      </c>
      <c r="F26" s="26" t="s">
        <v>136</v>
      </c>
      <c r="G26" s="26" t="s">
        <v>228</v>
      </c>
      <c r="H26" s="26" t="s">
        <v>136</v>
      </c>
      <c r="I26" s="115">
        <v>1544510</v>
      </c>
      <c r="J26" s="115">
        <v>1544510</v>
      </c>
      <c r="K26" s="62"/>
      <c r="L26" s="62"/>
      <c r="M26" s="62"/>
      <c r="N26" s="115">
        <v>1544510</v>
      </c>
      <c r="O26" s="62"/>
      <c r="P26" s="115"/>
      <c r="Q26" s="115"/>
      <c r="R26" s="115"/>
      <c r="S26" s="115"/>
      <c r="T26" s="115"/>
      <c r="U26" s="115"/>
      <c r="V26" s="115"/>
      <c r="W26" s="115"/>
      <c r="X26" s="115"/>
      <c r="Y26" s="115"/>
    </row>
    <row r="27" ht="20.25" customHeight="1" spans="1:25">
      <c r="A27" s="26" t="s">
        <v>204</v>
      </c>
      <c r="B27" s="26" t="s">
        <v>70</v>
      </c>
      <c r="C27" s="26" t="s">
        <v>229</v>
      </c>
      <c r="D27" s="26" t="s">
        <v>230</v>
      </c>
      <c r="E27" s="26" t="s">
        <v>109</v>
      </c>
      <c r="F27" s="26" t="s">
        <v>110</v>
      </c>
      <c r="G27" s="26" t="s">
        <v>231</v>
      </c>
      <c r="H27" s="26" t="s">
        <v>232</v>
      </c>
      <c r="I27" s="115">
        <v>4800</v>
      </c>
      <c r="J27" s="115">
        <v>4800</v>
      </c>
      <c r="K27" s="62"/>
      <c r="L27" s="62"/>
      <c r="M27" s="62"/>
      <c r="N27" s="115">
        <v>4800</v>
      </c>
      <c r="O27" s="62"/>
      <c r="P27" s="115"/>
      <c r="Q27" s="115"/>
      <c r="R27" s="115"/>
      <c r="S27" s="115"/>
      <c r="T27" s="115"/>
      <c r="U27" s="115"/>
      <c r="V27" s="115"/>
      <c r="W27" s="115"/>
      <c r="X27" s="115"/>
      <c r="Y27" s="115"/>
    </row>
    <row r="28" ht="20.25" customHeight="1" spans="1:25">
      <c r="A28" s="26" t="s">
        <v>204</v>
      </c>
      <c r="B28" s="26" t="s">
        <v>70</v>
      </c>
      <c r="C28" s="26" t="s">
        <v>233</v>
      </c>
      <c r="D28" s="26" t="s">
        <v>234</v>
      </c>
      <c r="E28" s="26" t="s">
        <v>109</v>
      </c>
      <c r="F28" s="26" t="s">
        <v>110</v>
      </c>
      <c r="G28" s="26" t="s">
        <v>235</v>
      </c>
      <c r="H28" s="26" t="s">
        <v>236</v>
      </c>
      <c r="I28" s="115">
        <v>134400</v>
      </c>
      <c r="J28" s="115">
        <v>134400</v>
      </c>
      <c r="K28" s="62"/>
      <c r="L28" s="62"/>
      <c r="M28" s="62"/>
      <c r="N28" s="115">
        <v>134400</v>
      </c>
      <c r="O28" s="62"/>
      <c r="P28" s="115"/>
      <c r="Q28" s="115"/>
      <c r="R28" s="115"/>
      <c r="S28" s="115"/>
      <c r="T28" s="115"/>
      <c r="U28" s="115"/>
      <c r="V28" s="115"/>
      <c r="W28" s="115"/>
      <c r="X28" s="115"/>
      <c r="Y28" s="115"/>
    </row>
    <row r="29" ht="20.25" customHeight="1" spans="1:25">
      <c r="A29" s="26" t="s">
        <v>204</v>
      </c>
      <c r="B29" s="26" t="s">
        <v>70</v>
      </c>
      <c r="C29" s="26" t="s">
        <v>237</v>
      </c>
      <c r="D29" s="26" t="s">
        <v>238</v>
      </c>
      <c r="E29" s="26" t="s">
        <v>101</v>
      </c>
      <c r="F29" s="26" t="s">
        <v>102</v>
      </c>
      <c r="G29" s="26" t="s">
        <v>239</v>
      </c>
      <c r="H29" s="26" t="s">
        <v>238</v>
      </c>
      <c r="I29" s="115">
        <v>228000</v>
      </c>
      <c r="J29" s="115">
        <v>228000</v>
      </c>
      <c r="K29" s="62"/>
      <c r="L29" s="62"/>
      <c r="M29" s="62"/>
      <c r="N29" s="115">
        <v>228000</v>
      </c>
      <c r="O29" s="62"/>
      <c r="P29" s="115"/>
      <c r="Q29" s="115"/>
      <c r="R29" s="115"/>
      <c r="S29" s="115"/>
      <c r="T29" s="115"/>
      <c r="U29" s="115"/>
      <c r="V29" s="115"/>
      <c r="W29" s="115"/>
      <c r="X29" s="115"/>
      <c r="Y29" s="115"/>
    </row>
    <row r="30" ht="20.25" customHeight="1" spans="1:25">
      <c r="A30" s="26" t="s">
        <v>204</v>
      </c>
      <c r="B30" s="26" t="s">
        <v>70</v>
      </c>
      <c r="C30" s="26" t="s">
        <v>240</v>
      </c>
      <c r="D30" s="26" t="s">
        <v>241</v>
      </c>
      <c r="E30" s="26" t="s">
        <v>103</v>
      </c>
      <c r="F30" s="26" t="s">
        <v>104</v>
      </c>
      <c r="G30" s="26" t="s">
        <v>242</v>
      </c>
      <c r="H30" s="26" t="s">
        <v>243</v>
      </c>
      <c r="I30" s="115">
        <v>49680</v>
      </c>
      <c r="J30" s="115">
        <v>49680</v>
      </c>
      <c r="K30" s="62"/>
      <c r="L30" s="62"/>
      <c r="M30" s="62"/>
      <c r="N30" s="115">
        <v>49680</v>
      </c>
      <c r="O30" s="62"/>
      <c r="P30" s="115"/>
      <c r="Q30" s="115"/>
      <c r="R30" s="115"/>
      <c r="S30" s="115"/>
      <c r="T30" s="115"/>
      <c r="U30" s="115"/>
      <c r="V30" s="115"/>
      <c r="W30" s="115"/>
      <c r="X30" s="115"/>
      <c r="Y30" s="115"/>
    </row>
    <row r="31" ht="20.25" customHeight="1" spans="1:25">
      <c r="A31" s="26" t="s">
        <v>204</v>
      </c>
      <c r="B31" s="26" t="s">
        <v>70</v>
      </c>
      <c r="C31" s="26" t="s">
        <v>240</v>
      </c>
      <c r="D31" s="26" t="s">
        <v>241</v>
      </c>
      <c r="E31" s="26" t="s">
        <v>103</v>
      </c>
      <c r="F31" s="26" t="s">
        <v>104</v>
      </c>
      <c r="G31" s="26" t="s">
        <v>242</v>
      </c>
      <c r="H31" s="26" t="s">
        <v>243</v>
      </c>
      <c r="I31" s="115">
        <v>109296</v>
      </c>
      <c r="J31" s="115">
        <v>109296</v>
      </c>
      <c r="K31" s="62"/>
      <c r="L31" s="62"/>
      <c r="M31" s="62"/>
      <c r="N31" s="115">
        <v>109296</v>
      </c>
      <c r="O31" s="62"/>
      <c r="P31" s="115"/>
      <c r="Q31" s="115"/>
      <c r="R31" s="115"/>
      <c r="S31" s="115"/>
      <c r="T31" s="115"/>
      <c r="U31" s="115"/>
      <c r="V31" s="115"/>
      <c r="W31" s="115"/>
      <c r="X31" s="115"/>
      <c r="Y31" s="115"/>
    </row>
    <row r="32" ht="20.25" customHeight="1" spans="1:25">
      <c r="A32" s="26" t="s">
        <v>204</v>
      </c>
      <c r="B32" s="26" t="s">
        <v>70</v>
      </c>
      <c r="C32" s="26" t="s">
        <v>240</v>
      </c>
      <c r="D32" s="26" t="s">
        <v>241</v>
      </c>
      <c r="E32" s="26" t="s">
        <v>103</v>
      </c>
      <c r="F32" s="26" t="s">
        <v>104</v>
      </c>
      <c r="G32" s="26" t="s">
        <v>242</v>
      </c>
      <c r="H32" s="26" t="s">
        <v>243</v>
      </c>
      <c r="I32" s="115">
        <v>72748.8</v>
      </c>
      <c r="J32" s="115">
        <v>72748.8</v>
      </c>
      <c r="K32" s="62"/>
      <c r="L32" s="62"/>
      <c r="M32" s="62"/>
      <c r="N32" s="115">
        <v>72748.8</v>
      </c>
      <c r="O32" s="62"/>
      <c r="P32" s="115"/>
      <c r="Q32" s="115"/>
      <c r="R32" s="115"/>
      <c r="S32" s="115"/>
      <c r="T32" s="115"/>
      <c r="U32" s="115"/>
      <c r="V32" s="115"/>
      <c r="W32" s="115"/>
      <c r="X32" s="115"/>
      <c r="Y32" s="115"/>
    </row>
    <row r="33" ht="20.25" customHeight="1" spans="1:25">
      <c r="A33" s="26" t="s">
        <v>204</v>
      </c>
      <c r="B33" s="26" t="s">
        <v>70</v>
      </c>
      <c r="C33" s="26" t="s">
        <v>240</v>
      </c>
      <c r="D33" s="26" t="s">
        <v>241</v>
      </c>
      <c r="E33" s="26" t="s">
        <v>103</v>
      </c>
      <c r="F33" s="26" t="s">
        <v>104</v>
      </c>
      <c r="G33" s="26" t="s">
        <v>242</v>
      </c>
      <c r="H33" s="26" t="s">
        <v>243</v>
      </c>
      <c r="I33" s="115">
        <v>49680</v>
      </c>
      <c r="J33" s="115">
        <v>49680</v>
      </c>
      <c r="K33" s="62"/>
      <c r="L33" s="62"/>
      <c r="M33" s="62"/>
      <c r="N33" s="115">
        <v>49680</v>
      </c>
      <c r="O33" s="62"/>
      <c r="P33" s="115"/>
      <c r="Q33" s="115"/>
      <c r="R33" s="115"/>
      <c r="S33" s="115"/>
      <c r="T33" s="115"/>
      <c r="U33" s="115"/>
      <c r="V33" s="115"/>
      <c r="W33" s="115"/>
      <c r="X33" s="115"/>
      <c r="Y33" s="115"/>
    </row>
    <row r="34" ht="20.25" customHeight="1" spans="1:25">
      <c r="A34" s="26" t="s">
        <v>204</v>
      </c>
      <c r="B34" s="26" t="s">
        <v>70</v>
      </c>
      <c r="C34" s="26" t="s">
        <v>240</v>
      </c>
      <c r="D34" s="26" t="s">
        <v>241</v>
      </c>
      <c r="E34" s="26" t="s">
        <v>103</v>
      </c>
      <c r="F34" s="26" t="s">
        <v>104</v>
      </c>
      <c r="G34" s="26" t="s">
        <v>242</v>
      </c>
      <c r="H34" s="26" t="s">
        <v>243</v>
      </c>
      <c r="I34" s="115">
        <v>162950.4</v>
      </c>
      <c r="J34" s="115">
        <v>162950.4</v>
      </c>
      <c r="K34" s="62"/>
      <c r="L34" s="62"/>
      <c r="M34" s="62"/>
      <c r="N34" s="115">
        <v>162950.4</v>
      </c>
      <c r="O34" s="62"/>
      <c r="P34" s="115"/>
      <c r="Q34" s="115"/>
      <c r="R34" s="115"/>
      <c r="S34" s="115"/>
      <c r="T34" s="115"/>
      <c r="U34" s="115"/>
      <c r="V34" s="115"/>
      <c r="W34" s="115"/>
      <c r="X34" s="115"/>
      <c r="Y34" s="115"/>
    </row>
    <row r="35" ht="20.25" customHeight="1" spans="1:25">
      <c r="A35" s="26" t="s">
        <v>204</v>
      </c>
      <c r="B35" s="26" t="s">
        <v>70</v>
      </c>
      <c r="C35" s="26" t="s">
        <v>240</v>
      </c>
      <c r="D35" s="26" t="s">
        <v>241</v>
      </c>
      <c r="E35" s="26" t="s">
        <v>103</v>
      </c>
      <c r="F35" s="26" t="s">
        <v>104</v>
      </c>
      <c r="G35" s="26" t="s">
        <v>242</v>
      </c>
      <c r="H35" s="26" t="s">
        <v>243</v>
      </c>
      <c r="I35" s="115">
        <v>87264</v>
      </c>
      <c r="J35" s="115">
        <v>87264</v>
      </c>
      <c r="K35" s="62"/>
      <c r="L35" s="62"/>
      <c r="M35" s="62"/>
      <c r="N35" s="115">
        <v>87264</v>
      </c>
      <c r="O35" s="62"/>
      <c r="P35" s="115"/>
      <c r="Q35" s="115"/>
      <c r="R35" s="115"/>
      <c r="S35" s="115"/>
      <c r="T35" s="115"/>
      <c r="U35" s="115"/>
      <c r="V35" s="115"/>
      <c r="W35" s="115"/>
      <c r="X35" s="115"/>
      <c r="Y35" s="115"/>
    </row>
    <row r="36" ht="20.25" customHeight="1" spans="1:25">
      <c r="A36" s="26" t="s">
        <v>204</v>
      </c>
      <c r="B36" s="26" t="s">
        <v>70</v>
      </c>
      <c r="C36" s="26" t="s">
        <v>244</v>
      </c>
      <c r="D36" s="26" t="s">
        <v>245</v>
      </c>
      <c r="E36" s="26" t="s">
        <v>101</v>
      </c>
      <c r="F36" s="26" t="s">
        <v>102</v>
      </c>
      <c r="G36" s="26" t="s">
        <v>213</v>
      </c>
      <c r="H36" s="26" t="s">
        <v>214</v>
      </c>
      <c r="I36" s="115">
        <v>798000</v>
      </c>
      <c r="J36" s="115">
        <v>798000</v>
      </c>
      <c r="K36" s="62"/>
      <c r="L36" s="62"/>
      <c r="M36" s="62"/>
      <c r="N36" s="115">
        <v>798000</v>
      </c>
      <c r="O36" s="62"/>
      <c r="P36" s="115"/>
      <c r="Q36" s="115"/>
      <c r="R36" s="115"/>
      <c r="S36" s="115"/>
      <c r="T36" s="115"/>
      <c r="U36" s="115"/>
      <c r="V36" s="115"/>
      <c r="W36" s="115"/>
      <c r="X36" s="115"/>
      <c r="Y36" s="115"/>
    </row>
    <row r="37" ht="17.25" customHeight="1" spans="1:25">
      <c r="A37" s="72" t="s">
        <v>175</v>
      </c>
      <c r="B37" s="73"/>
      <c r="C37" s="182"/>
      <c r="D37" s="182"/>
      <c r="E37" s="182"/>
      <c r="F37" s="182"/>
      <c r="G37" s="182"/>
      <c r="H37" s="183"/>
      <c r="I37" s="115">
        <v>19916796.2</v>
      </c>
      <c r="J37" s="115">
        <v>19916796.2</v>
      </c>
      <c r="K37" s="115"/>
      <c r="L37" s="115"/>
      <c r="M37" s="115"/>
      <c r="N37" s="115">
        <v>19916796.2</v>
      </c>
      <c r="O37" s="115"/>
      <c r="P37" s="115"/>
      <c r="Q37" s="115"/>
      <c r="R37" s="115"/>
      <c r="S37" s="115"/>
      <c r="T37" s="115"/>
      <c r="U37" s="115"/>
      <c r="V37" s="115"/>
      <c r="W37" s="115"/>
      <c r="X37" s="115"/>
      <c r="Y37" s="115"/>
    </row>
  </sheetData>
  <mergeCells count="31">
    <mergeCell ref="A2:Y2"/>
    <mergeCell ref="A3:H3"/>
    <mergeCell ref="I4:Y4"/>
    <mergeCell ref="J5:O5"/>
    <mergeCell ref="P5:R5"/>
    <mergeCell ref="T5:Y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A11" sqref="A11"/>
    </sheetView>
  </sheetViews>
  <sheetFormatPr defaultColWidth="7.11666666666667" defaultRowHeight="14.25" customHeight="1"/>
  <cols>
    <col min="1" max="1" width="7.99166666666667" customWidth="1"/>
    <col min="2" max="2" width="10.4416666666667" customWidth="1"/>
    <col min="3" max="3" width="25.5583333333333" customWidth="1"/>
    <col min="4" max="4" width="18.5583333333333" customWidth="1"/>
    <col min="5" max="5" width="8.66666666666667" customWidth="1"/>
    <col min="6" max="6" width="13.775" customWidth="1"/>
    <col min="7" max="7" width="7.66666666666667" customWidth="1"/>
    <col min="8" max="8" width="13.775" customWidth="1"/>
    <col min="9" max="13" width="15.5583333333333" customWidth="1"/>
    <col min="14" max="14" width="9.55833333333333" customWidth="1"/>
    <col min="15" max="15" width="9.88333333333333" customWidth="1"/>
    <col min="16" max="16" width="8.66666666666667" customWidth="1"/>
    <col min="17" max="21" width="15.4416666666667" customWidth="1"/>
    <col min="22" max="22" width="15.5583333333333" customWidth="1"/>
    <col min="23" max="23" width="15.4416666666667" customWidth="1"/>
  </cols>
  <sheetData>
    <row r="1" ht="13.5" customHeight="1" spans="1:23">
      <c r="B1" s="167"/>
      <c r="E1" s="43"/>
      <c r="F1" s="43"/>
      <c r="G1" s="43"/>
      <c r="H1" s="43"/>
      <c r="U1" s="167"/>
      <c r="W1" s="168" t="s">
        <v>246</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"单位名称："&amp;"昆明市东川区阿旺中学"</f>
        <v>单位名称：昆明市东川区阿旺中学</v>
      </c>
      <c r="B3" s="47"/>
      <c r="C3" s="47"/>
      <c r="D3" s="47"/>
      <c r="E3" s="47"/>
      <c r="F3" s="47"/>
      <c r="G3" s="47"/>
      <c r="H3" s="47"/>
      <c r="I3" s="48"/>
      <c r="J3" s="48"/>
      <c r="K3" s="48"/>
      <c r="L3" s="48"/>
      <c r="M3" s="48"/>
      <c r="N3" s="48"/>
      <c r="O3" s="48"/>
      <c r="P3" s="48"/>
      <c r="Q3" s="48"/>
      <c r="U3" s="167"/>
      <c r="W3" s="145" t="s">
        <v>1</v>
      </c>
    </row>
    <row r="4" ht="21.75" customHeight="1" spans="1:23">
      <c r="A4" s="50" t="s">
        <v>247</v>
      </c>
      <c r="B4" s="51" t="s">
        <v>187</v>
      </c>
      <c r="C4" s="50" t="s">
        <v>188</v>
      </c>
      <c r="D4" s="50" t="s">
        <v>248</v>
      </c>
      <c r="E4" s="51" t="s">
        <v>189</v>
      </c>
      <c r="F4" s="51" t="s">
        <v>190</v>
      </c>
      <c r="G4" s="51" t="s">
        <v>249</v>
      </c>
      <c r="H4" s="51" t="s">
        <v>250</v>
      </c>
      <c r="I4" s="66" t="s">
        <v>55</v>
      </c>
      <c r="J4" s="13" t="s">
        <v>251</v>
      </c>
      <c r="K4" s="14"/>
      <c r="L4" s="14"/>
      <c r="M4" s="15"/>
      <c r="N4" s="13" t="s">
        <v>195</v>
      </c>
      <c r="O4" s="14"/>
      <c r="P4" s="15"/>
      <c r="Q4" s="51" t="s">
        <v>61</v>
      </c>
      <c r="R4" s="13" t="s">
        <v>62</v>
      </c>
      <c r="S4" s="14"/>
      <c r="T4" s="14"/>
      <c r="U4" s="14"/>
      <c r="V4" s="14"/>
      <c r="W4" s="15"/>
    </row>
    <row r="5" ht="21.75" customHeight="1" spans="1:23">
      <c r="A5" s="52"/>
      <c r="B5" s="67"/>
      <c r="C5" s="52"/>
      <c r="D5" s="52"/>
      <c r="E5" s="53"/>
      <c r="F5" s="53"/>
      <c r="G5" s="53"/>
      <c r="H5" s="53"/>
      <c r="I5" s="67"/>
      <c r="J5" s="169" t="s">
        <v>58</v>
      </c>
      <c r="K5" s="170"/>
      <c r="L5" s="51" t="s">
        <v>59</v>
      </c>
      <c r="M5" s="51" t="s">
        <v>60</v>
      </c>
      <c r="N5" s="51" t="s">
        <v>58</v>
      </c>
      <c r="O5" s="51" t="s">
        <v>59</v>
      </c>
      <c r="P5" s="51" t="s">
        <v>60</v>
      </c>
      <c r="Q5" s="53"/>
      <c r="R5" s="51" t="s">
        <v>57</v>
      </c>
      <c r="S5" s="51" t="s">
        <v>64</v>
      </c>
      <c r="T5" s="51" t="s">
        <v>201</v>
      </c>
      <c r="U5" s="51" t="s">
        <v>66</v>
      </c>
      <c r="V5" s="51" t="s">
        <v>67</v>
      </c>
      <c r="W5" s="51" t="s">
        <v>68</v>
      </c>
    </row>
    <row r="6" ht="21" customHeight="1" spans="1:23">
      <c r="A6" s="67"/>
      <c r="B6" s="67"/>
      <c r="C6" s="67"/>
      <c r="D6" s="67"/>
      <c r="E6" s="67"/>
      <c r="F6" s="67"/>
      <c r="G6" s="67"/>
      <c r="H6" s="67"/>
      <c r="I6" s="67"/>
      <c r="J6" s="171" t="s">
        <v>57</v>
      </c>
      <c r="K6" s="172"/>
      <c r="L6" s="67"/>
      <c r="M6" s="67"/>
      <c r="N6" s="67"/>
      <c r="O6" s="67"/>
      <c r="P6" s="67"/>
      <c r="Q6" s="67"/>
      <c r="R6" s="67"/>
      <c r="S6" s="67"/>
      <c r="T6" s="67"/>
      <c r="U6" s="67"/>
      <c r="V6" s="67"/>
      <c r="W6" s="67"/>
    </row>
    <row r="7" ht="39.75" customHeight="1" spans="1:23">
      <c r="A7" s="55"/>
      <c r="B7" s="57"/>
      <c r="C7" s="55"/>
      <c r="D7" s="55"/>
      <c r="E7" s="56"/>
      <c r="F7" s="56"/>
      <c r="G7" s="56"/>
      <c r="H7" s="56"/>
      <c r="I7" s="57"/>
      <c r="J7" s="21" t="s">
        <v>57</v>
      </c>
      <c r="K7" s="21" t="s">
        <v>252</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68">
        <v>12</v>
      </c>
      <c r="M8" s="68">
        <v>13</v>
      </c>
      <c r="N8" s="68">
        <v>14</v>
      </c>
      <c r="O8" s="68">
        <v>15</v>
      </c>
      <c r="P8" s="68">
        <v>16</v>
      </c>
      <c r="Q8" s="68">
        <v>17</v>
      </c>
      <c r="R8" s="68">
        <v>18</v>
      </c>
      <c r="S8" s="68">
        <v>19</v>
      </c>
      <c r="T8" s="68">
        <v>20</v>
      </c>
      <c r="U8" s="58">
        <v>21</v>
      </c>
      <c r="V8" s="68">
        <v>22</v>
      </c>
      <c r="W8" s="58">
        <v>23</v>
      </c>
    </row>
    <row r="9" ht="21.75" customHeight="1" spans="1:23">
      <c r="A9" s="103" t="s">
        <v>253</v>
      </c>
      <c r="B9" s="103" t="s">
        <v>254</v>
      </c>
      <c r="C9" s="103" t="s">
        <v>255</v>
      </c>
      <c r="D9" s="103" t="s">
        <v>70</v>
      </c>
      <c r="E9" s="103" t="s">
        <v>117</v>
      </c>
      <c r="F9" s="103" t="s">
        <v>118</v>
      </c>
      <c r="G9" s="103" t="s">
        <v>235</v>
      </c>
      <c r="H9" s="103" t="s">
        <v>236</v>
      </c>
      <c r="I9" s="115">
        <v>22421.04</v>
      </c>
      <c r="J9" s="115">
        <v>22421.04</v>
      </c>
      <c r="K9" s="115">
        <v>22421.04</v>
      </c>
      <c r="L9" s="115"/>
      <c r="M9" s="115"/>
      <c r="N9" s="115"/>
      <c r="O9" s="115"/>
      <c r="P9" s="115"/>
      <c r="Q9" s="115"/>
      <c r="R9" s="115"/>
      <c r="S9" s="115"/>
      <c r="T9" s="115"/>
      <c r="U9" s="115"/>
      <c r="V9" s="115"/>
      <c r="W9" s="115"/>
    </row>
    <row r="10" ht="21.75" customHeight="1" spans="1:23">
      <c r="A10" s="103" t="s">
        <v>253</v>
      </c>
      <c r="B10" s="103" t="s">
        <v>256</v>
      </c>
      <c r="C10" s="103" t="s">
        <v>257</v>
      </c>
      <c r="D10" s="103" t="s">
        <v>70</v>
      </c>
      <c r="E10" s="103" t="s">
        <v>119</v>
      </c>
      <c r="F10" s="103" t="s">
        <v>120</v>
      </c>
      <c r="G10" s="103" t="s">
        <v>258</v>
      </c>
      <c r="H10" s="103" t="s">
        <v>259</v>
      </c>
      <c r="I10" s="115">
        <v>21960</v>
      </c>
      <c r="J10" s="115">
        <v>21960</v>
      </c>
      <c r="K10" s="115">
        <v>21960</v>
      </c>
      <c r="L10" s="115"/>
      <c r="M10" s="115"/>
      <c r="N10" s="115"/>
      <c r="O10" s="115"/>
      <c r="P10" s="115"/>
      <c r="Q10" s="115"/>
      <c r="R10" s="115"/>
      <c r="S10" s="115"/>
      <c r="T10" s="115"/>
      <c r="U10" s="115"/>
      <c r="V10" s="115"/>
      <c r="W10" s="115"/>
    </row>
    <row r="11" ht="21.75" customHeight="1" spans="1:23">
      <c r="A11" s="103" t="s">
        <v>260</v>
      </c>
      <c r="B11" s="103" t="s">
        <v>261</v>
      </c>
      <c r="C11" s="103" t="s">
        <v>262</v>
      </c>
      <c r="D11" s="103" t="s">
        <v>70</v>
      </c>
      <c r="E11" s="103" t="s">
        <v>103</v>
      </c>
      <c r="F11" s="103" t="s">
        <v>104</v>
      </c>
      <c r="G11" s="103" t="s">
        <v>263</v>
      </c>
      <c r="H11" s="103" t="s">
        <v>264</v>
      </c>
      <c r="I11" s="115">
        <v>2800000</v>
      </c>
      <c r="J11" s="115"/>
      <c r="K11" s="115"/>
      <c r="L11" s="115"/>
      <c r="M11" s="115"/>
      <c r="N11" s="115"/>
      <c r="O11" s="115"/>
      <c r="P11" s="115"/>
      <c r="Q11" s="115"/>
      <c r="R11" s="115">
        <v>2800000</v>
      </c>
      <c r="S11" s="115"/>
      <c r="T11" s="115"/>
      <c r="U11" s="115"/>
      <c r="V11" s="115"/>
      <c r="W11" s="115">
        <v>2800000</v>
      </c>
    </row>
    <row r="12" ht="18.75" customHeight="1" spans="1:23">
      <c r="A12" s="72" t="s">
        <v>175</v>
      </c>
      <c r="B12" s="73"/>
      <c r="C12" s="73"/>
      <c r="D12" s="73"/>
      <c r="E12" s="73"/>
      <c r="F12" s="73"/>
      <c r="G12" s="73"/>
      <c r="H12" s="74"/>
      <c r="I12" s="115">
        <v>2844381.04</v>
      </c>
      <c r="J12" s="115">
        <v>44381.04</v>
      </c>
      <c r="K12" s="115">
        <v>44381.04</v>
      </c>
      <c r="L12" s="115"/>
      <c r="M12" s="115"/>
      <c r="N12" s="115"/>
      <c r="O12" s="115"/>
      <c r="P12" s="115"/>
      <c r="Q12" s="115"/>
      <c r="R12" s="115">
        <v>2800000</v>
      </c>
      <c r="S12" s="115"/>
      <c r="T12" s="115"/>
      <c r="U12" s="115"/>
      <c r="V12" s="115"/>
      <c r="W12" s="115">
        <v>2800000</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
  <sheetViews>
    <sheetView showZeros="0" workbookViewId="0">
      <selection activeCell="A1" sqref="A1"/>
    </sheetView>
  </sheetViews>
  <sheetFormatPr defaultColWidth="7.11666666666667" defaultRowHeight="12" customHeight="1"/>
  <cols>
    <col min="1" max="1" width="26.6666666666667" customWidth="1"/>
    <col min="2" max="2" width="22.5583333333333" customWidth="1"/>
    <col min="3" max="5" width="18.3333333333333" customWidth="1"/>
    <col min="6" max="6" width="8.775" customWidth="1"/>
    <col min="7" max="7" width="19.5583333333333" customWidth="1"/>
    <col min="8" max="8" width="12.1166666666667" customWidth="1"/>
    <col min="9" max="9" width="10.4416666666667" customWidth="1"/>
    <col min="10" max="10" width="14.6666666666667" customWidth="1"/>
  </cols>
  <sheetData>
    <row r="1" ht="18" customHeight="1" spans="1:10">
      <c r="J1" s="44" t="s">
        <v>265</v>
      </c>
    </row>
    <row r="2" ht="39.75" customHeight="1" spans="1:10">
      <c r="A2" s="100" t="str">
        <f>"2026"&amp;"年部门项目支出绩效目标表"</f>
        <v>2026年部门项目支出绩效目标表</v>
      </c>
      <c r="B2" s="45"/>
      <c r="C2" s="45"/>
      <c r="D2" s="45"/>
      <c r="E2" s="45"/>
      <c r="F2" s="101"/>
      <c r="G2" s="45"/>
      <c r="H2" s="101"/>
      <c r="I2" s="101"/>
      <c r="J2" s="45"/>
    </row>
    <row r="3" ht="17.25" customHeight="1" spans="1:10">
      <c r="A3" s="46" t="str">
        <f>"单位名称："&amp;"昆明市东川区阿旺中学"</f>
        <v>单位名称：昆明市东川区阿旺中学</v>
      </c>
    </row>
    <row r="4" ht="44.25" customHeight="1" spans="1:10">
      <c r="A4" s="21" t="s">
        <v>188</v>
      </c>
      <c r="B4" s="21" t="s">
        <v>266</v>
      </c>
      <c r="C4" s="21" t="s">
        <v>267</v>
      </c>
      <c r="D4" s="21" t="s">
        <v>268</v>
      </c>
      <c r="E4" s="21" t="s">
        <v>269</v>
      </c>
      <c r="F4" s="102" t="s">
        <v>270</v>
      </c>
      <c r="G4" s="21" t="s">
        <v>271</v>
      </c>
      <c r="H4" s="102" t="s">
        <v>272</v>
      </c>
      <c r="I4" s="102" t="s">
        <v>273</v>
      </c>
      <c r="J4" s="21" t="s">
        <v>274</v>
      </c>
    </row>
    <row r="5" ht="18.75" customHeight="1" spans="1:10">
      <c r="A5" s="165">
        <v>1</v>
      </c>
      <c r="B5" s="165">
        <v>2</v>
      </c>
      <c r="C5" s="165">
        <v>3</v>
      </c>
      <c r="D5" s="165">
        <v>4</v>
      </c>
      <c r="E5" s="165">
        <v>5</v>
      </c>
      <c r="F5" s="68">
        <v>6</v>
      </c>
      <c r="G5" s="165">
        <v>7</v>
      </c>
      <c r="H5" s="68">
        <v>8</v>
      </c>
      <c r="I5" s="68">
        <v>9</v>
      </c>
      <c r="J5" s="165">
        <v>10</v>
      </c>
    </row>
    <row r="6" ht="42" customHeight="1" spans="1:10">
      <c r="A6" s="22" t="s">
        <v>70</v>
      </c>
      <c r="B6" s="103"/>
      <c r="C6" s="103"/>
      <c r="D6" s="103"/>
      <c r="E6" s="92"/>
      <c r="F6" s="104"/>
      <c r="G6" s="92"/>
      <c r="H6" s="104"/>
      <c r="I6" s="104"/>
      <c r="J6" s="92"/>
    </row>
    <row r="7" ht="42" customHeight="1" spans="1:10">
      <c r="A7" s="166" t="s">
        <v>255</v>
      </c>
      <c r="B7" s="59" t="s">
        <v>275</v>
      </c>
      <c r="C7" s="59" t="s">
        <v>276</v>
      </c>
      <c r="D7" s="59" t="s">
        <v>277</v>
      </c>
      <c r="E7" s="22" t="s">
        <v>278</v>
      </c>
      <c r="F7" s="59" t="s">
        <v>279</v>
      </c>
      <c r="G7" s="22" t="s">
        <v>84</v>
      </c>
      <c r="H7" s="59" t="s">
        <v>280</v>
      </c>
      <c r="I7" s="59" t="s">
        <v>281</v>
      </c>
      <c r="J7" s="22" t="s">
        <v>282</v>
      </c>
    </row>
    <row r="8" ht="42" customHeight="1" spans="1:10">
      <c r="A8" s="166" t="s">
        <v>255</v>
      </c>
      <c r="B8" s="59" t="s">
        <v>275</v>
      </c>
      <c r="C8" s="59" t="s">
        <v>276</v>
      </c>
      <c r="D8" s="59" t="s">
        <v>283</v>
      </c>
      <c r="E8" s="22" t="s">
        <v>284</v>
      </c>
      <c r="F8" s="59" t="s">
        <v>285</v>
      </c>
      <c r="G8" s="22" t="s">
        <v>286</v>
      </c>
      <c r="H8" s="59" t="s">
        <v>287</v>
      </c>
      <c r="I8" s="59" t="s">
        <v>281</v>
      </c>
      <c r="J8" s="22" t="s">
        <v>288</v>
      </c>
    </row>
    <row r="9" ht="42" customHeight="1" spans="1:10">
      <c r="A9" s="166" t="s">
        <v>255</v>
      </c>
      <c r="B9" s="59" t="s">
        <v>275</v>
      </c>
      <c r="C9" s="59" t="s">
        <v>276</v>
      </c>
      <c r="D9" s="59" t="s">
        <v>289</v>
      </c>
      <c r="E9" s="22" t="s">
        <v>290</v>
      </c>
      <c r="F9" s="59" t="s">
        <v>285</v>
      </c>
      <c r="G9" s="22" t="s">
        <v>286</v>
      </c>
      <c r="H9" s="59" t="s">
        <v>287</v>
      </c>
      <c r="I9" s="59" t="s">
        <v>281</v>
      </c>
      <c r="J9" s="22" t="s">
        <v>291</v>
      </c>
    </row>
    <row r="10" ht="42" customHeight="1" spans="1:10">
      <c r="A10" s="166" t="s">
        <v>255</v>
      </c>
      <c r="B10" s="59" t="s">
        <v>275</v>
      </c>
      <c r="C10" s="59" t="s">
        <v>292</v>
      </c>
      <c r="D10" s="59" t="s">
        <v>293</v>
      </c>
      <c r="E10" s="22" t="s">
        <v>294</v>
      </c>
      <c r="F10" s="59" t="s">
        <v>285</v>
      </c>
      <c r="G10" s="22" t="s">
        <v>295</v>
      </c>
      <c r="H10" s="59" t="s">
        <v>287</v>
      </c>
      <c r="I10" s="59" t="s">
        <v>281</v>
      </c>
      <c r="J10" s="22" t="s">
        <v>296</v>
      </c>
    </row>
    <row r="11" ht="42" customHeight="1" spans="1:10">
      <c r="A11" s="166" t="s">
        <v>255</v>
      </c>
      <c r="B11" s="59" t="s">
        <v>275</v>
      </c>
      <c r="C11" s="59" t="s">
        <v>292</v>
      </c>
      <c r="D11" s="59" t="s">
        <v>297</v>
      </c>
      <c r="E11" s="22" t="s">
        <v>298</v>
      </c>
      <c r="F11" s="59" t="s">
        <v>279</v>
      </c>
      <c r="G11" s="22" t="s">
        <v>299</v>
      </c>
      <c r="H11" s="59"/>
      <c r="I11" s="59" t="s">
        <v>300</v>
      </c>
      <c r="J11" s="22" t="s">
        <v>301</v>
      </c>
    </row>
    <row r="12" ht="42" customHeight="1" spans="1:10">
      <c r="A12" s="166" t="s">
        <v>255</v>
      </c>
      <c r="B12" s="59" t="s">
        <v>275</v>
      </c>
      <c r="C12" s="59" t="s">
        <v>302</v>
      </c>
      <c r="D12" s="59" t="s">
        <v>303</v>
      </c>
      <c r="E12" s="22" t="s">
        <v>304</v>
      </c>
      <c r="F12" s="59" t="s">
        <v>285</v>
      </c>
      <c r="G12" s="22" t="s">
        <v>295</v>
      </c>
      <c r="H12" s="59" t="s">
        <v>287</v>
      </c>
      <c r="I12" s="59" t="s">
        <v>281</v>
      </c>
      <c r="J12" s="22" t="s">
        <v>305</v>
      </c>
    </row>
    <row r="13" ht="42" customHeight="1" spans="1:10">
      <c r="A13" s="166" t="s">
        <v>257</v>
      </c>
      <c r="B13" s="59" t="s">
        <v>306</v>
      </c>
      <c r="C13" s="59" t="s">
        <v>276</v>
      </c>
      <c r="D13" s="59" t="s">
        <v>277</v>
      </c>
      <c r="E13" s="22" t="s">
        <v>307</v>
      </c>
      <c r="F13" s="59" t="s">
        <v>279</v>
      </c>
      <c r="G13" s="22" t="s">
        <v>308</v>
      </c>
      <c r="H13" s="59" t="s">
        <v>280</v>
      </c>
      <c r="I13" s="59" t="s">
        <v>281</v>
      </c>
      <c r="J13" s="22" t="s">
        <v>309</v>
      </c>
    </row>
    <row r="14" ht="42" customHeight="1" spans="1:10">
      <c r="A14" s="166" t="s">
        <v>257</v>
      </c>
      <c r="B14" s="59" t="s">
        <v>306</v>
      </c>
      <c r="C14" s="59" t="s">
        <v>276</v>
      </c>
      <c r="D14" s="59" t="s">
        <v>283</v>
      </c>
      <c r="E14" s="22" t="s">
        <v>310</v>
      </c>
      <c r="F14" s="59" t="s">
        <v>279</v>
      </c>
      <c r="G14" s="22" t="s">
        <v>311</v>
      </c>
      <c r="H14" s="59" t="s">
        <v>287</v>
      </c>
      <c r="I14" s="59" t="s">
        <v>300</v>
      </c>
      <c r="J14" s="22" t="s">
        <v>312</v>
      </c>
    </row>
    <row r="15" ht="42" customHeight="1" spans="1:10">
      <c r="A15" s="166" t="s">
        <v>257</v>
      </c>
      <c r="B15" s="59" t="s">
        <v>306</v>
      </c>
      <c r="C15" s="59" t="s">
        <v>276</v>
      </c>
      <c r="D15" s="59" t="s">
        <v>289</v>
      </c>
      <c r="E15" s="22" t="s">
        <v>313</v>
      </c>
      <c r="F15" s="59" t="s">
        <v>279</v>
      </c>
      <c r="G15" s="22" t="s">
        <v>314</v>
      </c>
      <c r="H15" s="59" t="s">
        <v>287</v>
      </c>
      <c r="I15" s="59" t="s">
        <v>300</v>
      </c>
      <c r="J15" s="22" t="s">
        <v>313</v>
      </c>
    </row>
    <row r="16" ht="42" customHeight="1" spans="1:10">
      <c r="A16" s="166" t="s">
        <v>257</v>
      </c>
      <c r="B16" s="59" t="s">
        <v>306</v>
      </c>
      <c r="C16" s="59" t="s">
        <v>292</v>
      </c>
      <c r="D16" s="59" t="s">
        <v>293</v>
      </c>
      <c r="E16" s="22" t="s">
        <v>315</v>
      </c>
      <c r="F16" s="59" t="s">
        <v>279</v>
      </c>
      <c r="G16" s="22" t="s">
        <v>316</v>
      </c>
      <c r="H16" s="59" t="s">
        <v>287</v>
      </c>
      <c r="I16" s="59" t="s">
        <v>300</v>
      </c>
      <c r="J16" s="22" t="s">
        <v>317</v>
      </c>
    </row>
    <row r="17" ht="42" customHeight="1" spans="1:10">
      <c r="A17" s="166" t="s">
        <v>257</v>
      </c>
      <c r="B17" s="59" t="s">
        <v>306</v>
      </c>
      <c r="C17" s="59" t="s">
        <v>302</v>
      </c>
      <c r="D17" s="59" t="s">
        <v>303</v>
      </c>
      <c r="E17" s="22" t="s">
        <v>318</v>
      </c>
      <c r="F17" s="59" t="s">
        <v>285</v>
      </c>
      <c r="G17" s="22" t="s">
        <v>295</v>
      </c>
      <c r="H17" s="59" t="s">
        <v>287</v>
      </c>
      <c r="I17" s="59" t="s">
        <v>281</v>
      </c>
      <c r="J17" s="22" t="s">
        <v>319</v>
      </c>
    </row>
    <row r="18" ht="42" customHeight="1" spans="1:10">
      <c r="A18" s="166" t="s">
        <v>262</v>
      </c>
      <c r="B18" s="59" t="s">
        <v>262</v>
      </c>
      <c r="C18" s="59" t="s">
        <v>276</v>
      </c>
      <c r="D18" s="59" t="s">
        <v>283</v>
      </c>
      <c r="E18" s="22" t="s">
        <v>320</v>
      </c>
      <c r="F18" s="59" t="s">
        <v>279</v>
      </c>
      <c r="G18" s="22" t="s">
        <v>321</v>
      </c>
      <c r="H18" s="59" t="s">
        <v>287</v>
      </c>
      <c r="I18" s="59" t="s">
        <v>300</v>
      </c>
      <c r="J18" s="22" t="s">
        <v>322</v>
      </c>
    </row>
    <row r="19" ht="42" customHeight="1" spans="1:10">
      <c r="A19" s="166" t="s">
        <v>262</v>
      </c>
      <c r="B19" s="59" t="s">
        <v>262</v>
      </c>
      <c r="C19" s="59" t="s">
        <v>292</v>
      </c>
      <c r="D19" s="59" t="s">
        <v>293</v>
      </c>
      <c r="E19" s="22" t="s">
        <v>323</v>
      </c>
      <c r="F19" s="59" t="s">
        <v>279</v>
      </c>
      <c r="G19" s="22" t="s">
        <v>321</v>
      </c>
      <c r="H19" s="59" t="s">
        <v>287</v>
      </c>
      <c r="I19" s="59" t="s">
        <v>300</v>
      </c>
      <c r="J19" s="22" t="s">
        <v>324</v>
      </c>
    </row>
    <row r="20" ht="42" customHeight="1" spans="1:10">
      <c r="A20" s="166" t="s">
        <v>262</v>
      </c>
      <c r="B20" s="59" t="s">
        <v>262</v>
      </c>
      <c r="C20" s="59" t="s">
        <v>302</v>
      </c>
      <c r="D20" s="59" t="s">
        <v>303</v>
      </c>
      <c r="E20" s="22" t="s">
        <v>325</v>
      </c>
      <c r="F20" s="59" t="s">
        <v>285</v>
      </c>
      <c r="G20" s="22" t="s">
        <v>295</v>
      </c>
      <c r="H20" s="59" t="s">
        <v>287</v>
      </c>
      <c r="I20" s="59" t="s">
        <v>281</v>
      </c>
      <c r="J20" s="22" t="s">
        <v>326</v>
      </c>
    </row>
  </sheetData>
  <mergeCells count="8">
    <mergeCell ref="A2:J2"/>
    <mergeCell ref="A3:H3"/>
    <mergeCell ref="A7:A12"/>
    <mergeCell ref="A13:A17"/>
    <mergeCell ref="A18:A20"/>
    <mergeCell ref="B7:B12"/>
    <mergeCell ref="B13:B17"/>
    <mergeCell ref="B18:B2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现鹏</cp:lastModifiedBy>
  <dcterms:created xsi:type="dcterms:W3CDTF">2026-03-12T08:57:00Z</dcterms:created>
  <dcterms:modified xsi:type="dcterms:W3CDTF">2026-03-13T02:07:54Z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77B24A9C9C3E44FB96655EF37854D945_13</vt:lpwstr>
  </property>
  <property fmtid="{D5CDD505-2E9C-101B-9397-08002B2CF9AE}" pid="3" name="KSOProductBuildVer">
    <vt:lpwstr>2052-12.1.0.25225</vt:lpwstr>
  </property>
  <property fmtid="{D5CDD505-2E9C-101B-9397-08002B2CF9AE}" pid="4" name="CalculationRule">
    <vt:i4>0</vt:i4>
  </property>
</Properties>
</file>