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<sst xmlns="http://schemas.openxmlformats.org/spreadsheetml/2006/main" count="1226" uniqueCount="503">
  <si>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</si>
  <si>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</si>
  <si>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</si>
  <si>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</si>
  <si>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</si>
  <si>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</si>
  <si>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</si>
  <si>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</si>
  <si>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</si>
  <si>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</si>
  <si>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</si>
  <si>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</si>
  <si>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</si>
  <si>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</si>
  <si>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</si>
  <si>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</si>
  <si>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</si>
  <si>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</si>
  <si>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</si>
  <si>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</si>
  <si>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</si>
  <si>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</si>
  <si>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</si>
  <si>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</si>
  <si>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</si>
  <si>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</si>
  <si>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</si>
  <si>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</si>
  <si>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</si>
  <si>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</si>
  <si>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</si>
  <si>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</si>
  <si>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</si>
  <si>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</si>
  <si>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</si>
  <si>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</si>
  <si>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</si>
  <si>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</si>
  <si>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</si>
  <si>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</si>
  <si>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</si>
  <si>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</si>
  <si>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</si>
  <si>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</si>
  <si>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</si>
  <si>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</si>
  <si>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</si>
  <si>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</si>
  <si>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</si>
  <si>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</si>
  <si>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</si>
  <si>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</si>
  <si>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</si>
  <si>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</si>
  <si>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</si>
  <si>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</si>
  <si>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</si>
  <si>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</si>
  <si>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</si>
  <si>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</si>
  <si>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</si>
  <si>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</si>
  <si>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</si>
  <si>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</si>
  <si>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</si>
  <si>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</si>
  <si>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</si>
  <si>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</si>
  <si>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</si>
  <si>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265</t>
  </si>
  <si>
    <t>昆明市东川区红十字会</t>
  </si>
  <si>
    <t>265001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</si>
  <si>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</si>
  <si>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</si>
  <si>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</si>
  <si>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</si>
  <si>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</si>
  <si>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</si>
  <si>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</si>
  <si>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</si>
  <si>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</si>
  <si>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</si>
  <si>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</si>
  <si>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</si>
  <si>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</si>
  <si>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</si>
  <si>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</si>
  <si>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</si>
  <si>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</si>
  <si>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</si>
  <si>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</si>
  <si>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</si>
  <si>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</si>
  <si>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</si>
  <si>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</si>
  <si>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</si>
  <si>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</si>
  <si>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</si>
  <si>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</si>
  <si>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</si>
  <si>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</si>
  <si>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</si>
  <si>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</si>
  <si>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</si>
  <si>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20816</t>
  </si>
  <si>
    <t>红十字事业</t>
  </si>
  <si>
    <t>2081601</t>
  </si>
  <si>
    <t>行政运行</t>
  </si>
  <si>
    <t>2081699</t>
  </si>
  <si>
    <t>其他红十字事业支出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</si>
  <si>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</si>
  <si>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</si>
  <si>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</si>
  <si>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</si>
  <si>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</si>
  <si>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</si>
  <si>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</si>
  <si>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</si>
  <si>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</si>
  <si>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</si>
  <si>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</si>
  <si>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</si>
  <si>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</si>
  <si>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</si>
  <si>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</si>
  <si>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</si>
  <si>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</si>
  <si>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</si>
  <si>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</si>
  <si>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</si>
  <si>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</si>
  <si>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</si>
  <si>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</si>
  <si>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</si>
  <si>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</si>
  <si>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</si>
  <si>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</si>
  <si>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</si>
  <si>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</si>
  <si>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</si>
  <si>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</si>
  <si>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</si>
  <si>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</si>
  <si>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</si>
  <si>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</si>
  <si>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</si>
  <si>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</si>
  <si>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</si>
  <si>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</si>
  <si>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</si>
  <si>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</si>
  <si>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</si>
  <si>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</si>
  <si>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</si>
  <si>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</si>
  <si>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</si>
  <si>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</si>
  <si>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</si>
  <si>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</si>
  <si>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</si>
  <si>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</si>
  <si>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</si>
  <si>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</si>
  <si>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</si>
  <si>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</si>
  <si>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</si>
  <si>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</si>
  <si>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</si>
  <si>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</si>
  <si>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</si>
  <si>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</si>
  <si>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</si>
  <si>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</si>
  <si>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</si>
  <si>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</si>
  <si>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</si>
  <si>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</si>
  <si>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</si>
  <si>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</si>
  <si>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</si>
  <si>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</si>
  <si>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</si>
  <si>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</si>
  <si>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</si>
  <si>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</si>
  <si>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</si>
  <si>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</si>
  <si>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</si>
  <si>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</si>
  <si>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</si>
  <si>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</si>
  <si>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</si>
  <si>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530113210000000004437</t>
  </si>
  <si>
    <t>行政人员工资支出</t>
  </si>
  <si>
    <t>30101</t>
  </si>
  <si>
    <t>基本工资</t>
  </si>
  <si>
    <t>30102</t>
  </si>
  <si>
    <t>津贴补贴</t>
  </si>
  <si>
    <t>30103</t>
  </si>
  <si>
    <t>奖金</t>
  </si>
  <si>
    <t>530113210000000004439</t>
  </si>
  <si>
    <t>社会保障缴费</t>
  </si>
  <si>
    <t>30108</t>
  </si>
  <si>
    <t>机关事业单位基本养老保险缴费</t>
  </si>
  <si>
    <t>30110</t>
  </si>
  <si>
    <t>职工基本医疗保险缴费</t>
  </si>
  <si>
    <t>30111</t>
  </si>
  <si>
    <t>公务员医疗补助缴费</t>
  </si>
  <si>
    <t>30112</t>
  </si>
  <si>
    <t>其他社会保障缴费</t>
  </si>
  <si>
    <t>530113210000000004440</t>
  </si>
  <si>
    <t>30113</t>
  </si>
  <si>
    <t>530113210000000004441</t>
  </si>
  <si>
    <t>公车购置及运维费</t>
  </si>
  <si>
    <t>30231</t>
  </si>
  <si>
    <t>公务用车运行维护费</t>
  </si>
  <si>
    <t>530113210000000004442</t>
  </si>
  <si>
    <t>30217</t>
  </si>
  <si>
    <t>530113210000000004443</t>
  </si>
  <si>
    <t>公务交通补贴</t>
  </si>
  <si>
    <t>30239</t>
  </si>
  <si>
    <t>其他交通费用</t>
  </si>
  <si>
    <t>530113210000000004444</t>
  </si>
  <si>
    <t>工会经费</t>
  </si>
  <si>
    <t>30228</t>
  </si>
  <si>
    <t>530113210000000004446</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</si>
  <si>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</si>
  <si>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</si>
  <si>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</si>
  <si>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</si>
  <si>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</si>
  <si>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</si>
  <si>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</si>
  <si>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</si>
  <si>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</si>
  <si>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</si>
  <si>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</si>
  <si>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</si>
  <si>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</si>
  <si>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</si>
  <si>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</si>
  <si>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</si>
  <si>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</si>
  <si>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530113210000000004447</t>
  </si>
  <si>
    <t>租车经费</t>
  </si>
  <si>
    <t>530113231100001514879</t>
  </si>
  <si>
    <t>行政人员绩效奖励</t>
  </si>
  <si>
    <t>预算05-1表</t>
  </si>
  <si>
    <t>项目分类</t>
  </si>
  <si>
    <t>项目单位</t>
  </si>
  <si>
    <t>经济科目编码</t>
  </si>
  <si>
    <t>经济科目名称</t>
  </si>
  <si>
    <t>本年拨款</t>
  </si>
  <si>
    <t>其中：本次下达</t>
  </si>
  <si>
    <t>专项业务类</t>
  </si>
  <si>
    <t>530113251100003704967</t>
  </si>
  <si>
    <t>东川区红十字会应急救护培训资金</t>
  </si>
  <si>
    <t>30202</t>
  </si>
  <si>
    <t>印刷费</t>
  </si>
  <si>
    <t>30218</t>
  </si>
  <si>
    <t>专用材料费</t>
  </si>
  <si>
    <t>30299</t>
  </si>
  <si>
    <t>其他商品和服务支出</t>
  </si>
  <si>
    <t>530113251100003705563</t>
  </si>
  <si>
    <t>东川区红十字会聘请第三方开展财务收支审计项目资金</t>
  </si>
  <si>
    <t>事业发展类</t>
  </si>
  <si>
    <t>530113251100003705064</t>
  </si>
  <si>
    <t>东川区红十字应急救援队建设资金</t>
  </si>
  <si>
    <t>预算05-2表</t>
  </si>
  <si>
    <t>项目年度绩效目标</t>
  </si>
  <si>
    <t>一级指标</t>
  </si>
  <si>
    <t>二级指标</t>
  </si>
  <si>
    <t>三级指标</t>
  </si>
  <si>
    <t>指标性质</t>
  </si>
  <si>
    <t>指标值</t>
  </si>
  <si>
    <t>度量单位</t>
  </si>
  <si>
    <t>指标属性</t>
  </si>
  <si>
    <t>指标内容</t>
  </si>
  <si>
    <t>根据《昆明市人民政府关于促进红十字事业发展的实施意见》（昆政发〔2014〕30号）、《昆明市东川区人民政府办公室关于印发东川区加强应急救援队伍建设实施方案的通知》（东政办发［2021］3号）文件精神：开展备灾救灾工作是法律赋予红十字会的重要职责，红十字应急救援工作是政府灾害应急响应体系中的重要组成，为东川区红十字会参与本地应急救援工作，提高红十字会救灾应急保障能力。东川区红十字会需要强化以专职工作人员为骨干、红十字志愿者为主的应急救援队。在救援队综合能力方面加强培训演练，形成指挥统一、结构合理、反应灵敏、保障有力的红十字应急救援队伍体系。为进一步提高红十字会救灾应急保障能力，需要充实救灾物资储备品种和数量，提高东川区红十字救援队及水上救援队队员100人救灾备灾能力。</t>
  </si>
  <si>
    <t>产出指标</t>
  </si>
  <si>
    <t>数量指标</t>
  </si>
  <si>
    <t>组织培训期数</t>
  </si>
  <si>
    <t>=</t>
  </si>
  <si>
    <t>期</t>
  </si>
  <si>
    <t>定量指标</t>
  </si>
  <si>
    <t>组织救援队及水上救援队开展救援技能集训的期数。</t>
  </si>
  <si>
    <t>培训参加人次</t>
  </si>
  <si>
    <t>&gt;=</t>
  </si>
  <si>
    <t>400</t>
  </si>
  <si>
    <t>人次</t>
  </si>
  <si>
    <t>救援技能集训4期（每季度一期），每期100人，共计400人。</t>
  </si>
  <si>
    <t>质量指标</t>
  </si>
  <si>
    <t>培训出勤率</t>
  </si>
  <si>
    <t>100</t>
  </si>
  <si>
    <t>%</t>
  </si>
  <si>
    <t>反映预算部门（单位）组织开展各类培训中参训人员的出勤情况。
培训出勤率=（实际出勤学员数量/参加培训学员数量）*100%。</t>
  </si>
  <si>
    <t>参训率</t>
  </si>
  <si>
    <t>98</t>
  </si>
  <si>
    <t>反映预算部门（单位）组织开展各类培训中预计参训情况。
参训率=（年参训人数/应参训人数）*100%。</t>
  </si>
  <si>
    <t>时效指标</t>
  </si>
  <si>
    <t>应急响应时效</t>
  </si>
  <si>
    <t>及时响应</t>
  </si>
  <si>
    <t>小时</t>
  </si>
  <si>
    <t>定性指标</t>
  </si>
  <si>
    <t>通过训练，提高应急救援队应急响应能力，并根据突发事件实际情况及时响应进行救援。</t>
  </si>
  <si>
    <t>效益指标</t>
  </si>
  <si>
    <t>社会效益</t>
  </si>
  <si>
    <t>提高受训者救灾备灾能力</t>
  </si>
  <si>
    <t>大幅提升</t>
  </si>
  <si>
    <t>大幅提升受训者救灾备灾能力。</t>
  </si>
  <si>
    <t>建立强大的应急救援志愿者队伍</t>
  </si>
  <si>
    <t>为提高应急救援能力奠定人才基础</t>
  </si>
  <si>
    <t>提高红十字救援队及水上救援队的救灾备灾能力。</t>
  </si>
  <si>
    <t>可持续影响</t>
  </si>
  <si>
    <t>应急救援队伍长效机制</t>
  </si>
  <si>
    <t>长期响应应急事件</t>
  </si>
  <si>
    <t>年</t>
  </si>
  <si>
    <t>通过训练，提高应急救援队应急响应能力，建立长效机制。</t>
  </si>
  <si>
    <t>满意度指标</t>
  </si>
  <si>
    <t>服务对象满意度</t>
  </si>
  <si>
    <t>参训人员满意度</t>
  </si>
  <si>
    <t>90</t>
  </si>
  <si>
    <t>反映参训人员对培训内容、讲师授课、课程设置和培训效果等的满意度。
参训人员满意度=（对培训整体满意的参训人数/参训总人数）*100%</t>
  </si>
  <si>
    <t>为全民参与学习自救互救知识，达到保护自己，救助他人，提高全民自救互救能力，降低意外伤害带来的损失，争做生命与健康的保护神，实现“人人学急救、急救为人人”。公益性培训主要针对全区机关企事业单位、农村、乡镇、学校、社区开展应急救护培训。根据《关于印发昆明市卫生健康委关于开展国家卫生健康城市（县）复审系统督查工作方案的通知》（昆卫爱卫发［2023］1号）文件要求，明确了急救知识与技能培训每年新增1-1.5万人，占国卫复审考核明察分值2.0分；重点场所配备AED除颤仪及醒目标识，占国卫复审考核暗访分值2.0分。昆明市红十字会下达东川区红十字会2025年目标任务为：开展应急救护培训10000人，取证培训不少于500人。2026年东川区红十字会开展公益性应急救护培训不少于10000人、应急救护取证培训不少于500人，每期不少于100人，每月3-4期。开展应急救护公益性培训“五进”工作,增强全区机关、企事业单位、农村、乡镇、学校自救互救意识，达到保护自己，救助他人。</t>
  </si>
  <si>
    <t>20</t>
  </si>
  <si>
    <t>次</t>
  </si>
  <si>
    <t>期数视参训学员人数而定，一般每期不少于100人，每年开展公益性培训人数不少于1200人，救护员取证培训不少于500人。</t>
  </si>
  <si>
    <t>10000</t>
  </si>
  <si>
    <t>每期视参训学员人数而定，一般不少于100人，每年开展公益性培训人数不少于10000人，救护员取证培训不少于500人</t>
  </si>
  <si>
    <t>培训人员合格率</t>
  </si>
  <si>
    <t>救护员取证培训不少于500人，合格率100%</t>
  </si>
  <si>
    <t>参训期间对参加培训的人员严格考勤制度，保证参训出勤率等于100%
培训出勤率=（实际出勤学员数量/参加培训学员数量）*100%。
培训出勤率=（实际出勤学员数量/参加培训学员数量）*100%。</t>
  </si>
  <si>
    <t>保证参训率大于等于98%
参训率=（年参训人数/应参训人数）*100%。</t>
  </si>
  <si>
    <t>培训资金使用年度</t>
  </si>
  <si>
    <t>当年完成</t>
  </si>
  <si>
    <t>元</t>
  </si>
  <si>
    <t>资金是否当年使用完毕。</t>
  </si>
  <si>
    <t>提高受训者遇到意外伤害时的自救能力</t>
  </si>
  <si>
    <t>人</t>
  </si>
  <si>
    <t>大幅提升受训者遇到意外伤害时的自救能力</t>
  </si>
  <si>
    <t>建立强大的应急救护骨干和卫生应急宣传普及志愿者队伍</t>
  </si>
  <si>
    <t>为全面应急救护普及奠定人才基础</t>
  </si>
  <si>
    <t>培训期间加强应急救护宣传的普及，对有意向的培训者纳入志愿者队伍，对优秀的志愿者纳入应急救护骨干</t>
  </si>
  <si>
    <t>提升红十字社会影响力</t>
  </si>
  <si>
    <t>对有应急救护培训需求的企业、机关事业单位、乡镇、社区等及时进行培训，进而大幅提升红十字社会影响力。</t>
  </si>
  <si>
    <t>根据《中华人民共和国红十字会法》第二十二条规定：“红十字会应当及时聘请依法设立的独立第三方机构，对捐赠款物的收入和使用情况进行审计，将审计结果向红十字会理事会和监事会报告，并向社会公布。”东川区红十字会2026年将聘请第三方对本单位2025年财务收支涉及到的报表、账册、凭证和相关预算文件、管理文件等资料开展审计，并向社会公布。　</t>
  </si>
  <si>
    <t>完成审计报告数量</t>
  </si>
  <si>
    <t>1.00</t>
  </si>
  <si>
    <t>个</t>
  </si>
  <si>
    <t>东川区红十字会2025年将聘请第三方对本单位2024年财务收支涉及到的报表、账册、凭证和相关预算文件、管理文件等资料开展审计，审计内容不少于三项。</t>
  </si>
  <si>
    <t>及时真实反映红十字会财务收支状况</t>
  </si>
  <si>
    <t>第三方审计机构应对财务收支发表审计意见，对财务收支记录是否不存在重大错报获取合理保证，审计程序符合国家相关规定，并出具审计报告。</t>
  </si>
  <si>
    <t>审计结果运用于红十字会资格证取得</t>
  </si>
  <si>
    <t>取得非营利性组织及税前抵扣资格</t>
  </si>
  <si>
    <t>份</t>
  </si>
  <si>
    <t>通过第三方审计结果运用于非营利性组织审核及税前抵扣资格证获取</t>
  </si>
  <si>
    <t>审计完成及时率</t>
  </si>
  <si>
    <t>以会计年度为单位，在次年5月30日前完成上一年度的审计。</t>
  </si>
  <si>
    <t>检查（核查）结果公开率</t>
  </si>
  <si>
    <t>相关审计结果依法于会计年度次年5月31日前全部公开。</t>
  </si>
  <si>
    <t>提高红十字会社会公信力</t>
  </si>
  <si>
    <t>通过第三方审计结果公开，对红十字会的社会影响力、公信力提升。</t>
  </si>
  <si>
    <t>公布审计结果，大幅提高社会公信力</t>
  </si>
  <si>
    <t>预算06表</t>
  </si>
  <si>
    <t>政府性基金预算支出预算表</t>
  </si>
  <si>
    <t>单位名称：昆明市发展和改革委员会</t>
  </si>
  <si>
    <t>政府性基金预算支出</t>
  </si>
  <si>
    <t>备注：昆明市东川区红十字会2026年度无政府性基金预算支出情况，此表无数据。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</si>
  <si>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</si>
  <si>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</si>
  <si>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</si>
  <si>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</si>
  <si>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</si>
  <si>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</si>
  <si>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</si>
  <si>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</si>
  <si>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</si>
  <si>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</si>
  <si>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</si>
  <si>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公务用车燃油费</t>
  </si>
  <si>
    <t>车辆加油、添加燃料服务</t>
  </si>
  <si>
    <t>公务用车维修费</t>
  </si>
  <si>
    <t>车辆维修和保养服务</t>
  </si>
  <si>
    <t>公务用车保险费</t>
  </si>
  <si>
    <t>机动车保险服务</t>
  </si>
  <si>
    <t>办公桌</t>
  </si>
  <si>
    <t>茶几</t>
  </si>
  <si>
    <t>打印纸</t>
  </si>
  <si>
    <t>复印纸</t>
  </si>
  <si>
    <t>五节文件柜</t>
  </si>
  <si>
    <t>文件柜</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</si>
  <si>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</si>
  <si>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</si>
  <si>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</si>
  <si>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</si>
  <si>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</si>
  <si>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</si>
  <si>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</si>
  <si>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</si>
  <si>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公务用车险</t>
  </si>
  <si>
    <t>A1803 社会保险服务</t>
  </si>
  <si>
    <t>A 公共服务</t>
  </si>
  <si>
    <t>购买公务用车险</t>
  </si>
  <si>
    <t>公务用车修理</t>
  </si>
  <si>
    <t>B1101 维修保养服务</t>
  </si>
  <si>
    <t>B 政府履职辅助性服务</t>
  </si>
  <si>
    <t>购买公务用车维修及保养</t>
  </si>
  <si>
    <t>公务用车油</t>
  </si>
  <si>
    <t>B1107 其他适合通过市场化方式提供的后勤服务</t>
  </si>
  <si>
    <t>购买公务用车油</t>
  </si>
  <si>
    <t>预算09-1表</t>
  </si>
  <si>
    <t>单位名称（项目）</t>
  </si>
  <si>
    <t>地区</t>
  </si>
  <si>
    <t>备注：昆明市东川区红十字会2026年度无对下转移支付预算支出情况，此表无数据。</t>
  </si>
  <si>
    <t>预算09-2表</t>
  </si>
  <si>
    <t xml:space="preserve">预算10表
</t>
  </si>
  <si>
    <t>资产类别</t>
  </si>
  <si>
    <t>资产分类代码.名称</t>
  </si>
  <si>
    <t>资产名称</t>
  </si>
  <si>
    <t>计量单位</t>
  </si>
  <si>
    <t>财政部门批复数（元）</t>
  </si>
  <si>
    <t>单价</t>
  </si>
  <si>
    <t>金额</t>
  </si>
  <si>
    <t>备注：昆明市东川区红十字会2026年度无新增资产配置预算支出情况，此表无数据。</t>
  </si>
  <si>
    <t>预算11表</t>
  </si>
  <si>
    <t>上级补助</t>
  </si>
  <si>
    <t>备注：昆明市东川区红十字会2026年度无上级补助项目预算支出情况，此表无数据。</t>
  </si>
  <si>
    <t>预算12表</t>
  </si>
  <si>
    <t>项目级次</t>
  </si>
  <si>
    <t>311 专项业务类</t>
  </si>
  <si>
    <t>本级</t>
  </si>
  <si>
    <t>313 事业发展类</t>
  </si>
  <si>
    <t/>
  </si>
  <si>
    <t>预算6表</t>
  </si>
  <si>
    <t>部门编码</t>
  </si>
  <si>
    <t>部门名称</t>
  </si>
  <si>
    <t>内容</t>
  </si>
  <si>
    <t>说明</t>
  </si>
  <si>
    <t>部门总体目标</t>
  </si>
  <si>
    <t>部门职责</t>
  </si>
  <si>
    <t>1.开展救灾备灾工作，收集灾情信息，建设应急体系。2.开展救助工作，开展博爱送万家活动，开展人道救助活动，积极申报先心病、白血病、无偿献血帮扶及其他人道救助项目。3.做好应急救护培训工作，开展公益普及性培训，培训急救员，组织辖区人员进行师资培训。4.开展三献工作，开展无偿献血宣传，开展造血干细胞捐献者入库登记，开展遗体、器官捐献宣传动员。5.开展世界红十字日、世界急救日、12.1艾滋病日宣传活动，积极向社会筹集募捐资金。6.积极开展红十字志愿服务活动，组建登记新发展志愿者，发展红十字会青少年会员。7.开展红十字自身建设，发展基层红十字组织，健全理事会制度。</t>
  </si>
  <si>
    <t>根据三定方案归纳</t>
  </si>
  <si>
    <t>2026年东川区红十字会根据红十字会职能职责及上级红会下达任务，开展救护员培训持证人数不少于800人、应急救护培训覆盖人数不少于10000人、先心病筛查不少于100人、医疗救助不少于50人、助学帮扶不少于100人、募集捐赠款物不少于250万元、造干捐献不少于100份、人体器官捐献登记人数不少于100人、建立基层红十字会不少于3个、志愿服务队1支、发展个人会员不少于300人、发展注册志愿者不少于80人并在省市区媒体开展红十字宣传工作。2026-2028年每年预计目标任务较本年稍增。</t>
  </si>
  <si>
    <t>根据部门职责，中长期规划，各级党委，各级政府要求归纳</t>
  </si>
  <si>
    <t>部门年度目标</t>
  </si>
  <si>
    <t>做好本部门人员、公用经费保障，按规定落实干部职工各项待遇，支持部门正常履职。根据红十字会职能职责开展救护员培训持证人数不少于800人、应急救护培训覆盖人数不少于10000人、先心病筛查不少于100人、医疗救助不少于50人、助学帮扶不少于100人、募集捐赠款物不少于250万元、造干捐献不少于100份、人体器官捐献登记人数不少于100人慰问困难群众不少于3000人、建立基层红十字会不少于3个、志愿服务队1支、发展个人会员不少于300人、发展注册志愿者不少于80人并在省市区媒体开展红十字宣传工作。</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</si>
  <si>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</si>
  <si>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</si>
  <si>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</si>
  <si>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</si>
  <si>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</si>
  <si>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</si>
  <si>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</si>
  <si>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</si>
  <si>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</si>
  <si>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做好本部门人员、公用经费保障，按规定落实干部职工各项待遇，支持部门正常履职。根据红十字会职能职责开展救护员培训、应急救护培训、先心病筛查、医疗救助、助学帮扶、募集捐赠款物、造干捐献、人体器官捐献、建立基层红十字会、志愿服务队、发展个人会员、发展注册志愿者并开展红十字宣传工作</t>
  </si>
  <si>
    <t>三、部门整体支出绩效指标</t>
  </si>
  <si>
    <t>绩效指标</t>
  </si>
  <si>
    <t>评（扣）分标准</t>
  </si>
  <si>
    <t>绩效指标设定依据及指标值数据来源</t>
  </si>
  <si>
    <t xml:space="preserve">二级指标 </t>
  </si>
  <si>
    <t>单位在职人数</t>
  </si>
  <si>
    <t>按实际情况评扣分</t>
  </si>
  <si>
    <t>反应部门在职人数</t>
  </si>
  <si>
    <t>实际在职人数</t>
  </si>
  <si>
    <t>单位内公岗人员</t>
  </si>
  <si>
    <t>反应部门公岗人数</t>
  </si>
  <si>
    <t>实际在职公岗人数</t>
  </si>
  <si>
    <t>应急救护培训人数</t>
  </si>
  <si>
    <t>是否达到指标值</t>
  </si>
  <si>
    <t>本年内参加应急救护培训人数</t>
  </si>
  <si>
    <t>根据2026年应急救护培训方案</t>
  </si>
  <si>
    <t>人道救助普及人数</t>
  </si>
  <si>
    <t>3000</t>
  </si>
  <si>
    <t>本年内对辖区内弱势群体的救助人数</t>
  </si>
  <si>
    <t>根据博爱送万家普及人数及2025年救助人数测算</t>
  </si>
  <si>
    <t>开展红十字志愿服务活动</t>
  </si>
  <si>
    <t>场</t>
  </si>
  <si>
    <t>本年内开展红十字志愿服务活动场次</t>
  </si>
  <si>
    <t>根据2025年数据测算</t>
  </si>
  <si>
    <t>“三献”指标</t>
  </si>
  <si>
    <t>本年内造干捐献数量及人体遗体器官捐献登记人数</t>
  </si>
  <si>
    <t>应急救护培训合格率</t>
  </si>
  <si>
    <t>应急救护培训考试人员合格情况</t>
  </si>
  <si>
    <t>根据2025年实际情况进行测算</t>
  </si>
  <si>
    <t>筹集募捐资金救助辖区内弱势群众</t>
  </si>
  <si>
    <t>250</t>
  </si>
  <si>
    <t>万元</t>
  </si>
  <si>
    <t>面向全社会筹集捐赠资金对弱势群里进行救助，加快东川区建设
救助资金社会化发放率=采用社会化发放的救助资金额/发放救助资金总额*100%</t>
  </si>
  <si>
    <t>根据2025年筹资情况进行测算</t>
  </si>
  <si>
    <t>各项支出、补助资金拨付及时率</t>
  </si>
  <si>
    <t>各项资金是否按时拨付</t>
  </si>
  <si>
    <t>根据部门职能职责及实际情况进行发放</t>
  </si>
  <si>
    <t>持续提高红十字精神影响力</t>
  </si>
  <si>
    <t>在辖区内提升红十字公信力、影响力</t>
  </si>
  <si>
    <t>根据2025年工作情况进行测算</t>
  </si>
  <si>
    <t>救助对象满意度</t>
  </si>
  <si>
    <t>对救助情况的满意度
救助对象满意度=调查中满意和较满意的获救助人员数/调查总人数*100%</t>
  </si>
  <si>
    <t>成本指标</t>
  </si>
  <si>
    <t>经济成本指标</t>
  </si>
  <si>
    <t>&lt;=</t>
  </si>
  <si>
    <t>财政资金下达及执行率</t>
  </si>
  <si>
    <t>2025年财政资金下达及执行率</t>
  </si>
</sst>
</file>

<file path=xl/styles.xml><?xml version="1.0" encoding="utf-8"?>
<styleSheet xmlns="http://schemas.openxmlformats.org/spreadsheetml/2006/main">
  <numFmts count="9">
    <numFmt numFmtId="176" formatCode="hh:mm:ss"/>
    <numFmt numFmtId="43" formatCode="_ * #,##0.00_ ;_ * \-#,##0.00_ ;_ * &quot;-&quot;??_ ;_ @_ "/>
    <numFmt numFmtId="177" formatCode="yyyy/mm/dd"/>
    <numFmt numFmtId="42" formatCode="_ &quot;￥&quot;* #,##0_ ;_ &quot;￥&quot;* \-#,##0_ ;_ &quot;￥&quot;* &quot;-&quot;_ ;_ @_ "/>
    <numFmt numFmtId="178" formatCode="yyyy/mm/dd\ hh:mm:ss"/>
    <numFmt numFmtId="41" formatCode="_ * #,##0_ ;_ * \-#,##0_ ;_ * &quot;-&quot;_ ;_ @_ "/>
    <numFmt numFmtId="44" formatCode="_ &quot;￥&quot;* #,##0.00_ ;_ &quot;￥&quot;* \-#,##0.00_ ;_ &quot;￥&quot;* &quot;-&quot;??_ ;_ @_ "/>
    <numFmt numFmtId="179" formatCode="#,##0.00;\-#,##0.00;;@"/>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theme="0"/>
      <name val="宋体"/>
      <charset val="0"/>
      <scheme val="minor"/>
    </font>
    <font>
      <b/>
      <sz val="11"/>
      <color rgb="FFFFFFFF"/>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sz val="9"/>
      <name val="宋体"/>
      <charset val="134"/>
    </font>
    <font>
      <sz val="11"/>
      <color rgb="FFFA7D00"/>
      <name val="宋体"/>
      <charset val="0"/>
      <scheme val="minor"/>
    </font>
    <font>
      <i/>
      <sz val="11"/>
      <color rgb="FF7F7F7F"/>
      <name val="宋体"/>
      <charset val="0"/>
      <scheme val="minor"/>
    </font>
    <font>
      <u/>
      <sz val="11"/>
      <color rgb="FF80008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rgb="FFA5A5A5"/>
        <bgColor indexed="64"/>
      </patternFill>
    </fill>
    <fill>
      <patternFill patternType="solid">
        <fgColor rgb="FFFFFFCC"/>
        <bgColor indexed="64"/>
      </patternFill>
    </fill>
    <fill>
      <patternFill patternType="solid">
        <fgColor rgb="FFFFC7CE"/>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19" fillId="26" borderId="0" applyNumberFormat="0" applyBorder="0" applyAlignment="0" applyProtection="0">
      <alignment vertical="center"/>
    </xf>
    <xf numFmtId="0" fontId="31" fillId="21"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35" fillId="0" borderId="1">
      <alignment horizontal="right" vertical="center"/>
    </xf>
    <xf numFmtId="0" fontId="19" fillId="12"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0" fillId="2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177" fontId="35" fillId="0" borderId="1">
      <alignment horizontal="right" vertical="center"/>
    </xf>
    <xf numFmtId="0" fontId="38" fillId="0" borderId="0" applyNumberFormat="0" applyFill="0" applyBorder="0" applyAlignment="0" applyProtection="0">
      <alignment vertical="center"/>
    </xf>
    <xf numFmtId="0" fontId="0" fillId="8" borderId="16" applyNumberFormat="0" applyFont="0" applyAlignment="0" applyProtection="0">
      <alignment vertical="center"/>
    </xf>
    <xf numFmtId="0" fontId="20" fillId="11"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2" fillId="0" borderId="15" applyNumberFormat="0" applyFill="0" applyAlignment="0" applyProtection="0">
      <alignment vertical="center"/>
    </xf>
    <xf numFmtId="0" fontId="25" fillId="0" borderId="15" applyNumberFormat="0" applyFill="0" applyAlignment="0" applyProtection="0">
      <alignment vertical="center"/>
    </xf>
    <xf numFmtId="0" fontId="20" fillId="32" borderId="0" applyNumberFormat="0" applyBorder="0" applyAlignment="0" applyProtection="0">
      <alignment vertical="center"/>
    </xf>
    <xf numFmtId="0" fontId="27" fillId="0" borderId="18" applyNumberFormat="0" applyFill="0" applyAlignment="0" applyProtection="0">
      <alignment vertical="center"/>
    </xf>
    <xf numFmtId="0" fontId="20" fillId="34" borderId="0" applyNumberFormat="0" applyBorder="0" applyAlignment="0" applyProtection="0">
      <alignment vertical="center"/>
    </xf>
    <xf numFmtId="0" fontId="33" fillId="25" borderId="20" applyNumberFormat="0" applyAlignment="0" applyProtection="0">
      <alignment vertical="center"/>
    </xf>
    <xf numFmtId="0" fontId="34" fillId="25" borderId="19" applyNumberFormat="0" applyAlignment="0" applyProtection="0">
      <alignment vertical="center"/>
    </xf>
    <xf numFmtId="0" fontId="21" fillId="7" borderId="14" applyNumberFormat="0" applyAlignment="0" applyProtection="0">
      <alignment vertical="center"/>
    </xf>
    <xf numFmtId="0" fontId="19" fillId="19" borderId="0" applyNumberFormat="0" applyBorder="0" applyAlignment="0" applyProtection="0">
      <alignment vertical="center"/>
    </xf>
    <xf numFmtId="0" fontId="20" fillId="29" borderId="0" applyNumberFormat="0" applyBorder="0" applyAlignment="0" applyProtection="0">
      <alignment vertical="center"/>
    </xf>
    <xf numFmtId="0" fontId="36" fillId="0" borderId="21" applyNumberFormat="0" applyFill="0" applyAlignment="0" applyProtection="0">
      <alignment vertical="center"/>
    </xf>
    <xf numFmtId="0" fontId="24" fillId="0" borderId="17" applyNumberFormat="0" applyFill="0" applyAlignment="0" applyProtection="0">
      <alignment vertical="center"/>
    </xf>
    <xf numFmtId="0" fontId="30" fillId="18" borderId="0" applyNumberFormat="0" applyBorder="0" applyAlignment="0" applyProtection="0">
      <alignment vertical="center"/>
    </xf>
    <xf numFmtId="0" fontId="32" fillId="24" borderId="0" applyNumberFormat="0" applyBorder="0" applyAlignment="0" applyProtection="0">
      <alignment vertical="center"/>
    </xf>
    <xf numFmtId="10" fontId="35" fillId="0" borderId="1">
      <alignment horizontal="right" vertical="center"/>
    </xf>
    <xf numFmtId="0" fontId="19" fillId="16" borderId="0" applyNumberFormat="0" applyBorder="0" applyAlignment="0" applyProtection="0">
      <alignment vertical="center"/>
    </xf>
    <xf numFmtId="0" fontId="20" fillId="15" borderId="0" applyNumberFormat="0" applyBorder="0" applyAlignment="0" applyProtection="0">
      <alignment vertical="center"/>
    </xf>
    <xf numFmtId="0" fontId="19" fillId="31" borderId="0" applyNumberFormat="0" applyBorder="0" applyAlignment="0" applyProtection="0">
      <alignment vertical="center"/>
    </xf>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7" borderId="0" applyNumberFormat="0" applyBorder="0" applyAlignment="0" applyProtection="0">
      <alignment vertical="center"/>
    </xf>
    <xf numFmtId="0" fontId="20" fillId="23" borderId="0" applyNumberFormat="0" applyBorder="0" applyAlignment="0" applyProtection="0">
      <alignment vertical="center"/>
    </xf>
    <xf numFmtId="0" fontId="20" fillId="6" borderId="0" applyNumberFormat="0" applyBorder="0" applyAlignment="0" applyProtection="0">
      <alignment vertical="center"/>
    </xf>
    <xf numFmtId="0" fontId="19" fillId="30" borderId="0" applyNumberFormat="0" applyBorder="0" applyAlignment="0" applyProtection="0">
      <alignment vertical="center"/>
    </xf>
    <xf numFmtId="0" fontId="19" fillId="5" borderId="0" applyNumberFormat="0" applyBorder="0" applyAlignment="0" applyProtection="0">
      <alignment vertical="center"/>
    </xf>
    <xf numFmtId="0" fontId="20" fillId="28" borderId="0" applyNumberFormat="0" applyBorder="0" applyAlignment="0" applyProtection="0">
      <alignment vertical="center"/>
    </xf>
    <xf numFmtId="0" fontId="19" fillId="13" borderId="0" applyNumberFormat="0" applyBorder="0" applyAlignment="0" applyProtection="0">
      <alignment vertical="center"/>
    </xf>
    <xf numFmtId="0" fontId="20" fillId="22" borderId="0" applyNumberFormat="0" applyBorder="0" applyAlignment="0" applyProtection="0">
      <alignment vertical="center"/>
    </xf>
    <xf numFmtId="0" fontId="20" fillId="33" borderId="0" applyNumberFormat="0" applyBorder="0" applyAlignment="0" applyProtection="0">
      <alignment vertical="center"/>
    </xf>
    <xf numFmtId="0" fontId="19" fillId="4" borderId="0" applyNumberFormat="0" applyBorder="0" applyAlignment="0" applyProtection="0">
      <alignment vertical="center"/>
    </xf>
    <xf numFmtId="0" fontId="20" fillId="27" borderId="0" applyNumberFormat="0" applyBorder="0" applyAlignment="0" applyProtection="0">
      <alignment vertical="center"/>
    </xf>
    <xf numFmtId="179" fontId="35" fillId="0" borderId="1">
      <alignment horizontal="right" vertical="center"/>
    </xf>
    <xf numFmtId="49" fontId="35" fillId="0" borderId="1">
      <alignment horizontal="left" vertical="center" wrapText="1"/>
    </xf>
    <xf numFmtId="179" fontId="35" fillId="0" borderId="1">
      <alignment horizontal="right" vertical="center"/>
    </xf>
    <xf numFmtId="176" fontId="35" fillId="0" borderId="1">
      <alignment horizontal="right" vertical="center"/>
    </xf>
    <xf numFmtId="180" fontId="35" fillId="0" borderId="1">
      <alignment horizontal="right" vertical="center"/>
    </xf>
  </cellStyleXfs>
  <cellXfs count="234">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9"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Border="1" applyAlignment="1">
      <alignment horizontal="left"/>
    </xf>
    <xf numFmtId="0" fontId="3" fillId="0" borderId="1" xfId="0" applyFont="1" applyBorder="1" applyAlignment="1" applyProtection="1">
      <alignment horizontal="center" vertical="center"/>
      <protection locked="0"/>
    </xf>
    <xf numFmtId="4" fontId="9"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0" fillId="0" borderId="0" xfId="0" applyFont="1" applyAlignment="1">
      <alignment horizontal="left"/>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2" borderId="5"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9" fontId="9"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8"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1" xfId="0" applyFont="1" applyBorder="1" applyAlignment="1" applyProtection="1">
      <alignment horizontal="left" vertical="center" wrapText="1"/>
      <protection locked="0"/>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5" fillId="0" borderId="9" xfId="0" applyFont="1" applyBorder="1" applyAlignment="1">
      <alignment horizontal="center" vertical="center" wrapText="1"/>
    </xf>
    <xf numFmtId="180" fontId="9" fillId="0" borderId="1" xfId="56" applyNumberFormat="1" applyFont="1" applyBorder="1" applyAlignment="1">
      <alignment horizontal="center" vertical="center"/>
    </xf>
    <xf numFmtId="180" fontId="9"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9" fillId="0" borderId="0" xfId="0" applyNumberFormat="1" applyFont="1" applyBorder="1" applyAlignment="1">
      <alignment horizontal="left" vertical="center"/>
    </xf>
    <xf numFmtId="0" fontId="2"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D7" sqref="D$1:D$1048576"/>
    </sheetView>
  </sheetViews>
  <sheetFormatPr defaultColWidth="8.575" defaultRowHeight="12.75" customHeight="1" outlineLevelCol="3"/>
  <cols>
    <col min="1" max="1" width="22.5" customWidth="1"/>
    <col min="2" max="2" width="14.75" customWidth="1"/>
    <col min="3" max="3" width="24.625" customWidth="1"/>
    <col min="4" max="4" width="15.625" customWidth="1"/>
  </cols>
  <sheetData>
    <row r="1" ht="15" customHeight="1" spans="1:4">
      <c r="A1" s="80"/>
      <c r="B1" s="80"/>
      <c r="C1" s="80"/>
      <c r="D1" s="95" t="s">
        <v>0</v>
      </c>
    </row>
    <row r="2" ht="41.25" customHeight="1" spans="1:1">
      <c r="A2" s="75" t="str">
        <f>"2026"&amp;"年部门财务收支预算总表"</f>
        <v>2026年部门财务收支预算总表</v>
      </c>
    </row>
    <row r="3" ht="17.25" customHeight="1" spans="1:4">
      <c r="A3" s="78" t="str">
        <f>"单位名称："&amp;"昆明市东川区红十字会"</f>
        <v>单位名称：昆明市东川区红十字会</v>
      </c>
      <c r="B3" s="198"/>
      <c r="D3" s="177" t="s">
        <v>1</v>
      </c>
    </row>
    <row r="4" ht="23.25" customHeight="1" spans="1:4">
      <c r="A4" s="199" t="s">
        <v>2</v>
      </c>
      <c r="B4" s="200"/>
      <c r="C4" s="199" t="s">
        <v>3</v>
      </c>
      <c r="D4" s="200"/>
    </row>
    <row r="5" ht="24" customHeight="1" spans="1:4">
      <c r="A5" s="199" t="s">
        <v>4</v>
      </c>
      <c r="B5" s="199" t="s">
        <v>5</v>
      </c>
      <c r="C5" s="199" t="s">
        <v>6</v>
      </c>
      <c r="D5" s="199" t="s">
        <v>5</v>
      </c>
    </row>
    <row r="6" ht="17.25" customHeight="1" spans="1:4">
      <c r="A6" s="201" t="s">
        <v>7</v>
      </c>
      <c r="B6" s="111">
        <v>1529564.91</v>
      </c>
      <c r="C6" s="201" t="s">
        <v>8</v>
      </c>
      <c r="D6" s="111"/>
    </row>
    <row r="7" ht="17.25" customHeight="1" spans="1:4">
      <c r="A7" s="201" t="s">
        <v>9</v>
      </c>
      <c r="B7" s="111"/>
      <c r="C7" s="201" t="s">
        <v>10</v>
      </c>
      <c r="D7" s="111"/>
    </row>
    <row r="8" ht="17.25" customHeight="1" spans="1:4">
      <c r="A8" s="201" t="s">
        <v>11</v>
      </c>
      <c r="B8" s="111"/>
      <c r="C8" s="233" t="s">
        <v>12</v>
      </c>
      <c r="D8" s="111"/>
    </row>
    <row r="9" ht="17.25" customHeight="1" spans="1:4">
      <c r="A9" s="201" t="s">
        <v>13</v>
      </c>
      <c r="B9" s="111"/>
      <c r="C9" s="233" t="s">
        <v>14</v>
      </c>
      <c r="D9" s="111"/>
    </row>
    <row r="10" ht="17.25" customHeight="1" spans="1:4">
      <c r="A10" s="201" t="s">
        <v>15</v>
      </c>
      <c r="B10" s="111"/>
      <c r="C10" s="233" t="s">
        <v>16</v>
      </c>
      <c r="D10" s="111"/>
    </row>
    <row r="11" ht="17.25" customHeight="1" spans="1:4">
      <c r="A11" s="201" t="s">
        <v>17</v>
      </c>
      <c r="B11" s="111"/>
      <c r="C11" s="233" t="s">
        <v>18</v>
      </c>
      <c r="D11" s="111"/>
    </row>
    <row r="12" ht="17.25" customHeight="1" spans="1:4">
      <c r="A12" s="201" t="s">
        <v>19</v>
      </c>
      <c r="B12" s="111"/>
      <c r="C12" s="65" t="s">
        <v>20</v>
      </c>
      <c r="D12" s="111"/>
    </row>
    <row r="13" ht="17.25" customHeight="1" spans="1:4">
      <c r="A13" s="201" t="s">
        <v>21</v>
      </c>
      <c r="B13" s="111"/>
      <c r="C13" s="65" t="s">
        <v>22</v>
      </c>
      <c r="D13" s="111">
        <v>1291265.94</v>
      </c>
    </row>
    <row r="14" ht="17.25" customHeight="1" spans="1:4">
      <c r="A14" s="201" t="s">
        <v>23</v>
      </c>
      <c r="B14" s="111"/>
      <c r="C14" s="65" t="s">
        <v>24</v>
      </c>
      <c r="D14" s="111">
        <v>121958.97</v>
      </c>
    </row>
    <row r="15" ht="17.25" customHeight="1" spans="1:4">
      <c r="A15" s="201" t="s">
        <v>25</v>
      </c>
      <c r="B15" s="111"/>
      <c r="C15" s="65" t="s">
        <v>26</v>
      </c>
      <c r="D15" s="111"/>
    </row>
    <row r="16" ht="17.25" customHeight="1" spans="1:4">
      <c r="A16" s="21"/>
      <c r="B16" s="111"/>
      <c r="C16" s="65" t="s">
        <v>27</v>
      </c>
      <c r="D16" s="111"/>
    </row>
    <row r="17" ht="17.25" customHeight="1" spans="1:4">
      <c r="A17" s="202"/>
      <c r="B17" s="111"/>
      <c r="C17" s="65" t="s">
        <v>28</v>
      </c>
      <c r="D17" s="111"/>
    </row>
    <row r="18" ht="17.25" customHeight="1" spans="1:4">
      <c r="A18" s="202"/>
      <c r="B18" s="111"/>
      <c r="C18" s="65" t="s">
        <v>29</v>
      </c>
      <c r="D18" s="111"/>
    </row>
    <row r="19" ht="17.25" customHeight="1" spans="1:4">
      <c r="A19" s="202"/>
      <c r="B19" s="111"/>
      <c r="C19" s="65" t="s">
        <v>30</v>
      </c>
      <c r="D19" s="111"/>
    </row>
    <row r="20" ht="17.25" customHeight="1" spans="1:4">
      <c r="A20" s="202"/>
      <c r="B20" s="111"/>
      <c r="C20" s="65" t="s">
        <v>31</v>
      </c>
      <c r="D20" s="111"/>
    </row>
    <row r="21" ht="17.25" customHeight="1" spans="1:4">
      <c r="A21" s="202"/>
      <c r="B21" s="111"/>
      <c r="C21" s="65" t="s">
        <v>32</v>
      </c>
      <c r="D21" s="111"/>
    </row>
    <row r="22" ht="17.25" customHeight="1" spans="1:4">
      <c r="A22" s="202"/>
      <c r="B22" s="111"/>
      <c r="C22" s="65" t="s">
        <v>33</v>
      </c>
      <c r="D22" s="111"/>
    </row>
    <row r="23" ht="17.25" customHeight="1" spans="1:4">
      <c r="A23" s="202"/>
      <c r="B23" s="111"/>
      <c r="C23" s="65" t="s">
        <v>34</v>
      </c>
      <c r="D23" s="111"/>
    </row>
    <row r="24" ht="17.25" customHeight="1" spans="1:4">
      <c r="A24" s="202"/>
      <c r="B24" s="111"/>
      <c r="C24" s="65" t="s">
        <v>35</v>
      </c>
      <c r="D24" s="111">
        <v>116340</v>
      </c>
    </row>
    <row r="25" ht="17.25" customHeight="1" spans="1:4">
      <c r="A25" s="202"/>
      <c r="B25" s="111"/>
      <c r="C25" s="65" t="s">
        <v>36</v>
      </c>
      <c r="D25" s="111"/>
    </row>
    <row r="26" ht="17.25" customHeight="1" spans="1:4">
      <c r="A26" s="202"/>
      <c r="B26" s="111"/>
      <c r="C26" s="21" t="s">
        <v>37</v>
      </c>
      <c r="D26" s="111"/>
    </row>
    <row r="27" ht="17.25" customHeight="1" spans="1:4">
      <c r="A27" s="202"/>
      <c r="B27" s="111"/>
      <c r="C27" s="65" t="s">
        <v>38</v>
      </c>
      <c r="D27" s="111"/>
    </row>
    <row r="28" ht="16.5" customHeight="1" spans="1:4">
      <c r="A28" s="202"/>
      <c r="B28" s="111"/>
      <c r="C28" s="65" t="s">
        <v>39</v>
      </c>
      <c r="D28" s="111"/>
    </row>
    <row r="29" ht="16.5" customHeight="1" spans="1:4">
      <c r="A29" s="202"/>
      <c r="B29" s="111"/>
      <c r="C29" s="21" t="s">
        <v>40</v>
      </c>
      <c r="D29" s="111"/>
    </row>
    <row r="30" ht="17.25" customHeight="1" spans="1:4">
      <c r="A30" s="202"/>
      <c r="B30" s="111"/>
      <c r="C30" s="21" t="s">
        <v>41</v>
      </c>
      <c r="D30" s="111"/>
    </row>
    <row r="31" ht="17.25" customHeight="1" spans="1:4">
      <c r="A31" s="202"/>
      <c r="B31" s="111"/>
      <c r="C31" s="65" t="s">
        <v>42</v>
      </c>
      <c r="D31" s="111"/>
    </row>
    <row r="32" ht="16.5" customHeight="1" spans="1:4">
      <c r="A32" s="202" t="s">
        <v>43</v>
      </c>
      <c r="B32" s="111">
        <v>1529564.91</v>
      </c>
      <c r="C32" s="202" t="s">
        <v>44</v>
      </c>
      <c r="D32" s="111">
        <v>1529564.91</v>
      </c>
    </row>
    <row r="33" ht="16.5" customHeight="1" spans="1:4">
      <c r="A33" s="21" t="s">
        <v>45</v>
      </c>
      <c r="B33" s="111"/>
      <c r="C33" s="21" t="s">
        <v>46</v>
      </c>
      <c r="D33" s="111"/>
    </row>
    <row r="34" ht="16.5" customHeight="1" spans="1:4">
      <c r="A34" s="65" t="s">
        <v>47</v>
      </c>
      <c r="B34" s="111"/>
      <c r="C34" s="65" t="s">
        <v>47</v>
      </c>
      <c r="D34" s="111"/>
    </row>
    <row r="35" ht="16.5" customHeight="1" spans="1:4">
      <c r="A35" s="65" t="s">
        <v>48</v>
      </c>
      <c r="B35" s="111"/>
      <c r="C35" s="65" t="s">
        <v>49</v>
      </c>
      <c r="D35" s="111"/>
    </row>
    <row r="36" ht="16.5" customHeight="1" spans="1:4">
      <c r="A36" s="203" t="s">
        <v>50</v>
      </c>
      <c r="B36" s="111">
        <v>1529564.91</v>
      </c>
      <c r="C36" s="203" t="s">
        <v>51</v>
      </c>
      <c r="D36" s="111">
        <v>1529564.91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XFD10"/>
    </sheetView>
  </sheetViews>
  <sheetFormatPr defaultColWidth="9.14166666666667" defaultRowHeight="14.25" customHeight="1" outlineLevelCol="5"/>
  <cols>
    <col min="1" max="6" width="24.625" customWidth="1"/>
  </cols>
  <sheetData>
    <row r="1" ht="12" customHeight="1" spans="1:6">
      <c r="A1" s="156">
        <v>1</v>
      </c>
      <c r="B1" s="157">
        <v>0</v>
      </c>
      <c r="C1" s="156">
        <v>1</v>
      </c>
      <c r="D1" s="158"/>
      <c r="E1" s="158"/>
      <c r="F1" s="155" t="s">
        <v>363</v>
      </c>
    </row>
    <row r="2" ht="42" customHeight="1" spans="1:6">
      <c r="A2" s="159" t="str">
        <f>"2026"&amp;"年部门政府性基金预算支出预算表"</f>
        <v>2026年部门政府性基金预算支出预算表</v>
      </c>
      <c r="B2" s="159" t="s">
        <v>364</v>
      </c>
      <c r="C2" s="160"/>
      <c r="D2" s="161"/>
      <c r="E2" s="161"/>
      <c r="F2" s="161"/>
    </row>
    <row r="3" ht="13.5" customHeight="1" spans="1:6">
      <c r="A3" s="43" t="str">
        <f>"单位名称："&amp;"昆明市东川区红十字会"</f>
        <v>单位名称：昆明市东川区红十字会</v>
      </c>
      <c r="B3" s="43" t="s">
        <v>365</v>
      </c>
      <c r="C3" s="156"/>
      <c r="D3" s="158"/>
      <c r="E3" s="158"/>
      <c r="F3" s="155" t="s">
        <v>1</v>
      </c>
    </row>
    <row r="4" ht="19.5" customHeight="1" spans="1:6">
      <c r="A4" s="162" t="s">
        <v>174</v>
      </c>
      <c r="B4" s="163" t="s">
        <v>73</v>
      </c>
      <c r="C4" s="162" t="s">
        <v>74</v>
      </c>
      <c r="D4" s="12" t="s">
        <v>366</v>
      </c>
      <c r="E4" s="13"/>
      <c r="F4" s="35"/>
    </row>
    <row r="5" ht="18.75" customHeight="1" spans="1:6">
      <c r="A5" s="164"/>
      <c r="B5" s="165"/>
      <c r="C5" s="164"/>
      <c r="D5" s="51" t="s">
        <v>55</v>
      </c>
      <c r="E5" s="12" t="s">
        <v>76</v>
      </c>
      <c r="F5" s="51" t="s">
        <v>77</v>
      </c>
    </row>
    <row r="6" ht="18.75" customHeight="1" spans="1:6">
      <c r="A6" s="98">
        <v>1</v>
      </c>
      <c r="B6" s="166" t="s">
        <v>84</v>
      </c>
      <c r="C6" s="98">
        <v>3</v>
      </c>
      <c r="D6" s="14">
        <v>4</v>
      </c>
      <c r="E6" s="14">
        <v>5</v>
      </c>
      <c r="F6" s="14">
        <v>6</v>
      </c>
    </row>
    <row r="7" ht="21" customHeight="1" spans="1:6">
      <c r="A7" s="32"/>
      <c r="B7" s="32"/>
      <c r="C7" s="32"/>
      <c r="D7" s="111"/>
      <c r="E7" s="111"/>
      <c r="F7" s="111"/>
    </row>
    <row r="8" ht="21" customHeight="1" spans="1:6">
      <c r="A8" s="32"/>
      <c r="B8" s="32"/>
      <c r="C8" s="32"/>
      <c r="D8" s="111"/>
      <c r="E8" s="111"/>
      <c r="F8" s="111"/>
    </row>
    <row r="9" ht="18.75" customHeight="1" spans="1:6">
      <c r="A9" s="167" t="s">
        <v>164</v>
      </c>
      <c r="B9" s="167" t="s">
        <v>164</v>
      </c>
      <c r="C9" s="168" t="s">
        <v>164</v>
      </c>
      <c r="D9" s="111"/>
      <c r="E9" s="111"/>
      <c r="F9" s="111"/>
    </row>
    <row r="10" customHeight="1" spans="1:6">
      <c r="A10" s="69" t="s">
        <v>367</v>
      </c>
      <c r="B10" s="69"/>
      <c r="C10" s="69"/>
      <c r="D10" s="69"/>
      <c r="E10" s="69"/>
      <c r="F10" s="69"/>
    </row>
  </sheetData>
  <mergeCells count="8">
    <mergeCell ref="A2:F2"/>
    <mergeCell ref="A3:C3"/>
    <mergeCell ref="D4:F4"/>
    <mergeCell ref="A9:C9"/>
    <mergeCell ref="A10:F10"/>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workbookViewId="0">
      <selection activeCell="O20" sqref="O20"/>
    </sheetView>
  </sheetViews>
  <sheetFormatPr defaultColWidth="9.14166666666667" defaultRowHeight="14.25" customHeight="1"/>
  <cols>
    <col min="1" max="2" width="16.875" customWidth="1"/>
    <col min="3" max="3" width="24.875" customWidth="1"/>
    <col min="4" max="5" width="14.125" customWidth="1"/>
    <col min="6" max="6" width="5.875" customWidth="1"/>
    <col min="7" max="7" width="6.125" customWidth="1"/>
    <col min="8" max="8" width="8.875" customWidth="1"/>
    <col min="9" max="10" width="11.875" customWidth="1"/>
    <col min="11" max="19" width="9.375" customWidth="1"/>
  </cols>
  <sheetData>
    <row r="1" ht="15.75" customHeight="1" spans="2:19">
      <c r="B1" s="114"/>
      <c r="C1" s="114"/>
      <c r="R1" s="41"/>
      <c r="S1" s="41" t="s">
        <v>368</v>
      </c>
    </row>
    <row r="2" ht="41.25" customHeight="1" spans="1:19">
      <c r="A2" s="102" t="str">
        <f>"2026"&amp;"年部门政府采购预算表"</f>
        <v>2026年部门政府采购预算表</v>
      </c>
      <c r="B2" s="97"/>
      <c r="C2" s="97"/>
      <c r="D2" s="42"/>
      <c r="E2" s="42"/>
      <c r="F2" s="42"/>
      <c r="G2" s="42"/>
      <c r="H2" s="42"/>
      <c r="I2" s="42"/>
      <c r="J2" s="42"/>
      <c r="K2" s="42"/>
      <c r="L2" s="42"/>
      <c r="M2" s="97"/>
      <c r="N2" s="42"/>
      <c r="O2" s="42"/>
      <c r="P2" s="97"/>
      <c r="Q2" s="42"/>
      <c r="R2" s="97"/>
      <c r="S2" s="97"/>
    </row>
    <row r="3" ht="18.75" customHeight="1" spans="1:19">
      <c r="A3" s="145" t="str">
        <f>"单位名称："&amp;"昆明市东川区红十字会"</f>
        <v>单位名称：昆明市东川区红十字会</v>
      </c>
      <c r="B3" s="116"/>
      <c r="C3" s="116"/>
      <c r="D3" s="45"/>
      <c r="E3" s="45"/>
      <c r="F3" s="45"/>
      <c r="G3" s="45"/>
      <c r="H3" s="45"/>
      <c r="I3" s="45"/>
      <c r="J3" s="45"/>
      <c r="K3" s="45"/>
      <c r="L3" s="45"/>
      <c r="R3" s="46"/>
      <c r="S3" s="155" t="s">
        <v>1</v>
      </c>
    </row>
    <row r="4" ht="15.75" customHeight="1" spans="1:19">
      <c r="A4" s="48" t="s">
        <v>173</v>
      </c>
      <c r="B4" s="117" t="s">
        <v>174</v>
      </c>
      <c r="C4" s="117" t="s">
        <v>369</v>
      </c>
      <c r="D4" s="146" t="s">
        <v>370</v>
      </c>
      <c r="E4" s="146" t="s">
        <v>371</v>
      </c>
      <c r="F4" s="146" t="s">
        <v>372</v>
      </c>
      <c r="G4" s="146" t="s">
        <v>373</v>
      </c>
      <c r="H4" s="146" t="s">
        <v>374</v>
      </c>
      <c r="I4" s="132" t="s">
        <v>181</v>
      </c>
      <c r="J4" s="132"/>
      <c r="K4" s="132"/>
      <c r="L4" s="132"/>
      <c r="M4" s="133"/>
      <c r="N4" s="132"/>
      <c r="O4" s="132"/>
      <c r="P4" s="142"/>
      <c r="Q4" s="132"/>
      <c r="R4" s="133"/>
      <c r="S4" s="112"/>
    </row>
    <row r="5" ht="17.25" customHeight="1" spans="1:19">
      <c r="A5" s="50"/>
      <c r="B5" s="119"/>
      <c r="C5" s="119"/>
      <c r="D5" s="134"/>
      <c r="E5" s="134"/>
      <c r="F5" s="134"/>
      <c r="G5" s="134"/>
      <c r="H5" s="134"/>
      <c r="I5" s="134" t="s">
        <v>55</v>
      </c>
      <c r="J5" s="134" t="s">
        <v>58</v>
      </c>
      <c r="K5" s="134" t="s">
        <v>375</v>
      </c>
      <c r="L5" s="134" t="s">
        <v>376</v>
      </c>
      <c r="M5" s="135" t="s">
        <v>377</v>
      </c>
      <c r="N5" s="136" t="s">
        <v>378</v>
      </c>
      <c r="O5" s="136"/>
      <c r="P5" s="143"/>
      <c r="Q5" s="136"/>
      <c r="R5" s="144"/>
      <c r="S5" s="121"/>
    </row>
    <row r="6" ht="54" customHeight="1" spans="1:19">
      <c r="A6" s="53"/>
      <c r="B6" s="121"/>
      <c r="C6" s="121"/>
      <c r="D6" s="137"/>
      <c r="E6" s="137"/>
      <c r="F6" s="137"/>
      <c r="G6" s="137"/>
      <c r="H6" s="137"/>
      <c r="I6" s="137"/>
      <c r="J6" s="137" t="s">
        <v>57</v>
      </c>
      <c r="K6" s="137"/>
      <c r="L6" s="137"/>
      <c r="M6" s="138"/>
      <c r="N6" s="137" t="s">
        <v>57</v>
      </c>
      <c r="O6" s="137" t="s">
        <v>64</v>
      </c>
      <c r="P6" s="122" t="s">
        <v>65</v>
      </c>
      <c r="Q6" s="137" t="s">
        <v>66</v>
      </c>
      <c r="R6" s="138" t="s">
        <v>67</v>
      </c>
      <c r="S6" s="121" t="s">
        <v>68</v>
      </c>
    </row>
    <row r="7" ht="18" customHeight="1" spans="1:19">
      <c r="A7" s="147">
        <v>1</v>
      </c>
      <c r="B7" s="147" t="s">
        <v>84</v>
      </c>
      <c r="C7" s="148">
        <v>3</v>
      </c>
      <c r="D7" s="148">
        <v>4</v>
      </c>
      <c r="E7" s="147">
        <v>5</v>
      </c>
      <c r="F7" s="147">
        <v>6</v>
      </c>
      <c r="G7" s="147">
        <v>7</v>
      </c>
      <c r="H7" s="147">
        <v>8</v>
      </c>
      <c r="I7" s="147">
        <v>9</v>
      </c>
      <c r="J7" s="147">
        <v>10</v>
      </c>
      <c r="K7" s="147">
        <v>11</v>
      </c>
      <c r="L7" s="147">
        <v>12</v>
      </c>
      <c r="M7" s="147">
        <v>13</v>
      </c>
      <c r="N7" s="147">
        <v>14</v>
      </c>
      <c r="O7" s="147">
        <v>15</v>
      </c>
      <c r="P7" s="147">
        <v>16</v>
      </c>
      <c r="Q7" s="147">
        <v>17</v>
      </c>
      <c r="R7" s="147">
        <v>18</v>
      </c>
      <c r="S7" s="147">
        <v>19</v>
      </c>
    </row>
    <row r="8" ht="33" customHeight="1" spans="1:19">
      <c r="A8" s="123" t="s">
        <v>70</v>
      </c>
      <c r="B8" s="124" t="s">
        <v>70</v>
      </c>
      <c r="C8" s="124" t="s">
        <v>213</v>
      </c>
      <c r="D8" s="125" t="s">
        <v>379</v>
      </c>
      <c r="E8" s="125" t="s">
        <v>380</v>
      </c>
      <c r="F8" s="125" t="s">
        <v>335</v>
      </c>
      <c r="G8" s="149">
        <v>1</v>
      </c>
      <c r="H8" s="111"/>
      <c r="I8" s="111">
        <v>3400</v>
      </c>
      <c r="J8" s="111">
        <v>3400</v>
      </c>
      <c r="K8" s="111"/>
      <c r="L8" s="111"/>
      <c r="M8" s="111"/>
      <c r="N8" s="111"/>
      <c r="O8" s="111"/>
      <c r="P8" s="111"/>
      <c r="Q8" s="111"/>
      <c r="R8" s="111"/>
      <c r="S8" s="111"/>
    </row>
    <row r="9" ht="21" customHeight="1" spans="1:19">
      <c r="A9" s="123" t="s">
        <v>70</v>
      </c>
      <c r="B9" s="124" t="s">
        <v>70</v>
      </c>
      <c r="C9" s="124" t="s">
        <v>213</v>
      </c>
      <c r="D9" s="125" t="s">
        <v>381</v>
      </c>
      <c r="E9" s="125" t="s">
        <v>382</v>
      </c>
      <c r="F9" s="125" t="s">
        <v>335</v>
      </c>
      <c r="G9" s="149">
        <v>1</v>
      </c>
      <c r="H9" s="111"/>
      <c r="I9" s="111">
        <v>6000</v>
      </c>
      <c r="J9" s="111">
        <v>6000</v>
      </c>
      <c r="K9" s="111"/>
      <c r="L9" s="111"/>
      <c r="M9" s="111"/>
      <c r="N9" s="111"/>
      <c r="O9" s="111"/>
      <c r="P9" s="111"/>
      <c r="Q9" s="111"/>
      <c r="R9" s="111"/>
      <c r="S9" s="111"/>
    </row>
    <row r="10" ht="21" customHeight="1" spans="1:19">
      <c r="A10" s="123" t="s">
        <v>70</v>
      </c>
      <c r="B10" s="124" t="s">
        <v>70</v>
      </c>
      <c r="C10" s="124" t="s">
        <v>213</v>
      </c>
      <c r="D10" s="125" t="s">
        <v>383</v>
      </c>
      <c r="E10" s="125" t="s">
        <v>384</v>
      </c>
      <c r="F10" s="125" t="s">
        <v>335</v>
      </c>
      <c r="G10" s="149">
        <v>1</v>
      </c>
      <c r="H10" s="111"/>
      <c r="I10" s="111">
        <v>2000</v>
      </c>
      <c r="J10" s="111">
        <v>2000</v>
      </c>
      <c r="K10" s="111"/>
      <c r="L10" s="111"/>
      <c r="M10" s="111"/>
      <c r="N10" s="111"/>
      <c r="O10" s="111"/>
      <c r="P10" s="111"/>
      <c r="Q10" s="111"/>
      <c r="R10" s="111"/>
      <c r="S10" s="111"/>
    </row>
    <row r="11" ht="21" customHeight="1" spans="1:19">
      <c r="A11" s="123" t="s">
        <v>70</v>
      </c>
      <c r="B11" s="124" t="s">
        <v>70</v>
      </c>
      <c r="C11" s="124" t="s">
        <v>256</v>
      </c>
      <c r="D11" s="125" t="s">
        <v>385</v>
      </c>
      <c r="E11" s="125" t="s">
        <v>385</v>
      </c>
      <c r="F11" s="125" t="s">
        <v>335</v>
      </c>
      <c r="G11" s="149">
        <v>1</v>
      </c>
      <c r="H11" s="111"/>
      <c r="I11" s="111">
        <v>1700</v>
      </c>
      <c r="J11" s="111">
        <v>1700</v>
      </c>
      <c r="K11" s="111"/>
      <c r="L11" s="111"/>
      <c r="M11" s="111"/>
      <c r="N11" s="111"/>
      <c r="O11" s="111"/>
      <c r="P11" s="111"/>
      <c r="Q11" s="111"/>
      <c r="R11" s="111"/>
      <c r="S11" s="111"/>
    </row>
    <row r="12" ht="21" customHeight="1" spans="1:19">
      <c r="A12" s="123" t="s">
        <v>70</v>
      </c>
      <c r="B12" s="124" t="s">
        <v>70</v>
      </c>
      <c r="C12" s="124" t="s">
        <v>256</v>
      </c>
      <c r="D12" s="125" t="s">
        <v>386</v>
      </c>
      <c r="E12" s="125" t="s">
        <v>386</v>
      </c>
      <c r="F12" s="125" t="s">
        <v>335</v>
      </c>
      <c r="G12" s="149">
        <v>4</v>
      </c>
      <c r="H12" s="111"/>
      <c r="I12" s="111">
        <v>2200</v>
      </c>
      <c r="J12" s="111">
        <v>2200</v>
      </c>
      <c r="K12" s="111"/>
      <c r="L12" s="111"/>
      <c r="M12" s="111"/>
      <c r="N12" s="111"/>
      <c r="O12" s="111"/>
      <c r="P12" s="111"/>
      <c r="Q12" s="111"/>
      <c r="R12" s="111"/>
      <c r="S12" s="111"/>
    </row>
    <row r="13" ht="21" customHeight="1" spans="1:19">
      <c r="A13" s="123" t="s">
        <v>70</v>
      </c>
      <c r="B13" s="124" t="s">
        <v>70</v>
      </c>
      <c r="C13" s="124" t="s">
        <v>256</v>
      </c>
      <c r="D13" s="125" t="s">
        <v>387</v>
      </c>
      <c r="E13" s="125" t="s">
        <v>388</v>
      </c>
      <c r="F13" s="125" t="s">
        <v>335</v>
      </c>
      <c r="G13" s="149">
        <v>5</v>
      </c>
      <c r="H13" s="111"/>
      <c r="I13" s="111">
        <v>1000</v>
      </c>
      <c r="J13" s="111">
        <v>1000</v>
      </c>
      <c r="K13" s="111"/>
      <c r="L13" s="111"/>
      <c r="M13" s="111"/>
      <c r="N13" s="111"/>
      <c r="O13" s="111"/>
      <c r="P13" s="111"/>
      <c r="Q13" s="111"/>
      <c r="R13" s="111"/>
      <c r="S13" s="111"/>
    </row>
    <row r="14" ht="21" customHeight="1" spans="1:19">
      <c r="A14" s="123" t="s">
        <v>70</v>
      </c>
      <c r="B14" s="124" t="s">
        <v>70</v>
      </c>
      <c r="C14" s="124" t="s">
        <v>256</v>
      </c>
      <c r="D14" s="125" t="s">
        <v>389</v>
      </c>
      <c r="E14" s="125" t="s">
        <v>390</v>
      </c>
      <c r="F14" s="125" t="s">
        <v>335</v>
      </c>
      <c r="G14" s="149">
        <v>1</v>
      </c>
      <c r="H14" s="111"/>
      <c r="I14" s="111">
        <v>800</v>
      </c>
      <c r="J14" s="111">
        <v>800</v>
      </c>
      <c r="K14" s="111"/>
      <c r="L14" s="111"/>
      <c r="M14" s="111"/>
      <c r="N14" s="111"/>
      <c r="O14" s="111"/>
      <c r="P14" s="111"/>
      <c r="Q14" s="111"/>
      <c r="R14" s="111"/>
      <c r="S14" s="111"/>
    </row>
    <row r="15" ht="21" customHeight="1" spans="1:19">
      <c r="A15" s="127" t="s">
        <v>164</v>
      </c>
      <c r="B15" s="128"/>
      <c r="C15" s="128"/>
      <c r="D15" s="129"/>
      <c r="E15" s="129"/>
      <c r="F15" s="129"/>
      <c r="G15" s="150"/>
      <c r="H15" s="111"/>
      <c r="I15" s="111">
        <v>17100</v>
      </c>
      <c r="J15" s="111">
        <v>17100</v>
      </c>
      <c r="K15" s="111"/>
      <c r="L15" s="111"/>
      <c r="M15" s="111"/>
      <c r="N15" s="111"/>
      <c r="O15" s="111"/>
      <c r="P15" s="111"/>
      <c r="Q15" s="111"/>
      <c r="R15" s="111"/>
      <c r="S15" s="111"/>
    </row>
    <row r="16" ht="21" customHeight="1" spans="1:19">
      <c r="A16" s="151" t="s">
        <v>391</v>
      </c>
      <c r="B16" s="152"/>
      <c r="C16" s="152"/>
      <c r="D16" s="151"/>
      <c r="E16" s="151"/>
      <c r="F16" s="151"/>
      <c r="G16" s="153"/>
      <c r="H16" s="154"/>
      <c r="I16" s="154"/>
      <c r="J16" s="154"/>
      <c r="K16" s="154"/>
      <c r="L16" s="154"/>
      <c r="M16" s="154"/>
      <c r="N16" s="154"/>
      <c r="O16" s="154"/>
      <c r="P16" s="154"/>
      <c r="Q16" s="154"/>
      <c r="R16" s="154"/>
      <c r="S16" s="154"/>
    </row>
  </sheetData>
  <mergeCells count="19">
    <mergeCell ref="A2:S2"/>
    <mergeCell ref="A3:H3"/>
    <mergeCell ref="I4:S4"/>
    <mergeCell ref="N5:S5"/>
    <mergeCell ref="A15:G15"/>
    <mergeCell ref="A16:S16"/>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P22" sqref="P22"/>
    </sheetView>
  </sheetViews>
  <sheetFormatPr defaultColWidth="9.14166666666667" defaultRowHeight="14.25" customHeight="1"/>
  <cols>
    <col min="1" max="2" width="18" customWidth="1"/>
    <col min="3" max="3" width="13.875" customWidth="1"/>
    <col min="4" max="4" width="11" customWidth="1"/>
    <col min="5" max="5" width="25.125" customWidth="1"/>
    <col min="6" max="6" width="9.125" customWidth="1"/>
    <col min="7" max="9" width="15.875" customWidth="1"/>
    <col min="10" max="11" width="12.625" customWidth="1"/>
    <col min="12" max="20" width="10.25" customWidth="1"/>
  </cols>
  <sheetData>
    <row r="1" ht="16.5" customHeight="1" spans="1:20">
      <c r="A1" s="106"/>
      <c r="B1" s="114"/>
      <c r="C1" s="114"/>
      <c r="D1" s="114"/>
      <c r="E1" s="114"/>
      <c r="F1" s="114"/>
      <c r="G1" s="114"/>
      <c r="H1" s="106"/>
      <c r="I1" s="106"/>
      <c r="J1" s="106"/>
      <c r="K1" s="106"/>
      <c r="L1" s="106"/>
      <c r="M1" s="106"/>
      <c r="N1" s="130"/>
      <c r="O1" s="106"/>
      <c r="P1" s="106"/>
      <c r="Q1" s="114"/>
      <c r="R1" s="106"/>
      <c r="S1" s="140"/>
      <c r="T1" s="140" t="s">
        <v>392</v>
      </c>
    </row>
    <row r="2" ht="41.25" customHeight="1" spans="1:20">
      <c r="A2" s="102" t="str">
        <f>"2026"&amp;"年部门政府购买服务预算表"</f>
        <v>2026年部门政府购买服务预算表</v>
      </c>
      <c r="B2" s="97"/>
      <c r="C2" s="97"/>
      <c r="D2" s="97"/>
      <c r="E2" s="97"/>
      <c r="F2" s="97"/>
      <c r="G2" s="97"/>
      <c r="H2" s="115"/>
      <c r="I2" s="115"/>
      <c r="J2" s="115"/>
      <c r="K2" s="115"/>
      <c r="L2" s="115"/>
      <c r="M2" s="115"/>
      <c r="N2" s="131"/>
      <c r="O2" s="115"/>
      <c r="P2" s="115"/>
      <c r="Q2" s="97"/>
      <c r="R2" s="115"/>
      <c r="S2" s="131"/>
      <c r="T2" s="97"/>
    </row>
    <row r="3" ht="22.5" customHeight="1" spans="1:20">
      <c r="A3" s="103" t="str">
        <f>"单位名称："&amp;"昆明市东川区红十字会"</f>
        <v>单位名称：昆明市东川区红十字会</v>
      </c>
      <c r="B3" s="116"/>
      <c r="C3" s="116"/>
      <c r="D3" s="116"/>
      <c r="E3" s="116"/>
      <c r="F3" s="116"/>
      <c r="G3" s="116"/>
      <c r="H3" s="104"/>
      <c r="I3" s="104"/>
      <c r="J3" s="104"/>
      <c r="K3" s="104"/>
      <c r="L3" s="104"/>
      <c r="M3" s="104"/>
      <c r="N3" s="130"/>
      <c r="O3" s="106"/>
      <c r="P3" s="106"/>
      <c r="Q3" s="114"/>
      <c r="R3" s="106"/>
      <c r="S3" s="141"/>
      <c r="T3" s="140" t="s">
        <v>1</v>
      </c>
    </row>
    <row r="4" ht="24" customHeight="1" spans="1:20">
      <c r="A4" s="48" t="s">
        <v>173</v>
      </c>
      <c r="B4" s="117" t="s">
        <v>174</v>
      </c>
      <c r="C4" s="117" t="s">
        <v>369</v>
      </c>
      <c r="D4" s="118" t="s">
        <v>393</v>
      </c>
      <c r="E4" s="118" t="s">
        <v>394</v>
      </c>
      <c r="F4" s="118" t="s">
        <v>395</v>
      </c>
      <c r="G4" s="118" t="s">
        <v>396</v>
      </c>
      <c r="H4" s="118" t="s">
        <v>397</v>
      </c>
      <c r="I4" s="118" t="s">
        <v>398</v>
      </c>
      <c r="J4" s="132" t="s">
        <v>181</v>
      </c>
      <c r="K4" s="132"/>
      <c r="L4" s="132"/>
      <c r="M4" s="132"/>
      <c r="N4" s="133"/>
      <c r="O4" s="132"/>
      <c r="P4" s="132"/>
      <c r="Q4" s="142"/>
      <c r="R4" s="132"/>
      <c r="S4" s="133"/>
      <c r="T4" s="112"/>
    </row>
    <row r="5" ht="24" customHeight="1" spans="1:20">
      <c r="A5" s="50"/>
      <c r="B5" s="119"/>
      <c r="C5" s="119"/>
      <c r="D5" s="120"/>
      <c r="E5" s="120"/>
      <c r="F5" s="120"/>
      <c r="G5" s="120"/>
      <c r="H5" s="120"/>
      <c r="I5" s="120"/>
      <c r="J5" s="134" t="s">
        <v>55</v>
      </c>
      <c r="K5" s="134" t="s">
        <v>58</v>
      </c>
      <c r="L5" s="134" t="s">
        <v>375</v>
      </c>
      <c r="M5" s="134" t="s">
        <v>376</v>
      </c>
      <c r="N5" s="135" t="s">
        <v>377</v>
      </c>
      <c r="O5" s="136" t="s">
        <v>378</v>
      </c>
      <c r="P5" s="136"/>
      <c r="Q5" s="143"/>
      <c r="R5" s="136"/>
      <c r="S5" s="144"/>
      <c r="T5" s="121"/>
    </row>
    <row r="6" ht="54" customHeight="1" spans="1:20">
      <c r="A6" s="53"/>
      <c r="B6" s="121"/>
      <c r="C6" s="121"/>
      <c r="D6" s="122"/>
      <c r="E6" s="122"/>
      <c r="F6" s="122"/>
      <c r="G6" s="122"/>
      <c r="H6" s="122"/>
      <c r="I6" s="122"/>
      <c r="J6" s="137"/>
      <c r="K6" s="137" t="s">
        <v>57</v>
      </c>
      <c r="L6" s="137"/>
      <c r="M6" s="137"/>
      <c r="N6" s="138"/>
      <c r="O6" s="137" t="s">
        <v>57</v>
      </c>
      <c r="P6" s="137" t="s">
        <v>64</v>
      </c>
      <c r="Q6" s="122" t="s">
        <v>65</v>
      </c>
      <c r="R6" s="137" t="s">
        <v>66</v>
      </c>
      <c r="S6" s="138" t="s">
        <v>67</v>
      </c>
      <c r="T6" s="121" t="s">
        <v>68</v>
      </c>
    </row>
    <row r="7" ht="17.25" customHeight="1" spans="1:20">
      <c r="A7" s="54">
        <v>1</v>
      </c>
      <c r="B7" s="121">
        <v>2</v>
      </c>
      <c r="C7" s="54">
        <v>3</v>
      </c>
      <c r="D7" s="54">
        <v>4</v>
      </c>
      <c r="E7" s="121">
        <v>5</v>
      </c>
      <c r="F7" s="54">
        <v>6</v>
      </c>
      <c r="G7" s="54">
        <v>7</v>
      </c>
      <c r="H7" s="121">
        <v>8</v>
      </c>
      <c r="I7" s="54">
        <v>9</v>
      </c>
      <c r="J7" s="54">
        <v>10</v>
      </c>
      <c r="K7" s="121">
        <v>11</v>
      </c>
      <c r="L7" s="54">
        <v>12</v>
      </c>
      <c r="M7" s="54">
        <v>13</v>
      </c>
      <c r="N7" s="121">
        <v>14</v>
      </c>
      <c r="O7" s="54">
        <v>15</v>
      </c>
      <c r="P7" s="54">
        <v>16</v>
      </c>
      <c r="Q7" s="121">
        <v>17</v>
      </c>
      <c r="R7" s="54">
        <v>18</v>
      </c>
      <c r="S7" s="54">
        <v>19</v>
      </c>
      <c r="T7" s="54">
        <v>20</v>
      </c>
    </row>
    <row r="8" ht="28" customHeight="1" spans="1:20">
      <c r="A8" s="123" t="s">
        <v>70</v>
      </c>
      <c r="B8" s="124" t="s">
        <v>70</v>
      </c>
      <c r="C8" s="124" t="s">
        <v>213</v>
      </c>
      <c r="D8" s="124" t="s">
        <v>399</v>
      </c>
      <c r="E8" s="124" t="s">
        <v>400</v>
      </c>
      <c r="F8" s="124" t="s">
        <v>76</v>
      </c>
      <c r="G8" s="124" t="s">
        <v>401</v>
      </c>
      <c r="H8" s="125" t="s">
        <v>99</v>
      </c>
      <c r="I8" s="125" t="s">
        <v>402</v>
      </c>
      <c r="J8" s="111">
        <v>2000</v>
      </c>
      <c r="K8" s="111">
        <v>2000</v>
      </c>
      <c r="L8" s="111"/>
      <c r="M8" s="111"/>
      <c r="N8" s="111"/>
      <c r="O8" s="111"/>
      <c r="P8" s="111"/>
      <c r="Q8" s="111"/>
      <c r="R8" s="111"/>
      <c r="S8" s="111"/>
      <c r="T8" s="111"/>
    </row>
    <row r="9" ht="28" customHeight="1" spans="1:20">
      <c r="A9" s="123" t="s">
        <v>70</v>
      </c>
      <c r="B9" s="124" t="s">
        <v>70</v>
      </c>
      <c r="C9" s="124" t="s">
        <v>213</v>
      </c>
      <c r="D9" s="124" t="s">
        <v>403</v>
      </c>
      <c r="E9" s="124" t="s">
        <v>404</v>
      </c>
      <c r="F9" s="124" t="s">
        <v>76</v>
      </c>
      <c r="G9" s="124" t="s">
        <v>405</v>
      </c>
      <c r="H9" s="125" t="s">
        <v>99</v>
      </c>
      <c r="I9" s="125" t="s">
        <v>406</v>
      </c>
      <c r="J9" s="111">
        <v>6000</v>
      </c>
      <c r="K9" s="111">
        <v>6000</v>
      </c>
      <c r="L9" s="111"/>
      <c r="M9" s="111"/>
      <c r="N9" s="111"/>
      <c r="O9" s="111"/>
      <c r="P9" s="111"/>
      <c r="Q9" s="111"/>
      <c r="R9" s="111"/>
      <c r="S9" s="111"/>
      <c r="T9" s="111"/>
    </row>
    <row r="10" ht="28" customHeight="1" spans="1:20">
      <c r="A10" s="123" t="s">
        <v>70</v>
      </c>
      <c r="B10" s="124" t="s">
        <v>70</v>
      </c>
      <c r="C10" s="124" t="s">
        <v>213</v>
      </c>
      <c r="D10" s="124" t="s">
        <v>407</v>
      </c>
      <c r="E10" s="126" t="s">
        <v>408</v>
      </c>
      <c r="F10" s="124" t="s">
        <v>76</v>
      </c>
      <c r="G10" s="124" t="s">
        <v>405</v>
      </c>
      <c r="H10" s="125" t="s">
        <v>99</v>
      </c>
      <c r="I10" s="125" t="s">
        <v>409</v>
      </c>
      <c r="J10" s="111">
        <v>3400</v>
      </c>
      <c r="K10" s="111">
        <v>3400</v>
      </c>
      <c r="L10" s="111"/>
      <c r="M10" s="111"/>
      <c r="N10" s="111"/>
      <c r="O10" s="111"/>
      <c r="P10" s="111"/>
      <c r="Q10" s="111"/>
      <c r="R10" s="111"/>
      <c r="S10" s="111"/>
      <c r="T10" s="111"/>
    </row>
    <row r="11" ht="21" customHeight="1" spans="1:20">
      <c r="A11" s="127" t="s">
        <v>164</v>
      </c>
      <c r="B11" s="128"/>
      <c r="C11" s="128"/>
      <c r="D11" s="128"/>
      <c r="E11" s="128"/>
      <c r="F11" s="128"/>
      <c r="G11" s="128"/>
      <c r="H11" s="129"/>
      <c r="I11" s="139"/>
      <c r="J11" s="111">
        <v>11400</v>
      </c>
      <c r="K11" s="111">
        <v>11400</v>
      </c>
      <c r="L11" s="111"/>
      <c r="M11" s="111"/>
      <c r="N11" s="111"/>
      <c r="O11" s="111"/>
      <c r="P11" s="111"/>
      <c r="Q11" s="111"/>
      <c r="R11" s="111"/>
      <c r="S11" s="111"/>
      <c r="T11" s="111"/>
    </row>
  </sheetData>
  <mergeCells count="19">
    <mergeCell ref="A2:T2"/>
    <mergeCell ref="A3:I3"/>
    <mergeCell ref="J4:T4"/>
    <mergeCell ref="O5:T5"/>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I24" sqref="I24"/>
    </sheetView>
  </sheetViews>
  <sheetFormatPr defaultColWidth="9.14166666666667" defaultRowHeight="14.25" customHeight="1"/>
  <cols>
    <col min="1" max="13" width="11.375" customWidth="1"/>
  </cols>
  <sheetData>
    <row r="1" ht="17.25" customHeight="1" spans="4:13">
      <c r="D1" s="101"/>
      <c r="M1" s="41" t="s">
        <v>410</v>
      </c>
    </row>
    <row r="2" ht="41.25" customHeight="1" spans="1:13">
      <c r="A2" s="102" t="str">
        <f>"2026"&amp;"年对下转移支付预算表"</f>
        <v>2026年对下转移支付预算表</v>
      </c>
      <c r="B2" s="42"/>
      <c r="C2" s="42"/>
      <c r="D2" s="42"/>
      <c r="E2" s="42"/>
      <c r="F2" s="42"/>
      <c r="G2" s="42"/>
      <c r="H2" s="42"/>
      <c r="I2" s="42"/>
      <c r="J2" s="42"/>
      <c r="K2" s="42"/>
      <c r="L2" s="42"/>
      <c r="M2" s="97"/>
    </row>
    <row r="3" ht="18" customHeight="1" spans="1:13">
      <c r="A3" s="103" t="str">
        <f>"单位名称："&amp;"昆明市东川区红十字会"</f>
        <v>单位名称：昆明市东川区红十字会</v>
      </c>
      <c r="B3" s="104"/>
      <c r="C3" s="104"/>
      <c r="D3" s="105"/>
      <c r="E3" s="106"/>
      <c r="F3" s="106"/>
      <c r="G3" s="106"/>
      <c r="H3" s="106"/>
      <c r="I3" s="106"/>
      <c r="M3" s="46" t="s">
        <v>1</v>
      </c>
    </row>
    <row r="4" ht="19.5" customHeight="1" spans="1:13">
      <c r="A4" s="107" t="s">
        <v>411</v>
      </c>
      <c r="B4" s="12" t="s">
        <v>181</v>
      </c>
      <c r="C4" s="13"/>
      <c r="D4" s="13"/>
      <c r="E4" s="12" t="s">
        <v>412</v>
      </c>
      <c r="F4" s="13"/>
      <c r="G4" s="13"/>
      <c r="H4" s="13"/>
      <c r="I4" s="13"/>
      <c r="J4" s="13"/>
      <c r="K4" s="13"/>
      <c r="L4" s="13"/>
      <c r="M4" s="112"/>
    </row>
    <row r="5" ht="40.5" customHeight="1" spans="1:13">
      <c r="A5" s="108"/>
      <c r="B5" s="63" t="s">
        <v>55</v>
      </c>
      <c r="C5" s="48" t="s">
        <v>58</v>
      </c>
      <c r="D5" s="109" t="s">
        <v>375</v>
      </c>
      <c r="E5" s="82"/>
      <c r="F5" s="82"/>
      <c r="G5" s="82"/>
      <c r="H5" s="82"/>
      <c r="I5" s="82"/>
      <c r="J5" s="82"/>
      <c r="K5" s="82"/>
      <c r="L5" s="82"/>
      <c r="M5" s="113"/>
    </row>
    <row r="6" ht="19.5" customHeight="1" spans="1:13">
      <c r="A6" s="55">
        <v>1</v>
      </c>
      <c r="B6" s="55">
        <v>2</v>
      </c>
      <c r="C6" s="55">
        <v>3</v>
      </c>
      <c r="D6" s="110">
        <v>4</v>
      </c>
      <c r="E6" s="70">
        <v>5</v>
      </c>
      <c r="F6" s="55">
        <v>6</v>
      </c>
      <c r="G6" s="55">
        <v>7</v>
      </c>
      <c r="H6" s="110">
        <v>8</v>
      </c>
      <c r="I6" s="55">
        <v>9</v>
      </c>
      <c r="J6" s="55">
        <v>10</v>
      </c>
      <c r="K6" s="55">
        <v>11</v>
      </c>
      <c r="L6" s="55">
        <v>13</v>
      </c>
      <c r="M6" s="70">
        <v>24</v>
      </c>
    </row>
    <row r="7" ht="19.5" customHeight="1" spans="1:13">
      <c r="A7" s="18"/>
      <c r="B7" s="111"/>
      <c r="C7" s="111"/>
      <c r="D7" s="111"/>
      <c r="E7" s="111"/>
      <c r="F7" s="111"/>
      <c r="G7" s="111"/>
      <c r="H7" s="111"/>
      <c r="I7" s="111"/>
      <c r="J7" s="111"/>
      <c r="K7" s="111"/>
      <c r="L7" s="111"/>
      <c r="M7" s="111"/>
    </row>
    <row r="8" ht="19.5" customHeight="1" spans="1:13">
      <c r="A8" s="99"/>
      <c r="B8" s="111"/>
      <c r="C8" s="111"/>
      <c r="D8" s="111"/>
      <c r="E8" s="111"/>
      <c r="F8" s="111"/>
      <c r="G8" s="111"/>
      <c r="H8" s="111"/>
      <c r="I8" s="111"/>
      <c r="J8" s="111"/>
      <c r="K8" s="111"/>
      <c r="L8" s="111"/>
      <c r="M8" s="111"/>
    </row>
    <row r="9" customFormat="1" customHeight="1" spans="1:13">
      <c r="A9" s="94" t="s">
        <v>413</v>
      </c>
      <c r="B9" s="94"/>
      <c r="C9" s="94"/>
      <c r="D9" s="94"/>
      <c r="E9" s="94"/>
      <c r="F9" s="94"/>
      <c r="G9" s="94"/>
      <c r="H9" s="94"/>
      <c r="I9" s="94"/>
      <c r="J9" s="94"/>
      <c r="K9" s="94"/>
      <c r="L9" s="94"/>
      <c r="M9" s="94"/>
    </row>
  </sheetData>
  <mergeCells count="6">
    <mergeCell ref="A2:M2"/>
    <mergeCell ref="A3:I3"/>
    <mergeCell ref="B4:D4"/>
    <mergeCell ref="E4:M4"/>
    <mergeCell ref="A9:M9"/>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XFD8"/>
    </sheetView>
  </sheetViews>
  <sheetFormatPr defaultColWidth="9.14166666666667" defaultRowHeight="12" customHeight="1" outlineLevelRow="7"/>
  <cols>
    <col min="1" max="10" width="10.875" customWidth="1"/>
  </cols>
  <sheetData>
    <row r="1" ht="16.5" customHeight="1" spans="10:10">
      <c r="J1" s="41" t="s">
        <v>414</v>
      </c>
    </row>
    <row r="2" ht="41.25" customHeight="1" spans="1:10">
      <c r="A2" s="96" t="str">
        <f>"2026"&amp;"年对下转移支付绩效目标表"</f>
        <v>2026年对下转移支付绩效目标表</v>
      </c>
      <c r="B2" s="42"/>
      <c r="C2" s="42"/>
      <c r="D2" s="42"/>
      <c r="E2" s="42"/>
      <c r="F2" s="97"/>
      <c r="G2" s="42"/>
      <c r="H2" s="97"/>
      <c r="I2" s="97"/>
      <c r="J2" s="42"/>
    </row>
    <row r="3" ht="17.25" customHeight="1" spans="1:1">
      <c r="A3" s="43" t="str">
        <f>"单位名称："&amp;"昆明市东川区红十字会"</f>
        <v>单位名称：昆明市东川区红十字会</v>
      </c>
    </row>
    <row r="4" ht="44.25" customHeight="1" spans="1:10">
      <c r="A4" s="17" t="s">
        <v>411</v>
      </c>
      <c r="B4" s="17" t="s">
        <v>269</v>
      </c>
      <c r="C4" s="17" t="s">
        <v>270</v>
      </c>
      <c r="D4" s="17" t="s">
        <v>271</v>
      </c>
      <c r="E4" s="17" t="s">
        <v>272</v>
      </c>
      <c r="F4" s="98" t="s">
        <v>273</v>
      </c>
      <c r="G4" s="17" t="s">
        <v>274</v>
      </c>
      <c r="H4" s="98" t="s">
        <v>275</v>
      </c>
      <c r="I4" s="98" t="s">
        <v>276</v>
      </c>
      <c r="J4" s="17" t="s">
        <v>277</v>
      </c>
    </row>
    <row r="5" ht="14.25" customHeight="1" spans="1:10">
      <c r="A5" s="17">
        <v>1</v>
      </c>
      <c r="B5" s="17">
        <v>2</v>
      </c>
      <c r="C5" s="17">
        <v>3</v>
      </c>
      <c r="D5" s="17">
        <v>4</v>
      </c>
      <c r="E5" s="17">
        <v>5</v>
      </c>
      <c r="F5" s="98">
        <v>6</v>
      </c>
      <c r="G5" s="17">
        <v>7</v>
      </c>
      <c r="H5" s="98">
        <v>8</v>
      </c>
      <c r="I5" s="98">
        <v>9</v>
      </c>
      <c r="J5" s="17">
        <v>10</v>
      </c>
    </row>
    <row r="6" ht="42" customHeight="1" spans="1:10">
      <c r="A6" s="18"/>
      <c r="B6" s="99"/>
      <c r="C6" s="99"/>
      <c r="D6" s="99"/>
      <c r="E6" s="33"/>
      <c r="F6" s="100"/>
      <c r="G6" s="33"/>
      <c r="H6" s="100"/>
      <c r="I6" s="100"/>
      <c r="J6" s="33"/>
    </row>
    <row r="7" ht="42" customHeight="1" spans="1:10">
      <c r="A7" s="18"/>
      <c r="B7" s="32"/>
      <c r="C7" s="32"/>
      <c r="D7" s="32"/>
      <c r="E7" s="18"/>
      <c r="F7" s="32"/>
      <c r="G7" s="18"/>
      <c r="H7" s="32"/>
      <c r="I7" s="32"/>
      <c r="J7" s="18"/>
    </row>
    <row r="8" customFormat="1" ht="14.25" customHeight="1" spans="1:10">
      <c r="A8" s="94" t="s">
        <v>413</v>
      </c>
      <c r="B8" s="94"/>
      <c r="C8" s="94"/>
      <c r="D8" s="94"/>
      <c r="E8" s="94"/>
      <c r="F8" s="94"/>
      <c r="G8" s="94"/>
      <c r="H8" s="94"/>
      <c r="I8" s="94"/>
      <c r="J8" s="94"/>
    </row>
  </sheetData>
  <mergeCells count="3">
    <mergeCell ref="A2:J2"/>
    <mergeCell ref="A3:H3"/>
    <mergeCell ref="A8:J8"/>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9" sqref="A9:J9"/>
    </sheetView>
  </sheetViews>
  <sheetFormatPr defaultColWidth="10.425" defaultRowHeight="14.25" customHeight="1"/>
  <cols>
    <col min="1" max="9" width="13.875" customWidth="1"/>
  </cols>
  <sheetData>
    <row r="1" customHeight="1" spans="1:9">
      <c r="A1" s="72" t="s">
        <v>415</v>
      </c>
      <c r="B1" s="73"/>
      <c r="C1" s="73"/>
      <c r="D1" s="74"/>
      <c r="E1" s="74"/>
      <c r="F1" s="74"/>
      <c r="G1" s="73"/>
      <c r="H1" s="73"/>
      <c r="I1" s="74"/>
    </row>
    <row r="2" ht="41.25" customHeight="1" spans="1:9">
      <c r="A2" s="75" t="str">
        <f>"2026"&amp;"年新增资产配置预算表"</f>
        <v>2026年新增资产配置预算表</v>
      </c>
      <c r="B2" s="76"/>
      <c r="C2" s="76"/>
      <c r="D2" s="77"/>
      <c r="E2" s="77"/>
      <c r="F2" s="77"/>
      <c r="G2" s="76"/>
      <c r="H2" s="76"/>
      <c r="I2" s="77"/>
    </row>
    <row r="3" customHeight="1" spans="1:9">
      <c r="A3" s="78" t="str">
        <f>"单位名称："&amp;"昆明市东川区红十字会"</f>
        <v>单位名称：昆明市东川区红十字会</v>
      </c>
      <c r="B3" s="79"/>
      <c r="C3" s="79"/>
      <c r="D3" s="80"/>
      <c r="F3" s="77"/>
      <c r="G3" s="76"/>
      <c r="H3" s="76"/>
      <c r="I3" s="95" t="s">
        <v>1</v>
      </c>
    </row>
    <row r="4" ht="28.5" customHeight="1" spans="1:9">
      <c r="A4" s="81" t="s">
        <v>173</v>
      </c>
      <c r="B4" s="82" t="s">
        <v>174</v>
      </c>
      <c r="C4" s="83" t="s">
        <v>416</v>
      </c>
      <c r="D4" s="81" t="s">
        <v>417</v>
      </c>
      <c r="E4" s="81" t="s">
        <v>418</v>
      </c>
      <c r="F4" s="81" t="s">
        <v>419</v>
      </c>
      <c r="G4" s="82" t="s">
        <v>420</v>
      </c>
      <c r="H4" s="70"/>
      <c r="I4" s="81"/>
    </row>
    <row r="5" ht="21" customHeight="1" spans="1:9">
      <c r="A5" s="83"/>
      <c r="B5" s="84"/>
      <c r="C5" s="84"/>
      <c r="D5" s="85"/>
      <c r="E5" s="84"/>
      <c r="F5" s="84"/>
      <c r="G5" s="82" t="s">
        <v>373</v>
      </c>
      <c r="H5" s="82" t="s">
        <v>421</v>
      </c>
      <c r="I5" s="82" t="s">
        <v>422</v>
      </c>
    </row>
    <row r="6" ht="17.25" customHeight="1" spans="1:9">
      <c r="A6" s="86" t="s">
        <v>83</v>
      </c>
      <c r="B6" s="31" t="s">
        <v>84</v>
      </c>
      <c r="C6" s="86" t="s">
        <v>85</v>
      </c>
      <c r="D6" s="33" t="s">
        <v>86</v>
      </c>
      <c r="E6" s="86" t="s">
        <v>87</v>
      </c>
      <c r="F6" s="31" t="s">
        <v>88</v>
      </c>
      <c r="G6" s="87" t="s">
        <v>89</v>
      </c>
      <c r="H6" s="33" t="s">
        <v>90</v>
      </c>
      <c r="I6" s="33">
        <v>9</v>
      </c>
    </row>
    <row r="7" ht="19.5" customHeight="1" spans="1:9">
      <c r="A7" s="88"/>
      <c r="B7" s="65"/>
      <c r="C7" s="65"/>
      <c r="D7" s="18"/>
      <c r="E7" s="32"/>
      <c r="F7" s="87"/>
      <c r="G7" s="89"/>
      <c r="H7" s="90"/>
      <c r="I7" s="90"/>
    </row>
    <row r="8" ht="19.5" customHeight="1" spans="1:9">
      <c r="A8" s="20" t="s">
        <v>55</v>
      </c>
      <c r="B8" s="91"/>
      <c r="C8" s="91"/>
      <c r="D8" s="92"/>
      <c r="E8" s="93"/>
      <c r="F8" s="93"/>
      <c r="G8" s="89"/>
      <c r="H8" s="90"/>
      <c r="I8" s="90"/>
    </row>
    <row r="9" customFormat="1" customHeight="1" spans="1:10">
      <c r="A9" s="94" t="s">
        <v>423</v>
      </c>
      <c r="B9" s="94"/>
      <c r="C9" s="94"/>
      <c r="D9" s="94"/>
      <c r="E9" s="94"/>
      <c r="F9" s="94"/>
      <c r="G9" s="94"/>
      <c r="H9" s="94"/>
      <c r="I9" s="94"/>
      <c r="J9" s="94"/>
    </row>
  </sheetData>
  <mergeCells count="12">
    <mergeCell ref="A1:I1"/>
    <mergeCell ref="A2:I2"/>
    <mergeCell ref="A3:C3"/>
    <mergeCell ref="G4:I4"/>
    <mergeCell ref="A8:F8"/>
    <mergeCell ref="A9:J9"/>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F14" sqref="F14"/>
    </sheetView>
  </sheetViews>
  <sheetFormatPr defaultColWidth="9.14166666666667" defaultRowHeight="14.25" customHeight="1"/>
  <cols>
    <col min="1" max="11" width="11.125" customWidth="1"/>
  </cols>
  <sheetData>
    <row r="1" customHeight="1" spans="4:11">
      <c r="D1" s="40"/>
      <c r="E1" s="40"/>
      <c r="F1" s="40"/>
      <c r="G1" s="40"/>
      <c r="K1" s="41" t="s">
        <v>424</v>
      </c>
    </row>
    <row r="2" ht="41.25" customHeight="1" spans="1:11">
      <c r="A2" s="42" t="str">
        <f>"2026"&amp;"年上级补助项目支出预算表"</f>
        <v>2026年上级补助项目支出预算表</v>
      </c>
      <c r="B2" s="42"/>
      <c r="C2" s="42"/>
      <c r="D2" s="42"/>
      <c r="E2" s="42"/>
      <c r="F2" s="42"/>
      <c r="G2" s="42"/>
      <c r="H2" s="42"/>
      <c r="I2" s="42"/>
      <c r="J2" s="42"/>
      <c r="K2" s="42"/>
    </row>
    <row r="3" ht="13.5" customHeight="1" spans="1:11">
      <c r="A3" s="43" t="str">
        <f>"单位名称："&amp;"昆明市东川区红十字会"</f>
        <v>单位名称：昆明市东川区红十字会</v>
      </c>
      <c r="B3" s="44"/>
      <c r="C3" s="44"/>
      <c r="D3" s="44"/>
      <c r="E3" s="44"/>
      <c r="F3" s="44"/>
      <c r="G3" s="44"/>
      <c r="H3" s="45"/>
      <c r="I3" s="45"/>
      <c r="J3" s="45"/>
      <c r="K3" s="46" t="s">
        <v>1</v>
      </c>
    </row>
    <row r="4" ht="21.75" customHeight="1" spans="1:11">
      <c r="A4" s="47" t="s">
        <v>248</v>
      </c>
      <c r="B4" s="47" t="s">
        <v>176</v>
      </c>
      <c r="C4" s="47" t="s">
        <v>249</v>
      </c>
      <c r="D4" s="48" t="s">
        <v>177</v>
      </c>
      <c r="E4" s="48" t="s">
        <v>178</v>
      </c>
      <c r="F4" s="48" t="s">
        <v>250</v>
      </c>
      <c r="G4" s="48" t="s">
        <v>251</v>
      </c>
      <c r="H4" s="62" t="s">
        <v>55</v>
      </c>
      <c r="I4" s="12" t="s">
        <v>425</v>
      </c>
      <c r="J4" s="13"/>
      <c r="K4" s="35"/>
    </row>
    <row r="5" ht="21.75" customHeight="1" spans="1:11">
      <c r="A5" s="49"/>
      <c r="B5" s="49"/>
      <c r="C5" s="49"/>
      <c r="D5" s="50"/>
      <c r="E5" s="50"/>
      <c r="F5" s="50"/>
      <c r="G5" s="50"/>
      <c r="H5" s="63"/>
      <c r="I5" s="48" t="s">
        <v>58</v>
      </c>
      <c r="J5" s="48" t="s">
        <v>59</v>
      </c>
      <c r="K5" s="48" t="s">
        <v>60</v>
      </c>
    </row>
    <row r="6" ht="40.5" customHeight="1" spans="1:11">
      <c r="A6" s="52"/>
      <c r="B6" s="52"/>
      <c r="C6" s="52"/>
      <c r="D6" s="53"/>
      <c r="E6" s="53"/>
      <c r="F6" s="53"/>
      <c r="G6" s="53"/>
      <c r="H6" s="54"/>
      <c r="I6" s="53" t="s">
        <v>57</v>
      </c>
      <c r="J6" s="53"/>
      <c r="K6" s="53"/>
    </row>
    <row r="7" ht="15" customHeight="1" spans="1:11">
      <c r="A7" s="55">
        <v>1</v>
      </c>
      <c r="B7" s="55">
        <v>2</v>
      </c>
      <c r="C7" s="55">
        <v>3</v>
      </c>
      <c r="D7" s="55">
        <v>4</v>
      </c>
      <c r="E7" s="55">
        <v>5</v>
      </c>
      <c r="F7" s="55">
        <v>6</v>
      </c>
      <c r="G7" s="55">
        <v>7</v>
      </c>
      <c r="H7" s="55">
        <v>8</v>
      </c>
      <c r="I7" s="55">
        <v>9</v>
      </c>
      <c r="J7" s="70">
        <v>10</v>
      </c>
      <c r="K7" s="70">
        <v>11</v>
      </c>
    </row>
    <row r="8" ht="18.75" customHeight="1" spans="1:11">
      <c r="A8" s="18"/>
      <c r="B8" s="32"/>
      <c r="C8" s="18"/>
      <c r="D8" s="18"/>
      <c r="E8" s="18"/>
      <c r="F8" s="18"/>
      <c r="G8" s="18"/>
      <c r="H8" s="64"/>
      <c r="I8" s="71"/>
      <c r="J8" s="71"/>
      <c r="K8" s="64"/>
    </row>
    <row r="9" ht="18.75" customHeight="1" spans="1:11">
      <c r="A9" s="65"/>
      <c r="B9" s="32"/>
      <c r="C9" s="32"/>
      <c r="D9" s="32"/>
      <c r="E9" s="32"/>
      <c r="F9" s="32"/>
      <c r="G9" s="32"/>
      <c r="H9" s="57"/>
      <c r="I9" s="57"/>
      <c r="J9" s="57"/>
      <c r="K9" s="64"/>
    </row>
    <row r="10" ht="18.75" customHeight="1" spans="1:11">
      <c r="A10" s="66" t="s">
        <v>164</v>
      </c>
      <c r="B10" s="67"/>
      <c r="C10" s="67"/>
      <c r="D10" s="67"/>
      <c r="E10" s="67"/>
      <c r="F10" s="67"/>
      <c r="G10" s="68"/>
      <c r="H10" s="57"/>
      <c r="I10" s="57"/>
      <c r="J10" s="57"/>
      <c r="K10" s="64"/>
    </row>
    <row r="11" customHeight="1" spans="1:11">
      <c r="A11" s="69" t="s">
        <v>426</v>
      </c>
      <c r="B11" s="69"/>
      <c r="C11" s="69"/>
      <c r="D11" s="69"/>
      <c r="E11" s="69"/>
      <c r="F11" s="69"/>
      <c r="G11" s="69"/>
      <c r="H11" s="69"/>
      <c r="I11" s="69"/>
      <c r="J11" s="69"/>
      <c r="K11" s="69"/>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2"/>
  <sheetViews>
    <sheetView showZeros="0" workbookViewId="0">
      <selection activeCell="K24" sqref="K24"/>
    </sheetView>
  </sheetViews>
  <sheetFormatPr defaultColWidth="9.14166666666667" defaultRowHeight="14.25" customHeight="1" outlineLevelCol="6"/>
  <cols>
    <col min="1" max="1" width="18.5" customWidth="1"/>
    <col min="2" max="2" width="13.375" customWidth="1"/>
    <col min="3" max="3" width="28" customWidth="1"/>
    <col min="4" max="4" width="7.875" customWidth="1"/>
    <col min="5" max="5" width="11.5" customWidth="1"/>
    <col min="6" max="7" width="10.875" customWidth="1"/>
  </cols>
  <sheetData>
    <row r="1" ht="13.5" customHeight="1" spans="4:7">
      <c r="D1" s="40"/>
      <c r="G1" s="41" t="s">
        <v>427</v>
      </c>
    </row>
    <row r="2" ht="41.25" customHeight="1" spans="1:7">
      <c r="A2" s="42" t="str">
        <f>"2026"&amp;"年部门项目中期规划预算表"</f>
        <v>2026年部门项目中期规划预算表</v>
      </c>
      <c r="B2" s="42"/>
      <c r="C2" s="42"/>
      <c r="D2" s="42"/>
      <c r="E2" s="42"/>
      <c r="F2" s="42"/>
      <c r="G2" s="42"/>
    </row>
    <row r="3" ht="13.5" customHeight="1" spans="1:7">
      <c r="A3" s="43" t="str">
        <f>"单位名称："&amp;"昆明市东川区红十字会"</f>
        <v>单位名称：昆明市东川区红十字会</v>
      </c>
      <c r="B3" s="44"/>
      <c r="C3" s="44"/>
      <c r="D3" s="44"/>
      <c r="E3" s="45"/>
      <c r="F3" s="45"/>
      <c r="G3" s="46" t="s">
        <v>1</v>
      </c>
    </row>
    <row r="4" ht="21.75" customHeight="1" spans="1:7">
      <c r="A4" s="47" t="s">
        <v>249</v>
      </c>
      <c r="B4" s="47" t="s">
        <v>248</v>
      </c>
      <c r="C4" s="47" t="s">
        <v>176</v>
      </c>
      <c r="D4" s="48" t="s">
        <v>428</v>
      </c>
      <c r="E4" s="12" t="s">
        <v>58</v>
      </c>
      <c r="F4" s="13"/>
      <c r="G4" s="35"/>
    </row>
    <row r="5" ht="21.75" customHeight="1" spans="1:7">
      <c r="A5" s="49"/>
      <c r="B5" s="49"/>
      <c r="C5" s="49"/>
      <c r="D5" s="50"/>
      <c r="E5" s="51" t="str">
        <f>"2026"&amp;"年"</f>
        <v>2026年</v>
      </c>
      <c r="F5" s="48" t="str">
        <f>("2026"+1)&amp;"年"</f>
        <v>2027年</v>
      </c>
      <c r="G5" s="48" t="str">
        <f>("2026"+2)&amp;"年"</f>
        <v>2028年</v>
      </c>
    </row>
    <row r="6" ht="40.5" customHeight="1" spans="1:7">
      <c r="A6" s="52"/>
      <c r="B6" s="52"/>
      <c r="C6" s="52"/>
      <c r="D6" s="53"/>
      <c r="E6" s="54"/>
      <c r="F6" s="53" t="s">
        <v>57</v>
      </c>
      <c r="G6" s="53"/>
    </row>
    <row r="7" ht="15" customHeight="1" spans="1:7">
      <c r="A7" s="55">
        <v>1</v>
      </c>
      <c r="B7" s="55">
        <v>2</v>
      </c>
      <c r="C7" s="55">
        <v>3</v>
      </c>
      <c r="D7" s="55">
        <v>4</v>
      </c>
      <c r="E7" s="55">
        <v>5</v>
      </c>
      <c r="F7" s="55">
        <v>6</v>
      </c>
      <c r="G7" s="55">
        <v>7</v>
      </c>
    </row>
    <row r="8" ht="17.25" customHeight="1" spans="1:7">
      <c r="A8" s="32" t="s">
        <v>70</v>
      </c>
      <c r="B8" s="56"/>
      <c r="C8" s="56"/>
      <c r="D8" s="32"/>
      <c r="E8" s="57">
        <v>30400</v>
      </c>
      <c r="F8" s="57"/>
      <c r="G8" s="57"/>
    </row>
    <row r="9" ht="18.75" customHeight="1" spans="1:7">
      <c r="A9" s="32"/>
      <c r="B9" s="32" t="s">
        <v>429</v>
      </c>
      <c r="C9" s="32" t="s">
        <v>256</v>
      </c>
      <c r="D9" s="32" t="s">
        <v>430</v>
      </c>
      <c r="E9" s="57">
        <v>18400</v>
      </c>
      <c r="F9" s="57"/>
      <c r="G9" s="57"/>
    </row>
    <row r="10" ht="30" customHeight="1" spans="1:7">
      <c r="A10" s="58"/>
      <c r="B10" s="32" t="s">
        <v>429</v>
      </c>
      <c r="C10" s="32" t="s">
        <v>264</v>
      </c>
      <c r="D10" s="32" t="s">
        <v>430</v>
      </c>
      <c r="E10" s="57">
        <v>6400</v>
      </c>
      <c r="F10" s="57"/>
      <c r="G10" s="57"/>
    </row>
    <row r="11" ht="18.75" customHeight="1" spans="1:7">
      <c r="A11" s="58"/>
      <c r="B11" s="32" t="s">
        <v>431</v>
      </c>
      <c r="C11" s="32" t="s">
        <v>267</v>
      </c>
      <c r="D11" s="32" t="s">
        <v>430</v>
      </c>
      <c r="E11" s="57">
        <v>5600</v>
      </c>
      <c r="F11" s="57"/>
      <c r="G11" s="57"/>
    </row>
    <row r="12" ht="18.75" customHeight="1" spans="1:7">
      <c r="A12" s="59" t="s">
        <v>55</v>
      </c>
      <c r="B12" s="60" t="s">
        <v>432</v>
      </c>
      <c r="C12" s="60"/>
      <c r="D12" s="61"/>
      <c r="E12" s="57">
        <v>30400</v>
      </c>
      <c r="F12" s="57"/>
      <c r="G12" s="57"/>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8"/>
  <sheetViews>
    <sheetView showZeros="0" workbookViewId="0">
      <selection activeCell="A27" sqref="$A27:$XFD27"/>
    </sheetView>
  </sheetViews>
  <sheetFormatPr defaultColWidth="8.575" defaultRowHeight="14.25" customHeight="1"/>
  <cols>
    <col min="1" max="1" width="16.75" customWidth="1"/>
    <col min="2" max="2" width="18.375" customWidth="1"/>
    <col min="3" max="3" width="21.85" customWidth="1"/>
    <col min="4" max="4" width="15.575" customWidth="1"/>
    <col min="5" max="5" width="18.125" customWidth="1"/>
    <col min="6" max="6" width="15.425" customWidth="1"/>
    <col min="7" max="7" width="16.425" customWidth="1"/>
    <col min="8" max="8" width="18.25" customWidth="1"/>
    <col min="9" max="9" width="30.575" customWidth="1"/>
    <col min="10" max="10" width="23.85" customWidth="1"/>
  </cols>
  <sheetData>
    <row r="1" customHeight="1" spans="1:10">
      <c r="A1" s="1"/>
      <c r="B1" s="1"/>
      <c r="C1" s="1"/>
      <c r="D1" s="1"/>
      <c r="E1" s="1"/>
      <c r="F1" s="1"/>
      <c r="G1" s="1"/>
      <c r="H1" s="1"/>
      <c r="I1" s="1"/>
      <c r="J1" s="34" t="s">
        <v>433</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"单位名称："&amp;"昆明市东川区红十字会"</f>
        <v>单位名称：昆明市东川区红十字会</v>
      </c>
      <c r="B3" s="3"/>
      <c r="C3" s="4"/>
      <c r="D3" s="5"/>
      <c r="E3" s="5"/>
      <c r="F3" s="5"/>
      <c r="G3" s="5"/>
      <c r="H3" s="5"/>
      <c r="I3" s="5"/>
      <c r="J3" s="234" t="s">
        <v>1</v>
      </c>
    </row>
    <row r="4" ht="30" customHeight="1" spans="1:10">
      <c r="A4" s="6" t="s">
        <v>434</v>
      </c>
      <c r="B4" s="7" t="s">
        <v>71</v>
      </c>
      <c r="C4" s="8"/>
      <c r="D4" s="8"/>
      <c r="E4" s="9"/>
      <c r="F4" s="10" t="s">
        <v>435</v>
      </c>
      <c r="G4" s="9"/>
      <c r="H4" s="11" t="s">
        <v>70</v>
      </c>
      <c r="I4" s="8"/>
      <c r="J4" s="9"/>
    </row>
    <row r="5" ht="32.25" customHeight="1" spans="1:10">
      <c r="A5" s="12" t="s">
        <v>436</v>
      </c>
      <c r="B5" s="13"/>
      <c r="C5" s="13"/>
      <c r="D5" s="13"/>
      <c r="E5" s="13"/>
      <c r="F5" s="13"/>
      <c r="G5" s="13"/>
      <c r="H5" s="13"/>
      <c r="I5" s="35"/>
      <c r="J5" s="36" t="s">
        <v>437</v>
      </c>
    </row>
    <row r="6" ht="99.75" customHeight="1" spans="1:10">
      <c r="A6" s="14" t="s">
        <v>438</v>
      </c>
      <c r="B6" s="15" t="s">
        <v>439</v>
      </c>
      <c r="C6" s="16" t="s">
        <v>440</v>
      </c>
      <c r="D6" s="16"/>
      <c r="E6" s="16"/>
      <c r="F6" s="16"/>
      <c r="G6" s="16"/>
      <c r="H6" s="16"/>
      <c r="I6" s="16"/>
      <c r="J6" s="37" t="s">
        <v>441</v>
      </c>
    </row>
    <row r="7" ht="99.75" customHeight="1" spans="1:10">
      <c r="A7" s="14"/>
      <c r="B7" s="15" t="str">
        <f>"总体绩效目标（"&amp;"2026"&amp;"-"&amp;("2026"+2)&amp;"年期间）"</f>
        <v>总体绩效目标（2026-2028年期间）</v>
      </c>
      <c r="C7" s="16" t="s">
        <v>442</v>
      </c>
      <c r="D7" s="16"/>
      <c r="E7" s="16"/>
      <c r="F7" s="16"/>
      <c r="G7" s="16"/>
      <c r="H7" s="16"/>
      <c r="I7" s="16"/>
      <c r="J7" s="37" t="s">
        <v>443</v>
      </c>
    </row>
    <row r="8" ht="75" customHeight="1" spans="1:10">
      <c r="A8" s="15" t="s">
        <v>444</v>
      </c>
      <c r="B8" s="17" t="str">
        <f>"预算年度（"&amp;"2026"&amp;"年）绩效目标"</f>
        <v>预算年度（2026年）绩效目标</v>
      </c>
      <c r="C8" s="18" t="s">
        <v>445</v>
      </c>
      <c r="D8" s="18"/>
      <c r="E8" s="18"/>
      <c r="F8" s="18"/>
      <c r="G8" s="18"/>
      <c r="H8" s="18"/>
      <c r="I8" s="18"/>
      <c r="J8" s="38" t="s">
        <v>446</v>
      </c>
    </row>
    <row r="9" ht="32.25" customHeight="1" spans="1:10">
      <c r="A9" s="19" t="s">
        <v>447</v>
      </c>
      <c r="B9" s="19"/>
      <c r="C9" s="19"/>
      <c r="D9" s="19"/>
      <c r="E9" s="19"/>
      <c r="F9" s="19"/>
      <c r="G9" s="19"/>
      <c r="H9" s="19"/>
      <c r="I9" s="19"/>
      <c r="J9" s="19"/>
    </row>
    <row r="10" ht="32.25" customHeight="1" spans="1:10">
      <c r="A10" s="15" t="s">
        <v>448</v>
      </c>
      <c r="B10" s="15"/>
      <c r="C10" s="14" t="s">
        <v>449</v>
      </c>
      <c r="D10" s="14"/>
      <c r="E10" s="14"/>
      <c r="F10" s="14" t="s">
        <v>450</v>
      </c>
      <c r="G10" s="14"/>
      <c r="H10" s="14" t="s">
        <v>451</v>
      </c>
      <c r="I10" s="14"/>
      <c r="J10" s="14"/>
    </row>
    <row r="11" ht="32.25" customHeight="1" spans="1:10">
      <c r="A11" s="15"/>
      <c r="B11" s="15"/>
      <c r="C11" s="14"/>
      <c r="D11" s="14"/>
      <c r="E11" s="14"/>
      <c r="F11" s="14"/>
      <c r="G11" s="14"/>
      <c r="H11" s="15" t="s">
        <v>452</v>
      </c>
      <c r="I11" s="15" t="s">
        <v>453</v>
      </c>
      <c r="J11" s="15" t="s">
        <v>454</v>
      </c>
    </row>
    <row r="12" ht="24" customHeight="1" spans="1:10">
      <c r="A12" s="20" t="s">
        <v>55</v>
      </c>
      <c r="B12" s="21"/>
      <c r="C12" s="21"/>
      <c r="D12" s="21"/>
      <c r="E12" s="21"/>
      <c r="F12" s="21"/>
      <c r="G12" s="22"/>
      <c r="H12" s="23">
        <v>1529564.91</v>
      </c>
      <c r="I12" s="23">
        <v>1529564.91</v>
      </c>
      <c r="J12" s="23"/>
    </row>
    <row r="13" ht="83" customHeight="1" spans="1:10">
      <c r="A13" s="16" t="s">
        <v>455</v>
      </c>
      <c r="B13" s="24"/>
      <c r="C13" s="16" t="s">
        <v>455</v>
      </c>
      <c r="D13" s="24"/>
      <c r="E13" s="24"/>
      <c r="F13" s="24"/>
      <c r="G13" s="24"/>
      <c r="H13" s="25">
        <v>1529564.91</v>
      </c>
      <c r="I13" s="25">
        <v>1529564.91</v>
      </c>
      <c r="J13" s="25"/>
    </row>
    <row r="14" ht="32.25" customHeight="1" spans="1:10">
      <c r="A14" s="19" t="s">
        <v>456</v>
      </c>
      <c r="B14" s="19"/>
      <c r="C14" s="19"/>
      <c r="D14" s="19"/>
      <c r="E14" s="19"/>
      <c r="F14" s="19"/>
      <c r="G14" s="19"/>
      <c r="H14" s="19"/>
      <c r="I14" s="19"/>
      <c r="J14" s="19"/>
    </row>
    <row r="15" ht="32.25" customHeight="1" spans="1:10">
      <c r="A15" s="26" t="s">
        <v>457</v>
      </c>
      <c r="B15" s="26"/>
      <c r="C15" s="26"/>
      <c r="D15" s="26"/>
      <c r="E15" s="26"/>
      <c r="F15" s="26"/>
      <c r="G15" s="26"/>
      <c r="H15" s="27" t="s">
        <v>458</v>
      </c>
      <c r="I15" s="39" t="s">
        <v>277</v>
      </c>
      <c r="J15" s="27" t="s">
        <v>459</v>
      </c>
    </row>
    <row r="16" ht="36" customHeight="1" spans="1:10">
      <c r="A16" s="28" t="s">
        <v>270</v>
      </c>
      <c r="B16" s="28" t="s">
        <v>460</v>
      </c>
      <c r="C16" s="29" t="s">
        <v>272</v>
      </c>
      <c r="D16" s="29" t="s">
        <v>273</v>
      </c>
      <c r="E16" s="29" t="s">
        <v>274</v>
      </c>
      <c r="F16" s="29" t="s">
        <v>275</v>
      </c>
      <c r="G16" s="29" t="s">
        <v>276</v>
      </c>
      <c r="H16" s="30"/>
      <c r="I16" s="30"/>
      <c r="J16" s="30"/>
    </row>
    <row r="17" ht="32.25" customHeight="1" spans="1:10">
      <c r="A17" s="31" t="s">
        <v>279</v>
      </c>
      <c r="B17" s="31"/>
      <c r="C17" s="32"/>
      <c r="D17" s="31"/>
      <c r="E17" s="31"/>
      <c r="F17" s="31"/>
      <c r="G17" s="31"/>
      <c r="H17" s="33"/>
      <c r="I17" s="18"/>
      <c r="J17" s="33"/>
    </row>
    <row r="18" ht="32.25" customHeight="1" spans="1:10">
      <c r="A18" s="31"/>
      <c r="B18" s="31" t="s">
        <v>280</v>
      </c>
      <c r="C18" s="32"/>
      <c r="D18" s="31"/>
      <c r="E18" s="31"/>
      <c r="F18" s="31"/>
      <c r="G18" s="31"/>
      <c r="H18" s="33"/>
      <c r="I18" s="18"/>
      <c r="J18" s="33"/>
    </row>
    <row r="19" ht="32.25" customHeight="1" spans="1:10">
      <c r="A19" s="31"/>
      <c r="B19" s="31"/>
      <c r="C19" s="32" t="s">
        <v>461</v>
      </c>
      <c r="D19" s="31" t="s">
        <v>282</v>
      </c>
      <c r="E19" s="31" t="s">
        <v>88</v>
      </c>
      <c r="F19" s="31" t="s">
        <v>338</v>
      </c>
      <c r="G19" s="31" t="s">
        <v>284</v>
      </c>
      <c r="H19" s="33" t="s">
        <v>462</v>
      </c>
      <c r="I19" s="18" t="s">
        <v>463</v>
      </c>
      <c r="J19" s="33" t="s">
        <v>464</v>
      </c>
    </row>
    <row r="20" ht="32.25" customHeight="1" spans="1:10">
      <c r="A20" s="31"/>
      <c r="B20" s="31"/>
      <c r="C20" s="32" t="s">
        <v>465</v>
      </c>
      <c r="D20" s="31" t="s">
        <v>282</v>
      </c>
      <c r="E20" s="31" t="s">
        <v>84</v>
      </c>
      <c r="F20" s="31" t="s">
        <v>338</v>
      </c>
      <c r="G20" s="31" t="s">
        <v>284</v>
      </c>
      <c r="H20" s="33" t="s">
        <v>462</v>
      </c>
      <c r="I20" s="18" t="s">
        <v>466</v>
      </c>
      <c r="J20" s="33" t="s">
        <v>467</v>
      </c>
    </row>
    <row r="21" ht="32.25" customHeight="1" spans="1:10">
      <c r="A21" s="31"/>
      <c r="B21" s="31"/>
      <c r="C21" s="32" t="s">
        <v>468</v>
      </c>
      <c r="D21" s="31" t="s">
        <v>287</v>
      </c>
      <c r="E21" s="31" t="s">
        <v>327</v>
      </c>
      <c r="F21" s="31" t="s">
        <v>338</v>
      </c>
      <c r="G21" s="31" t="s">
        <v>284</v>
      </c>
      <c r="H21" s="33" t="s">
        <v>469</v>
      </c>
      <c r="I21" s="18" t="s">
        <v>470</v>
      </c>
      <c r="J21" s="33" t="s">
        <v>471</v>
      </c>
    </row>
    <row r="22" ht="32.25" customHeight="1" spans="1:10">
      <c r="A22" s="31"/>
      <c r="B22" s="31"/>
      <c r="C22" s="32" t="s">
        <v>472</v>
      </c>
      <c r="D22" s="31" t="s">
        <v>287</v>
      </c>
      <c r="E22" s="31" t="s">
        <v>473</v>
      </c>
      <c r="F22" s="31" t="s">
        <v>338</v>
      </c>
      <c r="G22" s="31" t="s">
        <v>284</v>
      </c>
      <c r="H22" s="33" t="s">
        <v>469</v>
      </c>
      <c r="I22" s="18" t="s">
        <v>474</v>
      </c>
      <c r="J22" s="33" t="s">
        <v>475</v>
      </c>
    </row>
    <row r="23" ht="32.25" customHeight="1" spans="1:10">
      <c r="A23" s="31"/>
      <c r="B23" s="31"/>
      <c r="C23" s="32" t="s">
        <v>476</v>
      </c>
      <c r="D23" s="31" t="s">
        <v>287</v>
      </c>
      <c r="E23" s="31" t="s">
        <v>92</v>
      </c>
      <c r="F23" s="31" t="s">
        <v>477</v>
      </c>
      <c r="G23" s="31" t="s">
        <v>284</v>
      </c>
      <c r="H23" s="33" t="s">
        <v>469</v>
      </c>
      <c r="I23" s="18" t="s">
        <v>478</v>
      </c>
      <c r="J23" s="33" t="s">
        <v>479</v>
      </c>
    </row>
    <row r="24" ht="32.25" customHeight="1" spans="1:10">
      <c r="A24" s="31"/>
      <c r="B24" s="31"/>
      <c r="C24" s="32" t="s">
        <v>480</v>
      </c>
      <c r="D24" s="31" t="s">
        <v>287</v>
      </c>
      <c r="E24" s="31" t="s">
        <v>293</v>
      </c>
      <c r="F24" s="31" t="s">
        <v>354</v>
      </c>
      <c r="G24" s="31" t="s">
        <v>284</v>
      </c>
      <c r="H24" s="33" t="s">
        <v>469</v>
      </c>
      <c r="I24" s="18" t="s">
        <v>481</v>
      </c>
      <c r="J24" s="33" t="s">
        <v>479</v>
      </c>
    </row>
    <row r="25" ht="32.25" customHeight="1" spans="1:10">
      <c r="A25" s="31"/>
      <c r="B25" s="31" t="s">
        <v>291</v>
      </c>
      <c r="C25" s="32"/>
      <c r="D25" s="31"/>
      <c r="E25" s="31"/>
      <c r="F25" s="31"/>
      <c r="G25" s="31"/>
      <c r="H25" s="33"/>
      <c r="I25" s="18"/>
      <c r="J25" s="33"/>
    </row>
    <row r="26" ht="32.25" customHeight="1" spans="1:10">
      <c r="A26" s="31"/>
      <c r="B26" s="31"/>
      <c r="C26" s="32" t="s">
        <v>482</v>
      </c>
      <c r="D26" s="31" t="s">
        <v>287</v>
      </c>
      <c r="E26" s="31" t="s">
        <v>321</v>
      </c>
      <c r="F26" s="31" t="s">
        <v>294</v>
      </c>
      <c r="G26" s="31" t="s">
        <v>284</v>
      </c>
      <c r="H26" s="33" t="s">
        <v>469</v>
      </c>
      <c r="I26" s="18" t="s">
        <v>483</v>
      </c>
      <c r="J26" s="33" t="s">
        <v>484</v>
      </c>
    </row>
    <row r="27" ht="52" customHeight="1" spans="1:10">
      <c r="A27" s="31"/>
      <c r="B27" s="31"/>
      <c r="C27" s="32" t="s">
        <v>485</v>
      </c>
      <c r="D27" s="31" t="s">
        <v>287</v>
      </c>
      <c r="E27" s="31" t="s">
        <v>486</v>
      </c>
      <c r="F27" s="31" t="s">
        <v>487</v>
      </c>
      <c r="G27" s="31" t="s">
        <v>284</v>
      </c>
      <c r="H27" s="33" t="s">
        <v>469</v>
      </c>
      <c r="I27" s="18" t="s">
        <v>488</v>
      </c>
      <c r="J27" s="33" t="s">
        <v>489</v>
      </c>
    </row>
    <row r="28" ht="32.25" customHeight="1" spans="1:10">
      <c r="A28" s="31"/>
      <c r="B28" s="31" t="s">
        <v>299</v>
      </c>
      <c r="C28" s="32"/>
      <c r="D28" s="31"/>
      <c r="E28" s="31"/>
      <c r="F28" s="31"/>
      <c r="G28" s="31"/>
      <c r="H28" s="33"/>
      <c r="I28" s="18"/>
      <c r="J28" s="33"/>
    </row>
    <row r="29" ht="32.25" customHeight="1" spans="1:10">
      <c r="A29" s="31"/>
      <c r="B29" s="31"/>
      <c r="C29" s="32" t="s">
        <v>490</v>
      </c>
      <c r="D29" s="31" t="s">
        <v>287</v>
      </c>
      <c r="E29" s="31" t="s">
        <v>297</v>
      </c>
      <c r="F29" s="31" t="s">
        <v>294</v>
      </c>
      <c r="G29" s="31" t="s">
        <v>284</v>
      </c>
      <c r="H29" s="33" t="s">
        <v>469</v>
      </c>
      <c r="I29" s="18" t="s">
        <v>491</v>
      </c>
      <c r="J29" s="33" t="s">
        <v>492</v>
      </c>
    </row>
    <row r="30" ht="32.25" customHeight="1" spans="1:10">
      <c r="A30" s="31" t="s">
        <v>305</v>
      </c>
      <c r="B30" s="31"/>
      <c r="C30" s="32"/>
      <c r="D30" s="31"/>
      <c r="E30" s="31"/>
      <c r="F30" s="31"/>
      <c r="G30" s="31"/>
      <c r="H30" s="33"/>
      <c r="I30" s="18"/>
      <c r="J30" s="33"/>
    </row>
    <row r="31" ht="32.25" customHeight="1" spans="1:10">
      <c r="A31" s="31"/>
      <c r="B31" s="31" t="s">
        <v>306</v>
      </c>
      <c r="C31" s="32"/>
      <c r="D31" s="31"/>
      <c r="E31" s="31"/>
      <c r="F31" s="31"/>
      <c r="G31" s="31"/>
      <c r="H31" s="33"/>
      <c r="I31" s="18"/>
      <c r="J31" s="33"/>
    </row>
    <row r="32" ht="32.25" customHeight="1" spans="1:10">
      <c r="A32" s="31"/>
      <c r="B32" s="31"/>
      <c r="C32" s="32" t="s">
        <v>493</v>
      </c>
      <c r="D32" s="31" t="s">
        <v>287</v>
      </c>
      <c r="E32" s="31" t="s">
        <v>92</v>
      </c>
      <c r="F32" s="31" t="s">
        <v>294</v>
      </c>
      <c r="G32" s="31" t="s">
        <v>284</v>
      </c>
      <c r="H32" s="33" t="s">
        <v>469</v>
      </c>
      <c r="I32" s="18" t="s">
        <v>494</v>
      </c>
      <c r="J32" s="33" t="s">
        <v>495</v>
      </c>
    </row>
    <row r="33" ht="32.25" customHeight="1" spans="1:10">
      <c r="A33" s="31" t="s">
        <v>318</v>
      </c>
      <c r="B33" s="31"/>
      <c r="C33" s="32"/>
      <c r="D33" s="31"/>
      <c r="E33" s="31"/>
      <c r="F33" s="31"/>
      <c r="G33" s="31"/>
      <c r="H33" s="33"/>
      <c r="I33" s="18"/>
      <c r="J33" s="33"/>
    </row>
    <row r="34" ht="32.25" customHeight="1" spans="1:10">
      <c r="A34" s="31"/>
      <c r="B34" s="31" t="s">
        <v>319</v>
      </c>
      <c r="C34" s="32"/>
      <c r="D34" s="31"/>
      <c r="E34" s="31"/>
      <c r="F34" s="31"/>
      <c r="G34" s="31"/>
      <c r="H34" s="33"/>
      <c r="I34" s="18"/>
      <c r="J34" s="33"/>
    </row>
    <row r="35" ht="45" customHeight="1" spans="1:10">
      <c r="A35" s="31"/>
      <c r="B35" s="31"/>
      <c r="C35" s="32" t="s">
        <v>496</v>
      </c>
      <c r="D35" s="31" t="s">
        <v>287</v>
      </c>
      <c r="E35" s="31" t="s">
        <v>321</v>
      </c>
      <c r="F35" s="31" t="s">
        <v>294</v>
      </c>
      <c r="G35" s="31" t="s">
        <v>284</v>
      </c>
      <c r="H35" s="33" t="s">
        <v>469</v>
      </c>
      <c r="I35" s="18" t="s">
        <v>497</v>
      </c>
      <c r="J35" s="33" t="s">
        <v>484</v>
      </c>
    </row>
    <row r="36" ht="32.25" customHeight="1" spans="1:10">
      <c r="A36" s="31" t="s">
        <v>498</v>
      </c>
      <c r="B36" s="31"/>
      <c r="C36" s="32"/>
      <c r="D36" s="31"/>
      <c r="E36" s="31"/>
      <c r="F36" s="31"/>
      <c r="G36" s="31"/>
      <c r="H36" s="33"/>
      <c r="I36" s="18"/>
      <c r="J36" s="33"/>
    </row>
    <row r="37" ht="32.25" customHeight="1" spans="1:10">
      <c r="A37" s="31"/>
      <c r="B37" s="31" t="s">
        <v>499</v>
      </c>
      <c r="C37" s="32"/>
      <c r="D37" s="31"/>
      <c r="E37" s="31"/>
      <c r="F37" s="31"/>
      <c r="G37" s="31"/>
      <c r="H37" s="33"/>
      <c r="I37" s="18"/>
      <c r="J37" s="33"/>
    </row>
    <row r="38" ht="32.25" customHeight="1" spans="1:10">
      <c r="A38" s="31"/>
      <c r="B38" s="31"/>
      <c r="C38" s="32" t="s">
        <v>499</v>
      </c>
      <c r="D38" s="31" t="s">
        <v>500</v>
      </c>
      <c r="E38" s="31" t="s">
        <v>293</v>
      </c>
      <c r="F38" s="31" t="s">
        <v>487</v>
      </c>
      <c r="G38" s="31" t="s">
        <v>284</v>
      </c>
      <c r="H38" s="33" t="s">
        <v>469</v>
      </c>
      <c r="I38" s="18" t="s">
        <v>501</v>
      </c>
      <c r="J38" s="33" t="s">
        <v>502</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GridLines="0" showZeros="0" workbookViewId="0">
      <selection activeCell="I23" sqref="I23"/>
    </sheetView>
  </sheetViews>
  <sheetFormatPr defaultColWidth="8.575" defaultRowHeight="12.75" customHeight="1"/>
  <cols>
    <col min="1" max="1" width="9.25" customWidth="1"/>
    <col min="2" max="2" width="20.5" customWidth="1"/>
    <col min="3" max="3" width="11.25" customWidth="1"/>
    <col min="4" max="5" width="12.875" customWidth="1"/>
    <col min="6" max="19" width="8.25" customWidth="1"/>
  </cols>
  <sheetData>
    <row r="1" ht="17.25" customHeight="1" spans="1:1">
      <c r="A1" s="95" t="s">
        <v>52</v>
      </c>
    </row>
    <row r="2" ht="41.25" customHeight="1" spans="1:1">
      <c r="A2" s="75" t="str">
        <f>"2026"&amp;"年部门收入预算表"</f>
        <v>2026年部门收入预算表</v>
      </c>
    </row>
    <row r="3" ht="17.25" customHeight="1" spans="1:19">
      <c r="A3" s="78" t="str">
        <f>"单位名称："&amp;"昆明市东川区红十字会"</f>
        <v>单位名称：昆明市东川区红十字会</v>
      </c>
      <c r="S3" s="80" t="s">
        <v>1</v>
      </c>
    </row>
    <row r="4" ht="21.75" customHeight="1" spans="1:19">
      <c r="A4" s="219" t="s">
        <v>53</v>
      </c>
      <c r="B4" s="220" t="s">
        <v>54</v>
      </c>
      <c r="C4" s="220" t="s">
        <v>55</v>
      </c>
      <c r="D4" s="221" t="s">
        <v>56</v>
      </c>
      <c r="E4" s="221"/>
      <c r="F4" s="221"/>
      <c r="G4" s="221"/>
      <c r="H4" s="221"/>
      <c r="I4" s="167"/>
      <c r="J4" s="221"/>
      <c r="K4" s="221"/>
      <c r="L4" s="221"/>
      <c r="M4" s="221"/>
      <c r="N4" s="228"/>
      <c r="O4" s="221" t="s">
        <v>45</v>
      </c>
      <c r="P4" s="221"/>
      <c r="Q4" s="221"/>
      <c r="R4" s="221"/>
      <c r="S4" s="228"/>
    </row>
    <row r="5" ht="27" customHeight="1" spans="1:19">
      <c r="A5" s="222"/>
      <c r="B5" s="223"/>
      <c r="C5" s="223"/>
      <c r="D5" s="223" t="s">
        <v>57</v>
      </c>
      <c r="E5" s="223" t="s">
        <v>58</v>
      </c>
      <c r="F5" s="223" t="s">
        <v>59</v>
      </c>
      <c r="G5" s="223" t="s">
        <v>60</v>
      </c>
      <c r="H5" s="223" t="s">
        <v>61</v>
      </c>
      <c r="I5" s="229" t="s">
        <v>62</v>
      </c>
      <c r="J5" s="230"/>
      <c r="K5" s="230"/>
      <c r="L5" s="230"/>
      <c r="M5" s="230"/>
      <c r="N5" s="231"/>
      <c r="O5" s="223" t="s">
        <v>57</v>
      </c>
      <c r="P5" s="223" t="s">
        <v>58</v>
      </c>
      <c r="Q5" s="223" t="s">
        <v>59</v>
      </c>
      <c r="R5" s="223" t="s">
        <v>60</v>
      </c>
      <c r="S5" s="223" t="s">
        <v>63</v>
      </c>
    </row>
    <row r="6" ht="30" customHeight="1" spans="1:19">
      <c r="A6" s="224"/>
      <c r="B6" s="139"/>
      <c r="C6" s="150"/>
      <c r="D6" s="150"/>
      <c r="E6" s="150"/>
      <c r="F6" s="150"/>
      <c r="G6" s="150"/>
      <c r="H6" s="150"/>
      <c r="I6" s="100" t="s">
        <v>57</v>
      </c>
      <c r="J6" s="231" t="s">
        <v>64</v>
      </c>
      <c r="K6" s="231" t="s">
        <v>65</v>
      </c>
      <c r="L6" s="231" t="s">
        <v>66</v>
      </c>
      <c r="M6" s="231" t="s">
        <v>67</v>
      </c>
      <c r="N6" s="231" t="s">
        <v>68</v>
      </c>
      <c r="O6" s="232"/>
      <c r="P6" s="232"/>
      <c r="Q6" s="232"/>
      <c r="R6" s="232"/>
      <c r="S6" s="150"/>
    </row>
    <row r="7" ht="15" customHeight="1" spans="1:19">
      <c r="A7" s="225">
        <v>1</v>
      </c>
      <c r="B7" s="225">
        <v>2</v>
      </c>
      <c r="C7" s="225">
        <v>3</v>
      </c>
      <c r="D7" s="225">
        <v>4</v>
      </c>
      <c r="E7" s="225">
        <v>5</v>
      </c>
      <c r="F7" s="225">
        <v>6</v>
      </c>
      <c r="G7" s="225">
        <v>7</v>
      </c>
      <c r="H7" s="225">
        <v>8</v>
      </c>
      <c r="I7" s="100">
        <v>9</v>
      </c>
      <c r="J7" s="225">
        <v>10</v>
      </c>
      <c r="K7" s="225">
        <v>11</v>
      </c>
      <c r="L7" s="225">
        <v>12</v>
      </c>
      <c r="M7" s="225">
        <v>13</v>
      </c>
      <c r="N7" s="225">
        <v>14</v>
      </c>
      <c r="O7" s="225">
        <v>15</v>
      </c>
      <c r="P7" s="225">
        <v>16</v>
      </c>
      <c r="Q7" s="225">
        <v>17</v>
      </c>
      <c r="R7" s="225">
        <v>18</v>
      </c>
      <c r="S7" s="225">
        <v>19</v>
      </c>
    </row>
    <row r="8" ht="18" customHeight="1" spans="1:19">
      <c r="A8" s="32" t="s">
        <v>69</v>
      </c>
      <c r="B8" s="32" t="s">
        <v>70</v>
      </c>
      <c r="C8" s="111">
        <v>1529564.91</v>
      </c>
      <c r="D8" s="111">
        <v>1529564.91</v>
      </c>
      <c r="E8" s="111">
        <v>1529564.91</v>
      </c>
      <c r="F8" s="111"/>
      <c r="G8" s="111"/>
      <c r="H8" s="111"/>
      <c r="I8" s="111"/>
      <c r="J8" s="111"/>
      <c r="K8" s="111"/>
      <c r="L8" s="111"/>
      <c r="M8" s="111"/>
      <c r="N8" s="111"/>
      <c r="O8" s="111"/>
      <c r="P8" s="111"/>
      <c r="Q8" s="111"/>
      <c r="R8" s="111"/>
      <c r="S8" s="111"/>
    </row>
    <row r="9" ht="18" customHeight="1" spans="1:19">
      <c r="A9" s="226" t="s">
        <v>71</v>
      </c>
      <c r="B9" s="226" t="s">
        <v>70</v>
      </c>
      <c r="C9" s="111">
        <v>1529564.91</v>
      </c>
      <c r="D9" s="111">
        <v>1529564.91</v>
      </c>
      <c r="E9" s="111">
        <v>1529564.91</v>
      </c>
      <c r="F9" s="111"/>
      <c r="G9" s="111"/>
      <c r="H9" s="111"/>
      <c r="I9" s="111"/>
      <c r="J9" s="111"/>
      <c r="K9" s="111"/>
      <c r="L9" s="111"/>
      <c r="M9" s="111"/>
      <c r="N9" s="111"/>
      <c r="O9" s="111"/>
      <c r="P9" s="111"/>
      <c r="Q9" s="111"/>
      <c r="R9" s="111"/>
      <c r="S9" s="111"/>
    </row>
    <row r="10" ht="18" customHeight="1" spans="1:19">
      <c r="A10" s="83" t="s">
        <v>55</v>
      </c>
      <c r="B10" s="227"/>
      <c r="C10" s="111">
        <v>1529564.91</v>
      </c>
      <c r="D10" s="111">
        <v>1529564.91</v>
      </c>
      <c r="E10" s="111">
        <v>1529564.91</v>
      </c>
      <c r="F10" s="111"/>
      <c r="G10" s="111"/>
      <c r="H10" s="111"/>
      <c r="I10" s="111"/>
      <c r="J10" s="111"/>
      <c r="K10" s="111"/>
      <c r="L10" s="111"/>
      <c r="M10" s="111"/>
      <c r="N10" s="111"/>
      <c r="O10" s="111"/>
      <c r="P10" s="111"/>
      <c r="Q10" s="111"/>
      <c r="R10" s="111"/>
      <c r="S10" s="111"/>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1"/>
  <sheetViews>
    <sheetView showGridLines="0" showZeros="0" workbookViewId="0">
      <selection activeCell="K12" sqref="K12"/>
    </sheetView>
  </sheetViews>
  <sheetFormatPr defaultColWidth="8.575" defaultRowHeight="12.75" customHeight="1"/>
  <cols>
    <col min="1" max="1" width="11.5" customWidth="1"/>
    <col min="2" max="2" width="29.625" customWidth="1"/>
    <col min="3" max="5" width="11.875" customWidth="1"/>
    <col min="6" max="6" width="9.875" customWidth="1"/>
    <col min="7" max="9" width="10.375" customWidth="1"/>
    <col min="10" max="15" width="9.75" customWidth="1"/>
  </cols>
  <sheetData>
    <row r="1" ht="17.25" customHeight="1" spans="1:1">
      <c r="A1" s="80" t="s">
        <v>72</v>
      </c>
    </row>
    <row r="2" ht="41.25" customHeight="1" spans="1:1">
      <c r="A2" s="75" t="str">
        <f>"2026"&amp;"年部门支出预算表"</f>
        <v>2026年部门支出预算表</v>
      </c>
    </row>
    <row r="3" ht="17.25" customHeight="1" spans="1:15">
      <c r="A3" s="78" t="str">
        <f>"单位名称："&amp;"昆明市东川区红十字会"</f>
        <v>单位名称：昆明市东川区红十字会</v>
      </c>
      <c r="O3" s="80" t="s">
        <v>1</v>
      </c>
    </row>
    <row r="4" ht="27" customHeight="1" spans="1:15">
      <c r="A4" s="205" t="s">
        <v>73</v>
      </c>
      <c r="B4" s="205" t="s">
        <v>74</v>
      </c>
      <c r="C4" s="205" t="s">
        <v>55</v>
      </c>
      <c r="D4" s="206" t="s">
        <v>58</v>
      </c>
      <c r="E4" s="207"/>
      <c r="F4" s="208"/>
      <c r="G4" s="209" t="s">
        <v>59</v>
      </c>
      <c r="H4" s="209" t="s">
        <v>60</v>
      </c>
      <c r="I4" s="209" t="s">
        <v>75</v>
      </c>
      <c r="J4" s="206" t="s">
        <v>62</v>
      </c>
      <c r="K4" s="207"/>
      <c r="L4" s="207"/>
      <c r="M4" s="207"/>
      <c r="N4" s="217"/>
      <c r="O4" s="218"/>
    </row>
    <row r="5" ht="42" customHeight="1" spans="1:15">
      <c r="A5" s="210"/>
      <c r="B5" s="210"/>
      <c r="C5" s="211"/>
      <c r="D5" s="212" t="s">
        <v>57</v>
      </c>
      <c r="E5" s="212" t="s">
        <v>76</v>
      </c>
      <c r="F5" s="212" t="s">
        <v>77</v>
      </c>
      <c r="G5" s="213"/>
      <c r="H5" s="213"/>
      <c r="I5" s="213"/>
      <c r="J5" s="212" t="s">
        <v>57</v>
      </c>
      <c r="K5" s="199" t="s">
        <v>78</v>
      </c>
      <c r="L5" s="199" t="s">
        <v>79</v>
      </c>
      <c r="M5" s="199" t="s">
        <v>80</v>
      </c>
      <c r="N5" s="199" t="s">
        <v>81</v>
      </c>
      <c r="O5" s="199" t="s">
        <v>82</v>
      </c>
    </row>
    <row r="6" ht="18" customHeight="1" spans="1:15">
      <c r="A6" s="86" t="s">
        <v>83</v>
      </c>
      <c r="B6" s="86" t="s">
        <v>84</v>
      </c>
      <c r="C6" s="86" t="s">
        <v>85</v>
      </c>
      <c r="D6" s="87" t="s">
        <v>86</v>
      </c>
      <c r="E6" s="87" t="s">
        <v>87</v>
      </c>
      <c r="F6" s="87" t="s">
        <v>88</v>
      </c>
      <c r="G6" s="87" t="s">
        <v>89</v>
      </c>
      <c r="H6" s="87" t="s">
        <v>90</v>
      </c>
      <c r="I6" s="87" t="s">
        <v>91</v>
      </c>
      <c r="J6" s="87" t="s">
        <v>92</v>
      </c>
      <c r="K6" s="87" t="s">
        <v>93</v>
      </c>
      <c r="L6" s="87" t="s">
        <v>94</v>
      </c>
      <c r="M6" s="87" t="s">
        <v>95</v>
      </c>
      <c r="N6" s="86" t="s">
        <v>96</v>
      </c>
      <c r="O6" s="87" t="s">
        <v>97</v>
      </c>
    </row>
    <row r="7" ht="21" customHeight="1" spans="1:15">
      <c r="A7" s="88" t="s">
        <v>98</v>
      </c>
      <c r="B7" s="88" t="s">
        <v>99</v>
      </c>
      <c r="C7" s="111">
        <v>1291265.94</v>
      </c>
      <c r="D7" s="111">
        <v>1291265.94</v>
      </c>
      <c r="E7" s="111">
        <v>1260865.94</v>
      </c>
      <c r="F7" s="111">
        <v>30400</v>
      </c>
      <c r="G7" s="111"/>
      <c r="H7" s="111"/>
      <c r="I7" s="111"/>
      <c r="J7" s="111"/>
      <c r="K7" s="111"/>
      <c r="L7" s="111"/>
      <c r="M7" s="111"/>
      <c r="N7" s="111"/>
      <c r="O7" s="111"/>
    </row>
    <row r="8" ht="21" customHeight="1" spans="1:15">
      <c r="A8" s="214" t="s">
        <v>100</v>
      </c>
      <c r="B8" s="214" t="s">
        <v>101</v>
      </c>
      <c r="C8" s="111">
        <v>144769.94</v>
      </c>
      <c r="D8" s="111">
        <v>144769.94</v>
      </c>
      <c r="E8" s="111">
        <v>144769.94</v>
      </c>
      <c r="F8" s="111"/>
      <c r="G8" s="111"/>
      <c r="H8" s="111"/>
      <c r="I8" s="111"/>
      <c r="J8" s="111"/>
      <c r="K8" s="111"/>
      <c r="L8" s="111"/>
      <c r="M8" s="111"/>
      <c r="N8" s="111"/>
      <c r="O8" s="111"/>
    </row>
    <row r="9" ht="21" customHeight="1" spans="1:15">
      <c r="A9" s="215" t="s">
        <v>102</v>
      </c>
      <c r="B9" s="215" t="s">
        <v>103</v>
      </c>
      <c r="C9" s="111">
        <v>144769.94</v>
      </c>
      <c r="D9" s="111">
        <v>144769.94</v>
      </c>
      <c r="E9" s="111">
        <v>144769.94</v>
      </c>
      <c r="F9" s="111"/>
      <c r="G9" s="111"/>
      <c r="H9" s="111"/>
      <c r="I9" s="111"/>
      <c r="J9" s="111"/>
      <c r="K9" s="111"/>
      <c r="L9" s="111"/>
      <c r="M9" s="111"/>
      <c r="N9" s="111"/>
      <c r="O9" s="111"/>
    </row>
    <row r="10" ht="21" customHeight="1" spans="1:15">
      <c r="A10" s="214" t="s">
        <v>104</v>
      </c>
      <c r="B10" s="214" t="s">
        <v>105</v>
      </c>
      <c r="C10" s="111">
        <v>1146496</v>
      </c>
      <c r="D10" s="111">
        <v>1146496</v>
      </c>
      <c r="E10" s="111">
        <v>1116096</v>
      </c>
      <c r="F10" s="111">
        <v>30400</v>
      </c>
      <c r="G10" s="111"/>
      <c r="H10" s="111"/>
      <c r="I10" s="111"/>
      <c r="J10" s="111"/>
      <c r="K10" s="111"/>
      <c r="L10" s="111"/>
      <c r="M10" s="111"/>
      <c r="N10" s="111"/>
      <c r="O10" s="111"/>
    </row>
    <row r="11" ht="21" customHeight="1" spans="1:15">
      <c r="A11" s="215" t="s">
        <v>106</v>
      </c>
      <c r="B11" s="215" t="s">
        <v>107</v>
      </c>
      <c r="C11" s="111">
        <v>1116096</v>
      </c>
      <c r="D11" s="111">
        <v>1116096</v>
      </c>
      <c r="E11" s="111">
        <v>1116096</v>
      </c>
      <c r="F11" s="111"/>
      <c r="G11" s="111"/>
      <c r="H11" s="111"/>
      <c r="I11" s="111"/>
      <c r="J11" s="111"/>
      <c r="K11" s="111"/>
      <c r="L11" s="111"/>
      <c r="M11" s="111"/>
      <c r="N11" s="111"/>
      <c r="O11" s="111"/>
    </row>
    <row r="12" ht="21" customHeight="1" spans="1:15">
      <c r="A12" s="215" t="s">
        <v>108</v>
      </c>
      <c r="B12" s="215" t="s">
        <v>109</v>
      </c>
      <c r="C12" s="111">
        <v>30400</v>
      </c>
      <c r="D12" s="111">
        <v>30400</v>
      </c>
      <c r="E12" s="111"/>
      <c r="F12" s="111">
        <v>30400</v>
      </c>
      <c r="G12" s="111"/>
      <c r="H12" s="111"/>
      <c r="I12" s="111"/>
      <c r="J12" s="111"/>
      <c r="K12" s="111"/>
      <c r="L12" s="111"/>
      <c r="M12" s="111"/>
      <c r="N12" s="111"/>
      <c r="O12" s="111"/>
    </row>
    <row r="13" ht="21" customHeight="1" spans="1:15">
      <c r="A13" s="88" t="s">
        <v>110</v>
      </c>
      <c r="B13" s="88" t="s">
        <v>111</v>
      </c>
      <c r="C13" s="111">
        <v>121958.97</v>
      </c>
      <c r="D13" s="111">
        <v>121958.97</v>
      </c>
      <c r="E13" s="111">
        <v>121958.97</v>
      </c>
      <c r="F13" s="111"/>
      <c r="G13" s="111"/>
      <c r="H13" s="111"/>
      <c r="I13" s="111"/>
      <c r="J13" s="111"/>
      <c r="K13" s="111"/>
      <c r="L13" s="111"/>
      <c r="M13" s="111"/>
      <c r="N13" s="111"/>
      <c r="O13" s="111"/>
    </row>
    <row r="14" ht="21" customHeight="1" spans="1:15">
      <c r="A14" s="214" t="s">
        <v>112</v>
      </c>
      <c r="B14" s="214" t="s">
        <v>113</v>
      </c>
      <c r="C14" s="111">
        <v>121958.97</v>
      </c>
      <c r="D14" s="111">
        <v>121958.97</v>
      </c>
      <c r="E14" s="111">
        <v>121958.97</v>
      </c>
      <c r="F14" s="111"/>
      <c r="G14" s="111"/>
      <c r="H14" s="111"/>
      <c r="I14" s="111"/>
      <c r="J14" s="111"/>
      <c r="K14" s="111"/>
      <c r="L14" s="111"/>
      <c r="M14" s="111"/>
      <c r="N14" s="111"/>
      <c r="O14" s="111"/>
    </row>
    <row r="15" ht="21" customHeight="1" spans="1:15">
      <c r="A15" s="215" t="s">
        <v>114</v>
      </c>
      <c r="B15" s="215" t="s">
        <v>115</v>
      </c>
      <c r="C15" s="111">
        <v>75142.06</v>
      </c>
      <c r="D15" s="111">
        <v>75142.06</v>
      </c>
      <c r="E15" s="111">
        <v>75142.06</v>
      </c>
      <c r="F15" s="111"/>
      <c r="G15" s="111"/>
      <c r="H15" s="111"/>
      <c r="I15" s="111"/>
      <c r="J15" s="111"/>
      <c r="K15" s="111"/>
      <c r="L15" s="111"/>
      <c r="M15" s="111"/>
      <c r="N15" s="111"/>
      <c r="O15" s="111"/>
    </row>
    <row r="16" ht="21" customHeight="1" spans="1:15">
      <c r="A16" s="215" t="s">
        <v>116</v>
      </c>
      <c r="B16" s="215" t="s">
        <v>117</v>
      </c>
      <c r="C16" s="111">
        <v>45241</v>
      </c>
      <c r="D16" s="111">
        <v>45241</v>
      </c>
      <c r="E16" s="111">
        <v>45241</v>
      </c>
      <c r="F16" s="111"/>
      <c r="G16" s="111"/>
      <c r="H16" s="111"/>
      <c r="I16" s="111"/>
      <c r="J16" s="111"/>
      <c r="K16" s="111"/>
      <c r="L16" s="111"/>
      <c r="M16" s="111"/>
      <c r="N16" s="111"/>
      <c r="O16" s="111"/>
    </row>
    <row r="17" ht="21" customHeight="1" spans="1:15">
      <c r="A17" s="215" t="s">
        <v>118</v>
      </c>
      <c r="B17" s="215" t="s">
        <v>119</v>
      </c>
      <c r="C17" s="111">
        <v>1575.91</v>
      </c>
      <c r="D17" s="111">
        <v>1575.91</v>
      </c>
      <c r="E17" s="111">
        <v>1575.91</v>
      </c>
      <c r="F17" s="111"/>
      <c r="G17" s="111"/>
      <c r="H17" s="111"/>
      <c r="I17" s="111"/>
      <c r="J17" s="111"/>
      <c r="K17" s="111"/>
      <c r="L17" s="111"/>
      <c r="M17" s="111"/>
      <c r="N17" s="111"/>
      <c r="O17" s="111"/>
    </row>
    <row r="18" ht="21" customHeight="1" spans="1:15">
      <c r="A18" s="88" t="s">
        <v>120</v>
      </c>
      <c r="B18" s="88" t="s">
        <v>121</v>
      </c>
      <c r="C18" s="111">
        <v>116340</v>
      </c>
      <c r="D18" s="111">
        <v>116340</v>
      </c>
      <c r="E18" s="111">
        <v>116340</v>
      </c>
      <c r="F18" s="111"/>
      <c r="G18" s="111"/>
      <c r="H18" s="111"/>
      <c r="I18" s="111"/>
      <c r="J18" s="111"/>
      <c r="K18" s="111"/>
      <c r="L18" s="111"/>
      <c r="M18" s="111"/>
      <c r="N18" s="111"/>
      <c r="O18" s="111"/>
    </row>
    <row r="19" ht="21" customHeight="1" spans="1:15">
      <c r="A19" s="214" t="s">
        <v>122</v>
      </c>
      <c r="B19" s="214" t="s">
        <v>123</v>
      </c>
      <c r="C19" s="111">
        <v>116340</v>
      </c>
      <c r="D19" s="111">
        <v>116340</v>
      </c>
      <c r="E19" s="111">
        <v>116340</v>
      </c>
      <c r="F19" s="111"/>
      <c r="G19" s="111"/>
      <c r="H19" s="111"/>
      <c r="I19" s="111"/>
      <c r="J19" s="111"/>
      <c r="K19" s="111"/>
      <c r="L19" s="111"/>
      <c r="M19" s="111"/>
      <c r="N19" s="111"/>
      <c r="O19" s="111"/>
    </row>
    <row r="20" ht="21" customHeight="1" spans="1:15">
      <c r="A20" s="215" t="s">
        <v>124</v>
      </c>
      <c r="B20" s="215" t="s">
        <v>125</v>
      </c>
      <c r="C20" s="111">
        <v>116340</v>
      </c>
      <c r="D20" s="111">
        <v>116340</v>
      </c>
      <c r="E20" s="111">
        <v>116340</v>
      </c>
      <c r="F20" s="111"/>
      <c r="G20" s="111"/>
      <c r="H20" s="111"/>
      <c r="I20" s="111"/>
      <c r="J20" s="111"/>
      <c r="K20" s="111"/>
      <c r="L20" s="111"/>
      <c r="M20" s="111"/>
      <c r="N20" s="111"/>
      <c r="O20" s="111"/>
    </row>
    <row r="21" ht="21" customHeight="1" spans="1:15">
      <c r="A21" s="216" t="s">
        <v>55</v>
      </c>
      <c r="B21" s="68"/>
      <c r="C21" s="111">
        <v>1529564.91</v>
      </c>
      <c r="D21" s="111">
        <v>1529564.91</v>
      </c>
      <c r="E21" s="111">
        <v>1499164.91</v>
      </c>
      <c r="F21" s="111">
        <v>30400</v>
      </c>
      <c r="G21" s="111"/>
      <c r="H21" s="111"/>
      <c r="I21" s="111"/>
      <c r="J21" s="111"/>
      <c r="K21" s="111"/>
      <c r="L21" s="111"/>
      <c r="M21" s="111"/>
      <c r="N21" s="111"/>
      <c r="O21" s="111"/>
    </row>
  </sheetData>
  <mergeCells count="12">
    <mergeCell ref="A1:O1"/>
    <mergeCell ref="A2:O2"/>
    <mergeCell ref="A3:B3"/>
    <mergeCell ref="D4:F4"/>
    <mergeCell ref="J4:O4"/>
    <mergeCell ref="A21:B21"/>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H10" sqref="H10"/>
    </sheetView>
  </sheetViews>
  <sheetFormatPr defaultColWidth="8.575" defaultRowHeight="12.75" customHeight="1" outlineLevelCol="3"/>
  <cols>
    <col min="1" max="1" width="23.125" customWidth="1"/>
    <col min="2" max="2" width="14.875" customWidth="1"/>
    <col min="3" max="3" width="27" customWidth="1"/>
    <col min="4" max="4" width="15.875" customWidth="1"/>
  </cols>
  <sheetData>
    <row r="1" ht="15" customHeight="1" spans="1:4">
      <c r="A1" s="76"/>
      <c r="B1" s="80"/>
      <c r="C1" s="80"/>
      <c r="D1" s="80" t="s">
        <v>126</v>
      </c>
    </row>
    <row r="2" ht="41.25" customHeight="1" spans="1:1">
      <c r="A2" s="75" t="str">
        <f>"2026"&amp;"年部门财政拨款收支预算总表"</f>
        <v>2026年部门财政拨款收支预算总表</v>
      </c>
    </row>
    <row r="3" ht="17.25" customHeight="1" spans="1:4">
      <c r="A3" s="78" t="str">
        <f>"单位名称："&amp;"昆明市东川区红十字会"</f>
        <v>单位名称：昆明市东川区红十字会</v>
      </c>
      <c r="B3" s="198"/>
      <c r="D3" s="80" t="s">
        <v>1</v>
      </c>
    </row>
    <row r="4" ht="17.25" customHeight="1" spans="1:4">
      <c r="A4" s="199" t="s">
        <v>2</v>
      </c>
      <c r="B4" s="200"/>
      <c r="C4" s="199" t="s">
        <v>3</v>
      </c>
      <c r="D4" s="200"/>
    </row>
    <row r="5" ht="18.75" customHeight="1" spans="1:4">
      <c r="A5" s="199" t="s">
        <v>4</v>
      </c>
      <c r="B5" s="199" t="s">
        <v>5</v>
      </c>
      <c r="C5" s="199" t="s">
        <v>6</v>
      </c>
      <c r="D5" s="199" t="s">
        <v>5</v>
      </c>
    </row>
    <row r="6" ht="16.5" customHeight="1" spans="1:4">
      <c r="A6" s="201" t="s">
        <v>127</v>
      </c>
      <c r="B6" s="111">
        <v>1529564.91</v>
      </c>
      <c r="C6" s="201" t="s">
        <v>128</v>
      </c>
      <c r="D6" s="111">
        <v>1529564.91</v>
      </c>
    </row>
    <row r="7" ht="16.5" customHeight="1" spans="1:4">
      <c r="A7" s="201" t="s">
        <v>129</v>
      </c>
      <c r="B7" s="111">
        <v>1529564.91</v>
      </c>
      <c r="C7" s="201" t="s">
        <v>130</v>
      </c>
      <c r="D7" s="111"/>
    </row>
    <row r="8" ht="16.5" customHeight="1" spans="1:4">
      <c r="A8" s="201" t="s">
        <v>131</v>
      </c>
      <c r="B8" s="111"/>
      <c r="C8" s="201" t="s">
        <v>132</v>
      </c>
      <c r="D8" s="111"/>
    </row>
    <row r="9" ht="16.5" customHeight="1" spans="1:4">
      <c r="A9" s="201" t="s">
        <v>133</v>
      </c>
      <c r="B9" s="111"/>
      <c r="C9" s="201" t="s">
        <v>134</v>
      </c>
      <c r="D9" s="111"/>
    </row>
    <row r="10" ht="16.5" customHeight="1" spans="1:4">
      <c r="A10" s="201" t="s">
        <v>135</v>
      </c>
      <c r="B10" s="111"/>
      <c r="C10" s="201" t="s">
        <v>136</v>
      </c>
      <c r="D10" s="111"/>
    </row>
    <row r="11" ht="16.5" customHeight="1" spans="1:4">
      <c r="A11" s="201" t="s">
        <v>129</v>
      </c>
      <c r="B11" s="111"/>
      <c r="C11" s="201" t="s">
        <v>137</v>
      </c>
      <c r="D11" s="111"/>
    </row>
    <row r="12" ht="16.5" customHeight="1" spans="1:4">
      <c r="A12" s="21" t="s">
        <v>131</v>
      </c>
      <c r="B12" s="111"/>
      <c r="C12" s="99" t="s">
        <v>138</v>
      </c>
      <c r="D12" s="111"/>
    </row>
    <row r="13" ht="16.5" customHeight="1" spans="1:4">
      <c r="A13" s="21" t="s">
        <v>133</v>
      </c>
      <c r="B13" s="111"/>
      <c r="C13" s="99" t="s">
        <v>139</v>
      </c>
      <c r="D13" s="111"/>
    </row>
    <row r="14" ht="16.5" customHeight="1" spans="1:4">
      <c r="A14" s="202"/>
      <c r="B14" s="111"/>
      <c r="C14" s="99" t="s">
        <v>140</v>
      </c>
      <c r="D14" s="111">
        <v>1291265.94</v>
      </c>
    </row>
    <row r="15" ht="16.5" customHeight="1" spans="1:4">
      <c r="A15" s="202"/>
      <c r="B15" s="111"/>
      <c r="C15" s="99" t="s">
        <v>141</v>
      </c>
      <c r="D15" s="111">
        <v>121958.97</v>
      </c>
    </row>
    <row r="16" ht="16.5" customHeight="1" spans="1:4">
      <c r="A16" s="202"/>
      <c r="B16" s="111"/>
      <c r="C16" s="99" t="s">
        <v>142</v>
      </c>
      <c r="D16" s="111"/>
    </row>
    <row r="17" ht="16.5" customHeight="1" spans="1:4">
      <c r="A17" s="202"/>
      <c r="B17" s="111"/>
      <c r="C17" s="99" t="s">
        <v>143</v>
      </c>
      <c r="D17" s="111"/>
    </row>
    <row r="18" ht="16.5" customHeight="1" spans="1:4">
      <c r="A18" s="202"/>
      <c r="B18" s="111"/>
      <c r="C18" s="99" t="s">
        <v>144</v>
      </c>
      <c r="D18" s="111"/>
    </row>
    <row r="19" ht="16.5" customHeight="1" spans="1:4">
      <c r="A19" s="202"/>
      <c r="B19" s="111"/>
      <c r="C19" s="99" t="s">
        <v>145</v>
      </c>
      <c r="D19" s="111"/>
    </row>
    <row r="20" ht="16.5" customHeight="1" spans="1:4">
      <c r="A20" s="202"/>
      <c r="B20" s="111"/>
      <c r="C20" s="99" t="s">
        <v>146</v>
      </c>
      <c r="D20" s="111"/>
    </row>
    <row r="21" ht="16.5" customHeight="1" spans="1:4">
      <c r="A21" s="202"/>
      <c r="B21" s="111"/>
      <c r="C21" s="99" t="s">
        <v>147</v>
      </c>
      <c r="D21" s="111"/>
    </row>
    <row r="22" ht="16.5" customHeight="1" spans="1:4">
      <c r="A22" s="202"/>
      <c r="B22" s="111"/>
      <c r="C22" s="99" t="s">
        <v>148</v>
      </c>
      <c r="D22" s="111"/>
    </row>
    <row r="23" ht="16.5" customHeight="1" spans="1:4">
      <c r="A23" s="202"/>
      <c r="B23" s="111"/>
      <c r="C23" s="99" t="s">
        <v>149</v>
      </c>
      <c r="D23" s="111"/>
    </row>
    <row r="24" ht="16.5" customHeight="1" spans="1:4">
      <c r="A24" s="202"/>
      <c r="B24" s="111"/>
      <c r="C24" s="99" t="s">
        <v>150</v>
      </c>
      <c r="D24" s="111"/>
    </row>
    <row r="25" ht="16.5" customHeight="1" spans="1:4">
      <c r="A25" s="202"/>
      <c r="B25" s="111"/>
      <c r="C25" s="99" t="s">
        <v>151</v>
      </c>
      <c r="D25" s="111">
        <v>116340</v>
      </c>
    </row>
    <row r="26" ht="16.5" customHeight="1" spans="1:4">
      <c r="A26" s="202"/>
      <c r="B26" s="111"/>
      <c r="C26" s="99" t="s">
        <v>152</v>
      </c>
      <c r="D26" s="111"/>
    </row>
    <row r="27" ht="16.5" customHeight="1" spans="1:4">
      <c r="A27" s="202"/>
      <c r="B27" s="111"/>
      <c r="C27" s="99" t="s">
        <v>153</v>
      </c>
      <c r="D27" s="111"/>
    </row>
    <row r="28" ht="16.5" customHeight="1" spans="1:4">
      <c r="A28" s="202"/>
      <c r="B28" s="111"/>
      <c r="C28" s="99" t="s">
        <v>154</v>
      </c>
      <c r="D28" s="111"/>
    </row>
    <row r="29" ht="16.5" customHeight="1" spans="1:4">
      <c r="A29" s="202"/>
      <c r="B29" s="111"/>
      <c r="C29" s="99" t="s">
        <v>155</v>
      </c>
      <c r="D29" s="111"/>
    </row>
    <row r="30" ht="16.5" customHeight="1" spans="1:4">
      <c r="A30" s="202"/>
      <c r="B30" s="111"/>
      <c r="C30" s="99" t="s">
        <v>156</v>
      </c>
      <c r="D30" s="111"/>
    </row>
    <row r="31" ht="16.5" customHeight="1" spans="1:4">
      <c r="A31" s="202"/>
      <c r="B31" s="111"/>
      <c r="C31" s="21" t="s">
        <v>157</v>
      </c>
      <c r="D31" s="111"/>
    </row>
    <row r="32" ht="16.5" customHeight="1" spans="1:4">
      <c r="A32" s="202"/>
      <c r="B32" s="111"/>
      <c r="C32" s="21" t="s">
        <v>158</v>
      </c>
      <c r="D32" s="111"/>
    </row>
    <row r="33" ht="16.5" customHeight="1" spans="1:4">
      <c r="A33" s="202"/>
      <c r="B33" s="111"/>
      <c r="C33" s="18" t="s">
        <v>159</v>
      </c>
      <c r="D33" s="111"/>
    </row>
    <row r="34" ht="15" customHeight="1" spans="1:4">
      <c r="A34" s="203" t="s">
        <v>50</v>
      </c>
      <c r="B34" s="204">
        <v>1529564.91</v>
      </c>
      <c r="C34" s="203" t="s">
        <v>51</v>
      </c>
      <c r="D34" s="204">
        <v>1529564.91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1"/>
  <sheetViews>
    <sheetView showZeros="0" workbookViewId="0">
      <selection activeCell="J29" sqref="J29"/>
    </sheetView>
  </sheetViews>
  <sheetFormatPr defaultColWidth="9.14166666666667" defaultRowHeight="14.25" customHeight="1" outlineLevelCol="6"/>
  <cols>
    <col min="1" max="1" width="11.625" customWidth="1"/>
    <col min="2" max="2" width="30.375" customWidth="1"/>
    <col min="3" max="5" width="12.375" customWidth="1"/>
    <col min="6" max="7" width="10.875" customWidth="1"/>
  </cols>
  <sheetData>
    <row r="1" customHeight="1" spans="4:7">
      <c r="D1" s="172"/>
      <c r="F1" s="101"/>
      <c r="G1" s="177" t="s">
        <v>160</v>
      </c>
    </row>
    <row r="2" ht="41.25" customHeight="1" spans="1:7">
      <c r="A2" s="161" t="str">
        <f>"2026"&amp;"年一般公共预算支出预算表（按功能科目分类）"</f>
        <v>2026年一般公共预算支出预算表（按功能科目分类）</v>
      </c>
      <c r="B2" s="161"/>
      <c r="C2" s="161"/>
      <c r="D2" s="161"/>
      <c r="E2" s="161"/>
      <c r="F2" s="161"/>
      <c r="G2" s="161"/>
    </row>
    <row r="3" ht="18" customHeight="1" spans="1:7">
      <c r="A3" s="43" t="str">
        <f>"单位名称："&amp;"昆明市东川区红十字会"</f>
        <v>单位名称：昆明市东川区红十字会</v>
      </c>
      <c r="F3" s="158"/>
      <c r="G3" s="177" t="s">
        <v>1</v>
      </c>
    </row>
    <row r="4" ht="20.25" customHeight="1" spans="1:7">
      <c r="A4" s="194" t="s">
        <v>161</v>
      </c>
      <c r="B4" s="195"/>
      <c r="C4" s="162" t="s">
        <v>55</v>
      </c>
      <c r="D4" s="185" t="s">
        <v>76</v>
      </c>
      <c r="E4" s="13"/>
      <c r="F4" s="35"/>
      <c r="G4" s="174" t="s">
        <v>77</v>
      </c>
    </row>
    <row r="5" ht="20.25" customHeight="1" spans="1:7">
      <c r="A5" s="196" t="s">
        <v>73</v>
      </c>
      <c r="B5" s="196" t="s">
        <v>74</v>
      </c>
      <c r="C5" s="54"/>
      <c r="D5" s="14" t="s">
        <v>57</v>
      </c>
      <c r="E5" s="14" t="s">
        <v>162</v>
      </c>
      <c r="F5" s="14" t="s">
        <v>163</v>
      </c>
      <c r="G5" s="176"/>
    </row>
    <row r="6" ht="15" customHeight="1" spans="1:7">
      <c r="A6" s="20" t="s">
        <v>83</v>
      </c>
      <c r="B6" s="20" t="s">
        <v>84</v>
      </c>
      <c r="C6" s="20" t="s">
        <v>85</v>
      </c>
      <c r="D6" s="20" t="s">
        <v>86</v>
      </c>
      <c r="E6" s="20" t="s">
        <v>87</v>
      </c>
      <c r="F6" s="20" t="s">
        <v>88</v>
      </c>
      <c r="G6" s="20" t="s">
        <v>89</v>
      </c>
    </row>
    <row r="7" ht="18" customHeight="1" spans="1:7">
      <c r="A7" s="18" t="s">
        <v>98</v>
      </c>
      <c r="B7" s="18" t="s">
        <v>99</v>
      </c>
      <c r="C7" s="111">
        <v>1291265.94</v>
      </c>
      <c r="D7" s="111">
        <v>1260865.94</v>
      </c>
      <c r="E7" s="111">
        <v>1135875.94</v>
      </c>
      <c r="F7" s="111">
        <v>124990</v>
      </c>
      <c r="G7" s="111">
        <v>30400</v>
      </c>
    </row>
    <row r="8" ht="18" customHeight="1" spans="1:7">
      <c r="A8" s="170" t="s">
        <v>100</v>
      </c>
      <c r="B8" s="170" t="s">
        <v>101</v>
      </c>
      <c r="C8" s="111">
        <v>144769.94</v>
      </c>
      <c r="D8" s="111">
        <v>144769.94</v>
      </c>
      <c r="E8" s="111">
        <v>144769.94</v>
      </c>
      <c r="F8" s="111"/>
      <c r="G8" s="111"/>
    </row>
    <row r="9" ht="18" customHeight="1" spans="1:7">
      <c r="A9" s="171" t="s">
        <v>102</v>
      </c>
      <c r="B9" s="171" t="s">
        <v>103</v>
      </c>
      <c r="C9" s="111">
        <v>144769.94</v>
      </c>
      <c r="D9" s="111">
        <v>144769.94</v>
      </c>
      <c r="E9" s="111">
        <v>144769.94</v>
      </c>
      <c r="F9" s="111"/>
      <c r="G9" s="111"/>
    </row>
    <row r="10" ht="18" customHeight="1" spans="1:7">
      <c r="A10" s="170" t="s">
        <v>104</v>
      </c>
      <c r="B10" s="170" t="s">
        <v>105</v>
      </c>
      <c r="C10" s="111">
        <v>1146496</v>
      </c>
      <c r="D10" s="111">
        <v>1116096</v>
      </c>
      <c r="E10" s="111">
        <v>991106</v>
      </c>
      <c r="F10" s="111">
        <v>124990</v>
      </c>
      <c r="G10" s="111">
        <v>30400</v>
      </c>
    </row>
    <row r="11" ht="18" customHeight="1" spans="1:7">
      <c r="A11" s="171" t="s">
        <v>106</v>
      </c>
      <c r="B11" s="171" t="s">
        <v>107</v>
      </c>
      <c r="C11" s="111">
        <v>1116096</v>
      </c>
      <c r="D11" s="111">
        <v>1116096</v>
      </c>
      <c r="E11" s="111">
        <v>991106</v>
      </c>
      <c r="F11" s="111">
        <v>124990</v>
      </c>
      <c r="G11" s="111"/>
    </row>
    <row r="12" ht="18" customHeight="1" spans="1:7">
      <c r="A12" s="171" t="s">
        <v>108</v>
      </c>
      <c r="B12" s="171" t="s">
        <v>109</v>
      </c>
      <c r="C12" s="111">
        <v>30400</v>
      </c>
      <c r="D12" s="111"/>
      <c r="E12" s="111"/>
      <c r="F12" s="111"/>
      <c r="G12" s="111">
        <v>30400</v>
      </c>
    </row>
    <row r="13" ht="18" customHeight="1" spans="1:7">
      <c r="A13" s="18" t="s">
        <v>110</v>
      </c>
      <c r="B13" s="18" t="s">
        <v>111</v>
      </c>
      <c r="C13" s="111">
        <v>121958.97</v>
      </c>
      <c r="D13" s="111">
        <v>121958.97</v>
      </c>
      <c r="E13" s="111">
        <v>121958.97</v>
      </c>
      <c r="F13" s="111"/>
      <c r="G13" s="111"/>
    </row>
    <row r="14" ht="18" customHeight="1" spans="1:7">
      <c r="A14" s="170" t="s">
        <v>112</v>
      </c>
      <c r="B14" s="170" t="s">
        <v>113</v>
      </c>
      <c r="C14" s="111">
        <v>121958.97</v>
      </c>
      <c r="D14" s="111">
        <v>121958.97</v>
      </c>
      <c r="E14" s="111">
        <v>121958.97</v>
      </c>
      <c r="F14" s="111"/>
      <c r="G14" s="111"/>
    </row>
    <row r="15" ht="18" customHeight="1" spans="1:7">
      <c r="A15" s="171" t="s">
        <v>114</v>
      </c>
      <c r="B15" s="171" t="s">
        <v>115</v>
      </c>
      <c r="C15" s="111">
        <v>75142.06</v>
      </c>
      <c r="D15" s="111">
        <v>75142.06</v>
      </c>
      <c r="E15" s="111">
        <v>75142.06</v>
      </c>
      <c r="F15" s="111"/>
      <c r="G15" s="111"/>
    </row>
    <row r="16" ht="18" customHeight="1" spans="1:7">
      <c r="A16" s="171" t="s">
        <v>116</v>
      </c>
      <c r="B16" s="171" t="s">
        <v>117</v>
      </c>
      <c r="C16" s="111">
        <v>45241</v>
      </c>
      <c r="D16" s="111">
        <v>45241</v>
      </c>
      <c r="E16" s="111">
        <v>45241</v>
      </c>
      <c r="F16" s="111"/>
      <c r="G16" s="111"/>
    </row>
    <row r="17" ht="18" customHeight="1" spans="1:7">
      <c r="A17" s="171" t="s">
        <v>118</v>
      </c>
      <c r="B17" s="171" t="s">
        <v>119</v>
      </c>
      <c r="C17" s="111">
        <v>1575.91</v>
      </c>
      <c r="D17" s="111">
        <v>1575.91</v>
      </c>
      <c r="E17" s="111">
        <v>1575.91</v>
      </c>
      <c r="F17" s="111"/>
      <c r="G17" s="111"/>
    </row>
    <row r="18" ht="18" customHeight="1" spans="1:7">
      <c r="A18" s="18" t="s">
        <v>120</v>
      </c>
      <c r="B18" s="18" t="s">
        <v>121</v>
      </c>
      <c r="C18" s="111">
        <v>116340</v>
      </c>
      <c r="D18" s="111">
        <v>116340</v>
      </c>
      <c r="E18" s="111">
        <v>116340</v>
      </c>
      <c r="F18" s="111"/>
      <c r="G18" s="111"/>
    </row>
    <row r="19" ht="18" customHeight="1" spans="1:7">
      <c r="A19" s="170" t="s">
        <v>122</v>
      </c>
      <c r="B19" s="170" t="s">
        <v>123</v>
      </c>
      <c r="C19" s="111">
        <v>116340</v>
      </c>
      <c r="D19" s="111">
        <v>116340</v>
      </c>
      <c r="E19" s="111">
        <v>116340</v>
      </c>
      <c r="F19" s="111"/>
      <c r="G19" s="111"/>
    </row>
    <row r="20" ht="18" customHeight="1" spans="1:7">
      <c r="A20" s="171" t="s">
        <v>124</v>
      </c>
      <c r="B20" s="171" t="s">
        <v>125</v>
      </c>
      <c r="C20" s="111">
        <v>116340</v>
      </c>
      <c r="D20" s="111">
        <v>116340</v>
      </c>
      <c r="E20" s="111">
        <v>116340</v>
      </c>
      <c r="F20" s="111"/>
      <c r="G20" s="111"/>
    </row>
    <row r="21" ht="18" customHeight="1" spans="1:7">
      <c r="A21" s="110" t="s">
        <v>164</v>
      </c>
      <c r="B21" s="197" t="s">
        <v>164</v>
      </c>
      <c r="C21" s="111">
        <v>1529564.91</v>
      </c>
      <c r="D21" s="111">
        <v>1499164.91</v>
      </c>
      <c r="E21" s="111">
        <v>1374174.91</v>
      </c>
      <c r="F21" s="111">
        <v>124990</v>
      </c>
      <c r="G21" s="111">
        <v>30400</v>
      </c>
    </row>
  </sheetData>
  <mergeCells count="6">
    <mergeCell ref="A2:G2"/>
    <mergeCell ref="A4:B4"/>
    <mergeCell ref="D4:F4"/>
    <mergeCell ref="A21:B2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J14" sqref="J14"/>
    </sheetView>
  </sheetViews>
  <sheetFormatPr defaultColWidth="10.425" defaultRowHeight="14.25" customHeight="1" outlineLevelRow="6" outlineLevelCol="5"/>
  <cols>
    <col min="1" max="1" width="12.5" customWidth="1"/>
    <col min="2" max="2" width="7.625" customWidth="1"/>
    <col min="3" max="6" width="13.5" customWidth="1"/>
  </cols>
  <sheetData>
    <row r="1" customHeight="1" spans="1:6">
      <c r="A1" s="77"/>
      <c r="B1" s="77"/>
      <c r="C1" s="77"/>
      <c r="D1" s="77"/>
      <c r="E1" s="76"/>
      <c r="F1" s="190" t="s">
        <v>165</v>
      </c>
    </row>
    <row r="2" ht="41.25" customHeight="1" spans="1:6">
      <c r="A2" s="191" t="str">
        <f>"2026"&amp;"年一般公共预算“三公”经费支出预算表"</f>
        <v>2026年一般公共预算“三公”经费支出预算表</v>
      </c>
      <c r="B2" s="77"/>
      <c r="C2" s="77"/>
      <c r="D2" s="77"/>
      <c r="E2" s="76"/>
      <c r="F2" s="77"/>
    </row>
    <row r="3" customHeight="1" spans="1:6">
      <c r="A3" s="145" t="str">
        <f>"单位名称："&amp;"昆明市东川区红十字会"</f>
        <v>单位名称：昆明市东川区红十字会</v>
      </c>
      <c r="B3" s="192"/>
      <c r="D3" s="77"/>
      <c r="E3" s="76"/>
      <c r="F3" s="95" t="s">
        <v>1</v>
      </c>
    </row>
    <row r="4" ht="27" customHeight="1" spans="1:6">
      <c r="A4" s="81" t="s">
        <v>166</v>
      </c>
      <c r="B4" s="81" t="s">
        <v>167</v>
      </c>
      <c r="C4" s="83" t="s">
        <v>168</v>
      </c>
      <c r="D4" s="81"/>
      <c r="E4" s="82"/>
      <c r="F4" s="81" t="s">
        <v>169</v>
      </c>
    </row>
    <row r="5" ht="28.5" customHeight="1" spans="1:6">
      <c r="A5" s="193"/>
      <c r="B5" s="85"/>
      <c r="C5" s="82" t="s">
        <v>57</v>
      </c>
      <c r="D5" s="82" t="s">
        <v>170</v>
      </c>
      <c r="E5" s="82" t="s">
        <v>171</v>
      </c>
      <c r="F5" s="84"/>
    </row>
    <row r="6" ht="17.25" customHeight="1" spans="1:6">
      <c r="A6" s="87" t="s">
        <v>83</v>
      </c>
      <c r="B6" s="87" t="s">
        <v>84</v>
      </c>
      <c r="C6" s="87" t="s">
        <v>85</v>
      </c>
      <c r="D6" s="87" t="s">
        <v>86</v>
      </c>
      <c r="E6" s="87" t="s">
        <v>87</v>
      </c>
      <c r="F6" s="87" t="s">
        <v>88</v>
      </c>
    </row>
    <row r="7" ht="17.25" customHeight="1" spans="1:6">
      <c r="A7" s="111">
        <v>13400</v>
      </c>
      <c r="B7" s="111"/>
      <c r="C7" s="111">
        <v>12000</v>
      </c>
      <c r="D7" s="111"/>
      <c r="E7" s="111">
        <v>12000</v>
      </c>
      <c r="F7" s="111">
        <v>1400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32"/>
  <sheetViews>
    <sheetView showZeros="0" topLeftCell="A4" workbookViewId="0">
      <selection activeCell="O1" sqref="O$1:Y$1048576"/>
    </sheetView>
  </sheetViews>
  <sheetFormatPr defaultColWidth="9.14166666666667" defaultRowHeight="14.25" customHeight="1"/>
  <cols>
    <col min="1" max="1" width="17.5" customWidth="1"/>
    <col min="2" max="2" width="18.125" customWidth="1"/>
    <col min="3" max="3" width="20.7083333333333" customWidth="1"/>
    <col min="4" max="4" width="14" customWidth="1"/>
    <col min="5" max="5" width="8" customWidth="1"/>
    <col min="6" max="6" width="11" customWidth="1"/>
    <col min="7" max="7" width="7" customWidth="1"/>
    <col min="8" max="8" width="16" customWidth="1"/>
    <col min="9" max="10" width="12.75" customWidth="1"/>
    <col min="11" max="13" width="12.375" customWidth="1"/>
    <col min="14" max="14" width="13" customWidth="1"/>
    <col min="15" max="25" width="10.25" customWidth="1"/>
  </cols>
  <sheetData>
    <row r="1" ht="13.5" customHeight="1" spans="2:25">
      <c r="B1" s="172"/>
      <c r="C1" s="178"/>
      <c r="E1" s="179"/>
      <c r="F1" s="179"/>
      <c r="G1" s="179"/>
      <c r="H1" s="179"/>
      <c r="I1" s="114"/>
      <c r="J1" s="114"/>
      <c r="K1" s="114"/>
      <c r="L1" s="114"/>
      <c r="M1" s="114"/>
      <c r="N1" s="114"/>
      <c r="O1" s="114"/>
      <c r="S1" s="114"/>
      <c r="W1" s="178"/>
      <c r="Y1" s="41" t="s">
        <v>172</v>
      </c>
    </row>
    <row r="2" ht="45.75" customHeight="1" spans="1:25">
      <c r="A2" s="97" t="str">
        <f>"2026"&amp;"年部门基本支出预算表"</f>
        <v>2026年部门基本支出预算表</v>
      </c>
      <c r="B2" s="42"/>
      <c r="C2" s="97"/>
      <c r="D2" s="97"/>
      <c r="E2" s="97"/>
      <c r="F2" s="97"/>
      <c r="G2" s="97"/>
      <c r="H2" s="97"/>
      <c r="I2" s="97"/>
      <c r="J2" s="97"/>
      <c r="K2" s="97"/>
      <c r="L2" s="97"/>
      <c r="M2" s="97"/>
      <c r="N2" s="97"/>
      <c r="O2" s="97"/>
      <c r="P2" s="42"/>
      <c r="Q2" s="42"/>
      <c r="R2" s="42"/>
      <c r="S2" s="97"/>
      <c r="T2" s="97"/>
      <c r="U2" s="97"/>
      <c r="V2" s="97"/>
      <c r="W2" s="97"/>
      <c r="X2" s="97"/>
      <c r="Y2" s="97"/>
    </row>
    <row r="3" ht="18.75" customHeight="1" spans="1:25">
      <c r="A3" s="43" t="str">
        <f>"单位名称："&amp;"昆明市东川区红十字会"</f>
        <v>单位名称：昆明市东川区红十字会</v>
      </c>
      <c r="B3" s="44"/>
      <c r="C3" s="180"/>
      <c r="D3" s="180"/>
      <c r="E3" s="180"/>
      <c r="F3" s="180"/>
      <c r="G3" s="180"/>
      <c r="H3" s="180"/>
      <c r="I3" s="116"/>
      <c r="J3" s="116"/>
      <c r="K3" s="116"/>
      <c r="L3" s="116"/>
      <c r="M3" s="116"/>
      <c r="N3" s="116"/>
      <c r="O3" s="116"/>
      <c r="P3" s="45"/>
      <c r="Q3" s="45"/>
      <c r="R3" s="45"/>
      <c r="S3" s="116"/>
      <c r="W3" s="178"/>
      <c r="Y3" s="41" t="s">
        <v>1</v>
      </c>
    </row>
    <row r="4" ht="18" customHeight="1" spans="1:25">
      <c r="A4" s="47" t="s">
        <v>173</v>
      </c>
      <c r="B4" s="47" t="s">
        <v>174</v>
      </c>
      <c r="C4" s="47" t="s">
        <v>175</v>
      </c>
      <c r="D4" s="47" t="s">
        <v>176</v>
      </c>
      <c r="E4" s="47" t="s">
        <v>177</v>
      </c>
      <c r="F4" s="47" t="s">
        <v>178</v>
      </c>
      <c r="G4" s="47" t="s">
        <v>179</v>
      </c>
      <c r="H4" s="47" t="s">
        <v>180</v>
      </c>
      <c r="I4" s="185" t="s">
        <v>181</v>
      </c>
      <c r="J4" s="142" t="s">
        <v>181</v>
      </c>
      <c r="K4" s="142"/>
      <c r="L4" s="142"/>
      <c r="M4" s="142"/>
      <c r="N4" s="142"/>
      <c r="O4" s="142"/>
      <c r="P4" s="13"/>
      <c r="Q4" s="13"/>
      <c r="R4" s="13"/>
      <c r="S4" s="133" t="s">
        <v>61</v>
      </c>
      <c r="T4" s="142" t="s">
        <v>62</v>
      </c>
      <c r="U4" s="142"/>
      <c r="V4" s="142"/>
      <c r="W4" s="142"/>
      <c r="X4" s="142"/>
      <c r="Y4" s="112"/>
    </row>
    <row r="5" ht="18" customHeight="1" spans="1:25">
      <c r="A5" s="49"/>
      <c r="B5" s="63"/>
      <c r="C5" s="164"/>
      <c r="D5" s="49"/>
      <c r="E5" s="49"/>
      <c r="F5" s="49"/>
      <c r="G5" s="49"/>
      <c r="H5" s="49"/>
      <c r="I5" s="162" t="s">
        <v>182</v>
      </c>
      <c r="J5" s="185" t="s">
        <v>58</v>
      </c>
      <c r="K5" s="142"/>
      <c r="L5" s="142"/>
      <c r="M5" s="142"/>
      <c r="N5" s="142"/>
      <c r="O5" s="112"/>
      <c r="P5" s="12" t="s">
        <v>183</v>
      </c>
      <c r="Q5" s="13"/>
      <c r="R5" s="35"/>
      <c r="S5" s="47" t="s">
        <v>61</v>
      </c>
      <c r="T5" s="185" t="s">
        <v>62</v>
      </c>
      <c r="U5" s="133" t="s">
        <v>64</v>
      </c>
      <c r="V5" s="142" t="s">
        <v>62</v>
      </c>
      <c r="W5" s="133" t="s">
        <v>66</v>
      </c>
      <c r="X5" s="133" t="s">
        <v>67</v>
      </c>
      <c r="Y5" s="189" t="s">
        <v>68</v>
      </c>
    </row>
    <row r="6" ht="19.5" customHeight="1" spans="1:25">
      <c r="A6" s="63"/>
      <c r="B6" s="63"/>
      <c r="C6" s="63"/>
      <c r="D6" s="63"/>
      <c r="E6" s="63"/>
      <c r="F6" s="63"/>
      <c r="G6" s="63"/>
      <c r="H6" s="63"/>
      <c r="I6" s="63"/>
      <c r="J6" s="186" t="s">
        <v>184</v>
      </c>
      <c r="K6" s="47"/>
      <c r="L6" s="47" t="s">
        <v>185</v>
      </c>
      <c r="M6" s="47" t="s">
        <v>186</v>
      </c>
      <c r="N6" s="47" t="s">
        <v>187</v>
      </c>
      <c r="O6" s="47" t="s">
        <v>188</v>
      </c>
      <c r="P6" s="47" t="s">
        <v>58</v>
      </c>
      <c r="Q6" s="47" t="s">
        <v>59</v>
      </c>
      <c r="R6" s="47" t="s">
        <v>60</v>
      </c>
      <c r="S6" s="63"/>
      <c r="T6" s="47" t="s">
        <v>57</v>
      </c>
      <c r="U6" s="47" t="s">
        <v>64</v>
      </c>
      <c r="V6" s="47" t="s">
        <v>189</v>
      </c>
      <c r="W6" s="47" t="s">
        <v>66</v>
      </c>
      <c r="X6" s="47" t="s">
        <v>67</v>
      </c>
      <c r="Y6" s="47" t="s">
        <v>68</v>
      </c>
    </row>
    <row r="7" ht="37.5" customHeight="1" spans="1:25">
      <c r="A7" s="181"/>
      <c r="B7" s="54"/>
      <c r="C7" s="181"/>
      <c r="D7" s="181"/>
      <c r="E7" s="181"/>
      <c r="F7" s="181"/>
      <c r="G7" s="181"/>
      <c r="H7" s="181"/>
      <c r="I7" s="181"/>
      <c r="J7" s="187" t="s">
        <v>57</v>
      </c>
      <c r="K7" s="188" t="s">
        <v>190</v>
      </c>
      <c r="L7" s="52" t="s">
        <v>191</v>
      </c>
      <c r="M7" s="52" t="s">
        <v>186</v>
      </c>
      <c r="N7" s="52" t="s">
        <v>187</v>
      </c>
      <c r="O7" s="52" t="s">
        <v>188</v>
      </c>
      <c r="P7" s="52" t="s">
        <v>186</v>
      </c>
      <c r="Q7" s="52" t="s">
        <v>187</v>
      </c>
      <c r="R7" s="52" t="s">
        <v>188</v>
      </c>
      <c r="S7" s="52" t="s">
        <v>61</v>
      </c>
      <c r="T7" s="52" t="s">
        <v>57</v>
      </c>
      <c r="U7" s="52" t="s">
        <v>64</v>
      </c>
      <c r="V7" s="52" t="s">
        <v>189</v>
      </c>
      <c r="W7" s="52" t="s">
        <v>66</v>
      </c>
      <c r="X7" s="52" t="s">
        <v>67</v>
      </c>
      <c r="Y7" s="52" t="s">
        <v>68</v>
      </c>
    </row>
    <row r="8" customHeight="1" spans="1:25">
      <c r="A8" s="70">
        <v>1</v>
      </c>
      <c r="B8" s="70">
        <v>2</v>
      </c>
      <c r="C8" s="70">
        <v>3</v>
      </c>
      <c r="D8" s="70">
        <v>4</v>
      </c>
      <c r="E8" s="70">
        <v>5</v>
      </c>
      <c r="F8" s="70">
        <v>6</v>
      </c>
      <c r="G8" s="70">
        <v>7</v>
      </c>
      <c r="H8" s="70">
        <v>8</v>
      </c>
      <c r="I8" s="70">
        <v>9</v>
      </c>
      <c r="J8" s="70">
        <v>10</v>
      </c>
      <c r="K8" s="70">
        <v>11</v>
      </c>
      <c r="L8" s="70">
        <v>12</v>
      </c>
      <c r="M8" s="70">
        <v>13</v>
      </c>
      <c r="N8" s="70">
        <v>14</v>
      </c>
      <c r="O8" s="70">
        <v>15</v>
      </c>
      <c r="P8" s="70">
        <v>16</v>
      </c>
      <c r="Q8" s="70">
        <v>17</v>
      </c>
      <c r="R8" s="70">
        <v>18</v>
      </c>
      <c r="S8" s="70">
        <v>19</v>
      </c>
      <c r="T8" s="70">
        <v>20</v>
      </c>
      <c r="U8" s="70">
        <v>21</v>
      </c>
      <c r="V8" s="70">
        <v>22</v>
      </c>
      <c r="W8" s="70">
        <v>23</v>
      </c>
      <c r="X8" s="70">
        <v>24</v>
      </c>
      <c r="Y8" s="70">
        <v>25</v>
      </c>
    </row>
    <row r="9" ht="20.25" customHeight="1" spans="1:25">
      <c r="A9" s="21" t="s">
        <v>70</v>
      </c>
      <c r="B9" s="21" t="s">
        <v>70</v>
      </c>
      <c r="C9" s="21" t="s">
        <v>192</v>
      </c>
      <c r="D9" s="21" t="s">
        <v>193</v>
      </c>
      <c r="E9" s="21" t="s">
        <v>106</v>
      </c>
      <c r="F9" s="21" t="s">
        <v>107</v>
      </c>
      <c r="G9" s="21" t="s">
        <v>194</v>
      </c>
      <c r="H9" s="21" t="s">
        <v>195</v>
      </c>
      <c r="I9" s="111">
        <v>373812</v>
      </c>
      <c r="J9" s="111">
        <v>373812</v>
      </c>
      <c r="K9" s="111"/>
      <c r="L9" s="111"/>
      <c r="M9" s="111"/>
      <c r="N9" s="111">
        <v>373812</v>
      </c>
      <c r="O9" s="111"/>
      <c r="P9" s="111"/>
      <c r="Q9" s="111"/>
      <c r="R9" s="111"/>
      <c r="S9" s="111"/>
      <c r="T9" s="111"/>
      <c r="U9" s="111"/>
      <c r="V9" s="111"/>
      <c r="W9" s="111"/>
      <c r="X9" s="111"/>
      <c r="Y9" s="111"/>
    </row>
    <row r="10" ht="20.25" customHeight="1" spans="1:25">
      <c r="A10" s="21" t="s">
        <v>70</v>
      </c>
      <c r="B10" s="21" t="s">
        <v>70</v>
      </c>
      <c r="C10" s="21" t="s">
        <v>192</v>
      </c>
      <c r="D10" s="21" t="s">
        <v>193</v>
      </c>
      <c r="E10" s="21" t="s">
        <v>106</v>
      </c>
      <c r="F10" s="21" t="s">
        <v>107</v>
      </c>
      <c r="G10" s="21" t="s">
        <v>196</v>
      </c>
      <c r="H10" s="21" t="s">
        <v>197</v>
      </c>
      <c r="I10" s="111">
        <v>468576</v>
      </c>
      <c r="J10" s="111">
        <v>468576</v>
      </c>
      <c r="K10" s="58"/>
      <c r="L10" s="58"/>
      <c r="M10" s="58"/>
      <c r="N10" s="111">
        <v>468576</v>
      </c>
      <c r="O10" s="58"/>
      <c r="P10" s="111"/>
      <c r="Q10" s="111"/>
      <c r="R10" s="111"/>
      <c r="S10" s="111"/>
      <c r="T10" s="111"/>
      <c r="U10" s="111"/>
      <c r="V10" s="111"/>
      <c r="W10" s="111"/>
      <c r="X10" s="111"/>
      <c r="Y10" s="111"/>
    </row>
    <row r="11" ht="20.25" customHeight="1" spans="1:25">
      <c r="A11" s="21" t="s">
        <v>70</v>
      </c>
      <c r="B11" s="21" t="s">
        <v>70</v>
      </c>
      <c r="C11" s="21" t="s">
        <v>192</v>
      </c>
      <c r="D11" s="21" t="s">
        <v>193</v>
      </c>
      <c r="E11" s="21" t="s">
        <v>106</v>
      </c>
      <c r="F11" s="21" t="s">
        <v>107</v>
      </c>
      <c r="G11" s="21" t="s">
        <v>198</v>
      </c>
      <c r="H11" s="21" t="s">
        <v>199</v>
      </c>
      <c r="I11" s="111">
        <v>31151</v>
      </c>
      <c r="J11" s="111">
        <v>31151</v>
      </c>
      <c r="K11" s="58"/>
      <c r="L11" s="58"/>
      <c r="M11" s="58"/>
      <c r="N11" s="111">
        <v>31151</v>
      </c>
      <c r="O11" s="58"/>
      <c r="P11" s="111"/>
      <c r="Q11" s="111"/>
      <c r="R11" s="111"/>
      <c r="S11" s="111"/>
      <c r="T11" s="111"/>
      <c r="U11" s="111"/>
      <c r="V11" s="111"/>
      <c r="W11" s="111"/>
      <c r="X11" s="111"/>
      <c r="Y11" s="111"/>
    </row>
    <row r="12" ht="42" customHeight="1" spans="1:25">
      <c r="A12" s="21" t="s">
        <v>70</v>
      </c>
      <c r="B12" s="21" t="s">
        <v>70</v>
      </c>
      <c r="C12" s="21" t="s">
        <v>200</v>
      </c>
      <c r="D12" s="21" t="s">
        <v>201</v>
      </c>
      <c r="E12" s="21" t="s">
        <v>102</v>
      </c>
      <c r="F12" s="182" t="s">
        <v>103</v>
      </c>
      <c r="G12" s="182" t="s">
        <v>202</v>
      </c>
      <c r="H12" s="182" t="s">
        <v>203</v>
      </c>
      <c r="I12" s="111">
        <v>144769.94</v>
      </c>
      <c r="J12" s="111">
        <v>144769.94</v>
      </c>
      <c r="K12" s="58"/>
      <c r="L12" s="58"/>
      <c r="M12" s="58"/>
      <c r="N12" s="111">
        <v>144769.94</v>
      </c>
      <c r="O12" s="58"/>
      <c r="P12" s="111"/>
      <c r="Q12" s="111"/>
      <c r="R12" s="111"/>
      <c r="S12" s="111"/>
      <c r="T12" s="111"/>
      <c r="U12" s="111"/>
      <c r="V12" s="111"/>
      <c r="W12" s="111"/>
      <c r="X12" s="111"/>
      <c r="Y12" s="111"/>
    </row>
    <row r="13" ht="20.25" customHeight="1" spans="1:25">
      <c r="A13" s="21" t="s">
        <v>70</v>
      </c>
      <c r="B13" s="21" t="s">
        <v>70</v>
      </c>
      <c r="C13" s="21" t="s">
        <v>200</v>
      </c>
      <c r="D13" s="21" t="s">
        <v>201</v>
      </c>
      <c r="E13" s="21" t="s">
        <v>114</v>
      </c>
      <c r="F13" s="182" t="s">
        <v>115</v>
      </c>
      <c r="G13" s="182" t="s">
        <v>204</v>
      </c>
      <c r="H13" s="182" t="s">
        <v>205</v>
      </c>
      <c r="I13" s="111">
        <v>75142.06</v>
      </c>
      <c r="J13" s="111">
        <v>75142.06</v>
      </c>
      <c r="K13" s="58"/>
      <c r="L13" s="58"/>
      <c r="M13" s="58"/>
      <c r="N13" s="111">
        <v>75142.06</v>
      </c>
      <c r="O13" s="58"/>
      <c r="P13" s="111"/>
      <c r="Q13" s="111"/>
      <c r="R13" s="111"/>
      <c r="S13" s="111"/>
      <c r="T13" s="111"/>
      <c r="U13" s="111"/>
      <c r="V13" s="111"/>
      <c r="W13" s="111"/>
      <c r="X13" s="111"/>
      <c r="Y13" s="111"/>
    </row>
    <row r="14" ht="32" customHeight="1" spans="1:25">
      <c r="A14" s="21" t="s">
        <v>70</v>
      </c>
      <c r="B14" s="21" t="s">
        <v>70</v>
      </c>
      <c r="C14" s="21" t="s">
        <v>200</v>
      </c>
      <c r="D14" s="21" t="s">
        <v>201</v>
      </c>
      <c r="E14" s="21" t="s">
        <v>116</v>
      </c>
      <c r="F14" s="182" t="s">
        <v>117</v>
      </c>
      <c r="G14" s="182" t="s">
        <v>206</v>
      </c>
      <c r="H14" s="182" t="s">
        <v>207</v>
      </c>
      <c r="I14" s="111">
        <v>45241</v>
      </c>
      <c r="J14" s="111">
        <v>45241</v>
      </c>
      <c r="K14" s="58"/>
      <c r="L14" s="58"/>
      <c r="M14" s="58"/>
      <c r="N14" s="111">
        <v>45241</v>
      </c>
      <c r="O14" s="58"/>
      <c r="P14" s="111"/>
      <c r="Q14" s="111"/>
      <c r="R14" s="111"/>
      <c r="S14" s="111"/>
      <c r="T14" s="111"/>
      <c r="U14" s="111"/>
      <c r="V14" s="111"/>
      <c r="W14" s="111"/>
      <c r="X14" s="111"/>
      <c r="Y14" s="111"/>
    </row>
    <row r="15" ht="20.25" customHeight="1" spans="1:25">
      <c r="A15" s="21" t="s">
        <v>70</v>
      </c>
      <c r="B15" s="21" t="s">
        <v>70</v>
      </c>
      <c r="C15" s="21" t="s">
        <v>200</v>
      </c>
      <c r="D15" s="21" t="s">
        <v>201</v>
      </c>
      <c r="E15" s="21" t="s">
        <v>106</v>
      </c>
      <c r="F15" s="182" t="s">
        <v>107</v>
      </c>
      <c r="G15" s="182" t="s">
        <v>208</v>
      </c>
      <c r="H15" s="182" t="s">
        <v>209</v>
      </c>
      <c r="I15" s="111">
        <v>687</v>
      </c>
      <c r="J15" s="111">
        <v>687</v>
      </c>
      <c r="K15" s="58"/>
      <c r="L15" s="58"/>
      <c r="M15" s="58"/>
      <c r="N15" s="111">
        <v>687</v>
      </c>
      <c r="O15" s="58"/>
      <c r="P15" s="111"/>
      <c r="Q15" s="111"/>
      <c r="R15" s="111"/>
      <c r="S15" s="111"/>
      <c r="T15" s="111"/>
      <c r="U15" s="111"/>
      <c r="V15" s="111"/>
      <c r="W15" s="111"/>
      <c r="X15" s="111"/>
      <c r="Y15" s="111"/>
    </row>
    <row r="16" ht="30" customHeight="1" spans="1:25">
      <c r="A16" s="21" t="s">
        <v>70</v>
      </c>
      <c r="B16" s="21" t="s">
        <v>70</v>
      </c>
      <c r="C16" s="21" t="s">
        <v>200</v>
      </c>
      <c r="D16" s="21" t="s">
        <v>201</v>
      </c>
      <c r="E16" s="21" t="s">
        <v>118</v>
      </c>
      <c r="F16" s="182" t="s">
        <v>119</v>
      </c>
      <c r="G16" s="182" t="s">
        <v>208</v>
      </c>
      <c r="H16" s="182" t="s">
        <v>209</v>
      </c>
      <c r="I16" s="111">
        <v>1575.91</v>
      </c>
      <c r="J16" s="111">
        <v>1575.91</v>
      </c>
      <c r="K16" s="58"/>
      <c r="L16" s="58"/>
      <c r="M16" s="58"/>
      <c r="N16" s="111">
        <v>1575.91</v>
      </c>
      <c r="O16" s="58"/>
      <c r="P16" s="111"/>
      <c r="Q16" s="111"/>
      <c r="R16" s="111"/>
      <c r="S16" s="111"/>
      <c r="T16" s="111"/>
      <c r="U16" s="111"/>
      <c r="V16" s="111"/>
      <c r="W16" s="111"/>
      <c r="X16" s="111"/>
      <c r="Y16" s="111"/>
    </row>
    <row r="17" ht="20.25" customHeight="1" spans="1:25">
      <c r="A17" s="21" t="s">
        <v>70</v>
      </c>
      <c r="B17" s="21" t="s">
        <v>70</v>
      </c>
      <c r="C17" s="21" t="s">
        <v>210</v>
      </c>
      <c r="D17" s="21" t="s">
        <v>125</v>
      </c>
      <c r="E17" s="21" t="s">
        <v>124</v>
      </c>
      <c r="F17" s="21" t="s">
        <v>125</v>
      </c>
      <c r="G17" s="21" t="s">
        <v>211</v>
      </c>
      <c r="H17" s="21" t="s">
        <v>125</v>
      </c>
      <c r="I17" s="111">
        <v>116340</v>
      </c>
      <c r="J17" s="111">
        <v>116340</v>
      </c>
      <c r="K17" s="58"/>
      <c r="L17" s="58"/>
      <c r="M17" s="58"/>
      <c r="N17" s="111">
        <v>116340</v>
      </c>
      <c r="O17" s="58"/>
      <c r="P17" s="111"/>
      <c r="Q17" s="111"/>
      <c r="R17" s="111"/>
      <c r="S17" s="111"/>
      <c r="T17" s="111"/>
      <c r="U17" s="111"/>
      <c r="V17" s="111"/>
      <c r="W17" s="111"/>
      <c r="X17" s="111"/>
      <c r="Y17" s="111"/>
    </row>
    <row r="18" ht="20.25" customHeight="1" spans="1:25">
      <c r="A18" s="21" t="s">
        <v>70</v>
      </c>
      <c r="B18" s="21" t="s">
        <v>70</v>
      </c>
      <c r="C18" s="21" t="s">
        <v>212</v>
      </c>
      <c r="D18" s="21" t="s">
        <v>213</v>
      </c>
      <c r="E18" s="21" t="s">
        <v>106</v>
      </c>
      <c r="F18" s="21" t="s">
        <v>107</v>
      </c>
      <c r="G18" s="21" t="s">
        <v>214</v>
      </c>
      <c r="H18" s="21" t="s">
        <v>215</v>
      </c>
      <c r="I18" s="111">
        <v>12000</v>
      </c>
      <c r="J18" s="111">
        <v>12000</v>
      </c>
      <c r="K18" s="58"/>
      <c r="L18" s="58"/>
      <c r="M18" s="58"/>
      <c r="N18" s="111">
        <v>12000</v>
      </c>
      <c r="O18" s="58"/>
      <c r="P18" s="111"/>
      <c r="Q18" s="111"/>
      <c r="R18" s="111"/>
      <c r="S18" s="111"/>
      <c r="T18" s="111"/>
      <c r="U18" s="111"/>
      <c r="V18" s="111"/>
      <c r="W18" s="111"/>
      <c r="X18" s="111"/>
      <c r="Y18" s="111"/>
    </row>
    <row r="19" ht="20.25" customHeight="1" spans="1:25">
      <c r="A19" s="21" t="s">
        <v>70</v>
      </c>
      <c r="B19" s="21" t="s">
        <v>70</v>
      </c>
      <c r="C19" s="21" t="s">
        <v>216</v>
      </c>
      <c r="D19" s="21" t="s">
        <v>169</v>
      </c>
      <c r="E19" s="21" t="s">
        <v>106</v>
      </c>
      <c r="F19" s="21" t="s">
        <v>107</v>
      </c>
      <c r="G19" s="21" t="s">
        <v>217</v>
      </c>
      <c r="H19" s="21" t="s">
        <v>169</v>
      </c>
      <c r="I19" s="111">
        <v>1400</v>
      </c>
      <c r="J19" s="111">
        <v>1400</v>
      </c>
      <c r="K19" s="58"/>
      <c r="L19" s="58"/>
      <c r="M19" s="58"/>
      <c r="N19" s="111">
        <v>1400</v>
      </c>
      <c r="O19" s="58"/>
      <c r="P19" s="111"/>
      <c r="Q19" s="111"/>
      <c r="R19" s="111"/>
      <c r="S19" s="111"/>
      <c r="T19" s="111"/>
      <c r="U19" s="111"/>
      <c r="V19" s="111"/>
      <c r="W19" s="111"/>
      <c r="X19" s="111"/>
      <c r="Y19" s="111"/>
    </row>
    <row r="20" ht="20.25" customHeight="1" spans="1:25">
      <c r="A20" s="21" t="s">
        <v>70</v>
      </c>
      <c r="B20" s="21" t="s">
        <v>70</v>
      </c>
      <c r="C20" s="21" t="s">
        <v>218</v>
      </c>
      <c r="D20" s="21" t="s">
        <v>219</v>
      </c>
      <c r="E20" s="21" t="s">
        <v>106</v>
      </c>
      <c r="F20" s="21" t="s">
        <v>107</v>
      </c>
      <c r="G20" s="21" t="s">
        <v>220</v>
      </c>
      <c r="H20" s="21" t="s">
        <v>221</v>
      </c>
      <c r="I20" s="111">
        <v>61800</v>
      </c>
      <c r="J20" s="111">
        <v>61800</v>
      </c>
      <c r="K20" s="58"/>
      <c r="L20" s="58"/>
      <c r="M20" s="58"/>
      <c r="N20" s="111">
        <v>61800</v>
      </c>
      <c r="O20" s="58"/>
      <c r="P20" s="111"/>
      <c r="Q20" s="111"/>
      <c r="R20" s="111"/>
      <c r="S20" s="111"/>
      <c r="T20" s="111"/>
      <c r="U20" s="111"/>
      <c r="V20" s="111"/>
      <c r="W20" s="111"/>
      <c r="X20" s="111"/>
      <c r="Y20" s="111"/>
    </row>
    <row r="21" ht="20.25" customHeight="1" spans="1:25">
      <c r="A21" s="21" t="s">
        <v>70</v>
      </c>
      <c r="B21" s="21" t="s">
        <v>70</v>
      </c>
      <c r="C21" s="21" t="s">
        <v>222</v>
      </c>
      <c r="D21" s="21" t="s">
        <v>223</v>
      </c>
      <c r="E21" s="21" t="s">
        <v>106</v>
      </c>
      <c r="F21" s="21" t="s">
        <v>107</v>
      </c>
      <c r="G21" s="21" t="s">
        <v>224</v>
      </c>
      <c r="H21" s="21" t="s">
        <v>223</v>
      </c>
      <c r="I21" s="111">
        <v>18900</v>
      </c>
      <c r="J21" s="111">
        <v>18900</v>
      </c>
      <c r="K21" s="58"/>
      <c r="L21" s="58"/>
      <c r="M21" s="58"/>
      <c r="N21" s="111">
        <v>18900</v>
      </c>
      <c r="O21" s="58"/>
      <c r="P21" s="111"/>
      <c r="Q21" s="111"/>
      <c r="R21" s="111"/>
      <c r="S21" s="111"/>
      <c r="T21" s="111"/>
      <c r="U21" s="111"/>
      <c r="V21" s="111"/>
      <c r="W21" s="111"/>
      <c r="X21" s="111"/>
      <c r="Y21" s="111"/>
    </row>
    <row r="22" ht="20.25" customHeight="1" spans="1:25">
      <c r="A22" s="21" t="s">
        <v>70</v>
      </c>
      <c r="B22" s="21" t="s">
        <v>70</v>
      </c>
      <c r="C22" s="21" t="s">
        <v>225</v>
      </c>
      <c r="D22" s="21" t="s">
        <v>226</v>
      </c>
      <c r="E22" s="21" t="s">
        <v>106</v>
      </c>
      <c r="F22" s="21" t="s">
        <v>107</v>
      </c>
      <c r="G22" s="21" t="s">
        <v>227</v>
      </c>
      <c r="H22" s="21" t="s">
        <v>228</v>
      </c>
      <c r="I22" s="111">
        <v>6300</v>
      </c>
      <c r="J22" s="111">
        <v>6300</v>
      </c>
      <c r="K22" s="58"/>
      <c r="L22" s="58"/>
      <c r="M22" s="58"/>
      <c r="N22" s="111">
        <v>6300</v>
      </c>
      <c r="O22" s="58"/>
      <c r="P22" s="111"/>
      <c r="Q22" s="111"/>
      <c r="R22" s="111"/>
      <c r="S22" s="111"/>
      <c r="T22" s="111"/>
      <c r="U22" s="111"/>
      <c r="V22" s="111"/>
      <c r="W22" s="111"/>
      <c r="X22" s="111"/>
      <c r="Y22" s="111"/>
    </row>
    <row r="23" ht="20.25" customHeight="1" spans="1:25">
      <c r="A23" s="21" t="s">
        <v>70</v>
      </c>
      <c r="B23" s="21" t="s">
        <v>70</v>
      </c>
      <c r="C23" s="21" t="s">
        <v>225</v>
      </c>
      <c r="D23" s="21" t="s">
        <v>226</v>
      </c>
      <c r="E23" s="21" t="s">
        <v>106</v>
      </c>
      <c r="F23" s="21" t="s">
        <v>107</v>
      </c>
      <c r="G23" s="21" t="s">
        <v>229</v>
      </c>
      <c r="H23" s="21" t="s">
        <v>230</v>
      </c>
      <c r="I23" s="111">
        <v>1400</v>
      </c>
      <c r="J23" s="111">
        <v>1400</v>
      </c>
      <c r="K23" s="58"/>
      <c r="L23" s="58"/>
      <c r="M23" s="58"/>
      <c r="N23" s="111">
        <v>1400</v>
      </c>
      <c r="O23" s="58"/>
      <c r="P23" s="111"/>
      <c r="Q23" s="111"/>
      <c r="R23" s="111"/>
      <c r="S23" s="111"/>
      <c r="T23" s="111"/>
      <c r="U23" s="111"/>
      <c r="V23" s="111"/>
      <c r="W23" s="111"/>
      <c r="X23" s="111"/>
      <c r="Y23" s="111"/>
    </row>
    <row r="24" ht="20.25" customHeight="1" spans="1:25">
      <c r="A24" s="21" t="s">
        <v>70</v>
      </c>
      <c r="B24" s="21" t="s">
        <v>70</v>
      </c>
      <c r="C24" s="21" t="s">
        <v>225</v>
      </c>
      <c r="D24" s="21" t="s">
        <v>226</v>
      </c>
      <c r="E24" s="21" t="s">
        <v>106</v>
      </c>
      <c r="F24" s="21" t="s">
        <v>107</v>
      </c>
      <c r="G24" s="21" t="s">
        <v>231</v>
      </c>
      <c r="H24" s="21" t="s">
        <v>232</v>
      </c>
      <c r="I24" s="111">
        <v>1400</v>
      </c>
      <c r="J24" s="111">
        <v>1400</v>
      </c>
      <c r="K24" s="58"/>
      <c r="L24" s="58"/>
      <c r="M24" s="58"/>
      <c r="N24" s="111">
        <v>1400</v>
      </c>
      <c r="O24" s="58"/>
      <c r="P24" s="111"/>
      <c r="Q24" s="111"/>
      <c r="R24" s="111"/>
      <c r="S24" s="111"/>
      <c r="T24" s="111"/>
      <c r="U24" s="111"/>
      <c r="V24" s="111"/>
      <c r="W24" s="111"/>
      <c r="X24" s="111"/>
      <c r="Y24" s="111"/>
    </row>
    <row r="25" ht="20.25" customHeight="1" spans="1:25">
      <c r="A25" s="21" t="s">
        <v>70</v>
      </c>
      <c r="B25" s="21" t="s">
        <v>70</v>
      </c>
      <c r="C25" s="21" t="s">
        <v>225</v>
      </c>
      <c r="D25" s="21" t="s">
        <v>226</v>
      </c>
      <c r="E25" s="21" t="s">
        <v>106</v>
      </c>
      <c r="F25" s="21" t="s">
        <v>107</v>
      </c>
      <c r="G25" s="21" t="s">
        <v>233</v>
      </c>
      <c r="H25" s="21" t="s">
        <v>234</v>
      </c>
      <c r="I25" s="111">
        <v>4900</v>
      </c>
      <c r="J25" s="111">
        <v>4900</v>
      </c>
      <c r="K25" s="58"/>
      <c r="L25" s="58"/>
      <c r="M25" s="58"/>
      <c r="N25" s="111">
        <v>4900</v>
      </c>
      <c r="O25" s="58"/>
      <c r="P25" s="111"/>
      <c r="Q25" s="111"/>
      <c r="R25" s="111"/>
      <c r="S25" s="111"/>
      <c r="T25" s="111"/>
      <c r="U25" s="111"/>
      <c r="V25" s="111"/>
      <c r="W25" s="111"/>
      <c r="X25" s="111"/>
      <c r="Y25" s="111"/>
    </row>
    <row r="26" ht="20.25" customHeight="1" spans="1:25">
      <c r="A26" s="21" t="s">
        <v>70</v>
      </c>
      <c r="B26" s="21" t="s">
        <v>70</v>
      </c>
      <c r="C26" s="21" t="s">
        <v>225</v>
      </c>
      <c r="D26" s="21" t="s">
        <v>226</v>
      </c>
      <c r="E26" s="21" t="s">
        <v>106</v>
      </c>
      <c r="F26" s="21" t="s">
        <v>107</v>
      </c>
      <c r="G26" s="21" t="s">
        <v>235</v>
      </c>
      <c r="H26" s="21" t="s">
        <v>236</v>
      </c>
      <c r="I26" s="111">
        <v>8960</v>
      </c>
      <c r="J26" s="111">
        <v>8960</v>
      </c>
      <c r="K26" s="58"/>
      <c r="L26" s="58"/>
      <c r="M26" s="58"/>
      <c r="N26" s="111">
        <v>8960</v>
      </c>
      <c r="O26" s="58"/>
      <c r="P26" s="111"/>
      <c r="Q26" s="111"/>
      <c r="R26" s="111"/>
      <c r="S26" s="111"/>
      <c r="T26" s="111"/>
      <c r="U26" s="111"/>
      <c r="V26" s="111"/>
      <c r="W26" s="111"/>
      <c r="X26" s="111"/>
      <c r="Y26" s="111"/>
    </row>
    <row r="27" ht="20.25" customHeight="1" spans="1:25">
      <c r="A27" s="21" t="s">
        <v>70</v>
      </c>
      <c r="B27" s="21" t="s">
        <v>70</v>
      </c>
      <c r="C27" s="21" t="s">
        <v>225</v>
      </c>
      <c r="D27" s="21" t="s">
        <v>226</v>
      </c>
      <c r="E27" s="21" t="s">
        <v>106</v>
      </c>
      <c r="F27" s="21" t="s">
        <v>107</v>
      </c>
      <c r="G27" s="21" t="s">
        <v>237</v>
      </c>
      <c r="H27" s="21" t="s">
        <v>238</v>
      </c>
      <c r="I27" s="111">
        <v>1050</v>
      </c>
      <c r="J27" s="111">
        <v>1050</v>
      </c>
      <c r="K27" s="58"/>
      <c r="L27" s="58"/>
      <c r="M27" s="58"/>
      <c r="N27" s="111">
        <v>1050</v>
      </c>
      <c r="O27" s="58"/>
      <c r="P27" s="111"/>
      <c r="Q27" s="111"/>
      <c r="R27" s="111"/>
      <c r="S27" s="111"/>
      <c r="T27" s="111"/>
      <c r="U27" s="111"/>
      <c r="V27" s="111"/>
      <c r="W27" s="111"/>
      <c r="X27" s="111"/>
      <c r="Y27" s="111"/>
    </row>
    <row r="28" ht="20.25" customHeight="1" spans="1:25">
      <c r="A28" s="21" t="s">
        <v>70</v>
      </c>
      <c r="B28" s="21" t="s">
        <v>70</v>
      </c>
      <c r="C28" s="21" t="s">
        <v>225</v>
      </c>
      <c r="D28" s="21" t="s">
        <v>226</v>
      </c>
      <c r="E28" s="21" t="s">
        <v>106</v>
      </c>
      <c r="F28" s="21" t="s">
        <v>107</v>
      </c>
      <c r="G28" s="21" t="s">
        <v>239</v>
      </c>
      <c r="H28" s="21" t="s">
        <v>240</v>
      </c>
      <c r="I28" s="111">
        <v>350</v>
      </c>
      <c r="J28" s="111">
        <v>350</v>
      </c>
      <c r="K28" s="58"/>
      <c r="L28" s="58"/>
      <c r="M28" s="58"/>
      <c r="N28" s="111">
        <v>350</v>
      </c>
      <c r="O28" s="58"/>
      <c r="P28" s="111"/>
      <c r="Q28" s="111"/>
      <c r="R28" s="111"/>
      <c r="S28" s="111"/>
      <c r="T28" s="111"/>
      <c r="U28" s="111"/>
      <c r="V28" s="111"/>
      <c r="W28" s="111"/>
      <c r="X28" s="111"/>
      <c r="Y28" s="111"/>
    </row>
    <row r="29" ht="20.25" customHeight="1" spans="1:25">
      <c r="A29" s="21" t="s">
        <v>70</v>
      </c>
      <c r="B29" s="21" t="s">
        <v>70</v>
      </c>
      <c r="C29" s="21" t="s">
        <v>225</v>
      </c>
      <c r="D29" s="21" t="s">
        <v>226</v>
      </c>
      <c r="E29" s="21" t="s">
        <v>106</v>
      </c>
      <c r="F29" s="21" t="s">
        <v>107</v>
      </c>
      <c r="G29" s="21" t="s">
        <v>241</v>
      </c>
      <c r="H29" s="21" t="s">
        <v>242</v>
      </c>
      <c r="I29" s="111">
        <v>350</v>
      </c>
      <c r="J29" s="111">
        <v>350</v>
      </c>
      <c r="K29" s="58"/>
      <c r="L29" s="58"/>
      <c r="M29" s="58"/>
      <c r="N29" s="111">
        <v>350</v>
      </c>
      <c r="O29" s="58"/>
      <c r="P29" s="111"/>
      <c r="Q29" s="111"/>
      <c r="R29" s="111"/>
      <c r="S29" s="111"/>
      <c r="T29" s="111"/>
      <c r="U29" s="111"/>
      <c r="V29" s="111"/>
      <c r="W29" s="111"/>
      <c r="X29" s="111"/>
      <c r="Y29" s="111"/>
    </row>
    <row r="30" ht="20.25" customHeight="1" spans="1:25">
      <c r="A30" s="21" t="s">
        <v>70</v>
      </c>
      <c r="B30" s="21" t="s">
        <v>70</v>
      </c>
      <c r="C30" s="21" t="s">
        <v>243</v>
      </c>
      <c r="D30" s="21" t="s">
        <v>244</v>
      </c>
      <c r="E30" s="21" t="s">
        <v>106</v>
      </c>
      <c r="F30" s="21" t="s">
        <v>107</v>
      </c>
      <c r="G30" s="21" t="s">
        <v>220</v>
      </c>
      <c r="H30" s="21" t="s">
        <v>221</v>
      </c>
      <c r="I30" s="111">
        <v>6180</v>
      </c>
      <c r="J30" s="111">
        <v>6180</v>
      </c>
      <c r="K30" s="58"/>
      <c r="L30" s="58"/>
      <c r="M30" s="58"/>
      <c r="N30" s="111">
        <v>6180</v>
      </c>
      <c r="O30" s="58"/>
      <c r="P30" s="111"/>
      <c r="Q30" s="111"/>
      <c r="R30" s="111"/>
      <c r="S30" s="111"/>
      <c r="T30" s="111"/>
      <c r="U30" s="111"/>
      <c r="V30" s="111"/>
      <c r="W30" s="111"/>
      <c r="X30" s="111"/>
      <c r="Y30" s="111"/>
    </row>
    <row r="31" ht="20.25" customHeight="1" spans="1:25">
      <c r="A31" s="21" t="s">
        <v>70</v>
      </c>
      <c r="B31" s="21" t="s">
        <v>70</v>
      </c>
      <c r="C31" s="21" t="s">
        <v>245</v>
      </c>
      <c r="D31" s="21" t="s">
        <v>246</v>
      </c>
      <c r="E31" s="21" t="s">
        <v>106</v>
      </c>
      <c r="F31" s="21" t="s">
        <v>107</v>
      </c>
      <c r="G31" s="21" t="s">
        <v>198</v>
      </c>
      <c r="H31" s="21" t="s">
        <v>199</v>
      </c>
      <c r="I31" s="111">
        <v>116880</v>
      </c>
      <c r="J31" s="111">
        <v>116880</v>
      </c>
      <c r="K31" s="58"/>
      <c r="L31" s="58"/>
      <c r="M31" s="58"/>
      <c r="N31" s="111">
        <v>116880</v>
      </c>
      <c r="O31" s="58"/>
      <c r="P31" s="111"/>
      <c r="Q31" s="111"/>
      <c r="R31" s="111"/>
      <c r="S31" s="111"/>
      <c r="T31" s="111"/>
      <c r="U31" s="111"/>
      <c r="V31" s="111"/>
      <c r="W31" s="111"/>
      <c r="X31" s="111"/>
      <c r="Y31" s="111"/>
    </row>
    <row r="32" ht="17.25" customHeight="1" spans="1:25">
      <c r="A32" s="66" t="s">
        <v>164</v>
      </c>
      <c r="B32" s="67"/>
      <c r="C32" s="183"/>
      <c r="D32" s="183"/>
      <c r="E32" s="183"/>
      <c r="F32" s="183"/>
      <c r="G32" s="183"/>
      <c r="H32" s="184"/>
      <c r="I32" s="111">
        <v>1499164.91</v>
      </c>
      <c r="J32" s="111">
        <v>1499164.91</v>
      </c>
      <c r="K32" s="111"/>
      <c r="L32" s="111"/>
      <c r="M32" s="111"/>
      <c r="N32" s="111">
        <v>1499164.91</v>
      </c>
      <c r="O32" s="111"/>
      <c r="P32" s="111"/>
      <c r="Q32" s="111"/>
      <c r="R32" s="111"/>
      <c r="S32" s="111"/>
      <c r="T32" s="111"/>
      <c r="U32" s="111"/>
      <c r="V32" s="111"/>
      <c r="W32" s="111"/>
      <c r="X32" s="111"/>
      <c r="Y32" s="111"/>
    </row>
  </sheetData>
  <mergeCells count="31">
    <mergeCell ref="A2:Y2"/>
    <mergeCell ref="A3:H3"/>
    <mergeCell ref="I4:Y4"/>
    <mergeCell ref="J5:O5"/>
    <mergeCell ref="P5:R5"/>
    <mergeCell ref="T5:Y5"/>
    <mergeCell ref="J6:K6"/>
    <mergeCell ref="A32:H32"/>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workbookViewId="0">
      <selection activeCell="J24" sqref="J24"/>
    </sheetView>
  </sheetViews>
  <sheetFormatPr defaultColWidth="9.14166666666667" defaultRowHeight="14.25" customHeight="1"/>
  <cols>
    <col min="1" max="1" width="10.2833333333333" customWidth="1"/>
    <col min="2" max="2" width="13.425" customWidth="1"/>
    <col min="3" max="3" width="24.25" customWidth="1"/>
    <col min="4" max="4" width="16.375" customWidth="1"/>
    <col min="5" max="5" width="7.125" customWidth="1"/>
    <col min="6" max="6" width="15.5" customWidth="1"/>
    <col min="7" max="7" width="6.25" customWidth="1"/>
    <col min="8" max="8" width="15.375" customWidth="1"/>
    <col min="9" max="11" width="11.5" customWidth="1"/>
    <col min="12" max="23" width="9.75" customWidth="1"/>
  </cols>
  <sheetData>
    <row r="1" ht="13.5" customHeight="1" spans="2:23">
      <c r="B1" s="172"/>
      <c r="E1" s="40"/>
      <c r="F1" s="40"/>
      <c r="G1" s="40"/>
      <c r="H1" s="40"/>
      <c r="U1" s="172"/>
      <c r="W1" s="177" t="s">
        <v>247</v>
      </c>
    </row>
    <row r="2" ht="46.5" customHeight="1" spans="1:23">
      <c r="A2" s="42" t="str">
        <f>"2026"&amp;"年部门项目支出预算表"</f>
        <v>2026年部门项目支出预算表</v>
      </c>
      <c r="B2" s="42"/>
      <c r="C2" s="42"/>
      <c r="D2" s="42"/>
      <c r="E2" s="42"/>
      <c r="F2" s="42"/>
      <c r="G2" s="42"/>
      <c r="H2" s="42"/>
      <c r="I2" s="42"/>
      <c r="J2" s="42"/>
      <c r="K2" s="42"/>
      <c r="L2" s="42"/>
      <c r="M2" s="42"/>
      <c r="N2" s="42"/>
      <c r="O2" s="42"/>
      <c r="P2" s="42"/>
      <c r="Q2" s="42"/>
      <c r="R2" s="42"/>
      <c r="S2" s="42"/>
      <c r="T2" s="42"/>
      <c r="U2" s="42"/>
      <c r="V2" s="42"/>
      <c r="W2" s="42"/>
    </row>
    <row r="3" ht="13.5" customHeight="1" spans="1:23">
      <c r="A3" s="43" t="str">
        <f>"单位名称："&amp;"昆明市东川区红十字会"</f>
        <v>单位名称：昆明市东川区红十字会</v>
      </c>
      <c r="B3" s="44"/>
      <c r="C3" s="44"/>
      <c r="D3" s="44"/>
      <c r="E3" s="44"/>
      <c r="F3" s="44"/>
      <c r="G3" s="44"/>
      <c r="H3" s="44"/>
      <c r="I3" s="45"/>
      <c r="J3" s="45"/>
      <c r="K3" s="45"/>
      <c r="L3" s="45"/>
      <c r="M3" s="45"/>
      <c r="N3" s="45"/>
      <c r="O3" s="45"/>
      <c r="P3" s="45"/>
      <c r="Q3" s="45"/>
      <c r="U3" s="172"/>
      <c r="W3" s="155" t="s">
        <v>1</v>
      </c>
    </row>
    <row r="4" ht="21.75" customHeight="1" spans="1:23">
      <c r="A4" s="47" t="s">
        <v>248</v>
      </c>
      <c r="B4" s="48" t="s">
        <v>175</v>
      </c>
      <c r="C4" s="47" t="s">
        <v>176</v>
      </c>
      <c r="D4" s="47" t="s">
        <v>249</v>
      </c>
      <c r="E4" s="48" t="s">
        <v>177</v>
      </c>
      <c r="F4" s="48" t="s">
        <v>178</v>
      </c>
      <c r="G4" s="48" t="s">
        <v>250</v>
      </c>
      <c r="H4" s="48" t="s">
        <v>251</v>
      </c>
      <c r="I4" s="62" t="s">
        <v>55</v>
      </c>
      <c r="J4" s="12" t="s">
        <v>252</v>
      </c>
      <c r="K4" s="13"/>
      <c r="L4" s="13"/>
      <c r="M4" s="35"/>
      <c r="N4" s="12" t="s">
        <v>183</v>
      </c>
      <c r="O4" s="13"/>
      <c r="P4" s="35"/>
      <c r="Q4" s="48" t="s">
        <v>61</v>
      </c>
      <c r="R4" s="12" t="s">
        <v>62</v>
      </c>
      <c r="S4" s="13"/>
      <c r="T4" s="13"/>
      <c r="U4" s="13"/>
      <c r="V4" s="13"/>
      <c r="W4" s="35"/>
    </row>
    <row r="5" ht="21.75" customHeight="1" spans="1:23">
      <c r="A5" s="49"/>
      <c r="B5" s="63"/>
      <c r="C5" s="49"/>
      <c r="D5" s="49"/>
      <c r="E5" s="50"/>
      <c r="F5" s="50"/>
      <c r="G5" s="50"/>
      <c r="H5" s="50"/>
      <c r="I5" s="63"/>
      <c r="J5" s="173" t="s">
        <v>58</v>
      </c>
      <c r="K5" s="174"/>
      <c r="L5" s="48" t="s">
        <v>59</v>
      </c>
      <c r="M5" s="48" t="s">
        <v>60</v>
      </c>
      <c r="N5" s="48" t="s">
        <v>58</v>
      </c>
      <c r="O5" s="48" t="s">
        <v>59</v>
      </c>
      <c r="P5" s="48" t="s">
        <v>60</v>
      </c>
      <c r="Q5" s="50"/>
      <c r="R5" s="48" t="s">
        <v>57</v>
      </c>
      <c r="S5" s="48" t="s">
        <v>64</v>
      </c>
      <c r="T5" s="48" t="s">
        <v>189</v>
      </c>
      <c r="U5" s="48" t="s">
        <v>66</v>
      </c>
      <c r="V5" s="48" t="s">
        <v>67</v>
      </c>
      <c r="W5" s="48" t="s">
        <v>68</v>
      </c>
    </row>
    <row r="6" ht="21" customHeight="1" spans="1:23">
      <c r="A6" s="63"/>
      <c r="B6" s="63"/>
      <c r="C6" s="63"/>
      <c r="D6" s="63"/>
      <c r="E6" s="63"/>
      <c r="F6" s="63"/>
      <c r="G6" s="63"/>
      <c r="H6" s="63"/>
      <c r="I6" s="63"/>
      <c r="J6" s="175" t="s">
        <v>57</v>
      </c>
      <c r="K6" s="176"/>
      <c r="L6" s="63"/>
      <c r="M6" s="63"/>
      <c r="N6" s="63"/>
      <c r="O6" s="63"/>
      <c r="P6" s="63"/>
      <c r="Q6" s="63"/>
      <c r="R6" s="63"/>
      <c r="S6" s="63"/>
      <c r="T6" s="63"/>
      <c r="U6" s="63"/>
      <c r="V6" s="63"/>
      <c r="W6" s="63"/>
    </row>
    <row r="7" ht="39.75" customHeight="1" spans="1:23">
      <c r="A7" s="52"/>
      <c r="B7" s="54"/>
      <c r="C7" s="52"/>
      <c r="D7" s="52"/>
      <c r="E7" s="53"/>
      <c r="F7" s="53"/>
      <c r="G7" s="53"/>
      <c r="H7" s="53"/>
      <c r="I7" s="54"/>
      <c r="J7" s="17" t="s">
        <v>57</v>
      </c>
      <c r="K7" s="17" t="s">
        <v>253</v>
      </c>
      <c r="L7" s="53"/>
      <c r="M7" s="53"/>
      <c r="N7" s="53"/>
      <c r="O7" s="53"/>
      <c r="P7" s="53"/>
      <c r="Q7" s="53"/>
      <c r="R7" s="53"/>
      <c r="S7" s="53"/>
      <c r="T7" s="53"/>
      <c r="U7" s="54"/>
      <c r="V7" s="53"/>
      <c r="W7" s="53"/>
    </row>
    <row r="8" ht="15" customHeight="1" spans="1:23">
      <c r="A8" s="55">
        <v>1</v>
      </c>
      <c r="B8" s="55">
        <v>2</v>
      </c>
      <c r="C8" s="55">
        <v>3</v>
      </c>
      <c r="D8" s="55">
        <v>4</v>
      </c>
      <c r="E8" s="55">
        <v>5</v>
      </c>
      <c r="F8" s="55">
        <v>6</v>
      </c>
      <c r="G8" s="55">
        <v>7</v>
      </c>
      <c r="H8" s="55">
        <v>8</v>
      </c>
      <c r="I8" s="55">
        <v>9</v>
      </c>
      <c r="J8" s="55">
        <v>10</v>
      </c>
      <c r="K8" s="55">
        <v>11</v>
      </c>
      <c r="L8" s="70">
        <v>12</v>
      </c>
      <c r="M8" s="70">
        <v>13</v>
      </c>
      <c r="N8" s="70">
        <v>14</v>
      </c>
      <c r="O8" s="70">
        <v>15</v>
      </c>
      <c r="P8" s="70">
        <v>16</v>
      </c>
      <c r="Q8" s="70">
        <v>17</v>
      </c>
      <c r="R8" s="70">
        <v>18</v>
      </c>
      <c r="S8" s="70">
        <v>19</v>
      </c>
      <c r="T8" s="70">
        <v>20</v>
      </c>
      <c r="U8" s="55">
        <v>21</v>
      </c>
      <c r="V8" s="70">
        <v>22</v>
      </c>
      <c r="W8" s="55">
        <v>23</v>
      </c>
    </row>
    <row r="9" ht="21.75" customHeight="1" spans="1:23">
      <c r="A9" s="99" t="s">
        <v>254</v>
      </c>
      <c r="B9" s="99" t="s">
        <v>255</v>
      </c>
      <c r="C9" s="99" t="s">
        <v>256</v>
      </c>
      <c r="D9" s="99" t="s">
        <v>70</v>
      </c>
      <c r="E9" s="99" t="s">
        <v>108</v>
      </c>
      <c r="F9" s="99" t="s">
        <v>109</v>
      </c>
      <c r="G9" s="99" t="s">
        <v>257</v>
      </c>
      <c r="H9" s="99" t="s">
        <v>258</v>
      </c>
      <c r="I9" s="111">
        <v>2500</v>
      </c>
      <c r="J9" s="111">
        <v>2500</v>
      </c>
      <c r="K9" s="111">
        <v>2500</v>
      </c>
      <c r="L9" s="111"/>
      <c r="M9" s="111"/>
      <c r="N9" s="111"/>
      <c r="O9" s="111"/>
      <c r="P9" s="111"/>
      <c r="Q9" s="111"/>
      <c r="R9" s="111"/>
      <c r="S9" s="111"/>
      <c r="T9" s="111"/>
      <c r="U9" s="111"/>
      <c r="V9" s="111"/>
      <c r="W9" s="111"/>
    </row>
    <row r="10" ht="21.75" customHeight="1" spans="1:23">
      <c r="A10" s="99" t="s">
        <v>254</v>
      </c>
      <c r="B10" s="99" t="s">
        <v>255</v>
      </c>
      <c r="C10" s="99" t="s">
        <v>256</v>
      </c>
      <c r="D10" s="99" t="s">
        <v>70</v>
      </c>
      <c r="E10" s="99" t="s">
        <v>108</v>
      </c>
      <c r="F10" s="99" t="s">
        <v>109</v>
      </c>
      <c r="G10" s="99" t="s">
        <v>235</v>
      </c>
      <c r="H10" s="99" t="s">
        <v>236</v>
      </c>
      <c r="I10" s="111">
        <v>2000</v>
      </c>
      <c r="J10" s="111">
        <v>2000</v>
      </c>
      <c r="K10" s="111">
        <v>2000</v>
      </c>
      <c r="L10" s="111"/>
      <c r="M10" s="111"/>
      <c r="N10" s="111"/>
      <c r="O10" s="111"/>
      <c r="P10" s="111"/>
      <c r="Q10" s="111"/>
      <c r="R10" s="111"/>
      <c r="S10" s="111"/>
      <c r="T10" s="111"/>
      <c r="U10" s="111"/>
      <c r="V10" s="111"/>
      <c r="W10" s="111"/>
    </row>
    <row r="11" ht="21.75" customHeight="1" spans="1:23">
      <c r="A11" s="99" t="s">
        <v>254</v>
      </c>
      <c r="B11" s="99" t="s">
        <v>255</v>
      </c>
      <c r="C11" s="99" t="s">
        <v>256</v>
      </c>
      <c r="D11" s="99" t="s">
        <v>70</v>
      </c>
      <c r="E11" s="99" t="s">
        <v>108</v>
      </c>
      <c r="F11" s="99" t="s">
        <v>109</v>
      </c>
      <c r="G11" s="99" t="s">
        <v>241</v>
      </c>
      <c r="H11" s="99" t="s">
        <v>242</v>
      </c>
      <c r="I11" s="111">
        <v>4000</v>
      </c>
      <c r="J11" s="111">
        <v>4000</v>
      </c>
      <c r="K11" s="111">
        <v>4000</v>
      </c>
      <c r="L11" s="111"/>
      <c r="M11" s="111"/>
      <c r="N11" s="111"/>
      <c r="O11" s="111"/>
      <c r="P11" s="111"/>
      <c r="Q11" s="111"/>
      <c r="R11" s="111"/>
      <c r="S11" s="111"/>
      <c r="T11" s="111"/>
      <c r="U11" s="111"/>
      <c r="V11" s="111"/>
      <c r="W11" s="111"/>
    </row>
    <row r="12" ht="21.75" customHeight="1" spans="1:23">
      <c r="A12" s="99" t="s">
        <v>254</v>
      </c>
      <c r="B12" s="99" t="s">
        <v>255</v>
      </c>
      <c r="C12" s="99" t="s">
        <v>256</v>
      </c>
      <c r="D12" s="99" t="s">
        <v>70</v>
      </c>
      <c r="E12" s="99" t="s">
        <v>108</v>
      </c>
      <c r="F12" s="99" t="s">
        <v>109</v>
      </c>
      <c r="G12" s="99" t="s">
        <v>259</v>
      </c>
      <c r="H12" s="99" t="s">
        <v>260</v>
      </c>
      <c r="I12" s="111">
        <v>8000</v>
      </c>
      <c r="J12" s="111">
        <v>8000</v>
      </c>
      <c r="K12" s="111">
        <v>8000</v>
      </c>
      <c r="L12" s="111"/>
      <c r="M12" s="111"/>
      <c r="N12" s="111"/>
      <c r="O12" s="111"/>
      <c r="P12" s="111"/>
      <c r="Q12" s="111"/>
      <c r="R12" s="111"/>
      <c r="S12" s="111"/>
      <c r="T12" s="111"/>
      <c r="U12" s="111"/>
      <c r="V12" s="111"/>
      <c r="W12" s="111"/>
    </row>
    <row r="13" ht="21.75" customHeight="1" spans="1:23">
      <c r="A13" s="99" t="s">
        <v>254</v>
      </c>
      <c r="B13" s="99" t="s">
        <v>255</v>
      </c>
      <c r="C13" s="99" t="s">
        <v>256</v>
      </c>
      <c r="D13" s="99" t="s">
        <v>70</v>
      </c>
      <c r="E13" s="99" t="s">
        <v>108</v>
      </c>
      <c r="F13" s="99" t="s">
        <v>109</v>
      </c>
      <c r="G13" s="99" t="s">
        <v>261</v>
      </c>
      <c r="H13" s="99" t="s">
        <v>262</v>
      </c>
      <c r="I13" s="111">
        <v>1900</v>
      </c>
      <c r="J13" s="111">
        <v>1900</v>
      </c>
      <c r="K13" s="111">
        <v>1900</v>
      </c>
      <c r="L13" s="111"/>
      <c r="M13" s="111"/>
      <c r="N13" s="111"/>
      <c r="O13" s="111"/>
      <c r="P13" s="111"/>
      <c r="Q13" s="111"/>
      <c r="R13" s="111"/>
      <c r="S13" s="111"/>
      <c r="T13" s="111"/>
      <c r="U13" s="111"/>
      <c r="V13" s="111"/>
      <c r="W13" s="111"/>
    </row>
    <row r="14" ht="34" customHeight="1" spans="1:23">
      <c r="A14" s="99" t="s">
        <v>254</v>
      </c>
      <c r="B14" s="99" t="s">
        <v>263</v>
      </c>
      <c r="C14" s="99" t="s">
        <v>264</v>
      </c>
      <c r="D14" s="99" t="s">
        <v>70</v>
      </c>
      <c r="E14" s="99" t="s">
        <v>108</v>
      </c>
      <c r="F14" s="99" t="s">
        <v>109</v>
      </c>
      <c r="G14" s="99" t="s">
        <v>261</v>
      </c>
      <c r="H14" s="99" t="s">
        <v>262</v>
      </c>
      <c r="I14" s="111">
        <v>6400</v>
      </c>
      <c r="J14" s="111">
        <v>6400</v>
      </c>
      <c r="K14" s="111">
        <v>6400</v>
      </c>
      <c r="L14" s="111"/>
      <c r="M14" s="111"/>
      <c r="N14" s="111"/>
      <c r="O14" s="111"/>
      <c r="P14" s="111"/>
      <c r="Q14" s="111"/>
      <c r="R14" s="111"/>
      <c r="S14" s="111"/>
      <c r="T14" s="111"/>
      <c r="U14" s="111"/>
      <c r="V14" s="111"/>
      <c r="W14" s="111"/>
    </row>
    <row r="15" ht="21.75" customHeight="1" spans="1:23">
      <c r="A15" s="99" t="s">
        <v>265</v>
      </c>
      <c r="B15" s="99" t="s">
        <v>266</v>
      </c>
      <c r="C15" s="99" t="s">
        <v>267</v>
      </c>
      <c r="D15" s="99" t="s">
        <v>70</v>
      </c>
      <c r="E15" s="99" t="s">
        <v>108</v>
      </c>
      <c r="F15" s="99" t="s">
        <v>109</v>
      </c>
      <c r="G15" s="99" t="s">
        <v>259</v>
      </c>
      <c r="H15" s="99" t="s">
        <v>260</v>
      </c>
      <c r="I15" s="111">
        <v>5000</v>
      </c>
      <c r="J15" s="111">
        <v>5000</v>
      </c>
      <c r="K15" s="111">
        <v>5000</v>
      </c>
      <c r="L15" s="111"/>
      <c r="M15" s="111"/>
      <c r="N15" s="111"/>
      <c r="O15" s="111"/>
      <c r="P15" s="111"/>
      <c r="Q15" s="111"/>
      <c r="R15" s="111"/>
      <c r="S15" s="111"/>
      <c r="T15" s="111"/>
      <c r="U15" s="111"/>
      <c r="V15" s="111"/>
      <c r="W15" s="111"/>
    </row>
    <row r="16" ht="21.75" customHeight="1" spans="1:23">
      <c r="A16" s="99" t="s">
        <v>265</v>
      </c>
      <c r="B16" s="99" t="s">
        <v>266</v>
      </c>
      <c r="C16" s="99" t="s">
        <v>267</v>
      </c>
      <c r="D16" s="99" t="s">
        <v>70</v>
      </c>
      <c r="E16" s="99" t="s">
        <v>108</v>
      </c>
      <c r="F16" s="99" t="s">
        <v>109</v>
      </c>
      <c r="G16" s="99" t="s">
        <v>261</v>
      </c>
      <c r="H16" s="99" t="s">
        <v>262</v>
      </c>
      <c r="I16" s="111">
        <v>600</v>
      </c>
      <c r="J16" s="111">
        <v>600</v>
      </c>
      <c r="K16" s="111">
        <v>600</v>
      </c>
      <c r="L16" s="111"/>
      <c r="M16" s="111"/>
      <c r="N16" s="111"/>
      <c r="O16" s="111"/>
      <c r="P16" s="111"/>
      <c r="Q16" s="111"/>
      <c r="R16" s="111"/>
      <c r="S16" s="111"/>
      <c r="T16" s="111"/>
      <c r="U16" s="111"/>
      <c r="V16" s="111"/>
      <c r="W16" s="111"/>
    </row>
    <row r="17" ht="18.75" customHeight="1" spans="1:23">
      <c r="A17" s="66" t="s">
        <v>164</v>
      </c>
      <c r="B17" s="67"/>
      <c r="C17" s="67"/>
      <c r="D17" s="67"/>
      <c r="E17" s="67"/>
      <c r="F17" s="67"/>
      <c r="G17" s="67"/>
      <c r="H17" s="68"/>
      <c r="I17" s="111">
        <v>30400</v>
      </c>
      <c r="J17" s="111">
        <v>30400</v>
      </c>
      <c r="K17" s="111">
        <v>30400</v>
      </c>
      <c r="L17" s="111"/>
      <c r="M17" s="111"/>
      <c r="N17" s="111"/>
      <c r="O17" s="111"/>
      <c r="P17" s="111"/>
      <c r="Q17" s="111"/>
      <c r="R17" s="111"/>
      <c r="S17" s="111"/>
      <c r="T17" s="111"/>
      <c r="U17" s="111"/>
      <c r="V17" s="111"/>
      <c r="W17" s="111"/>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workbookViewId="0">
      <selection activeCell="C27" sqref="$A27:$XFD27"/>
    </sheetView>
  </sheetViews>
  <sheetFormatPr defaultColWidth="9.14166666666667" defaultRowHeight="12" customHeight="1"/>
  <cols>
    <col min="1" max="1" width="16.5" customWidth="1"/>
    <col min="2" max="2" width="29" customWidth="1"/>
    <col min="3" max="4" width="12.75" customWidth="1"/>
    <col min="5" max="5" width="21.875" customWidth="1"/>
    <col min="6" max="6" width="9.375" customWidth="1"/>
    <col min="7" max="7" width="25.1416666666667" customWidth="1"/>
    <col min="8" max="8" width="9.625" customWidth="1"/>
    <col min="9" max="9" width="9.75" customWidth="1"/>
    <col min="10" max="10" width="30.875" customWidth="1"/>
  </cols>
  <sheetData>
    <row r="1" ht="18" customHeight="1" spans="10:10">
      <c r="J1" s="41" t="s">
        <v>268</v>
      </c>
    </row>
    <row r="2" ht="39.75" customHeight="1" spans="1:10">
      <c r="A2" s="96" t="str">
        <f>"2026"&amp;"年部门项目支出绩效目标表"</f>
        <v>2026年部门项目支出绩效目标表</v>
      </c>
      <c r="B2" s="42"/>
      <c r="C2" s="42"/>
      <c r="D2" s="42"/>
      <c r="E2" s="42"/>
      <c r="F2" s="97"/>
      <c r="G2" s="42"/>
      <c r="H2" s="97"/>
      <c r="I2" s="97"/>
      <c r="J2" s="42"/>
    </row>
    <row r="3" ht="17.25" customHeight="1" spans="1:1">
      <c r="A3" s="43" t="str">
        <f>"单位名称："&amp;"昆明市东川区红十字会"</f>
        <v>单位名称：昆明市东川区红十字会</v>
      </c>
    </row>
    <row r="4" ht="44.25" customHeight="1" spans="1:10">
      <c r="A4" s="17" t="s">
        <v>176</v>
      </c>
      <c r="B4" s="17" t="s">
        <v>269</v>
      </c>
      <c r="C4" s="17" t="s">
        <v>270</v>
      </c>
      <c r="D4" s="17" t="s">
        <v>271</v>
      </c>
      <c r="E4" s="17" t="s">
        <v>272</v>
      </c>
      <c r="F4" s="98" t="s">
        <v>273</v>
      </c>
      <c r="G4" s="17" t="s">
        <v>274</v>
      </c>
      <c r="H4" s="98" t="s">
        <v>275</v>
      </c>
      <c r="I4" s="98" t="s">
        <v>276</v>
      </c>
      <c r="J4" s="17" t="s">
        <v>277</v>
      </c>
    </row>
    <row r="5" ht="18.75" customHeight="1" spans="1:10">
      <c r="A5" s="169">
        <v>1</v>
      </c>
      <c r="B5" s="169">
        <v>2</v>
      </c>
      <c r="C5" s="169">
        <v>3</v>
      </c>
      <c r="D5" s="169">
        <v>4</v>
      </c>
      <c r="E5" s="169">
        <v>5</v>
      </c>
      <c r="F5" s="70">
        <v>6</v>
      </c>
      <c r="G5" s="169">
        <v>7</v>
      </c>
      <c r="H5" s="70">
        <v>8</v>
      </c>
      <c r="I5" s="70">
        <v>9</v>
      </c>
      <c r="J5" s="169">
        <v>10</v>
      </c>
    </row>
    <row r="6" ht="42" customHeight="1" spans="1:10">
      <c r="A6" s="18" t="s">
        <v>70</v>
      </c>
      <c r="B6" s="99"/>
      <c r="C6" s="99"/>
      <c r="D6" s="99"/>
      <c r="E6" s="33"/>
      <c r="F6" s="100"/>
      <c r="G6" s="33"/>
      <c r="H6" s="100"/>
      <c r="I6" s="100"/>
      <c r="J6" s="33"/>
    </row>
    <row r="7" ht="42" customHeight="1" spans="1:10">
      <c r="A7" s="170" t="s">
        <v>70</v>
      </c>
      <c r="B7" s="32"/>
      <c r="C7" s="32"/>
      <c r="D7" s="32"/>
      <c r="E7" s="18"/>
      <c r="F7" s="32"/>
      <c r="G7" s="18"/>
      <c r="H7" s="32"/>
      <c r="I7" s="32"/>
      <c r="J7" s="18"/>
    </row>
    <row r="8" ht="42" customHeight="1" spans="1:10">
      <c r="A8" s="171" t="s">
        <v>267</v>
      </c>
      <c r="B8" s="32" t="s">
        <v>278</v>
      </c>
      <c r="C8" s="32" t="s">
        <v>279</v>
      </c>
      <c r="D8" s="32" t="s">
        <v>280</v>
      </c>
      <c r="E8" s="18" t="s">
        <v>281</v>
      </c>
      <c r="F8" s="32" t="s">
        <v>282</v>
      </c>
      <c r="G8" s="18" t="s">
        <v>86</v>
      </c>
      <c r="H8" s="32" t="s">
        <v>283</v>
      </c>
      <c r="I8" s="32" t="s">
        <v>284</v>
      </c>
      <c r="J8" s="18" t="s">
        <v>285</v>
      </c>
    </row>
    <row r="9" ht="42" customHeight="1" spans="1:10">
      <c r="A9" s="171" t="s">
        <v>267</v>
      </c>
      <c r="B9" s="32" t="s">
        <v>278</v>
      </c>
      <c r="C9" s="32" t="s">
        <v>279</v>
      </c>
      <c r="D9" s="32" t="s">
        <v>280</v>
      </c>
      <c r="E9" s="18" t="s">
        <v>286</v>
      </c>
      <c r="F9" s="32" t="s">
        <v>287</v>
      </c>
      <c r="G9" s="18" t="s">
        <v>288</v>
      </c>
      <c r="H9" s="32" t="s">
        <v>289</v>
      </c>
      <c r="I9" s="32" t="s">
        <v>284</v>
      </c>
      <c r="J9" s="18" t="s">
        <v>290</v>
      </c>
    </row>
    <row r="10" ht="56" customHeight="1" spans="1:10">
      <c r="A10" s="171" t="s">
        <v>267</v>
      </c>
      <c r="B10" s="32" t="s">
        <v>278</v>
      </c>
      <c r="C10" s="32" t="s">
        <v>279</v>
      </c>
      <c r="D10" s="32" t="s">
        <v>291</v>
      </c>
      <c r="E10" s="18" t="s">
        <v>292</v>
      </c>
      <c r="F10" s="32" t="s">
        <v>282</v>
      </c>
      <c r="G10" s="18" t="s">
        <v>293</v>
      </c>
      <c r="H10" s="32" t="s">
        <v>294</v>
      </c>
      <c r="I10" s="32" t="s">
        <v>284</v>
      </c>
      <c r="J10" s="18" t="s">
        <v>295</v>
      </c>
    </row>
    <row r="11" ht="42" customHeight="1" spans="1:10">
      <c r="A11" s="171" t="s">
        <v>267</v>
      </c>
      <c r="B11" s="32" t="s">
        <v>278</v>
      </c>
      <c r="C11" s="32" t="s">
        <v>279</v>
      </c>
      <c r="D11" s="32" t="s">
        <v>291</v>
      </c>
      <c r="E11" s="18" t="s">
        <v>296</v>
      </c>
      <c r="F11" s="32" t="s">
        <v>287</v>
      </c>
      <c r="G11" s="18" t="s">
        <v>297</v>
      </c>
      <c r="H11" s="32" t="s">
        <v>294</v>
      </c>
      <c r="I11" s="32" t="s">
        <v>284</v>
      </c>
      <c r="J11" s="18" t="s">
        <v>298</v>
      </c>
    </row>
    <row r="12" ht="42" customHeight="1" spans="1:10">
      <c r="A12" s="171" t="s">
        <v>267</v>
      </c>
      <c r="B12" s="32" t="s">
        <v>278</v>
      </c>
      <c r="C12" s="32" t="s">
        <v>279</v>
      </c>
      <c r="D12" s="32" t="s">
        <v>299</v>
      </c>
      <c r="E12" s="18" t="s">
        <v>300</v>
      </c>
      <c r="F12" s="32" t="s">
        <v>282</v>
      </c>
      <c r="G12" s="18" t="s">
        <v>301</v>
      </c>
      <c r="H12" s="32" t="s">
        <v>302</v>
      </c>
      <c r="I12" s="32" t="s">
        <v>303</v>
      </c>
      <c r="J12" s="18" t="s">
        <v>304</v>
      </c>
    </row>
    <row r="13" ht="42" customHeight="1" spans="1:10">
      <c r="A13" s="171" t="s">
        <v>267</v>
      </c>
      <c r="B13" s="32" t="s">
        <v>278</v>
      </c>
      <c r="C13" s="32" t="s">
        <v>305</v>
      </c>
      <c r="D13" s="32" t="s">
        <v>306</v>
      </c>
      <c r="E13" s="18" t="s">
        <v>307</v>
      </c>
      <c r="F13" s="32" t="s">
        <v>282</v>
      </c>
      <c r="G13" s="18" t="s">
        <v>308</v>
      </c>
      <c r="H13" s="32" t="s">
        <v>294</v>
      </c>
      <c r="I13" s="32" t="s">
        <v>303</v>
      </c>
      <c r="J13" s="18" t="s">
        <v>309</v>
      </c>
    </row>
    <row r="14" ht="42" customHeight="1" spans="1:10">
      <c r="A14" s="171" t="s">
        <v>267</v>
      </c>
      <c r="B14" s="32" t="s">
        <v>278</v>
      </c>
      <c r="C14" s="32" t="s">
        <v>305</v>
      </c>
      <c r="D14" s="32" t="s">
        <v>306</v>
      </c>
      <c r="E14" s="18" t="s">
        <v>310</v>
      </c>
      <c r="F14" s="32" t="s">
        <v>282</v>
      </c>
      <c r="G14" s="18" t="s">
        <v>311</v>
      </c>
      <c r="H14" s="32" t="s">
        <v>294</v>
      </c>
      <c r="I14" s="32" t="s">
        <v>303</v>
      </c>
      <c r="J14" s="18" t="s">
        <v>312</v>
      </c>
    </row>
    <row r="15" ht="42" customHeight="1" spans="1:10">
      <c r="A15" s="171" t="s">
        <v>267</v>
      </c>
      <c r="B15" s="32" t="s">
        <v>278</v>
      </c>
      <c r="C15" s="32" t="s">
        <v>305</v>
      </c>
      <c r="D15" s="32" t="s">
        <v>313</v>
      </c>
      <c r="E15" s="18" t="s">
        <v>314</v>
      </c>
      <c r="F15" s="32" t="s">
        <v>282</v>
      </c>
      <c r="G15" s="18" t="s">
        <v>315</v>
      </c>
      <c r="H15" s="32" t="s">
        <v>316</v>
      </c>
      <c r="I15" s="32" t="s">
        <v>303</v>
      </c>
      <c r="J15" s="18" t="s">
        <v>317</v>
      </c>
    </row>
    <row r="16" ht="60" customHeight="1" spans="1:10">
      <c r="A16" s="171" t="s">
        <v>267</v>
      </c>
      <c r="B16" s="32" t="s">
        <v>278</v>
      </c>
      <c r="C16" s="32" t="s">
        <v>318</v>
      </c>
      <c r="D16" s="32" t="s">
        <v>319</v>
      </c>
      <c r="E16" s="18" t="s">
        <v>320</v>
      </c>
      <c r="F16" s="32" t="s">
        <v>287</v>
      </c>
      <c r="G16" s="18" t="s">
        <v>321</v>
      </c>
      <c r="H16" s="32" t="s">
        <v>294</v>
      </c>
      <c r="I16" s="32" t="s">
        <v>303</v>
      </c>
      <c r="J16" s="18" t="s">
        <v>322</v>
      </c>
    </row>
    <row r="17" ht="42" customHeight="1" spans="1:10">
      <c r="A17" s="171" t="s">
        <v>256</v>
      </c>
      <c r="B17" s="32" t="s">
        <v>323</v>
      </c>
      <c r="C17" s="32" t="s">
        <v>279</v>
      </c>
      <c r="D17" s="32" t="s">
        <v>280</v>
      </c>
      <c r="E17" s="18" t="s">
        <v>281</v>
      </c>
      <c r="F17" s="32" t="s">
        <v>287</v>
      </c>
      <c r="G17" s="18" t="s">
        <v>324</v>
      </c>
      <c r="H17" s="32" t="s">
        <v>325</v>
      </c>
      <c r="I17" s="32" t="s">
        <v>284</v>
      </c>
      <c r="J17" s="18" t="s">
        <v>326</v>
      </c>
    </row>
    <row r="18" ht="42" customHeight="1" spans="1:10">
      <c r="A18" s="171" t="s">
        <v>256</v>
      </c>
      <c r="B18" s="32" t="s">
        <v>323</v>
      </c>
      <c r="C18" s="32" t="s">
        <v>279</v>
      </c>
      <c r="D18" s="32" t="s">
        <v>280</v>
      </c>
      <c r="E18" s="18" t="s">
        <v>286</v>
      </c>
      <c r="F18" s="32" t="s">
        <v>287</v>
      </c>
      <c r="G18" s="18" t="s">
        <v>327</v>
      </c>
      <c r="H18" s="32" t="s">
        <v>289</v>
      </c>
      <c r="I18" s="32" t="s">
        <v>284</v>
      </c>
      <c r="J18" s="18" t="s">
        <v>328</v>
      </c>
    </row>
    <row r="19" ht="42" customHeight="1" spans="1:10">
      <c r="A19" s="171" t="s">
        <v>256</v>
      </c>
      <c r="B19" s="32" t="s">
        <v>323</v>
      </c>
      <c r="C19" s="32" t="s">
        <v>279</v>
      </c>
      <c r="D19" s="32" t="s">
        <v>291</v>
      </c>
      <c r="E19" s="18" t="s">
        <v>329</v>
      </c>
      <c r="F19" s="32" t="s">
        <v>287</v>
      </c>
      <c r="G19" s="18" t="s">
        <v>297</v>
      </c>
      <c r="H19" s="32" t="s">
        <v>294</v>
      </c>
      <c r="I19" s="32" t="s">
        <v>284</v>
      </c>
      <c r="J19" s="18" t="s">
        <v>330</v>
      </c>
    </row>
    <row r="20" ht="76" customHeight="1" spans="1:10">
      <c r="A20" s="171" t="s">
        <v>256</v>
      </c>
      <c r="B20" s="32" t="s">
        <v>323</v>
      </c>
      <c r="C20" s="32" t="s">
        <v>279</v>
      </c>
      <c r="D20" s="32" t="s">
        <v>291</v>
      </c>
      <c r="E20" s="18" t="s">
        <v>292</v>
      </c>
      <c r="F20" s="32" t="s">
        <v>282</v>
      </c>
      <c r="G20" s="18" t="s">
        <v>293</v>
      </c>
      <c r="H20" s="32" t="s">
        <v>294</v>
      </c>
      <c r="I20" s="32" t="s">
        <v>284</v>
      </c>
      <c r="J20" s="18" t="s">
        <v>331</v>
      </c>
    </row>
    <row r="21" ht="42" customHeight="1" spans="1:10">
      <c r="A21" s="171" t="s">
        <v>256</v>
      </c>
      <c r="B21" s="32" t="s">
        <v>323</v>
      </c>
      <c r="C21" s="32" t="s">
        <v>279</v>
      </c>
      <c r="D21" s="32" t="s">
        <v>291</v>
      </c>
      <c r="E21" s="18" t="s">
        <v>296</v>
      </c>
      <c r="F21" s="32" t="s">
        <v>287</v>
      </c>
      <c r="G21" s="18" t="s">
        <v>297</v>
      </c>
      <c r="H21" s="32" t="s">
        <v>294</v>
      </c>
      <c r="I21" s="32" t="s">
        <v>284</v>
      </c>
      <c r="J21" s="18" t="s">
        <v>332</v>
      </c>
    </row>
    <row r="22" ht="42" customHeight="1" spans="1:10">
      <c r="A22" s="171" t="s">
        <v>256</v>
      </c>
      <c r="B22" s="32" t="s">
        <v>323</v>
      </c>
      <c r="C22" s="32" t="s">
        <v>279</v>
      </c>
      <c r="D22" s="32" t="s">
        <v>299</v>
      </c>
      <c r="E22" s="18" t="s">
        <v>333</v>
      </c>
      <c r="F22" s="32" t="s">
        <v>282</v>
      </c>
      <c r="G22" s="18" t="s">
        <v>334</v>
      </c>
      <c r="H22" s="32" t="s">
        <v>335</v>
      </c>
      <c r="I22" s="32" t="s">
        <v>284</v>
      </c>
      <c r="J22" s="18" t="s">
        <v>336</v>
      </c>
    </row>
    <row r="23" ht="42" customHeight="1" spans="1:10">
      <c r="A23" s="171" t="s">
        <v>256</v>
      </c>
      <c r="B23" s="32" t="s">
        <v>323</v>
      </c>
      <c r="C23" s="32" t="s">
        <v>305</v>
      </c>
      <c r="D23" s="32" t="s">
        <v>306</v>
      </c>
      <c r="E23" s="18" t="s">
        <v>337</v>
      </c>
      <c r="F23" s="32" t="s">
        <v>282</v>
      </c>
      <c r="G23" s="18" t="s">
        <v>308</v>
      </c>
      <c r="H23" s="32" t="s">
        <v>338</v>
      </c>
      <c r="I23" s="32" t="s">
        <v>303</v>
      </c>
      <c r="J23" s="18" t="s">
        <v>339</v>
      </c>
    </row>
    <row r="24" ht="42" customHeight="1" spans="1:10">
      <c r="A24" s="171" t="s">
        <v>256</v>
      </c>
      <c r="B24" s="32" t="s">
        <v>323</v>
      </c>
      <c r="C24" s="32" t="s">
        <v>305</v>
      </c>
      <c r="D24" s="32" t="s">
        <v>306</v>
      </c>
      <c r="E24" s="18" t="s">
        <v>340</v>
      </c>
      <c r="F24" s="32" t="s">
        <v>282</v>
      </c>
      <c r="G24" s="18" t="s">
        <v>341</v>
      </c>
      <c r="H24" s="32" t="s">
        <v>338</v>
      </c>
      <c r="I24" s="32" t="s">
        <v>303</v>
      </c>
      <c r="J24" s="18" t="s">
        <v>342</v>
      </c>
    </row>
    <row r="25" ht="42" customHeight="1" spans="1:10">
      <c r="A25" s="171" t="s">
        <v>256</v>
      </c>
      <c r="B25" s="32" t="s">
        <v>323</v>
      </c>
      <c r="C25" s="32" t="s">
        <v>305</v>
      </c>
      <c r="D25" s="32" t="s">
        <v>313</v>
      </c>
      <c r="E25" s="18" t="s">
        <v>343</v>
      </c>
      <c r="F25" s="32" t="s">
        <v>282</v>
      </c>
      <c r="G25" s="18" t="s">
        <v>308</v>
      </c>
      <c r="H25" s="32" t="s">
        <v>338</v>
      </c>
      <c r="I25" s="32" t="s">
        <v>303</v>
      </c>
      <c r="J25" s="18" t="s">
        <v>344</v>
      </c>
    </row>
    <row r="26" ht="61" customHeight="1" spans="1:10">
      <c r="A26" s="171" t="s">
        <v>256</v>
      </c>
      <c r="B26" s="32" t="s">
        <v>323</v>
      </c>
      <c r="C26" s="32" t="s">
        <v>318</v>
      </c>
      <c r="D26" s="32" t="s">
        <v>319</v>
      </c>
      <c r="E26" s="18" t="s">
        <v>320</v>
      </c>
      <c r="F26" s="32" t="s">
        <v>287</v>
      </c>
      <c r="G26" s="18" t="s">
        <v>321</v>
      </c>
      <c r="H26" s="32" t="s">
        <v>294</v>
      </c>
      <c r="I26" s="32" t="s">
        <v>303</v>
      </c>
      <c r="J26" s="18" t="s">
        <v>322</v>
      </c>
    </row>
    <row r="27" ht="64" customHeight="1" spans="1:10">
      <c r="A27" s="171" t="s">
        <v>264</v>
      </c>
      <c r="B27" s="32" t="s">
        <v>345</v>
      </c>
      <c r="C27" s="32" t="s">
        <v>279</v>
      </c>
      <c r="D27" s="32" t="s">
        <v>280</v>
      </c>
      <c r="E27" s="18" t="s">
        <v>346</v>
      </c>
      <c r="F27" s="32" t="s">
        <v>282</v>
      </c>
      <c r="G27" s="18" t="s">
        <v>347</v>
      </c>
      <c r="H27" s="32" t="s">
        <v>348</v>
      </c>
      <c r="I27" s="32" t="s">
        <v>284</v>
      </c>
      <c r="J27" s="18" t="s">
        <v>349</v>
      </c>
    </row>
    <row r="28" ht="42" customHeight="1" spans="1:10">
      <c r="A28" s="171" t="s">
        <v>264</v>
      </c>
      <c r="B28" s="32" t="s">
        <v>345</v>
      </c>
      <c r="C28" s="32" t="s">
        <v>279</v>
      </c>
      <c r="D28" s="32" t="s">
        <v>291</v>
      </c>
      <c r="E28" s="18" t="s">
        <v>350</v>
      </c>
      <c r="F28" s="32" t="s">
        <v>282</v>
      </c>
      <c r="G28" s="18" t="s">
        <v>293</v>
      </c>
      <c r="H28" s="32" t="s">
        <v>294</v>
      </c>
      <c r="I28" s="32" t="s">
        <v>284</v>
      </c>
      <c r="J28" s="18" t="s">
        <v>351</v>
      </c>
    </row>
    <row r="29" ht="42" customHeight="1" spans="1:10">
      <c r="A29" s="171" t="s">
        <v>264</v>
      </c>
      <c r="B29" s="32" t="s">
        <v>345</v>
      </c>
      <c r="C29" s="32" t="s">
        <v>279</v>
      </c>
      <c r="D29" s="32" t="s">
        <v>291</v>
      </c>
      <c r="E29" s="18" t="s">
        <v>352</v>
      </c>
      <c r="F29" s="32" t="s">
        <v>282</v>
      </c>
      <c r="G29" s="18" t="s">
        <v>353</v>
      </c>
      <c r="H29" s="32" t="s">
        <v>354</v>
      </c>
      <c r="I29" s="32" t="s">
        <v>284</v>
      </c>
      <c r="J29" s="18" t="s">
        <v>355</v>
      </c>
    </row>
    <row r="30" ht="42" customHeight="1" spans="1:10">
      <c r="A30" s="171" t="s">
        <v>264</v>
      </c>
      <c r="B30" s="32" t="s">
        <v>345</v>
      </c>
      <c r="C30" s="32" t="s">
        <v>279</v>
      </c>
      <c r="D30" s="32" t="s">
        <v>299</v>
      </c>
      <c r="E30" s="18" t="s">
        <v>356</v>
      </c>
      <c r="F30" s="32" t="s">
        <v>282</v>
      </c>
      <c r="G30" s="18" t="s">
        <v>293</v>
      </c>
      <c r="H30" s="32" t="s">
        <v>294</v>
      </c>
      <c r="I30" s="32" t="s">
        <v>284</v>
      </c>
      <c r="J30" s="18" t="s">
        <v>357</v>
      </c>
    </row>
    <row r="31" ht="42" customHeight="1" spans="1:10">
      <c r="A31" s="171" t="s">
        <v>264</v>
      </c>
      <c r="B31" s="32" t="s">
        <v>345</v>
      </c>
      <c r="C31" s="32" t="s">
        <v>305</v>
      </c>
      <c r="D31" s="32" t="s">
        <v>306</v>
      </c>
      <c r="E31" s="18" t="s">
        <v>358</v>
      </c>
      <c r="F31" s="32" t="s">
        <v>282</v>
      </c>
      <c r="G31" s="18" t="s">
        <v>293</v>
      </c>
      <c r="H31" s="32" t="s">
        <v>294</v>
      </c>
      <c r="I31" s="32" t="s">
        <v>284</v>
      </c>
      <c r="J31" s="18" t="s">
        <v>359</v>
      </c>
    </row>
    <row r="32" ht="42" customHeight="1" spans="1:10">
      <c r="A32" s="171" t="s">
        <v>264</v>
      </c>
      <c r="B32" s="32" t="s">
        <v>345</v>
      </c>
      <c r="C32" s="32" t="s">
        <v>305</v>
      </c>
      <c r="D32" s="32" t="s">
        <v>306</v>
      </c>
      <c r="E32" s="18" t="s">
        <v>360</v>
      </c>
      <c r="F32" s="32" t="s">
        <v>287</v>
      </c>
      <c r="G32" s="18" t="s">
        <v>308</v>
      </c>
      <c r="H32" s="32" t="s">
        <v>294</v>
      </c>
      <c r="I32" s="32" t="s">
        <v>303</v>
      </c>
      <c r="J32" s="18" t="s">
        <v>361</v>
      </c>
    </row>
    <row r="33" ht="42" customHeight="1" spans="1:10">
      <c r="A33" s="171" t="s">
        <v>264</v>
      </c>
      <c r="B33" s="32" t="s">
        <v>345</v>
      </c>
      <c r="C33" s="32" t="s">
        <v>318</v>
      </c>
      <c r="D33" s="32" t="s">
        <v>319</v>
      </c>
      <c r="E33" s="18" t="s">
        <v>360</v>
      </c>
      <c r="F33" s="32" t="s">
        <v>287</v>
      </c>
      <c r="G33" s="18" t="s">
        <v>321</v>
      </c>
      <c r="H33" s="32" t="s">
        <v>294</v>
      </c>
      <c r="I33" s="32" t="s">
        <v>303</v>
      </c>
      <c r="J33" s="18" t="s">
        <v>362</v>
      </c>
    </row>
  </sheetData>
  <mergeCells count="8">
    <mergeCell ref="A2:J2"/>
    <mergeCell ref="A3:H3"/>
    <mergeCell ref="A8:A16"/>
    <mergeCell ref="A17:A26"/>
    <mergeCell ref="A27:A33"/>
    <mergeCell ref="B8:B16"/>
    <mergeCell ref="B17:B26"/>
    <mergeCell ref="B27:B3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2026-03-10T01:23:10Z</dcterms:created>
  <dcterms:modified xsi:type="dcterms:W3CDTF">2026-03-10T01:48:15Z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