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<sst xmlns="http://schemas.openxmlformats.org/spreadsheetml/2006/main" count="927" uniqueCount="409">
  <si>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</si>
  <si>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</si>
  <si>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</si>
  <si>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</si>
  <si>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</si>
  <si>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</si>
  <si>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</si>
  <si>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</si>
  <si>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</si>
  <si>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</si>
  <si>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</si>
  <si>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</si>
  <si>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</si>
  <si>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</si>
  <si>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</si>
  <si>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</si>
  <si>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</si>
  <si>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</si>
  <si>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</si>
  <si>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</si>
  <si>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</si>
  <si>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</si>
  <si>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</si>
  <si>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</si>
  <si>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</si>
  <si>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</si>
  <si>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</si>
  <si>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</si>
  <si>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</si>
  <si>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</si>
  <si>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</si>
  <si>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</si>
  <si>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</si>
  <si>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</si>
  <si>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</si>
  <si>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</si>
  <si>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</si>
  <si>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</si>
  <si>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</si>
  <si>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</si>
  <si>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</si>
  <si>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</si>
  <si>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</si>
  <si>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</si>
  <si>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</si>
  <si>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</si>
  <si>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</si>
  <si>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</si>
  <si>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</si>
  <si>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</si>
  <si>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</si>
  <si>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</si>
  <si>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</si>
  <si>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</si>
  <si>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</si>
  <si>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</si>
  <si>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</si>
  <si>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</si>
  <si>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</si>
  <si>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</si>
  <si>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</si>
  <si>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</si>
  <si>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</si>
  <si>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</si>
  <si>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</si>
  <si>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</si>
  <si>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</si>
  <si>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</si>
  <si>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</si>
  <si>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105032</t>
  </si>
  <si>
    <t>昆明市东川区碧谷新民小学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</si>
  <si>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</si>
  <si>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</si>
  <si>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</si>
  <si>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</si>
  <si>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</si>
  <si>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</si>
  <si>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</si>
  <si>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</si>
  <si>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</si>
  <si>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</si>
  <si>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</si>
  <si>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</si>
  <si>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</si>
  <si>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</si>
  <si>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</si>
  <si>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</si>
  <si>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</si>
  <si>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</si>
  <si>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</si>
  <si>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</si>
  <si>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</si>
  <si>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</si>
  <si>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</si>
  <si>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</si>
  <si>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</si>
  <si>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</si>
  <si>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</si>
  <si>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</si>
  <si>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</si>
  <si>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</si>
  <si>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</si>
  <si>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</si>
  <si>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</si>
  <si>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</si>
  <si>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</si>
  <si>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</si>
  <si>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</si>
  <si>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</si>
  <si>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</si>
  <si>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</si>
  <si>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</si>
  <si>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</si>
  <si>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</si>
  <si>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</si>
  <si>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</si>
  <si>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</si>
  <si>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</si>
  <si>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</si>
  <si>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</si>
  <si>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</si>
  <si>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</si>
  <si>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</si>
  <si>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</si>
  <si>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</si>
  <si>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</si>
  <si>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</si>
  <si>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</si>
  <si>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</si>
  <si>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</si>
  <si>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</si>
  <si>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</si>
  <si>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</si>
  <si>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</si>
  <si>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</si>
  <si>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</si>
  <si>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</si>
  <si>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</si>
  <si>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</si>
  <si>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</si>
  <si>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</si>
  <si>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</si>
  <si>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</si>
  <si>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</si>
  <si>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</si>
  <si>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</si>
  <si>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</si>
  <si>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</si>
  <si>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</si>
  <si>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</si>
  <si>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</si>
  <si>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</si>
  <si>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</si>
  <si>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</si>
  <si>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</si>
  <si>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</si>
  <si>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</si>
  <si>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</si>
  <si>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</si>
  <si>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</si>
  <si>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</si>
  <si>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</si>
  <si>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</si>
  <si>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</si>
  <si>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</si>
  <si>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</si>
  <si>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</si>
  <si>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</si>
  <si>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</si>
  <si>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</si>
  <si>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</si>
  <si>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</si>
  <si>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</si>
  <si>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</si>
  <si>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</si>
  <si>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</si>
  <si>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</si>
  <si>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</si>
  <si>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</si>
  <si>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</si>
  <si>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备注：昆明市东川区碧谷新民小学2026年度无一般公共预算“三公”经费支出预算支出情况，此表无数据。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</si>
  <si>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</si>
  <si>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</si>
  <si>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</si>
  <si>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</si>
  <si>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</si>
  <si>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</si>
  <si>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</si>
  <si>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</si>
  <si>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</si>
  <si>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</si>
  <si>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</si>
  <si>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</si>
  <si>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</si>
  <si>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</si>
  <si>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</si>
  <si>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</si>
  <si>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</si>
  <si>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</si>
  <si>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</si>
  <si>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</si>
  <si>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</si>
  <si>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530113231100001202468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</si>
  <si>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</si>
  <si>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</si>
  <si>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</si>
  <si>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</si>
  <si>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</si>
  <si>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</si>
  <si>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</si>
  <si>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</si>
  <si>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</si>
  <si>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530113231100001202470</t>
  </si>
  <si>
    <t>30113</t>
  </si>
  <si>
    <t>530113231100001202471</t>
  </si>
  <si>
    <t>编外聘用人员支出</t>
  </si>
  <si>
    <t>30199</t>
  </si>
  <si>
    <t>其他工资福利支出</t>
  </si>
  <si>
    <t>530113231100001202473</t>
  </si>
  <si>
    <t>工会经费</t>
  </si>
  <si>
    <t>30228</t>
  </si>
  <si>
    <t>530113231100001202488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</si>
  <si>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</si>
  <si>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</si>
  <si>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</si>
  <si>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</si>
  <si>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</si>
  <si>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</si>
  <si>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</si>
  <si>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</si>
  <si>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</si>
  <si>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530113231100001501374</t>
  </si>
  <si>
    <t>事业人员绩效奖励</t>
  </si>
  <si>
    <t>530113241100002284834</t>
  </si>
  <si>
    <t>离退休生活补助</t>
  </si>
  <si>
    <t>30305</t>
  </si>
  <si>
    <t>生活补助</t>
  </si>
  <si>
    <t>530113251100003695299</t>
  </si>
  <si>
    <t>离退休公用经费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</si>
  <si>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</si>
  <si>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</si>
  <si>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</si>
  <si>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</si>
  <si>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</si>
  <si>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</si>
  <si>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</si>
  <si>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</si>
  <si>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</si>
  <si>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</si>
  <si>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530113261100005034268</t>
  </si>
  <si>
    <t>自有资金伙食费资金</t>
  </si>
  <si>
    <t>530113261100005090301</t>
  </si>
  <si>
    <t>单位资金收支专户利息资金</t>
  </si>
  <si>
    <t>39999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</si>
  <si>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</si>
  <si>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</si>
  <si>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</si>
  <si>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</si>
  <si>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</si>
  <si>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</si>
  <si>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</si>
  <si>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</si>
  <si>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</si>
  <si>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</si>
  <si>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单位资金收支专户利息资金，上缴国库</t>
  </si>
  <si>
    <t>产出指标</t>
  </si>
  <si>
    <t>时效指标</t>
  </si>
  <si>
    <t>项目完成时间</t>
  </si>
  <si>
    <t>=</t>
  </si>
  <si>
    <t>当年完成</t>
  </si>
  <si>
    <t>%</t>
  </si>
  <si>
    <t>定性指标</t>
  </si>
  <si>
    <t>效益指标</t>
  </si>
  <si>
    <t>社会效益</t>
  </si>
  <si>
    <t>提升资金使用效率</t>
  </si>
  <si>
    <t>得到提升</t>
  </si>
  <si>
    <t>满意度指标</t>
  </si>
  <si>
    <t>服务对象满意度</t>
  </si>
  <si>
    <t>群众满意度</t>
  </si>
  <si>
    <t>&gt;=</t>
  </si>
  <si>
    <t>90</t>
  </si>
  <si>
    <t>定量指标</t>
  </si>
  <si>
    <t>学校食堂收取学生伙食费，用于食材采购支出。</t>
  </si>
  <si>
    <t>质量指标</t>
  </si>
  <si>
    <t>采购物资验收合格率</t>
  </si>
  <si>
    <t>100</t>
  </si>
  <si>
    <t>可持续影响</t>
  </si>
  <si>
    <t>保证食材质量</t>
  </si>
  <si>
    <t>长期</t>
  </si>
  <si>
    <t>长期保证食材质量</t>
  </si>
  <si>
    <t>师生满意度</t>
  </si>
  <si>
    <t>95</t>
  </si>
  <si>
    <t>师生满意度95%以上。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</si>
  <si>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</si>
  <si>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</si>
  <si>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</si>
  <si>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</si>
  <si>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备注：昆明市东川区碧谷新民小学2026年度无政府性基金预算支出预算支出情况，此表无数据。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</si>
  <si>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</si>
  <si>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</si>
  <si>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</si>
  <si>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</si>
  <si>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</si>
  <si>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</si>
  <si>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</si>
  <si>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</si>
  <si>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</si>
  <si>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</si>
  <si>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</si>
  <si>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备注：昆明市东川区碧谷新民小学2026年度无部门政府采购预算支出情况，此表无数据。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</si>
  <si>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</si>
  <si>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</si>
  <si>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</si>
  <si>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</si>
  <si>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</si>
  <si>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</si>
  <si>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</si>
  <si>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备注：昆明市东川区碧谷新民小学2026年度无政府购买服务预算支出情况，此表无数据。</t>
  </si>
  <si>
    <t>预算09-1表</t>
  </si>
  <si>
    <t>单位名称（项目）</t>
  </si>
  <si>
    <t>地区</t>
  </si>
  <si>
    <t>备注：昆明市东川区碧谷新民小学2026年度无对下转移支付预算支出情况，此表无数据。</t>
  </si>
  <si>
    <t>预算09-2表</t>
  </si>
  <si>
    <t>备注：昆明市东川区碧谷新民小学2026年度无对下转移支付绩效目标情况，此表无数据。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</si>
  <si>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</si>
  <si>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</si>
  <si>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</si>
  <si>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</si>
  <si>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</si>
  <si>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</si>
  <si>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</si>
  <si>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</si>
  <si>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备注：昆明市东川区碧谷新民小学2026年度无新增资产配置情况，此表无数据。</t>
  </si>
  <si>
    <t>预算11表</t>
  </si>
  <si>
    <t>上级补助</t>
  </si>
  <si>
    <t>备注：昆明市东川区碧谷新民小学2026年度无上级补助项目支出预算支出情况，此表无数据。</t>
  </si>
  <si>
    <t>预算12表</t>
  </si>
  <si>
    <t>项目级次</t>
  </si>
  <si>
    <t/>
  </si>
  <si>
    <t>备注：昆明市东川区碧谷新民小学2026年度无部门项目中期规划预算情况，此表无数据。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</si>
  <si>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</si>
  <si>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</si>
  <si>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</si>
  <si>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</si>
  <si>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</si>
  <si>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</si>
  <si>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</si>
  <si>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</si>
  <si>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</si>
  <si>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.保障小学义务教育工作正常开展，按质按量完成教育教学任务，保障教职工工资和福利，保障适龄儿童就近入学，认真落实营养改善补助、贫困生补助等学生资助工作，全面推进素质教育、全面推进教育均衡发展。二.在核定的人员编制内，负责校内机构设置，人员调配、聘任、考核等工作，提高学校教职工的综合素质。三.坚持管好、用好学校经费，提高办学效益。</t>
  </si>
  <si>
    <t>根据部门职责，中长期规划，各级党委，各级政府要求归纳</t>
  </si>
  <si>
    <t>部门年度目标</t>
  </si>
  <si>
    <t>圆满完成春季、秋季学期教育教学任务，并对学生进行质量检测，让社会满意、家长满意，保障教职工正常工资福利，规范使用公用经费，保障学校教育教学工作的正常进行。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</si>
  <si>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</si>
  <si>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</si>
  <si>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</si>
  <si>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</si>
  <si>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</si>
  <si>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</si>
  <si>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</si>
  <si>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</si>
  <si>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</si>
  <si>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工资福利支出</t>
  </si>
  <si>
    <t>圆满完成本年度教育教学工作任务，保障在职教职工工资、养老金、职业年金、医保、公积金等正常工资和福利待遇。</t>
  </si>
  <si>
    <t>商品和服务支出</t>
  </si>
  <si>
    <t>保障在职教职工福利费、退休人员公用经费。</t>
  </si>
  <si>
    <t>单位资金收支专户利息资金。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</si>
  <si>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</si>
  <si>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</si>
  <si>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</si>
  <si>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</si>
  <si>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</si>
  <si>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数量指标</t>
  </si>
  <si>
    <t>在职教师数</t>
  </si>
  <si>
    <t>人</t>
  </si>
  <si>
    <t>达到项目指标为满分</t>
  </si>
  <si>
    <t>2023年12月在职教师人数</t>
  </si>
  <si>
    <t>年初预算</t>
  </si>
  <si>
    <t>退休人员数</t>
  </si>
  <si>
    <t>2023年12月退休教师人数</t>
  </si>
  <si>
    <t>义务教育适龄儿童毛入学率</t>
  </si>
  <si>
    <t>适龄儿童入学情况</t>
  </si>
  <si>
    <t>义务教育法</t>
  </si>
  <si>
    <t>教学质量</t>
  </si>
  <si>
    <t>≧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</si>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</sst>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_);\(0\)"/>
    <numFmt numFmtId="182" formatCode="[$-10804]#,##0.00;\-#,##0.00;\ 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Arial"/>
      <family val="2"/>
      <charset val="0"/>
    </font>
    <font>
      <sz val="9"/>
      <color rgb="FF000000"/>
      <name val="SimSun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7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  <xf numFmtId="0" fontId="42" fillId="0" borderId="0"/>
    <xf numFmtId="0" fontId="9" fillId="0" borderId="0">
      <alignment vertical="top"/>
      <protection locked="0"/>
    </xf>
  </cellStyleXfs>
  <cellXfs count="24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6" xfId="58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58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18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82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9" fillId="0" borderId="6" xfId="58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3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3" fillId="0" borderId="1" xfId="56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12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96"/>
      <c r="B1" s="96"/>
      <c r="C1" s="96"/>
      <c r="D1" s="112" t="s">
        <v>0</v>
      </c>
    </row>
    <row r="2" ht="41.25" customHeight="1" spans="1:1">
      <c r="A2" s="91" t="str">
        <f>"2026"&amp;"年部门财务收支预算总表"</f>
        <v>2026年部门财务收支预算总表</v>
      </c>
    </row>
    <row r="3" ht="17.25" customHeight="1" spans="1:4">
      <c r="A3" s="94" t="str">
        <f>"单位名称："&amp;"昆明市东川区碧谷新民小学"</f>
        <v>单位名称：昆明市东川区碧谷新民小学</v>
      </c>
      <c r="B3" s="209"/>
      <c r="D3" s="187" t="s">
        <v>1</v>
      </c>
    </row>
    <row r="4" ht="23.25" customHeight="1" spans="1:4">
      <c r="A4" s="210" t="s">
        <v>2</v>
      </c>
      <c r="B4" s="211"/>
      <c r="C4" s="210" t="s">
        <v>3</v>
      </c>
      <c r="D4" s="211"/>
    </row>
    <row r="5" ht="24" customHeight="1" spans="1:4">
      <c r="A5" s="210" t="s">
        <v>4</v>
      </c>
      <c r="B5" s="210" t="s">
        <v>5</v>
      </c>
      <c r="C5" s="210" t="s">
        <v>6</v>
      </c>
      <c r="D5" s="210" t="s">
        <v>5</v>
      </c>
    </row>
    <row r="6" ht="17.25" customHeight="1" spans="1:4">
      <c r="A6" s="212" t="s">
        <v>7</v>
      </c>
      <c r="B6" s="126">
        <v>13924046.24</v>
      </c>
      <c r="C6" s="212" t="s">
        <v>8</v>
      </c>
      <c r="D6" s="126"/>
    </row>
    <row r="7" ht="17.25" customHeight="1" spans="1:4">
      <c r="A7" s="212" t="s">
        <v>9</v>
      </c>
      <c r="B7" s="126"/>
      <c r="C7" s="212" t="s">
        <v>10</v>
      </c>
      <c r="D7" s="126"/>
    </row>
    <row r="8" ht="17.25" customHeight="1" spans="1:4">
      <c r="A8" s="212" t="s">
        <v>11</v>
      </c>
      <c r="B8" s="126"/>
      <c r="C8" s="243" t="s">
        <v>12</v>
      </c>
      <c r="D8" s="126"/>
    </row>
    <row r="9" ht="17.25" customHeight="1" spans="1:4">
      <c r="A9" s="212" t="s">
        <v>13</v>
      </c>
      <c r="B9" s="126"/>
      <c r="C9" s="243" t="s">
        <v>14</v>
      </c>
      <c r="D9" s="126"/>
    </row>
    <row r="10" ht="17.25" customHeight="1" spans="1:4">
      <c r="A10" s="212" t="s">
        <v>15</v>
      </c>
      <c r="B10" s="126">
        <v>503000</v>
      </c>
      <c r="C10" s="243" t="s">
        <v>16</v>
      </c>
      <c r="D10" s="126">
        <v>10608043.24</v>
      </c>
    </row>
    <row r="11" ht="17.25" customHeight="1" spans="1:4">
      <c r="A11" s="212" t="s">
        <v>17</v>
      </c>
      <c r="B11" s="126"/>
      <c r="C11" s="243" t="s">
        <v>18</v>
      </c>
      <c r="D11" s="126"/>
    </row>
    <row r="12" ht="17.25" customHeight="1" spans="1:4">
      <c r="A12" s="212" t="s">
        <v>19</v>
      </c>
      <c r="B12" s="126"/>
      <c r="C12" s="82" t="s">
        <v>20</v>
      </c>
      <c r="D12" s="126"/>
    </row>
    <row r="13" ht="17.25" customHeight="1" spans="1:4">
      <c r="A13" s="212" t="s">
        <v>21</v>
      </c>
      <c r="B13" s="126"/>
      <c r="C13" s="82" t="s">
        <v>22</v>
      </c>
      <c r="D13" s="126">
        <v>1520688</v>
      </c>
    </row>
    <row r="14" ht="17.25" customHeight="1" spans="1:4">
      <c r="A14" s="212" t="s">
        <v>23</v>
      </c>
      <c r="B14" s="126"/>
      <c r="C14" s="82" t="s">
        <v>24</v>
      </c>
      <c r="D14" s="126">
        <v>1208979</v>
      </c>
    </row>
    <row r="15" ht="17.25" customHeight="1" spans="1:4">
      <c r="A15" s="212" t="s">
        <v>25</v>
      </c>
      <c r="B15" s="126">
        <v>503000</v>
      </c>
      <c r="C15" s="82" t="s">
        <v>26</v>
      </c>
      <c r="D15" s="126"/>
    </row>
    <row r="16" ht="17.25" customHeight="1" spans="1:4">
      <c r="A16" s="26"/>
      <c r="B16" s="126"/>
      <c r="C16" s="82" t="s">
        <v>27</v>
      </c>
      <c r="D16" s="126"/>
    </row>
    <row r="17" ht="17.25" customHeight="1" spans="1:4">
      <c r="A17" s="213"/>
      <c r="B17" s="126"/>
      <c r="C17" s="82" t="s">
        <v>28</v>
      </c>
      <c r="D17" s="126"/>
    </row>
    <row r="18" ht="17.25" customHeight="1" spans="1:4">
      <c r="A18" s="213"/>
      <c r="B18" s="126"/>
      <c r="C18" s="82" t="s">
        <v>29</v>
      </c>
      <c r="D18" s="126"/>
    </row>
    <row r="19" ht="17.25" customHeight="1" spans="1:4">
      <c r="A19" s="213"/>
      <c r="B19" s="126"/>
      <c r="C19" s="82" t="s">
        <v>30</v>
      </c>
      <c r="D19" s="126"/>
    </row>
    <row r="20" ht="17.25" customHeight="1" spans="1:4">
      <c r="A20" s="213"/>
      <c r="B20" s="126"/>
      <c r="C20" s="82" t="s">
        <v>31</v>
      </c>
      <c r="D20" s="126"/>
    </row>
    <row r="21" ht="17.25" customHeight="1" spans="1:4">
      <c r="A21" s="213"/>
      <c r="B21" s="126"/>
      <c r="C21" s="82" t="s">
        <v>32</v>
      </c>
      <c r="D21" s="126">
        <v>3000</v>
      </c>
    </row>
    <row r="22" ht="17.25" customHeight="1" spans="1:4">
      <c r="A22" s="213"/>
      <c r="B22" s="126"/>
      <c r="C22" s="82" t="s">
        <v>33</v>
      </c>
      <c r="D22" s="126"/>
    </row>
    <row r="23" ht="17.25" customHeight="1" spans="1:4">
      <c r="A23" s="213"/>
      <c r="B23" s="126"/>
      <c r="C23" s="82" t="s">
        <v>34</v>
      </c>
      <c r="D23" s="126"/>
    </row>
    <row r="24" ht="17.25" customHeight="1" spans="1:4">
      <c r="A24" s="213"/>
      <c r="B24" s="126"/>
      <c r="C24" s="82" t="s">
        <v>35</v>
      </c>
      <c r="D24" s="126">
        <v>1086336</v>
      </c>
    </row>
    <row r="25" ht="17.25" customHeight="1" spans="1:4">
      <c r="A25" s="213"/>
      <c r="B25" s="126"/>
      <c r="C25" s="82" t="s">
        <v>36</v>
      </c>
      <c r="D25" s="126"/>
    </row>
    <row r="26" ht="17.25" customHeight="1" spans="1:4">
      <c r="A26" s="213"/>
      <c r="B26" s="126"/>
      <c r="C26" s="26" t="s">
        <v>37</v>
      </c>
      <c r="D26" s="126"/>
    </row>
    <row r="27" ht="17.25" customHeight="1" spans="1:4">
      <c r="A27" s="213"/>
      <c r="B27" s="126"/>
      <c r="C27" s="82" t="s">
        <v>38</v>
      </c>
      <c r="D27" s="126"/>
    </row>
    <row r="28" ht="16.5" customHeight="1" spans="1:4">
      <c r="A28" s="213"/>
      <c r="B28" s="126"/>
      <c r="C28" s="82" t="s">
        <v>39</v>
      </c>
      <c r="D28" s="126"/>
    </row>
    <row r="29" ht="16.5" customHeight="1" spans="1:4">
      <c r="A29" s="213"/>
      <c r="B29" s="126"/>
      <c r="C29" s="26" t="s">
        <v>40</v>
      </c>
      <c r="D29" s="126"/>
    </row>
    <row r="30" ht="17.25" customHeight="1" spans="1:4">
      <c r="A30" s="213"/>
      <c r="B30" s="126"/>
      <c r="C30" s="26" t="s">
        <v>41</v>
      </c>
      <c r="D30" s="126"/>
    </row>
    <row r="31" ht="17.25" customHeight="1" spans="1:4">
      <c r="A31" s="213"/>
      <c r="B31" s="126"/>
      <c r="C31" s="82" t="s">
        <v>42</v>
      </c>
      <c r="D31" s="126"/>
    </row>
    <row r="32" ht="16.5" customHeight="1" spans="1:4">
      <c r="A32" s="213" t="s">
        <v>43</v>
      </c>
      <c r="B32" s="126">
        <v>14427046.24</v>
      </c>
      <c r="C32" s="213" t="s">
        <v>44</v>
      </c>
      <c r="D32" s="126">
        <v>14427046.24</v>
      </c>
    </row>
    <row r="33" ht="16.5" customHeight="1" spans="1:4">
      <c r="A33" s="26" t="s">
        <v>45</v>
      </c>
      <c r="B33" s="126"/>
      <c r="C33" s="26" t="s">
        <v>46</v>
      </c>
      <c r="D33" s="126"/>
    </row>
    <row r="34" ht="16.5" customHeight="1" spans="1:4">
      <c r="A34" s="82" t="s">
        <v>47</v>
      </c>
      <c r="B34" s="126"/>
      <c r="C34" s="82" t="s">
        <v>47</v>
      </c>
      <c r="D34" s="126"/>
    </row>
    <row r="35" ht="16.5" customHeight="1" spans="1:4">
      <c r="A35" s="82" t="s">
        <v>48</v>
      </c>
      <c r="B35" s="126"/>
      <c r="C35" s="82" t="s">
        <v>49</v>
      </c>
      <c r="D35" s="126"/>
    </row>
    <row r="36" ht="16.5" customHeight="1" spans="1:4">
      <c r="A36" s="214" t="s">
        <v>50</v>
      </c>
      <c r="B36" s="126">
        <v>14427046.24</v>
      </c>
      <c r="C36" s="214" t="s">
        <v>51</v>
      </c>
      <c r="D36" s="126">
        <v>14427046.24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3" sqref="C1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67">
        <v>1</v>
      </c>
      <c r="B1" s="168">
        <v>0</v>
      </c>
      <c r="C1" s="167">
        <v>1</v>
      </c>
      <c r="D1" s="169"/>
      <c r="E1" s="169"/>
      <c r="F1" s="166" t="s">
        <v>293</v>
      </c>
    </row>
    <row r="2" ht="42" customHeight="1" spans="1:6">
      <c r="A2" s="170" t="str">
        <f>"2026"&amp;"年部门政府性基金预算支出预算表"</f>
        <v>2026年部门政府性基金预算支出预算表</v>
      </c>
      <c r="B2" s="170" t="s">
        <v>294</v>
      </c>
      <c r="C2" s="171"/>
      <c r="D2" s="172"/>
      <c r="E2" s="172"/>
      <c r="F2" s="172"/>
    </row>
    <row r="3" ht="13.5" customHeight="1" spans="1:6">
      <c r="A3" s="60" t="str">
        <f>"单位名称："&amp;"昆明市东川区碧谷新民小学"</f>
        <v>单位名称：昆明市东川区碧谷新民小学</v>
      </c>
      <c r="B3" s="60" t="s">
        <v>295</v>
      </c>
      <c r="C3" s="167"/>
      <c r="D3" s="169"/>
      <c r="E3" s="169"/>
      <c r="F3" s="166" t="s">
        <v>1</v>
      </c>
    </row>
    <row r="4" ht="19.5" customHeight="1" spans="1:6">
      <c r="A4" s="173" t="s">
        <v>183</v>
      </c>
      <c r="B4" s="174" t="s">
        <v>72</v>
      </c>
      <c r="C4" s="173" t="s">
        <v>73</v>
      </c>
      <c r="D4" s="12" t="s">
        <v>296</v>
      </c>
      <c r="E4" s="13"/>
      <c r="F4" s="49"/>
    </row>
    <row r="5" ht="18.75" customHeight="1" spans="1:6">
      <c r="A5" s="175"/>
      <c r="B5" s="176"/>
      <c r="C5" s="175"/>
      <c r="D5" s="68" t="s">
        <v>55</v>
      </c>
      <c r="E5" s="12" t="s">
        <v>75</v>
      </c>
      <c r="F5" s="68" t="s">
        <v>76</v>
      </c>
    </row>
    <row r="6" ht="18.75" customHeight="1" spans="1:6">
      <c r="A6" s="115">
        <v>1</v>
      </c>
      <c r="B6" s="177" t="s">
        <v>83</v>
      </c>
      <c r="C6" s="115">
        <v>3</v>
      </c>
      <c r="D6" s="14">
        <v>4</v>
      </c>
      <c r="E6" s="14">
        <v>5</v>
      </c>
      <c r="F6" s="14">
        <v>6</v>
      </c>
    </row>
    <row r="7" ht="21" customHeight="1" spans="1:6">
      <c r="A7" s="73"/>
      <c r="B7" s="73"/>
      <c r="C7" s="73"/>
      <c r="D7" s="126"/>
      <c r="E7" s="126"/>
      <c r="F7" s="126"/>
    </row>
    <row r="8" ht="21" customHeight="1" spans="1:6">
      <c r="A8" s="73"/>
      <c r="B8" s="73"/>
      <c r="C8" s="73"/>
      <c r="D8" s="126"/>
      <c r="E8" s="126"/>
      <c r="F8" s="126"/>
    </row>
    <row r="9" ht="18.75" customHeight="1" spans="1:6">
      <c r="A9" s="178" t="s">
        <v>172</v>
      </c>
      <c r="B9" s="178" t="s">
        <v>172</v>
      </c>
      <c r="C9" s="179" t="s">
        <v>172</v>
      </c>
      <c r="D9" s="126"/>
      <c r="E9" s="126"/>
      <c r="F9" s="126"/>
    </row>
    <row r="10" customHeight="1" spans="1:1">
      <c r="A10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5" sqref="C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129"/>
      <c r="C1" s="129"/>
      <c r="R1" s="58"/>
      <c r="S1" s="58" t="s">
        <v>298</v>
      </c>
    </row>
    <row r="2" ht="41.25" customHeight="1" spans="1:19">
      <c r="A2" s="119" t="str">
        <f>"2026"&amp;"年部门政府采购预算表"</f>
        <v>2026年部门政府采购预算表</v>
      </c>
      <c r="B2" s="114"/>
      <c r="C2" s="114"/>
      <c r="D2" s="59"/>
      <c r="E2" s="59"/>
      <c r="F2" s="59"/>
      <c r="G2" s="59"/>
      <c r="H2" s="59"/>
      <c r="I2" s="59"/>
      <c r="J2" s="59"/>
      <c r="K2" s="59"/>
      <c r="L2" s="59"/>
      <c r="M2" s="114"/>
      <c r="N2" s="59"/>
      <c r="O2" s="59"/>
      <c r="P2" s="114"/>
      <c r="Q2" s="59"/>
      <c r="R2" s="114"/>
      <c r="S2" s="114"/>
    </row>
    <row r="3" ht="18.75" customHeight="1" spans="1:19">
      <c r="A3" s="157" t="str">
        <f>"单位名称："&amp;"昆明市东川区碧谷新民小学"</f>
        <v>单位名称：昆明市东川区碧谷新民小学</v>
      </c>
      <c r="B3" s="131"/>
      <c r="C3" s="131"/>
      <c r="D3" s="62"/>
      <c r="E3" s="62"/>
      <c r="F3" s="62"/>
      <c r="G3" s="62"/>
      <c r="H3" s="62"/>
      <c r="I3" s="62"/>
      <c r="J3" s="62"/>
      <c r="K3" s="62"/>
      <c r="L3" s="62"/>
      <c r="R3" s="63"/>
      <c r="S3" s="166" t="s">
        <v>1</v>
      </c>
    </row>
    <row r="4" ht="15.75" customHeight="1" spans="1:19">
      <c r="A4" s="65" t="s">
        <v>182</v>
      </c>
      <c r="B4" s="132" t="s">
        <v>183</v>
      </c>
      <c r="C4" s="132" t="s">
        <v>299</v>
      </c>
      <c r="D4" s="133" t="s">
        <v>300</v>
      </c>
      <c r="E4" s="133" t="s">
        <v>301</v>
      </c>
      <c r="F4" s="133" t="s">
        <v>302</v>
      </c>
      <c r="G4" s="133" t="s">
        <v>303</v>
      </c>
      <c r="H4" s="133" t="s">
        <v>304</v>
      </c>
      <c r="I4" s="146" t="s">
        <v>190</v>
      </c>
      <c r="J4" s="146"/>
      <c r="K4" s="146"/>
      <c r="L4" s="146"/>
      <c r="M4" s="147"/>
      <c r="N4" s="146"/>
      <c r="O4" s="146"/>
      <c r="P4" s="154"/>
      <c r="Q4" s="146"/>
      <c r="R4" s="147"/>
      <c r="S4" s="127"/>
    </row>
    <row r="5" ht="17.25" customHeight="1" spans="1:19">
      <c r="A5" s="67"/>
      <c r="B5" s="134"/>
      <c r="C5" s="134"/>
      <c r="D5" s="135"/>
      <c r="E5" s="135"/>
      <c r="F5" s="135"/>
      <c r="G5" s="135"/>
      <c r="H5" s="135"/>
      <c r="I5" s="135" t="s">
        <v>55</v>
      </c>
      <c r="J5" s="135" t="s">
        <v>58</v>
      </c>
      <c r="K5" s="135" t="s">
        <v>305</v>
      </c>
      <c r="L5" s="135" t="s">
        <v>306</v>
      </c>
      <c r="M5" s="148" t="s">
        <v>307</v>
      </c>
      <c r="N5" s="149" t="s">
        <v>308</v>
      </c>
      <c r="O5" s="149"/>
      <c r="P5" s="155"/>
      <c r="Q5" s="149"/>
      <c r="R5" s="156"/>
      <c r="S5" s="136"/>
    </row>
    <row r="6" ht="54" customHeight="1" spans="1:19">
      <c r="A6" s="70"/>
      <c r="B6" s="136"/>
      <c r="C6" s="136"/>
      <c r="D6" s="137"/>
      <c r="E6" s="137"/>
      <c r="F6" s="137"/>
      <c r="G6" s="137"/>
      <c r="H6" s="137"/>
      <c r="I6" s="137"/>
      <c r="J6" s="137" t="s">
        <v>57</v>
      </c>
      <c r="K6" s="137"/>
      <c r="L6" s="137"/>
      <c r="M6" s="150"/>
      <c r="N6" s="137" t="s">
        <v>57</v>
      </c>
      <c r="O6" s="137" t="s">
        <v>64</v>
      </c>
      <c r="P6" s="136" t="s">
        <v>65</v>
      </c>
      <c r="Q6" s="137" t="s">
        <v>66</v>
      </c>
      <c r="R6" s="150" t="s">
        <v>67</v>
      </c>
      <c r="S6" s="136" t="s">
        <v>68</v>
      </c>
    </row>
    <row r="7" ht="18" customHeight="1" spans="1:19">
      <c r="A7" s="158">
        <v>1</v>
      </c>
      <c r="B7" s="158" t="s">
        <v>83</v>
      </c>
      <c r="C7" s="159">
        <v>3</v>
      </c>
      <c r="D7" s="159">
        <v>4</v>
      </c>
      <c r="E7" s="158">
        <v>5</v>
      </c>
      <c r="F7" s="158">
        <v>6</v>
      </c>
      <c r="G7" s="158">
        <v>7</v>
      </c>
      <c r="H7" s="158">
        <v>8</v>
      </c>
      <c r="I7" s="158">
        <v>9</v>
      </c>
      <c r="J7" s="158">
        <v>10</v>
      </c>
      <c r="K7" s="158">
        <v>11</v>
      </c>
      <c r="L7" s="158">
        <v>12</v>
      </c>
      <c r="M7" s="158">
        <v>13</v>
      </c>
      <c r="N7" s="158">
        <v>14</v>
      </c>
      <c r="O7" s="158">
        <v>15</v>
      </c>
      <c r="P7" s="158">
        <v>16</v>
      </c>
      <c r="Q7" s="158">
        <v>17</v>
      </c>
      <c r="R7" s="158">
        <v>18</v>
      </c>
      <c r="S7" s="158">
        <v>19</v>
      </c>
    </row>
    <row r="8" ht="21" customHeight="1" spans="1:19">
      <c r="A8" s="138"/>
      <c r="B8" s="139"/>
      <c r="C8" s="139"/>
      <c r="D8" s="140"/>
      <c r="E8" s="140"/>
      <c r="F8" s="140"/>
      <c r="G8" s="160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9" ht="21" customHeight="1" spans="1:19">
      <c r="A9" s="141" t="s">
        <v>172</v>
      </c>
      <c r="B9" s="142"/>
      <c r="C9" s="142"/>
      <c r="D9" s="143"/>
      <c r="E9" s="143"/>
      <c r="F9" s="143"/>
      <c r="G9" s="161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ht="21" customHeight="1" spans="1:19">
      <c r="A10" s="162" t="s">
        <v>309</v>
      </c>
      <c r="B10" s="163"/>
      <c r="C10" s="163"/>
      <c r="D10" s="162"/>
      <c r="E10" s="162"/>
      <c r="F10" s="162"/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4" sqref="B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123"/>
      <c r="B1" s="129"/>
      <c r="C1" s="129"/>
      <c r="D1" s="129"/>
      <c r="E1" s="129"/>
      <c r="F1" s="129"/>
      <c r="G1" s="129"/>
      <c r="H1" s="123"/>
      <c r="I1" s="123"/>
      <c r="J1" s="123"/>
      <c r="K1" s="123"/>
      <c r="L1" s="123"/>
      <c r="M1" s="123"/>
      <c r="N1" s="144"/>
      <c r="O1" s="123"/>
      <c r="P1" s="123"/>
      <c r="Q1" s="129"/>
      <c r="R1" s="123"/>
      <c r="S1" s="152"/>
      <c r="T1" s="152" t="s">
        <v>310</v>
      </c>
    </row>
    <row r="2" ht="41.25" customHeight="1" spans="1:20">
      <c r="A2" s="119" t="str">
        <f>"2026"&amp;"年部门政府购买服务预算表"</f>
        <v>2026年部门政府购买服务预算表</v>
      </c>
      <c r="B2" s="114"/>
      <c r="C2" s="114"/>
      <c r="D2" s="114"/>
      <c r="E2" s="114"/>
      <c r="F2" s="114"/>
      <c r="G2" s="114"/>
      <c r="H2" s="130"/>
      <c r="I2" s="130"/>
      <c r="J2" s="130"/>
      <c r="K2" s="130"/>
      <c r="L2" s="130"/>
      <c r="M2" s="130"/>
      <c r="N2" s="145"/>
      <c r="O2" s="130"/>
      <c r="P2" s="130"/>
      <c r="Q2" s="114"/>
      <c r="R2" s="130"/>
      <c r="S2" s="145"/>
      <c r="T2" s="114"/>
    </row>
    <row r="3" ht="22.5" customHeight="1" spans="1:20">
      <c r="A3" s="120" t="str">
        <f>"单位名称："&amp;"昆明市东川区碧谷新民小学"</f>
        <v>单位名称：昆明市东川区碧谷新民小学</v>
      </c>
      <c r="B3" s="131"/>
      <c r="C3" s="131"/>
      <c r="D3" s="131"/>
      <c r="E3" s="131"/>
      <c r="F3" s="131"/>
      <c r="G3" s="131"/>
      <c r="H3" s="121"/>
      <c r="I3" s="121"/>
      <c r="J3" s="121"/>
      <c r="K3" s="121"/>
      <c r="L3" s="121"/>
      <c r="M3" s="121"/>
      <c r="N3" s="144"/>
      <c r="O3" s="123"/>
      <c r="P3" s="123"/>
      <c r="Q3" s="129"/>
      <c r="R3" s="123"/>
      <c r="S3" s="153"/>
      <c r="T3" s="152" t="s">
        <v>1</v>
      </c>
    </row>
    <row r="4" ht="24" customHeight="1" spans="1:20">
      <c r="A4" s="65" t="s">
        <v>182</v>
      </c>
      <c r="B4" s="132" t="s">
        <v>183</v>
      </c>
      <c r="C4" s="132" t="s">
        <v>299</v>
      </c>
      <c r="D4" s="132" t="s">
        <v>311</v>
      </c>
      <c r="E4" s="132" t="s">
        <v>312</v>
      </c>
      <c r="F4" s="132" t="s">
        <v>313</v>
      </c>
      <c r="G4" s="132" t="s">
        <v>314</v>
      </c>
      <c r="H4" s="133" t="s">
        <v>315</v>
      </c>
      <c r="I4" s="133" t="s">
        <v>316</v>
      </c>
      <c r="J4" s="146" t="s">
        <v>190</v>
      </c>
      <c r="K4" s="146"/>
      <c r="L4" s="146"/>
      <c r="M4" s="146"/>
      <c r="N4" s="147"/>
      <c r="O4" s="146"/>
      <c r="P4" s="146"/>
      <c r="Q4" s="154"/>
      <c r="R4" s="146"/>
      <c r="S4" s="147"/>
      <c r="T4" s="127"/>
    </row>
    <row r="5" ht="24" customHeight="1" spans="1:20">
      <c r="A5" s="67"/>
      <c r="B5" s="134"/>
      <c r="C5" s="134"/>
      <c r="D5" s="134"/>
      <c r="E5" s="134"/>
      <c r="F5" s="134"/>
      <c r="G5" s="134"/>
      <c r="H5" s="135"/>
      <c r="I5" s="135"/>
      <c r="J5" s="135" t="s">
        <v>55</v>
      </c>
      <c r="K5" s="135" t="s">
        <v>58</v>
      </c>
      <c r="L5" s="135" t="s">
        <v>305</v>
      </c>
      <c r="M5" s="135" t="s">
        <v>306</v>
      </c>
      <c r="N5" s="148" t="s">
        <v>307</v>
      </c>
      <c r="O5" s="149" t="s">
        <v>308</v>
      </c>
      <c r="P5" s="149"/>
      <c r="Q5" s="155"/>
      <c r="R5" s="149"/>
      <c r="S5" s="156"/>
      <c r="T5" s="136"/>
    </row>
    <row r="6" ht="54" customHeight="1" spans="1:20">
      <c r="A6" s="70"/>
      <c r="B6" s="136"/>
      <c r="C6" s="136"/>
      <c r="D6" s="136"/>
      <c r="E6" s="136"/>
      <c r="F6" s="136"/>
      <c r="G6" s="136"/>
      <c r="H6" s="137"/>
      <c r="I6" s="137"/>
      <c r="J6" s="137"/>
      <c r="K6" s="137" t="s">
        <v>57</v>
      </c>
      <c r="L6" s="137"/>
      <c r="M6" s="137"/>
      <c r="N6" s="150"/>
      <c r="O6" s="137" t="s">
        <v>57</v>
      </c>
      <c r="P6" s="137" t="s">
        <v>64</v>
      </c>
      <c r="Q6" s="136" t="s">
        <v>65</v>
      </c>
      <c r="R6" s="137" t="s">
        <v>66</v>
      </c>
      <c r="S6" s="150" t="s">
        <v>67</v>
      </c>
      <c r="T6" s="136" t="s">
        <v>68</v>
      </c>
    </row>
    <row r="7" ht="17.25" customHeight="1" spans="1:20">
      <c r="A7" s="71">
        <v>1</v>
      </c>
      <c r="B7" s="136">
        <v>2</v>
      </c>
      <c r="C7" s="71">
        <v>3</v>
      </c>
      <c r="D7" s="71">
        <v>4</v>
      </c>
      <c r="E7" s="136">
        <v>5</v>
      </c>
      <c r="F7" s="71">
        <v>6</v>
      </c>
      <c r="G7" s="71">
        <v>7</v>
      </c>
      <c r="H7" s="136">
        <v>8</v>
      </c>
      <c r="I7" s="71">
        <v>9</v>
      </c>
      <c r="J7" s="71">
        <v>10</v>
      </c>
      <c r="K7" s="136">
        <v>11</v>
      </c>
      <c r="L7" s="71">
        <v>12</v>
      </c>
      <c r="M7" s="71">
        <v>13</v>
      </c>
      <c r="N7" s="136">
        <v>14</v>
      </c>
      <c r="O7" s="71">
        <v>15</v>
      </c>
      <c r="P7" s="71">
        <v>16</v>
      </c>
      <c r="Q7" s="136">
        <v>17</v>
      </c>
      <c r="R7" s="71">
        <v>18</v>
      </c>
      <c r="S7" s="71">
        <v>19</v>
      </c>
      <c r="T7" s="71">
        <v>20</v>
      </c>
    </row>
    <row r="8" ht="21" customHeight="1" spans="1:20">
      <c r="A8" s="138"/>
      <c r="B8" s="139"/>
      <c r="C8" s="139"/>
      <c r="D8" s="139"/>
      <c r="E8" s="139"/>
      <c r="F8" s="139"/>
      <c r="G8" s="139"/>
      <c r="H8" s="140"/>
      <c r="I8" s="140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ht="21" customHeight="1" spans="1:20">
      <c r="A9" s="141" t="s">
        <v>172</v>
      </c>
      <c r="B9" s="142"/>
      <c r="C9" s="142"/>
      <c r="D9" s="142"/>
      <c r="E9" s="142"/>
      <c r="F9" s="142"/>
      <c r="G9" s="142"/>
      <c r="H9" s="143"/>
      <c r="I9" s="151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customHeight="1" spans="1:1">
      <c r="A10" t="s">
        <v>317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B23" sqref="B23"/>
    </sheetView>
  </sheetViews>
  <sheetFormatPr defaultColWidth="9.13888888888889" defaultRowHeight="14.25" customHeight="1"/>
  <cols>
    <col min="1" max="1" width="37.712962962963" customWidth="1"/>
    <col min="2" max="13" width="20" customWidth="1"/>
  </cols>
  <sheetData>
    <row r="1" ht="17.25" customHeight="1" spans="4:13">
      <c r="D1" s="118"/>
      <c r="M1" s="58" t="s">
        <v>318</v>
      </c>
    </row>
    <row r="2" ht="41.25" customHeight="1" spans="1:13">
      <c r="A2" s="119" t="str">
        <f>"2026"&amp;"年对下转移支付预算表"</f>
        <v>2026年对下转移支付预算表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14"/>
    </row>
    <row r="3" ht="18" customHeight="1" spans="1:13">
      <c r="A3" s="120" t="str">
        <f>"单位名称："&amp;"昆明市东川区碧谷新民小学"</f>
        <v>单位名称：昆明市东川区碧谷新民小学</v>
      </c>
      <c r="B3" s="121"/>
      <c r="C3" s="121"/>
      <c r="D3" s="122"/>
      <c r="E3" s="123"/>
      <c r="F3" s="123"/>
      <c r="G3" s="123"/>
      <c r="H3" s="123"/>
      <c r="I3" s="123"/>
      <c r="M3" s="63" t="s">
        <v>1</v>
      </c>
    </row>
    <row r="4" ht="19.5" customHeight="1" spans="1:13">
      <c r="A4" s="79" t="s">
        <v>319</v>
      </c>
      <c r="B4" s="12" t="s">
        <v>190</v>
      </c>
      <c r="C4" s="13"/>
      <c r="D4" s="13"/>
      <c r="E4" s="12" t="s">
        <v>320</v>
      </c>
      <c r="F4" s="13"/>
      <c r="G4" s="13"/>
      <c r="H4" s="13"/>
      <c r="I4" s="13"/>
      <c r="J4" s="13"/>
      <c r="K4" s="13"/>
      <c r="L4" s="13"/>
      <c r="M4" s="127"/>
    </row>
    <row r="5" ht="40.5" customHeight="1" spans="1:13">
      <c r="A5" s="71"/>
      <c r="B5" s="80" t="s">
        <v>55</v>
      </c>
      <c r="C5" s="65" t="s">
        <v>58</v>
      </c>
      <c r="D5" s="124" t="s">
        <v>305</v>
      </c>
      <c r="E5" s="98"/>
      <c r="F5" s="98"/>
      <c r="G5" s="98"/>
      <c r="H5" s="98"/>
      <c r="I5" s="98"/>
      <c r="J5" s="98"/>
      <c r="K5" s="98"/>
      <c r="L5" s="98"/>
      <c r="M5" s="128"/>
    </row>
    <row r="6" ht="19.5" customHeight="1" spans="1:13">
      <c r="A6" s="72">
        <v>1</v>
      </c>
      <c r="B6" s="72">
        <v>2</v>
      </c>
      <c r="C6" s="72">
        <v>3</v>
      </c>
      <c r="D6" s="125">
        <v>4</v>
      </c>
      <c r="E6" s="86">
        <v>5</v>
      </c>
      <c r="F6" s="72">
        <v>6</v>
      </c>
      <c r="G6" s="72">
        <v>7</v>
      </c>
      <c r="H6" s="125">
        <v>8</v>
      </c>
      <c r="I6" s="72">
        <v>9</v>
      </c>
      <c r="J6" s="72">
        <v>10</v>
      </c>
      <c r="K6" s="72">
        <v>11</v>
      </c>
      <c r="L6" s="72">
        <v>13</v>
      </c>
      <c r="M6" s="86">
        <v>24</v>
      </c>
    </row>
    <row r="7" ht="19.5" customHeight="1" spans="1:13">
      <c r="A7" s="18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ht="19.5" customHeight="1" spans="1:13">
      <c r="A8" s="11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customHeight="1" spans="1:1">
      <c r="A9" t="s">
        <v>321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58" t="s">
        <v>322</v>
      </c>
    </row>
    <row r="2" ht="41.25" customHeight="1" spans="1:10">
      <c r="A2" s="113" t="str">
        <f>"2026"&amp;"年对下转移支付绩效目标表"</f>
        <v>2026年对下转移支付绩效目标表</v>
      </c>
      <c r="B2" s="59"/>
      <c r="C2" s="59"/>
      <c r="D2" s="59"/>
      <c r="E2" s="59"/>
      <c r="F2" s="114"/>
      <c r="G2" s="59"/>
      <c r="H2" s="114"/>
      <c r="I2" s="114"/>
      <c r="J2" s="59"/>
    </row>
    <row r="3" ht="17.25" customHeight="1" spans="1:1">
      <c r="A3" s="60" t="str">
        <f>"单位名称："&amp;"昆明市东川区碧谷新民小学"</f>
        <v>单位名称：昆明市东川区碧谷新民小学</v>
      </c>
    </row>
    <row r="4" ht="44.25" customHeight="1" spans="1:10">
      <c r="A4" s="17" t="s">
        <v>319</v>
      </c>
      <c r="B4" s="17" t="s">
        <v>255</v>
      </c>
      <c r="C4" s="17" t="s">
        <v>256</v>
      </c>
      <c r="D4" s="17" t="s">
        <v>257</v>
      </c>
      <c r="E4" s="17" t="s">
        <v>258</v>
      </c>
      <c r="F4" s="115" t="s">
        <v>259</v>
      </c>
      <c r="G4" s="17" t="s">
        <v>260</v>
      </c>
      <c r="H4" s="115" t="s">
        <v>261</v>
      </c>
      <c r="I4" s="115" t="s">
        <v>262</v>
      </c>
      <c r="J4" s="17" t="s">
        <v>263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15">
        <v>6</v>
      </c>
      <c r="G5" s="17">
        <v>7</v>
      </c>
      <c r="H5" s="115">
        <v>8</v>
      </c>
      <c r="I5" s="115">
        <v>9</v>
      </c>
      <c r="J5" s="17">
        <v>10</v>
      </c>
    </row>
    <row r="6" ht="42" customHeight="1" spans="1:10">
      <c r="A6" s="18"/>
      <c r="B6" s="116"/>
      <c r="C6" s="116"/>
      <c r="D6" s="116"/>
      <c r="E6" s="104"/>
      <c r="F6" s="117"/>
      <c r="G6" s="104"/>
      <c r="H6" s="117"/>
      <c r="I6" s="117"/>
      <c r="J6" s="104"/>
    </row>
    <row r="7" ht="42" customHeight="1" spans="1:10">
      <c r="A7" s="18"/>
      <c r="B7" s="73"/>
      <c r="C7" s="73"/>
      <c r="D7" s="73"/>
      <c r="E7" s="18"/>
      <c r="F7" s="73"/>
      <c r="G7" s="18"/>
      <c r="H7" s="73"/>
      <c r="I7" s="73"/>
      <c r="J7" s="18"/>
    </row>
    <row r="8" customHeight="1" spans="1:1">
      <c r="A8" t="s">
        <v>323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3" sqref="B13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88" t="s">
        <v>324</v>
      </c>
      <c r="B1" s="89"/>
      <c r="C1" s="89"/>
      <c r="D1" s="90"/>
      <c r="E1" s="90"/>
      <c r="F1" s="90"/>
      <c r="G1" s="89"/>
      <c r="H1" s="89"/>
      <c r="I1" s="90"/>
    </row>
    <row r="2" ht="41.25" customHeight="1" spans="1:9">
      <c r="A2" s="91" t="str">
        <f>"2026"&amp;"年新增资产配置预算表"</f>
        <v>2026年新增资产配置预算表</v>
      </c>
      <c r="B2" s="92"/>
      <c r="C2" s="92"/>
      <c r="D2" s="93"/>
      <c r="E2" s="93"/>
      <c r="F2" s="93"/>
      <c r="G2" s="92"/>
      <c r="H2" s="92"/>
      <c r="I2" s="93"/>
    </row>
    <row r="3" customHeight="1" spans="1:9">
      <c r="A3" s="94" t="str">
        <f>"单位名称："&amp;"昆明市东川区碧谷新民小学"</f>
        <v>单位名称：昆明市东川区碧谷新民小学</v>
      </c>
      <c r="B3" s="95"/>
      <c r="C3" s="95"/>
      <c r="D3" s="96"/>
      <c r="F3" s="93"/>
      <c r="G3" s="92"/>
      <c r="H3" s="92"/>
      <c r="I3" s="112" t="s">
        <v>1</v>
      </c>
    </row>
    <row r="4" ht="28.5" customHeight="1" spans="1:9">
      <c r="A4" s="97" t="s">
        <v>182</v>
      </c>
      <c r="B4" s="98" t="s">
        <v>183</v>
      </c>
      <c r="C4" s="99" t="s">
        <v>325</v>
      </c>
      <c r="D4" s="97" t="s">
        <v>326</v>
      </c>
      <c r="E4" s="97" t="s">
        <v>327</v>
      </c>
      <c r="F4" s="97" t="s">
        <v>328</v>
      </c>
      <c r="G4" s="98" t="s">
        <v>329</v>
      </c>
      <c r="H4" s="86"/>
      <c r="I4" s="97"/>
    </row>
    <row r="5" ht="21" customHeight="1" spans="1:9">
      <c r="A5" s="99"/>
      <c r="B5" s="100"/>
      <c r="C5" s="100"/>
      <c r="D5" s="101"/>
      <c r="E5" s="100"/>
      <c r="F5" s="100"/>
      <c r="G5" s="98" t="s">
        <v>303</v>
      </c>
      <c r="H5" s="98" t="s">
        <v>330</v>
      </c>
      <c r="I5" s="98" t="s">
        <v>331</v>
      </c>
    </row>
    <row r="6" ht="17.25" customHeight="1" spans="1:9">
      <c r="A6" s="102" t="s">
        <v>82</v>
      </c>
      <c r="B6" s="103" t="s">
        <v>83</v>
      </c>
      <c r="C6" s="102" t="s">
        <v>84</v>
      </c>
      <c r="D6" s="104" t="s">
        <v>85</v>
      </c>
      <c r="E6" s="102" t="s">
        <v>86</v>
      </c>
      <c r="F6" s="103" t="s">
        <v>87</v>
      </c>
      <c r="G6" s="105" t="s">
        <v>88</v>
      </c>
      <c r="H6" s="104" t="s">
        <v>89</v>
      </c>
      <c r="I6" s="104">
        <v>9</v>
      </c>
    </row>
    <row r="7" ht="19.5" customHeight="1" spans="1:9">
      <c r="A7" s="106"/>
      <c r="B7" s="82"/>
      <c r="C7" s="82"/>
      <c r="D7" s="18"/>
      <c r="E7" s="73"/>
      <c r="F7" s="105"/>
      <c r="G7" s="107"/>
      <c r="H7" s="108"/>
      <c r="I7" s="108"/>
    </row>
    <row r="8" ht="19.5" customHeight="1" spans="1:9">
      <c r="A8" s="25" t="s">
        <v>55</v>
      </c>
      <c r="B8" s="109"/>
      <c r="C8" s="109"/>
      <c r="D8" s="110"/>
      <c r="E8" s="111"/>
      <c r="F8" s="111"/>
      <c r="G8" s="107"/>
      <c r="H8" s="108"/>
      <c r="I8" s="108"/>
    </row>
    <row r="9" customHeight="1" spans="1:1">
      <c r="A9" t="s">
        <v>332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57"/>
      <c r="E1" s="57"/>
      <c r="F1" s="57"/>
      <c r="G1" s="57"/>
      <c r="K1" s="58" t="s">
        <v>333</v>
      </c>
    </row>
    <row r="2" ht="41.25" customHeight="1" spans="1:11">
      <c r="A2" s="59" t="str">
        <f>"2026"&amp;"年上级补助项目支出预算表"</f>
        <v>2026年上级补助项目支出预算表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3.5" customHeight="1" spans="1:11">
      <c r="A3" s="60" t="str">
        <f>"单位名称："&amp;"昆明市东川区碧谷新民小学"</f>
        <v>单位名称：昆明市东川区碧谷新民小学</v>
      </c>
      <c r="B3" s="61"/>
      <c r="C3" s="61"/>
      <c r="D3" s="61"/>
      <c r="E3" s="61"/>
      <c r="F3" s="61"/>
      <c r="G3" s="61"/>
      <c r="H3" s="62"/>
      <c r="I3" s="62"/>
      <c r="J3" s="62"/>
      <c r="K3" s="63" t="s">
        <v>1</v>
      </c>
    </row>
    <row r="4" ht="21.75" customHeight="1" spans="1:11">
      <c r="A4" s="64" t="s">
        <v>242</v>
      </c>
      <c r="B4" s="64" t="s">
        <v>185</v>
      </c>
      <c r="C4" s="64" t="s">
        <v>243</v>
      </c>
      <c r="D4" s="65" t="s">
        <v>186</v>
      </c>
      <c r="E4" s="65" t="s">
        <v>187</v>
      </c>
      <c r="F4" s="65" t="s">
        <v>244</v>
      </c>
      <c r="G4" s="65" t="s">
        <v>245</v>
      </c>
      <c r="H4" s="79" t="s">
        <v>55</v>
      </c>
      <c r="I4" s="12" t="s">
        <v>334</v>
      </c>
      <c r="J4" s="13"/>
      <c r="K4" s="49"/>
    </row>
    <row r="5" ht="21.75" customHeight="1" spans="1:11">
      <c r="A5" s="66"/>
      <c r="B5" s="66"/>
      <c r="C5" s="66"/>
      <c r="D5" s="67"/>
      <c r="E5" s="67"/>
      <c r="F5" s="67"/>
      <c r="G5" s="67"/>
      <c r="H5" s="80"/>
      <c r="I5" s="65" t="s">
        <v>58</v>
      </c>
      <c r="J5" s="65" t="s">
        <v>59</v>
      </c>
      <c r="K5" s="65" t="s">
        <v>60</v>
      </c>
    </row>
    <row r="6" ht="40.5" customHeight="1" spans="1:11">
      <c r="A6" s="69"/>
      <c r="B6" s="69"/>
      <c r="C6" s="69"/>
      <c r="D6" s="70"/>
      <c r="E6" s="70"/>
      <c r="F6" s="70"/>
      <c r="G6" s="70"/>
      <c r="H6" s="71"/>
      <c r="I6" s="70" t="s">
        <v>57</v>
      </c>
      <c r="J6" s="70"/>
      <c r="K6" s="70"/>
    </row>
    <row r="7" ht="15" customHeight="1" spans="1:1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86">
        <v>10</v>
      </c>
      <c r="K7" s="86">
        <v>11</v>
      </c>
    </row>
    <row r="8" ht="18.75" customHeight="1" spans="1:11">
      <c r="A8" s="18"/>
      <c r="B8" s="73"/>
      <c r="C8" s="18"/>
      <c r="D8" s="18"/>
      <c r="E8" s="18"/>
      <c r="F8" s="18"/>
      <c r="G8" s="18"/>
      <c r="H8" s="81"/>
      <c r="I8" s="87"/>
      <c r="J8" s="87"/>
      <c r="K8" s="81"/>
    </row>
    <row r="9" ht="18.75" customHeight="1" spans="1:11">
      <c r="A9" s="82"/>
      <c r="B9" s="73"/>
      <c r="C9" s="73"/>
      <c r="D9" s="73"/>
      <c r="E9" s="73"/>
      <c r="F9" s="73"/>
      <c r="G9" s="73"/>
      <c r="H9" s="75"/>
      <c r="I9" s="75"/>
      <c r="J9" s="75"/>
      <c r="K9" s="81"/>
    </row>
    <row r="10" ht="18.75" customHeight="1" spans="1:11">
      <c r="A10" s="83" t="s">
        <v>172</v>
      </c>
      <c r="B10" s="84"/>
      <c r="C10" s="84"/>
      <c r="D10" s="84"/>
      <c r="E10" s="84"/>
      <c r="F10" s="84"/>
      <c r="G10" s="85"/>
      <c r="H10" s="75"/>
      <c r="I10" s="75"/>
      <c r="J10" s="75"/>
      <c r="K10" s="81"/>
    </row>
    <row r="11" customHeight="1" spans="1:1">
      <c r="A11" t="s">
        <v>335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3" sqref="C13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57"/>
      <c r="G1" s="58" t="s">
        <v>336</v>
      </c>
    </row>
    <row r="2" ht="41.25" customHeight="1" spans="1:7">
      <c r="A2" s="59" t="str">
        <f>"2026"&amp;"年部门项目中期规划预算表"</f>
        <v>2026年部门项目中期规划预算表</v>
      </c>
      <c r="B2" s="59"/>
      <c r="C2" s="59"/>
      <c r="D2" s="59"/>
      <c r="E2" s="59"/>
      <c r="F2" s="59"/>
      <c r="G2" s="59"/>
    </row>
    <row r="3" ht="13.5" customHeight="1" spans="1:7">
      <c r="A3" s="60" t="str">
        <f>"单位名称："&amp;"昆明市东川区碧谷新民小学"</f>
        <v>单位名称：昆明市东川区碧谷新民小学</v>
      </c>
      <c r="B3" s="61"/>
      <c r="C3" s="61"/>
      <c r="D3" s="61"/>
      <c r="E3" s="62"/>
      <c r="F3" s="62"/>
      <c r="G3" s="63" t="s">
        <v>1</v>
      </c>
    </row>
    <row r="4" ht="21.75" customHeight="1" spans="1:7">
      <c r="A4" s="64" t="s">
        <v>243</v>
      </c>
      <c r="B4" s="64" t="s">
        <v>242</v>
      </c>
      <c r="C4" s="64" t="s">
        <v>185</v>
      </c>
      <c r="D4" s="65" t="s">
        <v>337</v>
      </c>
      <c r="E4" s="12" t="s">
        <v>58</v>
      </c>
      <c r="F4" s="13"/>
      <c r="G4" s="49"/>
    </row>
    <row r="5" ht="21.75" customHeight="1" spans="1:7">
      <c r="A5" s="66"/>
      <c r="B5" s="66"/>
      <c r="C5" s="66"/>
      <c r="D5" s="67"/>
      <c r="E5" s="68" t="str">
        <f>"2026"&amp;"年"</f>
        <v>2026年</v>
      </c>
      <c r="F5" s="65" t="str">
        <f>("2026"+1)&amp;"年"</f>
        <v>2027年</v>
      </c>
      <c r="G5" s="65" t="str">
        <f>("2026"+2)&amp;"年"</f>
        <v>2028年</v>
      </c>
    </row>
    <row r="6" ht="40.5" customHeight="1" spans="1:7">
      <c r="A6" s="69"/>
      <c r="B6" s="69"/>
      <c r="C6" s="69"/>
      <c r="D6" s="70"/>
      <c r="E6" s="71"/>
      <c r="F6" s="70" t="s">
        <v>57</v>
      </c>
      <c r="G6" s="70"/>
    </row>
    <row r="7" ht="15" customHeight="1" spans="1:7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</row>
    <row r="8" ht="17.25" customHeight="1" spans="1:7">
      <c r="A8" s="73"/>
      <c r="B8" s="74"/>
      <c r="C8" s="74"/>
      <c r="D8" s="73"/>
      <c r="E8" s="75"/>
      <c r="F8" s="75"/>
      <c r="G8" s="75"/>
    </row>
    <row r="9" ht="18.75" customHeight="1" spans="1:7">
      <c r="A9" s="73"/>
      <c r="B9" s="73"/>
      <c r="C9" s="73"/>
      <c r="D9" s="73"/>
      <c r="E9" s="75"/>
      <c r="F9" s="75"/>
      <c r="G9" s="75"/>
    </row>
    <row r="10" ht="18.75" customHeight="1" spans="1:7">
      <c r="A10" s="76" t="s">
        <v>55</v>
      </c>
      <c r="B10" s="77" t="s">
        <v>338</v>
      </c>
      <c r="C10" s="77"/>
      <c r="D10" s="78"/>
      <c r="E10" s="75"/>
      <c r="F10" s="75"/>
      <c r="G10" s="75"/>
    </row>
    <row r="11" customHeight="1" spans="1:1">
      <c r="A11" t="s">
        <v>339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abSelected="1" topLeftCell="B1" workbookViewId="0">
      <selection activeCell="A2" sqref="A2:J2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8" t="s">
        <v>340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"单位名称："&amp;"昆明市东川区碧谷新民小学"</f>
        <v>单位名称：昆明市东川区碧谷新民小学</v>
      </c>
      <c r="B3" s="3"/>
      <c r="C3" s="4"/>
      <c r="D3" s="5"/>
      <c r="E3" s="5"/>
      <c r="F3" s="5"/>
      <c r="G3" s="5"/>
      <c r="H3" s="5"/>
      <c r="I3" s="5"/>
      <c r="J3" s="244" t="s">
        <v>1</v>
      </c>
    </row>
    <row r="4" ht="30" customHeight="1" spans="1:10">
      <c r="A4" s="6" t="s">
        <v>341</v>
      </c>
      <c r="B4" s="7">
        <v>105032</v>
      </c>
      <c r="C4" s="8"/>
      <c r="D4" s="8"/>
      <c r="E4" s="9"/>
      <c r="F4" s="10" t="s">
        <v>342</v>
      </c>
      <c r="G4" s="9"/>
      <c r="H4" s="11" t="s">
        <v>70</v>
      </c>
      <c r="I4" s="8"/>
      <c r="J4" s="9"/>
    </row>
    <row r="5" ht="32.25" customHeight="1" spans="1:10">
      <c r="A5" s="12" t="s">
        <v>343</v>
      </c>
      <c r="B5" s="13"/>
      <c r="C5" s="13"/>
      <c r="D5" s="13"/>
      <c r="E5" s="13"/>
      <c r="F5" s="13"/>
      <c r="G5" s="13"/>
      <c r="H5" s="13"/>
      <c r="I5" s="49"/>
      <c r="J5" s="50" t="s">
        <v>344</v>
      </c>
    </row>
    <row r="6" ht="99.75" customHeight="1" spans="1:10">
      <c r="A6" s="14" t="s">
        <v>345</v>
      </c>
      <c r="B6" s="15" t="s">
        <v>346</v>
      </c>
      <c r="C6" s="16" t="s">
        <v>347</v>
      </c>
      <c r="D6" s="16"/>
      <c r="E6" s="16"/>
      <c r="F6" s="16"/>
      <c r="G6" s="16"/>
      <c r="H6" s="16"/>
      <c r="I6" s="16"/>
      <c r="J6" s="51" t="s">
        <v>348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349</v>
      </c>
      <c r="D7" s="16"/>
      <c r="E7" s="16"/>
      <c r="F7" s="16"/>
      <c r="G7" s="16"/>
      <c r="H7" s="16"/>
      <c r="I7" s="16"/>
      <c r="J7" s="51" t="s">
        <v>350</v>
      </c>
    </row>
    <row r="8" ht="75" customHeight="1" spans="1:10">
      <c r="A8" s="15" t="s">
        <v>351</v>
      </c>
      <c r="B8" s="17" t="str">
        <f>"预算年度（"&amp;"2026"&amp;"年）绩效目标"</f>
        <v>预算年度（2026年）绩效目标</v>
      </c>
      <c r="C8" s="18" t="s">
        <v>352</v>
      </c>
      <c r="D8" s="18"/>
      <c r="E8" s="18"/>
      <c r="F8" s="18"/>
      <c r="G8" s="18"/>
      <c r="H8" s="18"/>
      <c r="I8" s="18"/>
      <c r="J8" s="52" t="s">
        <v>353</v>
      </c>
    </row>
    <row r="9" ht="32.25" customHeight="1" spans="1:10">
      <c r="A9" s="19" t="s">
        <v>354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355</v>
      </c>
      <c r="B10" s="15"/>
      <c r="C10" s="14" t="s">
        <v>356</v>
      </c>
      <c r="D10" s="14"/>
      <c r="E10" s="14"/>
      <c r="F10" s="14" t="s">
        <v>357</v>
      </c>
      <c r="G10" s="14"/>
      <c r="H10" s="14" t="s">
        <v>358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359</v>
      </c>
      <c r="I11" s="15" t="s">
        <v>360</v>
      </c>
      <c r="J11" s="15" t="s">
        <v>361</v>
      </c>
    </row>
    <row r="12" ht="24" customHeight="1" spans="1:10">
      <c r="A12" s="20" t="s">
        <v>362</v>
      </c>
      <c r="B12" s="21"/>
      <c r="C12" s="20" t="s">
        <v>363</v>
      </c>
      <c r="D12" s="22"/>
      <c r="E12" s="22"/>
      <c r="F12" s="22"/>
      <c r="G12" s="23"/>
      <c r="H12" s="24">
        <v>13748246.24</v>
      </c>
      <c r="I12" s="24">
        <v>13748246.24</v>
      </c>
      <c r="J12" s="24"/>
    </row>
    <row r="13" ht="24" customHeight="1" spans="1:10">
      <c r="A13" s="20" t="s">
        <v>364</v>
      </c>
      <c r="B13" s="21"/>
      <c r="C13" s="20" t="s">
        <v>365</v>
      </c>
      <c r="D13" s="22"/>
      <c r="E13" s="22"/>
      <c r="F13" s="22"/>
      <c r="G13" s="23"/>
      <c r="H13" s="24">
        <v>175800</v>
      </c>
      <c r="I13" s="24">
        <v>175800</v>
      </c>
      <c r="J13" s="24"/>
    </row>
    <row r="14" ht="24" customHeight="1" spans="1:10">
      <c r="A14" s="20" t="s">
        <v>126</v>
      </c>
      <c r="B14" s="21"/>
      <c r="C14" s="20" t="s">
        <v>366</v>
      </c>
      <c r="D14" s="22"/>
      <c r="E14" s="22"/>
      <c r="F14" s="22"/>
      <c r="G14" s="23"/>
      <c r="H14" s="24">
        <v>3000</v>
      </c>
      <c r="I14" s="24">
        <v>3000</v>
      </c>
      <c r="J14" s="24"/>
    </row>
    <row r="15" ht="24" customHeight="1" spans="1:10">
      <c r="A15" s="25" t="s">
        <v>55</v>
      </c>
      <c r="B15" s="26"/>
      <c r="C15" s="26"/>
      <c r="D15" s="26"/>
      <c r="E15" s="26"/>
      <c r="F15" s="26"/>
      <c r="G15" s="27"/>
      <c r="H15" s="24">
        <v>13927046.24</v>
      </c>
      <c r="I15" s="24">
        <v>13927046.24</v>
      </c>
      <c r="J15" s="24"/>
    </row>
    <row r="16" ht="34.5" customHeight="1" spans="1:10">
      <c r="A16" s="16"/>
      <c r="B16" s="28"/>
      <c r="C16" s="16"/>
      <c r="D16" s="28"/>
      <c r="E16" s="28"/>
      <c r="F16" s="28"/>
      <c r="G16" s="28"/>
      <c r="H16" s="29"/>
      <c r="I16" s="29"/>
      <c r="J16" s="29"/>
    </row>
    <row r="17" ht="32.25" customHeight="1" spans="1:10">
      <c r="A17" s="19" t="s">
        <v>367</v>
      </c>
      <c r="B17" s="19"/>
      <c r="C17" s="19"/>
      <c r="D17" s="19"/>
      <c r="E17" s="19"/>
      <c r="F17" s="19"/>
      <c r="G17" s="19"/>
      <c r="H17" s="19"/>
      <c r="I17" s="19"/>
      <c r="J17" s="19"/>
    </row>
    <row r="18" ht="32.25" customHeight="1" spans="1:10">
      <c r="A18" s="30" t="s">
        <v>368</v>
      </c>
      <c r="B18" s="30"/>
      <c r="C18" s="30"/>
      <c r="D18" s="30"/>
      <c r="E18" s="30"/>
      <c r="F18" s="30"/>
      <c r="G18" s="30"/>
      <c r="H18" s="31" t="s">
        <v>369</v>
      </c>
      <c r="I18" s="53" t="s">
        <v>263</v>
      </c>
      <c r="J18" s="54" t="s">
        <v>370</v>
      </c>
    </row>
    <row r="19" ht="36" customHeight="1" spans="1:10">
      <c r="A19" s="32" t="s">
        <v>256</v>
      </c>
      <c r="B19" s="32" t="s">
        <v>371</v>
      </c>
      <c r="C19" s="33" t="s">
        <v>258</v>
      </c>
      <c r="D19" s="33" t="s">
        <v>259</v>
      </c>
      <c r="E19" s="33" t="s">
        <v>260</v>
      </c>
      <c r="F19" s="33" t="s">
        <v>261</v>
      </c>
      <c r="G19" s="33" t="s">
        <v>262</v>
      </c>
      <c r="H19" s="34"/>
      <c r="I19" s="34"/>
      <c r="J19" s="55"/>
    </row>
    <row r="20" ht="33" customHeight="1" spans="1:10">
      <c r="A20" s="35" t="s">
        <v>265</v>
      </c>
      <c r="B20" s="36" t="s">
        <v>372</v>
      </c>
      <c r="C20" s="36" t="s">
        <v>373</v>
      </c>
      <c r="D20" s="37" t="s">
        <v>268</v>
      </c>
      <c r="E20" s="38">
        <v>1</v>
      </c>
      <c r="F20" s="37" t="s">
        <v>374</v>
      </c>
      <c r="G20" s="37" t="s">
        <v>281</v>
      </c>
      <c r="H20" s="39" t="s">
        <v>375</v>
      </c>
      <c r="I20" s="56" t="s">
        <v>376</v>
      </c>
      <c r="J20" s="36" t="s">
        <v>377</v>
      </c>
    </row>
    <row r="21" ht="33" customHeight="1" spans="1:10">
      <c r="A21" s="40"/>
      <c r="B21" s="41"/>
      <c r="C21" s="36" t="s">
        <v>378</v>
      </c>
      <c r="D21" s="37" t="s">
        <v>268</v>
      </c>
      <c r="E21" s="42">
        <v>0</v>
      </c>
      <c r="F21" s="37" t="s">
        <v>374</v>
      </c>
      <c r="G21" s="37" t="s">
        <v>281</v>
      </c>
      <c r="H21" s="39" t="s">
        <v>375</v>
      </c>
      <c r="I21" s="56" t="s">
        <v>379</v>
      </c>
      <c r="J21" s="36" t="s">
        <v>377</v>
      </c>
    </row>
    <row r="22" ht="33" customHeight="1" spans="1:10">
      <c r="A22" s="40"/>
      <c r="B22" s="41"/>
      <c r="C22" s="36" t="s">
        <v>380</v>
      </c>
      <c r="D22" s="37" t="s">
        <v>268</v>
      </c>
      <c r="E22" s="43">
        <v>100</v>
      </c>
      <c r="F22" s="44" t="s">
        <v>270</v>
      </c>
      <c r="G22" s="37" t="s">
        <v>281</v>
      </c>
      <c r="H22" s="39" t="s">
        <v>375</v>
      </c>
      <c r="I22" s="44" t="s">
        <v>381</v>
      </c>
      <c r="J22" s="36" t="s">
        <v>382</v>
      </c>
    </row>
    <row r="23" ht="33" customHeight="1" spans="1:10">
      <c r="A23" s="40"/>
      <c r="B23" s="36" t="s">
        <v>283</v>
      </c>
      <c r="C23" s="36" t="s">
        <v>383</v>
      </c>
      <c r="D23" s="45" t="s">
        <v>384</v>
      </c>
      <c r="E23" s="43">
        <v>100</v>
      </c>
      <c r="F23" s="44" t="s">
        <v>270</v>
      </c>
      <c r="G23" s="37" t="s">
        <v>281</v>
      </c>
      <c r="H23" s="39" t="s">
        <v>375</v>
      </c>
      <c r="I23" s="36" t="s">
        <v>385</v>
      </c>
      <c r="J23" s="36" t="s">
        <v>386</v>
      </c>
    </row>
    <row r="24" ht="33" customHeight="1" spans="1:10">
      <c r="A24" s="40"/>
      <c r="B24" s="35" t="s">
        <v>387</v>
      </c>
      <c r="C24" s="36" t="s">
        <v>362</v>
      </c>
      <c r="D24" s="37" t="s">
        <v>268</v>
      </c>
      <c r="E24" s="46">
        <v>13566729.2</v>
      </c>
      <c r="F24" s="44" t="s">
        <v>388</v>
      </c>
      <c r="G24" s="37" t="s">
        <v>281</v>
      </c>
      <c r="H24" s="39" t="s">
        <v>375</v>
      </c>
      <c r="I24" s="44" t="s">
        <v>389</v>
      </c>
      <c r="J24" s="36" t="s">
        <v>377</v>
      </c>
    </row>
    <row r="25" ht="33" customHeight="1" spans="1:10">
      <c r="A25" s="47"/>
      <c r="B25" s="47"/>
      <c r="C25" s="36" t="s">
        <v>364</v>
      </c>
      <c r="D25" s="37" t="s">
        <v>268</v>
      </c>
      <c r="E25" s="46">
        <v>180600</v>
      </c>
      <c r="F25" s="44" t="s">
        <v>388</v>
      </c>
      <c r="G25" s="37" t="s">
        <v>281</v>
      </c>
      <c r="H25" s="39" t="s">
        <v>375</v>
      </c>
      <c r="I25" s="44" t="s">
        <v>389</v>
      </c>
      <c r="J25" s="36" t="s">
        <v>377</v>
      </c>
    </row>
    <row r="26" ht="33" customHeight="1" spans="1:10">
      <c r="A26" s="36" t="s">
        <v>272</v>
      </c>
      <c r="B26" s="36" t="s">
        <v>390</v>
      </c>
      <c r="C26" s="36" t="s">
        <v>391</v>
      </c>
      <c r="D26" s="37" t="s">
        <v>384</v>
      </c>
      <c r="E26" s="43">
        <v>98</v>
      </c>
      <c r="F26" s="44" t="s">
        <v>270</v>
      </c>
      <c r="G26" s="37" t="s">
        <v>281</v>
      </c>
      <c r="H26" s="39" t="s">
        <v>375</v>
      </c>
      <c r="I26" s="36" t="s">
        <v>392</v>
      </c>
      <c r="J26" s="36" t="s">
        <v>386</v>
      </c>
    </row>
    <row r="27" ht="33" customHeight="1" spans="1:10">
      <c r="A27" s="36"/>
      <c r="B27" s="36" t="s">
        <v>393</v>
      </c>
      <c r="C27" s="36" t="s">
        <v>394</v>
      </c>
      <c r="D27" s="37" t="s">
        <v>384</v>
      </c>
      <c r="E27" s="43">
        <v>100</v>
      </c>
      <c r="F27" s="44" t="s">
        <v>270</v>
      </c>
      <c r="G27" s="37" t="s">
        <v>281</v>
      </c>
      <c r="H27" s="39" t="s">
        <v>375</v>
      </c>
      <c r="I27" s="36" t="s">
        <v>395</v>
      </c>
      <c r="J27" s="36" t="s">
        <v>382</v>
      </c>
    </row>
    <row r="28" ht="33" customHeight="1" spans="1:10">
      <c r="A28" s="36"/>
      <c r="B28" s="41"/>
      <c r="C28" s="36" t="s">
        <v>396</v>
      </c>
      <c r="D28" s="37" t="s">
        <v>384</v>
      </c>
      <c r="E28" s="43">
        <v>98</v>
      </c>
      <c r="F28" s="44" t="s">
        <v>270</v>
      </c>
      <c r="G28" s="37" t="s">
        <v>281</v>
      </c>
      <c r="H28" s="39" t="s">
        <v>375</v>
      </c>
      <c r="I28" s="36" t="s">
        <v>397</v>
      </c>
      <c r="J28" s="36" t="s">
        <v>386</v>
      </c>
    </row>
    <row r="29" ht="33" customHeight="1" spans="1:10">
      <c r="A29" s="36"/>
      <c r="B29" s="41"/>
      <c r="C29" s="36" t="s">
        <v>398</v>
      </c>
      <c r="D29" s="37" t="s">
        <v>384</v>
      </c>
      <c r="E29" s="43">
        <v>98</v>
      </c>
      <c r="F29" s="44" t="s">
        <v>270</v>
      </c>
      <c r="G29" s="37" t="s">
        <v>281</v>
      </c>
      <c r="H29" s="39" t="s">
        <v>375</v>
      </c>
      <c r="I29" s="36" t="s">
        <v>399</v>
      </c>
      <c r="J29" s="36" t="s">
        <v>386</v>
      </c>
    </row>
    <row r="30" ht="33" customHeight="1" spans="1:10">
      <c r="A30" s="36"/>
      <c r="B30" s="41"/>
      <c r="C30" s="36" t="s">
        <v>400</v>
      </c>
      <c r="D30" s="37" t="s">
        <v>384</v>
      </c>
      <c r="E30" s="43">
        <v>98</v>
      </c>
      <c r="F30" s="44" t="s">
        <v>270</v>
      </c>
      <c r="G30" s="37" t="s">
        <v>281</v>
      </c>
      <c r="H30" s="39" t="s">
        <v>375</v>
      </c>
      <c r="I30" s="36" t="s">
        <v>401</v>
      </c>
      <c r="J30" s="36" t="s">
        <v>386</v>
      </c>
    </row>
    <row r="31" ht="33" customHeight="1" spans="1:10">
      <c r="A31" s="36" t="s">
        <v>276</v>
      </c>
      <c r="B31" s="36" t="s">
        <v>402</v>
      </c>
      <c r="C31" s="36" t="s">
        <v>403</v>
      </c>
      <c r="D31" s="37" t="s">
        <v>384</v>
      </c>
      <c r="E31" s="43">
        <v>98</v>
      </c>
      <c r="F31" s="44" t="s">
        <v>270</v>
      </c>
      <c r="G31" s="37" t="s">
        <v>281</v>
      </c>
      <c r="H31" s="39" t="s">
        <v>375</v>
      </c>
      <c r="I31" s="36" t="s">
        <v>404</v>
      </c>
      <c r="J31" s="36" t="s">
        <v>386</v>
      </c>
    </row>
    <row r="32" ht="33" customHeight="1" spans="1:10">
      <c r="A32" s="36"/>
      <c r="B32" s="41"/>
      <c r="C32" s="36" t="s">
        <v>405</v>
      </c>
      <c r="D32" s="37" t="s">
        <v>384</v>
      </c>
      <c r="E32" s="43">
        <v>98</v>
      </c>
      <c r="F32" s="44" t="s">
        <v>270</v>
      </c>
      <c r="G32" s="37" t="s">
        <v>281</v>
      </c>
      <c r="H32" s="39" t="s">
        <v>375</v>
      </c>
      <c r="I32" s="36" t="s">
        <v>406</v>
      </c>
      <c r="J32" s="36" t="s">
        <v>386</v>
      </c>
    </row>
    <row r="33" ht="33" customHeight="1" spans="1:10">
      <c r="A33" s="36"/>
      <c r="B33" s="41"/>
      <c r="C33" s="36" t="s">
        <v>407</v>
      </c>
      <c r="D33" s="37" t="s">
        <v>384</v>
      </c>
      <c r="E33" s="43">
        <v>98</v>
      </c>
      <c r="F33" s="44" t="s">
        <v>270</v>
      </c>
      <c r="G33" s="37" t="s">
        <v>281</v>
      </c>
      <c r="H33" s="39" t="s">
        <v>375</v>
      </c>
      <c r="I33" s="36" t="s">
        <v>408</v>
      </c>
      <c r="J33" s="36" t="s">
        <v>386</v>
      </c>
    </row>
  </sheetData>
  <mergeCells count="3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B12"/>
    <mergeCell ref="C12:G12"/>
    <mergeCell ref="A13:B13"/>
    <mergeCell ref="C13:G13"/>
    <mergeCell ref="A14:B14"/>
    <mergeCell ref="C14:G14"/>
    <mergeCell ref="A15:G15"/>
    <mergeCell ref="A16:B16"/>
    <mergeCell ref="C16:G16"/>
    <mergeCell ref="A17:J17"/>
    <mergeCell ref="A18:G18"/>
    <mergeCell ref="A6:A7"/>
    <mergeCell ref="A20:A25"/>
    <mergeCell ref="A26:A30"/>
    <mergeCell ref="A31:A33"/>
    <mergeCell ref="B20:B22"/>
    <mergeCell ref="B24:B25"/>
    <mergeCell ref="B27:B30"/>
    <mergeCell ref="B31:B33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112" t="s">
        <v>52</v>
      </c>
    </row>
    <row r="2" ht="41.25" customHeight="1" spans="1:1">
      <c r="A2" s="91" t="str">
        <f>"2026"&amp;"年部门收入预算表"</f>
        <v>2026年部门收入预算表</v>
      </c>
    </row>
    <row r="3" ht="17.25" customHeight="1" spans="1:19">
      <c r="A3" s="94" t="str">
        <f>"单位名称："&amp;"昆明市东川区碧谷新民小学"</f>
        <v>单位名称：昆明市东川区碧谷新民小学</v>
      </c>
      <c r="S3" s="96" t="s">
        <v>1</v>
      </c>
    </row>
    <row r="4" ht="21.75" customHeight="1" spans="1:19">
      <c r="A4" s="230" t="s">
        <v>53</v>
      </c>
      <c r="B4" s="231" t="s">
        <v>54</v>
      </c>
      <c r="C4" s="231" t="s">
        <v>55</v>
      </c>
      <c r="D4" s="232" t="s">
        <v>56</v>
      </c>
      <c r="E4" s="232"/>
      <c r="F4" s="232"/>
      <c r="G4" s="232"/>
      <c r="H4" s="232"/>
      <c r="I4" s="178"/>
      <c r="J4" s="232"/>
      <c r="K4" s="232"/>
      <c r="L4" s="232"/>
      <c r="M4" s="232"/>
      <c r="N4" s="238"/>
      <c r="O4" s="232" t="s">
        <v>45</v>
      </c>
      <c r="P4" s="232"/>
      <c r="Q4" s="232"/>
      <c r="R4" s="232"/>
      <c r="S4" s="238"/>
    </row>
    <row r="5" ht="27" customHeight="1" spans="1:19">
      <c r="A5" s="233"/>
      <c r="B5" s="234"/>
      <c r="C5" s="234"/>
      <c r="D5" s="234" t="s">
        <v>57</v>
      </c>
      <c r="E5" s="234" t="s">
        <v>58</v>
      </c>
      <c r="F5" s="234" t="s">
        <v>59</v>
      </c>
      <c r="G5" s="234" t="s">
        <v>60</v>
      </c>
      <c r="H5" s="234" t="s">
        <v>61</v>
      </c>
      <c r="I5" s="239" t="s">
        <v>62</v>
      </c>
      <c r="J5" s="240"/>
      <c r="K5" s="240"/>
      <c r="L5" s="240"/>
      <c r="M5" s="240"/>
      <c r="N5" s="241"/>
      <c r="O5" s="234" t="s">
        <v>57</v>
      </c>
      <c r="P5" s="234" t="s">
        <v>58</v>
      </c>
      <c r="Q5" s="234" t="s">
        <v>59</v>
      </c>
      <c r="R5" s="234" t="s">
        <v>60</v>
      </c>
      <c r="S5" s="234" t="s">
        <v>63</v>
      </c>
    </row>
    <row r="6" ht="30" customHeight="1" spans="1:19">
      <c r="A6" s="235"/>
      <c r="B6" s="151"/>
      <c r="C6" s="161"/>
      <c r="D6" s="161"/>
      <c r="E6" s="161"/>
      <c r="F6" s="161"/>
      <c r="G6" s="161"/>
      <c r="H6" s="161"/>
      <c r="I6" s="117" t="s">
        <v>57</v>
      </c>
      <c r="J6" s="241" t="s">
        <v>64</v>
      </c>
      <c r="K6" s="241" t="s">
        <v>65</v>
      </c>
      <c r="L6" s="241" t="s">
        <v>66</v>
      </c>
      <c r="M6" s="241" t="s">
        <v>67</v>
      </c>
      <c r="N6" s="241" t="s">
        <v>68</v>
      </c>
      <c r="O6" s="242"/>
      <c r="P6" s="242"/>
      <c r="Q6" s="242"/>
      <c r="R6" s="242"/>
      <c r="S6" s="161"/>
    </row>
    <row r="7" ht="15" customHeight="1" spans="1:19">
      <c r="A7" s="236">
        <v>1</v>
      </c>
      <c r="B7" s="236">
        <v>2</v>
      </c>
      <c r="C7" s="236">
        <v>3</v>
      </c>
      <c r="D7" s="236">
        <v>4</v>
      </c>
      <c r="E7" s="236">
        <v>5</v>
      </c>
      <c r="F7" s="236">
        <v>6</v>
      </c>
      <c r="G7" s="236">
        <v>7</v>
      </c>
      <c r="H7" s="236">
        <v>8</v>
      </c>
      <c r="I7" s="117">
        <v>9</v>
      </c>
      <c r="J7" s="236">
        <v>10</v>
      </c>
      <c r="K7" s="236">
        <v>11</v>
      </c>
      <c r="L7" s="236">
        <v>12</v>
      </c>
      <c r="M7" s="236">
        <v>13</v>
      </c>
      <c r="N7" s="236">
        <v>14</v>
      </c>
      <c r="O7" s="236">
        <v>15</v>
      </c>
      <c r="P7" s="236">
        <v>16</v>
      </c>
      <c r="Q7" s="236">
        <v>17</v>
      </c>
      <c r="R7" s="236">
        <v>18</v>
      </c>
      <c r="S7" s="236">
        <v>19</v>
      </c>
    </row>
    <row r="8" ht="18" customHeight="1" spans="1:19">
      <c r="A8" s="73" t="s">
        <v>69</v>
      </c>
      <c r="B8" s="73" t="s">
        <v>70</v>
      </c>
      <c r="C8" s="126">
        <v>14427046.24</v>
      </c>
      <c r="D8" s="126">
        <v>14427046.24</v>
      </c>
      <c r="E8" s="126">
        <v>13924046.24</v>
      </c>
      <c r="F8" s="126"/>
      <c r="G8" s="126"/>
      <c r="H8" s="126"/>
      <c r="I8" s="126">
        <v>503000</v>
      </c>
      <c r="J8" s="126"/>
      <c r="K8" s="126"/>
      <c r="L8" s="126"/>
      <c r="M8" s="126"/>
      <c r="N8" s="126">
        <v>503000</v>
      </c>
      <c r="O8" s="126"/>
      <c r="P8" s="126"/>
      <c r="Q8" s="126"/>
      <c r="R8" s="126"/>
      <c r="S8" s="126"/>
    </row>
    <row r="9" ht="18" customHeight="1" spans="1:19">
      <c r="A9" s="99" t="s">
        <v>55</v>
      </c>
      <c r="B9" s="237"/>
      <c r="C9" s="126">
        <v>14427046.24</v>
      </c>
      <c r="D9" s="126">
        <v>14427046.24</v>
      </c>
      <c r="E9" s="126">
        <v>13924046.24</v>
      </c>
      <c r="F9" s="126"/>
      <c r="G9" s="126"/>
      <c r="H9" s="126"/>
      <c r="I9" s="126">
        <v>503000</v>
      </c>
      <c r="J9" s="126"/>
      <c r="K9" s="126"/>
      <c r="L9" s="126"/>
      <c r="M9" s="126"/>
      <c r="N9" s="126">
        <v>503000</v>
      </c>
      <c r="O9" s="126"/>
      <c r="P9" s="126"/>
      <c r="Q9" s="126"/>
      <c r="R9" s="126"/>
      <c r="S9" s="12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96" t="s">
        <v>71</v>
      </c>
    </row>
    <row r="2" ht="41.25" customHeight="1" spans="1:1">
      <c r="A2" s="91" t="str">
        <f>"2026"&amp;"年部门支出预算表"</f>
        <v>2026年部门支出预算表</v>
      </c>
    </row>
    <row r="3" ht="17.25" customHeight="1" spans="1:15">
      <c r="A3" s="94" t="str">
        <f>"单位名称："&amp;"昆明市东川区碧谷新民小学"</f>
        <v>单位名称：昆明市东川区碧谷新民小学</v>
      </c>
      <c r="O3" s="96" t="s">
        <v>1</v>
      </c>
    </row>
    <row r="4" ht="27" customHeight="1" spans="1:15">
      <c r="A4" s="216" t="s">
        <v>72</v>
      </c>
      <c r="B4" s="216" t="s">
        <v>73</v>
      </c>
      <c r="C4" s="216" t="s">
        <v>55</v>
      </c>
      <c r="D4" s="217" t="s">
        <v>58</v>
      </c>
      <c r="E4" s="218"/>
      <c r="F4" s="219"/>
      <c r="G4" s="220" t="s">
        <v>59</v>
      </c>
      <c r="H4" s="220" t="s">
        <v>60</v>
      </c>
      <c r="I4" s="220" t="s">
        <v>74</v>
      </c>
      <c r="J4" s="217" t="s">
        <v>62</v>
      </c>
      <c r="K4" s="218"/>
      <c r="L4" s="218"/>
      <c r="M4" s="218"/>
      <c r="N4" s="227"/>
      <c r="O4" s="228"/>
    </row>
    <row r="5" ht="42" customHeight="1" spans="1:15">
      <c r="A5" s="221"/>
      <c r="B5" s="221"/>
      <c r="C5" s="222"/>
      <c r="D5" s="223" t="s">
        <v>57</v>
      </c>
      <c r="E5" s="223" t="s">
        <v>75</v>
      </c>
      <c r="F5" s="223" t="s">
        <v>76</v>
      </c>
      <c r="G5" s="222"/>
      <c r="H5" s="222"/>
      <c r="I5" s="229"/>
      <c r="J5" s="223" t="s">
        <v>57</v>
      </c>
      <c r="K5" s="210" t="s">
        <v>77</v>
      </c>
      <c r="L5" s="210" t="s">
        <v>78</v>
      </c>
      <c r="M5" s="210" t="s">
        <v>79</v>
      </c>
      <c r="N5" s="210" t="s">
        <v>80</v>
      </c>
      <c r="O5" s="210" t="s">
        <v>81</v>
      </c>
    </row>
    <row r="6" ht="18" customHeight="1" spans="1:15">
      <c r="A6" s="102" t="s">
        <v>82</v>
      </c>
      <c r="B6" s="102" t="s">
        <v>83</v>
      </c>
      <c r="C6" s="102" t="s">
        <v>84</v>
      </c>
      <c r="D6" s="105" t="s">
        <v>85</v>
      </c>
      <c r="E6" s="105" t="s">
        <v>86</v>
      </c>
      <c r="F6" s="105" t="s">
        <v>87</v>
      </c>
      <c r="G6" s="105" t="s">
        <v>88</v>
      </c>
      <c r="H6" s="105" t="s">
        <v>89</v>
      </c>
      <c r="I6" s="105" t="s">
        <v>90</v>
      </c>
      <c r="J6" s="105" t="s">
        <v>91</v>
      </c>
      <c r="K6" s="105" t="s">
        <v>92</v>
      </c>
      <c r="L6" s="105" t="s">
        <v>93</v>
      </c>
      <c r="M6" s="105" t="s">
        <v>94</v>
      </c>
      <c r="N6" s="102" t="s">
        <v>95</v>
      </c>
      <c r="O6" s="105" t="s">
        <v>96</v>
      </c>
    </row>
    <row r="7" ht="21" customHeight="1" spans="1:15">
      <c r="A7" s="106" t="s">
        <v>97</v>
      </c>
      <c r="B7" s="106" t="s">
        <v>98</v>
      </c>
      <c r="C7" s="126">
        <v>10608043.24</v>
      </c>
      <c r="D7" s="126">
        <v>10108043.24</v>
      </c>
      <c r="E7" s="126">
        <v>10108043.24</v>
      </c>
      <c r="F7" s="126"/>
      <c r="G7" s="126"/>
      <c r="H7" s="126"/>
      <c r="I7" s="126"/>
      <c r="J7" s="126">
        <v>500000</v>
      </c>
      <c r="K7" s="126"/>
      <c r="L7" s="126"/>
      <c r="M7" s="126"/>
      <c r="N7" s="126"/>
      <c r="O7" s="126">
        <v>500000</v>
      </c>
    </row>
    <row r="8" ht="21" customHeight="1" spans="1:15">
      <c r="A8" s="224" t="s">
        <v>99</v>
      </c>
      <c r="B8" s="224" t="s">
        <v>100</v>
      </c>
      <c r="C8" s="126">
        <v>10608043.24</v>
      </c>
      <c r="D8" s="126">
        <v>10108043.24</v>
      </c>
      <c r="E8" s="126">
        <v>10108043.24</v>
      </c>
      <c r="F8" s="126"/>
      <c r="G8" s="126"/>
      <c r="H8" s="126"/>
      <c r="I8" s="126"/>
      <c r="J8" s="126">
        <v>500000</v>
      </c>
      <c r="K8" s="126"/>
      <c r="L8" s="126"/>
      <c r="M8" s="126"/>
      <c r="N8" s="126"/>
      <c r="O8" s="126">
        <v>500000</v>
      </c>
    </row>
    <row r="9" ht="21" customHeight="1" spans="1:15">
      <c r="A9" s="225" t="s">
        <v>101</v>
      </c>
      <c r="B9" s="225" t="s">
        <v>102</v>
      </c>
      <c r="C9" s="126">
        <v>9719969</v>
      </c>
      <c r="D9" s="126">
        <v>9719969</v>
      </c>
      <c r="E9" s="126">
        <v>9719969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ht="21" customHeight="1" spans="1:15">
      <c r="A10" s="225" t="s">
        <v>103</v>
      </c>
      <c r="B10" s="225" t="s">
        <v>104</v>
      </c>
      <c r="C10" s="126">
        <v>888074.24</v>
      </c>
      <c r="D10" s="126">
        <v>388074.24</v>
      </c>
      <c r="E10" s="126">
        <v>388074.24</v>
      </c>
      <c r="F10" s="126"/>
      <c r="G10" s="126"/>
      <c r="H10" s="126"/>
      <c r="I10" s="126"/>
      <c r="J10" s="126">
        <v>500000</v>
      </c>
      <c r="K10" s="126"/>
      <c r="L10" s="126"/>
      <c r="M10" s="126"/>
      <c r="N10" s="126"/>
      <c r="O10" s="126">
        <v>500000</v>
      </c>
    </row>
    <row r="11" ht="21" customHeight="1" spans="1:15">
      <c r="A11" s="106" t="s">
        <v>105</v>
      </c>
      <c r="B11" s="106" t="s">
        <v>106</v>
      </c>
      <c r="C11" s="126">
        <v>1520688</v>
      </c>
      <c r="D11" s="126">
        <v>1520688</v>
      </c>
      <c r="E11" s="126">
        <v>1520688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ht="21" customHeight="1" spans="1:15">
      <c r="A12" s="224" t="s">
        <v>107</v>
      </c>
      <c r="B12" s="224" t="s">
        <v>108</v>
      </c>
      <c r="C12" s="126">
        <v>1520688</v>
      </c>
      <c r="D12" s="126">
        <v>1520688</v>
      </c>
      <c r="E12" s="126">
        <v>1520688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ht="21" customHeight="1" spans="1:15">
      <c r="A13" s="225" t="s">
        <v>109</v>
      </c>
      <c r="B13" s="225" t="s">
        <v>110</v>
      </c>
      <c r="C13" s="126">
        <v>75000</v>
      </c>
      <c r="D13" s="126">
        <v>75000</v>
      </c>
      <c r="E13" s="126">
        <v>75000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ht="21" customHeight="1" spans="1:15">
      <c r="A14" s="225" t="s">
        <v>111</v>
      </c>
      <c r="B14" s="225" t="s">
        <v>112</v>
      </c>
      <c r="C14" s="126">
        <v>1445688</v>
      </c>
      <c r="D14" s="126">
        <v>1445688</v>
      </c>
      <c r="E14" s="126">
        <v>1445688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ht="21" customHeight="1" spans="1:15">
      <c r="A15" s="106" t="s">
        <v>113</v>
      </c>
      <c r="B15" s="106" t="s">
        <v>114</v>
      </c>
      <c r="C15" s="126">
        <v>1208979</v>
      </c>
      <c r="D15" s="126">
        <v>1208979</v>
      </c>
      <c r="E15" s="126">
        <v>1208979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ht="21" customHeight="1" spans="1:15">
      <c r="A16" s="224" t="s">
        <v>115</v>
      </c>
      <c r="B16" s="224" t="s">
        <v>116</v>
      </c>
      <c r="C16" s="126">
        <v>1208979</v>
      </c>
      <c r="D16" s="126">
        <v>1208979</v>
      </c>
      <c r="E16" s="126">
        <v>1208979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ht="21" customHeight="1" spans="1:15">
      <c r="A17" s="225" t="s">
        <v>117</v>
      </c>
      <c r="B17" s="225" t="s">
        <v>118</v>
      </c>
      <c r="C17" s="126">
        <v>706343</v>
      </c>
      <c r="D17" s="126">
        <v>706343</v>
      </c>
      <c r="E17" s="126">
        <v>706343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ht="21" customHeight="1" spans="1:15">
      <c r="A18" s="225" t="s">
        <v>119</v>
      </c>
      <c r="B18" s="225" t="s">
        <v>120</v>
      </c>
      <c r="C18" s="126">
        <v>452020</v>
      </c>
      <c r="D18" s="126">
        <v>452020</v>
      </c>
      <c r="E18" s="126">
        <v>452020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ht="21" customHeight="1" spans="1:15">
      <c r="A19" s="225" t="s">
        <v>121</v>
      </c>
      <c r="B19" s="225" t="s">
        <v>122</v>
      </c>
      <c r="C19" s="126">
        <v>50616</v>
      </c>
      <c r="D19" s="126">
        <v>50616</v>
      </c>
      <c r="E19" s="126">
        <v>50616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ht="21" customHeight="1" spans="1:15">
      <c r="A20" s="106" t="s">
        <v>123</v>
      </c>
      <c r="B20" s="106" t="s">
        <v>124</v>
      </c>
      <c r="C20" s="126">
        <v>3000</v>
      </c>
      <c r="D20" s="126"/>
      <c r="E20" s="126"/>
      <c r="F20" s="126"/>
      <c r="G20" s="126"/>
      <c r="H20" s="126"/>
      <c r="I20" s="126"/>
      <c r="J20" s="126">
        <v>3000</v>
      </c>
      <c r="K20" s="126"/>
      <c r="L20" s="126"/>
      <c r="M20" s="126"/>
      <c r="N20" s="126"/>
      <c r="O20" s="126">
        <v>3000</v>
      </c>
    </row>
    <row r="21" ht="21" customHeight="1" spans="1:15">
      <c r="A21" s="224" t="s">
        <v>125</v>
      </c>
      <c r="B21" s="224" t="s">
        <v>126</v>
      </c>
      <c r="C21" s="126">
        <v>3000</v>
      </c>
      <c r="D21" s="126"/>
      <c r="E21" s="126"/>
      <c r="F21" s="126"/>
      <c r="G21" s="126"/>
      <c r="H21" s="126"/>
      <c r="I21" s="126"/>
      <c r="J21" s="126">
        <v>3000</v>
      </c>
      <c r="K21" s="126"/>
      <c r="L21" s="126"/>
      <c r="M21" s="126"/>
      <c r="N21" s="126"/>
      <c r="O21" s="126">
        <v>3000</v>
      </c>
    </row>
    <row r="22" ht="21" customHeight="1" spans="1:15">
      <c r="A22" s="225" t="s">
        <v>127</v>
      </c>
      <c r="B22" s="225" t="s">
        <v>126</v>
      </c>
      <c r="C22" s="126">
        <v>3000</v>
      </c>
      <c r="D22" s="126"/>
      <c r="E22" s="126"/>
      <c r="F22" s="126"/>
      <c r="G22" s="126"/>
      <c r="H22" s="126"/>
      <c r="I22" s="126"/>
      <c r="J22" s="126">
        <v>3000</v>
      </c>
      <c r="K22" s="126"/>
      <c r="L22" s="126"/>
      <c r="M22" s="126"/>
      <c r="N22" s="126"/>
      <c r="O22" s="126">
        <v>3000</v>
      </c>
    </row>
    <row r="23" ht="21" customHeight="1" spans="1:15">
      <c r="A23" s="106" t="s">
        <v>128</v>
      </c>
      <c r="B23" s="106" t="s">
        <v>129</v>
      </c>
      <c r="C23" s="126">
        <v>1086336</v>
      </c>
      <c r="D23" s="126">
        <v>1086336</v>
      </c>
      <c r="E23" s="126">
        <v>1086336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ht="21" customHeight="1" spans="1:15">
      <c r="A24" s="224" t="s">
        <v>130</v>
      </c>
      <c r="B24" s="224" t="s">
        <v>131</v>
      </c>
      <c r="C24" s="126">
        <v>1086336</v>
      </c>
      <c r="D24" s="126">
        <v>1086336</v>
      </c>
      <c r="E24" s="126">
        <v>1086336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ht="21" customHeight="1" spans="1:15">
      <c r="A25" s="225" t="s">
        <v>132</v>
      </c>
      <c r="B25" s="225" t="s">
        <v>133</v>
      </c>
      <c r="C25" s="126">
        <v>1086336</v>
      </c>
      <c r="D25" s="126">
        <v>1086336</v>
      </c>
      <c r="E25" s="126">
        <v>1086336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ht="21" customHeight="1" spans="1:15">
      <c r="A26" s="226" t="s">
        <v>55</v>
      </c>
      <c r="B26" s="85"/>
      <c r="C26" s="126">
        <v>14427046.24</v>
      </c>
      <c r="D26" s="126">
        <v>13924046.24</v>
      </c>
      <c r="E26" s="126">
        <v>13924046.24</v>
      </c>
      <c r="F26" s="126"/>
      <c r="G26" s="126"/>
      <c r="H26" s="126"/>
      <c r="I26" s="126"/>
      <c r="J26" s="126">
        <v>503000</v>
      </c>
      <c r="K26" s="126"/>
      <c r="L26" s="126"/>
      <c r="M26" s="126"/>
      <c r="N26" s="126"/>
      <c r="O26" s="126">
        <v>503000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92"/>
      <c r="B1" s="96"/>
      <c r="C1" s="96"/>
      <c r="D1" s="96" t="s">
        <v>134</v>
      </c>
    </row>
    <row r="2" ht="41.25" customHeight="1" spans="1:1">
      <c r="A2" s="91" t="str">
        <f>"2026"&amp;"年部门财政拨款收支预算总表"</f>
        <v>2026年部门财政拨款收支预算总表</v>
      </c>
    </row>
    <row r="3" ht="17.25" customHeight="1" spans="1:4">
      <c r="A3" s="94" t="str">
        <f>"单位名称："&amp;"昆明市东川区碧谷新民小学"</f>
        <v>单位名称：昆明市东川区碧谷新民小学</v>
      </c>
      <c r="B3" s="209"/>
      <c r="D3" s="96" t="s">
        <v>1</v>
      </c>
    </row>
    <row r="4" ht="17.25" customHeight="1" spans="1:4">
      <c r="A4" s="210" t="s">
        <v>2</v>
      </c>
      <c r="B4" s="211"/>
      <c r="C4" s="210" t="s">
        <v>3</v>
      </c>
      <c r="D4" s="211"/>
    </row>
    <row r="5" ht="18.75" customHeight="1" spans="1:4">
      <c r="A5" s="210" t="s">
        <v>4</v>
      </c>
      <c r="B5" s="210" t="s">
        <v>5</v>
      </c>
      <c r="C5" s="210" t="s">
        <v>6</v>
      </c>
      <c r="D5" s="210" t="s">
        <v>5</v>
      </c>
    </row>
    <row r="6" ht="16.5" customHeight="1" spans="1:4">
      <c r="A6" s="212" t="s">
        <v>135</v>
      </c>
      <c r="B6" s="126">
        <v>13924046.24</v>
      </c>
      <c r="C6" s="212" t="s">
        <v>136</v>
      </c>
      <c r="D6" s="126">
        <v>13924046.24</v>
      </c>
    </row>
    <row r="7" ht="16.5" customHeight="1" spans="1:4">
      <c r="A7" s="212" t="s">
        <v>137</v>
      </c>
      <c r="B7" s="126">
        <v>13924046.24</v>
      </c>
      <c r="C7" s="212" t="s">
        <v>138</v>
      </c>
      <c r="D7" s="126"/>
    </row>
    <row r="8" ht="16.5" customHeight="1" spans="1:4">
      <c r="A8" s="212" t="s">
        <v>139</v>
      </c>
      <c r="B8" s="126"/>
      <c r="C8" s="212" t="s">
        <v>140</v>
      </c>
      <c r="D8" s="126"/>
    </row>
    <row r="9" ht="16.5" customHeight="1" spans="1:4">
      <c r="A9" s="212" t="s">
        <v>141</v>
      </c>
      <c r="B9" s="126"/>
      <c r="C9" s="212" t="s">
        <v>142</v>
      </c>
      <c r="D9" s="126"/>
    </row>
    <row r="10" ht="16.5" customHeight="1" spans="1:4">
      <c r="A10" s="212" t="s">
        <v>143</v>
      </c>
      <c r="B10" s="126"/>
      <c r="C10" s="212" t="s">
        <v>144</v>
      </c>
      <c r="D10" s="126"/>
    </row>
    <row r="11" ht="16.5" customHeight="1" spans="1:4">
      <c r="A11" s="212" t="s">
        <v>137</v>
      </c>
      <c r="B11" s="126"/>
      <c r="C11" s="212" t="s">
        <v>145</v>
      </c>
      <c r="D11" s="126">
        <v>10108043.24</v>
      </c>
    </row>
    <row r="12" ht="16.5" customHeight="1" spans="1:4">
      <c r="A12" s="26" t="s">
        <v>139</v>
      </c>
      <c r="B12" s="126"/>
      <c r="C12" s="116" t="s">
        <v>146</v>
      </c>
      <c r="D12" s="126"/>
    </row>
    <row r="13" ht="16.5" customHeight="1" spans="1:4">
      <c r="A13" s="26" t="s">
        <v>141</v>
      </c>
      <c r="B13" s="126"/>
      <c r="C13" s="116" t="s">
        <v>147</v>
      </c>
      <c r="D13" s="126"/>
    </row>
    <row r="14" ht="16.5" customHeight="1" spans="1:4">
      <c r="A14" s="213"/>
      <c r="B14" s="126"/>
      <c r="C14" s="116" t="s">
        <v>148</v>
      </c>
      <c r="D14" s="126">
        <v>1520688</v>
      </c>
    </row>
    <row r="15" ht="16.5" customHeight="1" spans="1:4">
      <c r="A15" s="213"/>
      <c r="B15" s="126"/>
      <c r="C15" s="116" t="s">
        <v>149</v>
      </c>
      <c r="D15" s="126">
        <v>1208979</v>
      </c>
    </row>
    <row r="16" ht="16.5" customHeight="1" spans="1:4">
      <c r="A16" s="213"/>
      <c r="B16" s="126"/>
      <c r="C16" s="116" t="s">
        <v>150</v>
      </c>
      <c r="D16" s="126"/>
    </row>
    <row r="17" ht="16.5" customHeight="1" spans="1:4">
      <c r="A17" s="213"/>
      <c r="B17" s="126"/>
      <c r="C17" s="116" t="s">
        <v>151</v>
      </c>
      <c r="D17" s="126"/>
    </row>
    <row r="18" ht="16.5" customHeight="1" spans="1:4">
      <c r="A18" s="213"/>
      <c r="B18" s="126"/>
      <c r="C18" s="116" t="s">
        <v>152</v>
      </c>
      <c r="D18" s="126"/>
    </row>
    <row r="19" ht="16.5" customHeight="1" spans="1:4">
      <c r="A19" s="213"/>
      <c r="B19" s="126"/>
      <c r="C19" s="116" t="s">
        <v>153</v>
      </c>
      <c r="D19" s="126"/>
    </row>
    <row r="20" ht="16.5" customHeight="1" spans="1:4">
      <c r="A20" s="213"/>
      <c r="B20" s="126"/>
      <c r="C20" s="116" t="s">
        <v>154</v>
      </c>
      <c r="D20" s="126"/>
    </row>
    <row r="21" ht="16.5" customHeight="1" spans="1:4">
      <c r="A21" s="213"/>
      <c r="B21" s="126"/>
      <c r="C21" s="116" t="s">
        <v>155</v>
      </c>
      <c r="D21" s="126"/>
    </row>
    <row r="22" ht="16.5" customHeight="1" spans="1:4">
      <c r="A22" s="213"/>
      <c r="B22" s="126"/>
      <c r="C22" s="116" t="s">
        <v>156</v>
      </c>
      <c r="D22" s="126"/>
    </row>
    <row r="23" ht="16.5" customHeight="1" spans="1:4">
      <c r="A23" s="213"/>
      <c r="B23" s="126"/>
      <c r="C23" s="116" t="s">
        <v>157</v>
      </c>
      <c r="D23" s="126"/>
    </row>
    <row r="24" ht="16.5" customHeight="1" spans="1:4">
      <c r="A24" s="213"/>
      <c r="B24" s="126"/>
      <c r="C24" s="116" t="s">
        <v>158</v>
      </c>
      <c r="D24" s="126"/>
    </row>
    <row r="25" ht="16.5" customHeight="1" spans="1:4">
      <c r="A25" s="213"/>
      <c r="B25" s="126"/>
      <c r="C25" s="116" t="s">
        <v>159</v>
      </c>
      <c r="D25" s="126">
        <v>1086336</v>
      </c>
    </row>
    <row r="26" ht="16.5" customHeight="1" spans="1:4">
      <c r="A26" s="213"/>
      <c r="B26" s="126"/>
      <c r="C26" s="116" t="s">
        <v>160</v>
      </c>
      <c r="D26" s="126"/>
    </row>
    <row r="27" ht="16.5" customHeight="1" spans="1:4">
      <c r="A27" s="213"/>
      <c r="B27" s="126"/>
      <c r="C27" s="116" t="s">
        <v>161</v>
      </c>
      <c r="D27" s="126"/>
    </row>
    <row r="28" ht="16.5" customHeight="1" spans="1:4">
      <c r="A28" s="213"/>
      <c r="B28" s="126"/>
      <c r="C28" s="116" t="s">
        <v>162</v>
      </c>
      <c r="D28" s="126"/>
    </row>
    <row r="29" ht="16.5" customHeight="1" spans="1:4">
      <c r="A29" s="213"/>
      <c r="B29" s="126"/>
      <c r="C29" s="116" t="s">
        <v>163</v>
      </c>
      <c r="D29" s="126"/>
    </row>
    <row r="30" ht="16.5" customHeight="1" spans="1:4">
      <c r="A30" s="213"/>
      <c r="B30" s="126"/>
      <c r="C30" s="116" t="s">
        <v>164</v>
      </c>
      <c r="D30" s="126"/>
    </row>
    <row r="31" ht="16.5" customHeight="1" spans="1:4">
      <c r="A31" s="213"/>
      <c r="B31" s="126"/>
      <c r="C31" s="26" t="s">
        <v>165</v>
      </c>
      <c r="D31" s="126"/>
    </row>
    <row r="32" ht="16.5" customHeight="1" spans="1:4">
      <c r="A32" s="213"/>
      <c r="B32" s="126"/>
      <c r="C32" s="26" t="s">
        <v>166</v>
      </c>
      <c r="D32" s="126"/>
    </row>
    <row r="33" ht="16.5" customHeight="1" spans="1:4">
      <c r="A33" s="213"/>
      <c r="B33" s="126"/>
      <c r="C33" s="18" t="s">
        <v>167</v>
      </c>
      <c r="D33" s="126"/>
    </row>
    <row r="34" ht="15" customHeight="1" spans="1:4">
      <c r="A34" s="214" t="s">
        <v>50</v>
      </c>
      <c r="B34" s="215">
        <v>13924046.24</v>
      </c>
      <c r="C34" s="214" t="s">
        <v>51</v>
      </c>
      <c r="D34" s="215">
        <v>13924046.24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3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82"/>
      <c r="F1" s="118"/>
      <c r="G1" s="187" t="s">
        <v>168</v>
      </c>
    </row>
    <row r="2" ht="41.25" customHeight="1" spans="1:7">
      <c r="A2" s="172" t="str">
        <f>"2026"&amp;"年一般公共预算支出预算表（按功能科目分类）"</f>
        <v>2026年一般公共预算支出预算表（按功能科目分类）</v>
      </c>
      <c r="B2" s="172"/>
      <c r="C2" s="172"/>
      <c r="D2" s="172"/>
      <c r="E2" s="172"/>
      <c r="F2" s="172"/>
      <c r="G2" s="172"/>
    </row>
    <row r="3" ht="18" customHeight="1" spans="1:7">
      <c r="A3" s="60" t="str">
        <f>"单位名称："&amp;"昆明市东川区碧谷新民小学"</f>
        <v>单位名称：昆明市东川区碧谷新民小学</v>
      </c>
      <c r="F3" s="169"/>
      <c r="G3" s="187" t="s">
        <v>1</v>
      </c>
    </row>
    <row r="4" ht="20.25" customHeight="1" spans="1:7">
      <c r="A4" s="204" t="s">
        <v>169</v>
      </c>
      <c r="B4" s="205"/>
      <c r="C4" s="173" t="s">
        <v>55</v>
      </c>
      <c r="D4" s="194" t="s">
        <v>75</v>
      </c>
      <c r="E4" s="13"/>
      <c r="F4" s="49"/>
      <c r="G4" s="184" t="s">
        <v>76</v>
      </c>
    </row>
    <row r="5" ht="20.25" customHeight="1" spans="1:7">
      <c r="A5" s="206" t="s">
        <v>72</v>
      </c>
      <c r="B5" s="206" t="s">
        <v>73</v>
      </c>
      <c r="C5" s="71"/>
      <c r="D5" s="14" t="s">
        <v>57</v>
      </c>
      <c r="E5" s="14" t="s">
        <v>170</v>
      </c>
      <c r="F5" s="14" t="s">
        <v>171</v>
      </c>
      <c r="G5" s="186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18" t="s">
        <v>97</v>
      </c>
      <c r="B7" s="18" t="s">
        <v>98</v>
      </c>
      <c r="C7" s="126">
        <v>10108043.24</v>
      </c>
      <c r="D7" s="126">
        <v>10108043.24</v>
      </c>
      <c r="E7" s="126">
        <v>9935243.24</v>
      </c>
      <c r="F7" s="126">
        <v>172800</v>
      </c>
      <c r="G7" s="126"/>
    </row>
    <row r="8" ht="18" customHeight="1" spans="1:7">
      <c r="A8" s="181" t="s">
        <v>99</v>
      </c>
      <c r="B8" s="181" t="s">
        <v>100</v>
      </c>
      <c r="C8" s="126">
        <v>10108043.24</v>
      </c>
      <c r="D8" s="126">
        <v>10108043.24</v>
      </c>
      <c r="E8" s="126">
        <v>9935243.24</v>
      </c>
      <c r="F8" s="126">
        <v>172800</v>
      </c>
      <c r="G8" s="126"/>
    </row>
    <row r="9" ht="18" customHeight="1" spans="1:7">
      <c r="A9" s="207" t="s">
        <v>101</v>
      </c>
      <c r="B9" s="207" t="s">
        <v>102</v>
      </c>
      <c r="C9" s="126">
        <v>9719969</v>
      </c>
      <c r="D9" s="126">
        <v>9719969</v>
      </c>
      <c r="E9" s="126">
        <v>9547169</v>
      </c>
      <c r="F9" s="126">
        <v>172800</v>
      </c>
      <c r="G9" s="126"/>
    </row>
    <row r="10" ht="18" customHeight="1" spans="1:7">
      <c r="A10" s="207" t="s">
        <v>103</v>
      </c>
      <c r="B10" s="207" t="s">
        <v>104</v>
      </c>
      <c r="C10" s="126">
        <v>388074.24</v>
      </c>
      <c r="D10" s="126">
        <v>388074.24</v>
      </c>
      <c r="E10" s="126">
        <v>388074.24</v>
      </c>
      <c r="F10" s="126"/>
      <c r="G10" s="126"/>
    </row>
    <row r="11" ht="18" customHeight="1" spans="1:7">
      <c r="A11" s="18" t="s">
        <v>105</v>
      </c>
      <c r="B11" s="18" t="s">
        <v>106</v>
      </c>
      <c r="C11" s="126">
        <v>1520688</v>
      </c>
      <c r="D11" s="126">
        <v>1520688</v>
      </c>
      <c r="E11" s="126">
        <v>1517688</v>
      </c>
      <c r="F11" s="126">
        <v>3000</v>
      </c>
      <c r="G11" s="126"/>
    </row>
    <row r="12" ht="18" customHeight="1" spans="1:7">
      <c r="A12" s="181" t="s">
        <v>107</v>
      </c>
      <c r="B12" s="181" t="s">
        <v>108</v>
      </c>
      <c r="C12" s="126">
        <v>1520688</v>
      </c>
      <c r="D12" s="126">
        <v>1520688</v>
      </c>
      <c r="E12" s="126">
        <v>1517688</v>
      </c>
      <c r="F12" s="126">
        <v>3000</v>
      </c>
      <c r="G12" s="126"/>
    </row>
    <row r="13" ht="18" customHeight="1" spans="1:7">
      <c r="A13" s="207" t="s">
        <v>109</v>
      </c>
      <c r="B13" s="207" t="s">
        <v>110</v>
      </c>
      <c r="C13" s="126">
        <v>75000</v>
      </c>
      <c r="D13" s="126">
        <v>75000</v>
      </c>
      <c r="E13" s="126">
        <v>72000</v>
      </c>
      <c r="F13" s="126">
        <v>3000</v>
      </c>
      <c r="G13" s="126"/>
    </row>
    <row r="14" ht="18" customHeight="1" spans="1:7">
      <c r="A14" s="207" t="s">
        <v>111</v>
      </c>
      <c r="B14" s="207" t="s">
        <v>112</v>
      </c>
      <c r="C14" s="126">
        <v>1445688</v>
      </c>
      <c r="D14" s="126">
        <v>1445688</v>
      </c>
      <c r="E14" s="126">
        <v>1445688</v>
      </c>
      <c r="F14" s="126"/>
      <c r="G14" s="126"/>
    </row>
    <row r="15" ht="18" customHeight="1" spans="1:7">
      <c r="A15" s="18" t="s">
        <v>113</v>
      </c>
      <c r="B15" s="18" t="s">
        <v>114</v>
      </c>
      <c r="C15" s="126">
        <v>1208979</v>
      </c>
      <c r="D15" s="126">
        <v>1208979</v>
      </c>
      <c r="E15" s="126">
        <v>1208979</v>
      </c>
      <c r="F15" s="126"/>
      <c r="G15" s="126"/>
    </row>
    <row r="16" ht="18" customHeight="1" spans="1:7">
      <c r="A16" s="181" t="s">
        <v>115</v>
      </c>
      <c r="B16" s="181" t="s">
        <v>116</v>
      </c>
      <c r="C16" s="126">
        <v>1208979</v>
      </c>
      <c r="D16" s="126">
        <v>1208979</v>
      </c>
      <c r="E16" s="126">
        <v>1208979</v>
      </c>
      <c r="F16" s="126"/>
      <c r="G16" s="126"/>
    </row>
    <row r="17" ht="18" customHeight="1" spans="1:7">
      <c r="A17" s="207" t="s">
        <v>117</v>
      </c>
      <c r="B17" s="207" t="s">
        <v>118</v>
      </c>
      <c r="C17" s="126">
        <v>706343</v>
      </c>
      <c r="D17" s="126">
        <v>706343</v>
      </c>
      <c r="E17" s="126">
        <v>706343</v>
      </c>
      <c r="F17" s="126"/>
      <c r="G17" s="126"/>
    </row>
    <row r="18" ht="18" customHeight="1" spans="1:7">
      <c r="A18" s="207" t="s">
        <v>119</v>
      </c>
      <c r="B18" s="207" t="s">
        <v>120</v>
      </c>
      <c r="C18" s="126">
        <v>452020</v>
      </c>
      <c r="D18" s="126">
        <v>452020</v>
      </c>
      <c r="E18" s="126">
        <v>452020</v>
      </c>
      <c r="F18" s="126"/>
      <c r="G18" s="126"/>
    </row>
    <row r="19" ht="18" customHeight="1" spans="1:7">
      <c r="A19" s="207" t="s">
        <v>121</v>
      </c>
      <c r="B19" s="207" t="s">
        <v>122</v>
      </c>
      <c r="C19" s="126">
        <v>50616</v>
      </c>
      <c r="D19" s="126">
        <v>50616</v>
      </c>
      <c r="E19" s="126">
        <v>50616</v>
      </c>
      <c r="F19" s="126"/>
      <c r="G19" s="126"/>
    </row>
    <row r="20" ht="18" customHeight="1" spans="1:7">
      <c r="A20" s="18" t="s">
        <v>128</v>
      </c>
      <c r="B20" s="18" t="s">
        <v>129</v>
      </c>
      <c r="C20" s="126">
        <v>1086336</v>
      </c>
      <c r="D20" s="126">
        <v>1086336</v>
      </c>
      <c r="E20" s="126">
        <v>1086336</v>
      </c>
      <c r="F20" s="126"/>
      <c r="G20" s="126"/>
    </row>
    <row r="21" ht="18" customHeight="1" spans="1:7">
      <c r="A21" s="181" t="s">
        <v>130</v>
      </c>
      <c r="B21" s="181" t="s">
        <v>131</v>
      </c>
      <c r="C21" s="126">
        <v>1086336</v>
      </c>
      <c r="D21" s="126">
        <v>1086336</v>
      </c>
      <c r="E21" s="126">
        <v>1086336</v>
      </c>
      <c r="F21" s="126"/>
      <c r="G21" s="126"/>
    </row>
    <row r="22" ht="18" customHeight="1" spans="1:7">
      <c r="A22" s="207" t="s">
        <v>132</v>
      </c>
      <c r="B22" s="207" t="s">
        <v>133</v>
      </c>
      <c r="C22" s="126">
        <v>1086336</v>
      </c>
      <c r="D22" s="126">
        <v>1086336</v>
      </c>
      <c r="E22" s="126">
        <v>1086336</v>
      </c>
      <c r="F22" s="126"/>
      <c r="G22" s="126"/>
    </row>
    <row r="23" ht="18" customHeight="1" spans="1:7">
      <c r="A23" s="125" t="s">
        <v>172</v>
      </c>
      <c r="B23" s="208" t="s">
        <v>172</v>
      </c>
      <c r="C23" s="126">
        <v>13924046.24</v>
      </c>
      <c r="D23" s="126">
        <v>13924046.24</v>
      </c>
      <c r="E23" s="126">
        <v>13748246.24</v>
      </c>
      <c r="F23" s="126">
        <v>175800</v>
      </c>
      <c r="G23" s="126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A6" workbookViewId="0">
      <selection activeCell="C16" sqref="C16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93"/>
      <c r="B1" s="93"/>
      <c r="C1" s="93"/>
      <c r="D1" s="93"/>
      <c r="E1" s="92"/>
      <c r="F1" s="200" t="s">
        <v>173</v>
      </c>
    </row>
    <row r="2" ht="41.25" customHeight="1" spans="1:6">
      <c r="A2" s="201" t="str">
        <f>"2026"&amp;"年一般公共预算“三公”经费支出预算表"</f>
        <v>2026年一般公共预算“三公”经费支出预算表</v>
      </c>
      <c r="B2" s="93"/>
      <c r="C2" s="93"/>
      <c r="D2" s="93"/>
      <c r="E2" s="92"/>
      <c r="F2" s="93"/>
    </row>
    <row r="3" customHeight="1" spans="1:6">
      <c r="A3" s="157" t="str">
        <f>"单位名称："&amp;"昆明市东川区碧谷新民小学"</f>
        <v>单位名称：昆明市东川区碧谷新民小学</v>
      </c>
      <c r="B3" s="202"/>
      <c r="D3" s="93"/>
      <c r="E3" s="92"/>
      <c r="F3" s="112" t="s">
        <v>1</v>
      </c>
    </row>
    <row r="4" ht="27" customHeight="1" spans="1:6">
      <c r="A4" s="97" t="s">
        <v>174</v>
      </c>
      <c r="B4" s="97" t="s">
        <v>175</v>
      </c>
      <c r="C4" s="99" t="s">
        <v>176</v>
      </c>
      <c r="D4" s="97"/>
      <c r="E4" s="98"/>
      <c r="F4" s="97" t="s">
        <v>177</v>
      </c>
    </row>
    <row r="5" ht="28.5" customHeight="1" spans="1:6">
      <c r="A5" s="203"/>
      <c r="B5" s="101"/>
      <c r="C5" s="98" t="s">
        <v>57</v>
      </c>
      <c r="D5" s="98" t="s">
        <v>178</v>
      </c>
      <c r="E5" s="98" t="s">
        <v>179</v>
      </c>
      <c r="F5" s="100"/>
    </row>
    <row r="6" ht="17.25" customHeight="1" spans="1:6">
      <c r="A6" s="105" t="s">
        <v>82</v>
      </c>
      <c r="B6" s="105" t="s">
        <v>83</v>
      </c>
      <c r="C6" s="105" t="s">
        <v>84</v>
      </c>
      <c r="D6" s="105" t="s">
        <v>85</v>
      </c>
      <c r="E6" s="105" t="s">
        <v>86</v>
      </c>
      <c r="F6" s="105" t="s">
        <v>87</v>
      </c>
    </row>
    <row r="7" ht="17.25" customHeight="1" spans="1:6">
      <c r="A7" s="126"/>
      <c r="B7" s="126"/>
      <c r="C7" s="126"/>
      <c r="D7" s="126"/>
      <c r="E7" s="126"/>
      <c r="F7" s="126"/>
    </row>
    <row r="8" customHeight="1" spans="1:1">
      <c r="A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2"/>
  <sheetViews>
    <sheetView showZeros="0" topLeftCell="D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5" width="18.712962962963" customWidth="1"/>
  </cols>
  <sheetData>
    <row r="1" ht="13.5" customHeight="1" spans="2:25">
      <c r="B1" s="182"/>
      <c r="C1" s="188"/>
      <c r="E1" s="189"/>
      <c r="F1" s="189"/>
      <c r="G1" s="189"/>
      <c r="H1" s="189"/>
      <c r="I1" s="129"/>
      <c r="J1" s="129"/>
      <c r="K1" s="129"/>
      <c r="L1" s="129"/>
      <c r="M1" s="129"/>
      <c r="N1" s="129"/>
      <c r="O1" s="129"/>
      <c r="S1" s="129"/>
      <c r="W1" s="188"/>
      <c r="Y1" s="58" t="s">
        <v>181</v>
      </c>
    </row>
    <row r="2" ht="45.75" customHeight="1" spans="1:25">
      <c r="A2" s="114" t="str">
        <f>"2026"&amp;"年部门基本支出预算表"</f>
        <v>2026年部门基本支出预算表</v>
      </c>
      <c r="B2" s="59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59"/>
      <c r="Q2" s="59"/>
      <c r="R2" s="59"/>
      <c r="S2" s="114"/>
      <c r="T2" s="114"/>
      <c r="U2" s="114"/>
      <c r="V2" s="114"/>
      <c r="W2" s="114"/>
      <c r="X2" s="114"/>
      <c r="Y2" s="114"/>
    </row>
    <row r="3" ht="18.75" customHeight="1" spans="1:25">
      <c r="A3" s="60" t="str">
        <f>"单位名称："&amp;"昆明市东川区碧谷新民小学"</f>
        <v>单位名称：昆明市东川区碧谷新民小学</v>
      </c>
      <c r="B3" s="61"/>
      <c r="C3" s="190"/>
      <c r="D3" s="190"/>
      <c r="E3" s="190"/>
      <c r="F3" s="190"/>
      <c r="G3" s="190"/>
      <c r="H3" s="190"/>
      <c r="I3" s="131"/>
      <c r="J3" s="131"/>
      <c r="K3" s="131"/>
      <c r="L3" s="131"/>
      <c r="M3" s="131"/>
      <c r="N3" s="131"/>
      <c r="O3" s="131"/>
      <c r="P3" s="62"/>
      <c r="Q3" s="62"/>
      <c r="R3" s="62"/>
      <c r="S3" s="131"/>
      <c r="W3" s="188"/>
      <c r="Y3" s="58" t="s">
        <v>1</v>
      </c>
    </row>
    <row r="4" ht="18" customHeight="1" spans="1:25">
      <c r="A4" s="64" t="s">
        <v>182</v>
      </c>
      <c r="B4" s="64" t="s">
        <v>183</v>
      </c>
      <c r="C4" s="64" t="s">
        <v>184</v>
      </c>
      <c r="D4" s="64" t="s">
        <v>185</v>
      </c>
      <c r="E4" s="64" t="s">
        <v>186</v>
      </c>
      <c r="F4" s="64" t="s">
        <v>187</v>
      </c>
      <c r="G4" s="64" t="s">
        <v>188</v>
      </c>
      <c r="H4" s="64" t="s">
        <v>189</v>
      </c>
      <c r="I4" s="194" t="s">
        <v>190</v>
      </c>
      <c r="J4" s="154" t="s">
        <v>190</v>
      </c>
      <c r="K4" s="154"/>
      <c r="L4" s="154"/>
      <c r="M4" s="154"/>
      <c r="N4" s="154"/>
      <c r="O4" s="154"/>
      <c r="P4" s="13"/>
      <c r="Q4" s="13"/>
      <c r="R4" s="13"/>
      <c r="S4" s="147" t="s">
        <v>61</v>
      </c>
      <c r="T4" s="154" t="s">
        <v>62</v>
      </c>
      <c r="U4" s="154"/>
      <c r="V4" s="154"/>
      <c r="W4" s="154"/>
      <c r="X4" s="154"/>
      <c r="Y4" s="127"/>
    </row>
    <row r="5" ht="18" customHeight="1" spans="1:25">
      <c r="A5" s="66"/>
      <c r="B5" s="80"/>
      <c r="C5" s="175"/>
      <c r="D5" s="66"/>
      <c r="E5" s="66"/>
      <c r="F5" s="66"/>
      <c r="G5" s="66"/>
      <c r="H5" s="66"/>
      <c r="I5" s="173" t="s">
        <v>191</v>
      </c>
      <c r="J5" s="194" t="s">
        <v>58</v>
      </c>
      <c r="K5" s="154"/>
      <c r="L5" s="154"/>
      <c r="M5" s="154"/>
      <c r="N5" s="154"/>
      <c r="O5" s="127"/>
      <c r="P5" s="12" t="s">
        <v>192</v>
      </c>
      <c r="Q5" s="13"/>
      <c r="R5" s="49"/>
      <c r="S5" s="64" t="s">
        <v>61</v>
      </c>
      <c r="T5" s="194" t="s">
        <v>62</v>
      </c>
      <c r="U5" s="147" t="s">
        <v>64</v>
      </c>
      <c r="V5" s="154" t="s">
        <v>62</v>
      </c>
      <c r="W5" s="147" t="s">
        <v>66</v>
      </c>
      <c r="X5" s="147" t="s">
        <v>67</v>
      </c>
      <c r="Y5" s="199" t="s">
        <v>68</v>
      </c>
    </row>
    <row r="6" ht="19.5" customHeight="1" spans="1:25">
      <c r="A6" s="80"/>
      <c r="B6" s="80"/>
      <c r="C6" s="80"/>
      <c r="D6" s="80"/>
      <c r="E6" s="80"/>
      <c r="F6" s="80"/>
      <c r="G6" s="80"/>
      <c r="H6" s="80"/>
      <c r="I6" s="80"/>
      <c r="J6" s="195" t="s">
        <v>193</v>
      </c>
      <c r="K6" s="64"/>
      <c r="L6" s="64" t="s">
        <v>194</v>
      </c>
      <c r="M6" s="64" t="s">
        <v>195</v>
      </c>
      <c r="N6" s="64" t="s">
        <v>196</v>
      </c>
      <c r="O6" s="64" t="s">
        <v>197</v>
      </c>
      <c r="P6" s="64" t="s">
        <v>58</v>
      </c>
      <c r="Q6" s="64" t="s">
        <v>59</v>
      </c>
      <c r="R6" s="64" t="s">
        <v>60</v>
      </c>
      <c r="S6" s="80"/>
      <c r="T6" s="64" t="s">
        <v>57</v>
      </c>
      <c r="U6" s="64" t="s">
        <v>64</v>
      </c>
      <c r="V6" s="64" t="s">
        <v>198</v>
      </c>
      <c r="W6" s="64" t="s">
        <v>66</v>
      </c>
      <c r="X6" s="64" t="s">
        <v>67</v>
      </c>
      <c r="Y6" s="64" t="s">
        <v>68</v>
      </c>
    </row>
    <row r="7" ht="37.5" customHeight="1" spans="1:25">
      <c r="A7" s="191"/>
      <c r="B7" s="71"/>
      <c r="C7" s="191"/>
      <c r="D7" s="191"/>
      <c r="E7" s="191"/>
      <c r="F7" s="191"/>
      <c r="G7" s="191"/>
      <c r="H7" s="191"/>
      <c r="I7" s="191"/>
      <c r="J7" s="196" t="s">
        <v>57</v>
      </c>
      <c r="K7" s="197" t="s">
        <v>199</v>
      </c>
      <c r="L7" s="69" t="s">
        <v>200</v>
      </c>
      <c r="M7" s="69" t="s">
        <v>195</v>
      </c>
      <c r="N7" s="69" t="s">
        <v>196</v>
      </c>
      <c r="O7" s="69" t="s">
        <v>197</v>
      </c>
      <c r="P7" s="69" t="s">
        <v>195</v>
      </c>
      <c r="Q7" s="69" t="s">
        <v>196</v>
      </c>
      <c r="R7" s="69" t="s">
        <v>197</v>
      </c>
      <c r="S7" s="69" t="s">
        <v>61</v>
      </c>
      <c r="T7" s="69" t="s">
        <v>57</v>
      </c>
      <c r="U7" s="69" t="s">
        <v>64</v>
      </c>
      <c r="V7" s="69" t="s">
        <v>198</v>
      </c>
      <c r="W7" s="69" t="s">
        <v>66</v>
      </c>
      <c r="X7" s="69" t="s">
        <v>67</v>
      </c>
      <c r="Y7" s="69" t="s">
        <v>68</v>
      </c>
    </row>
    <row r="8" customHeight="1" spans="1:25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6">
        <v>13</v>
      </c>
      <c r="N8" s="86">
        <v>14</v>
      </c>
      <c r="O8" s="86">
        <v>15</v>
      </c>
      <c r="P8" s="86">
        <v>16</v>
      </c>
      <c r="Q8" s="86">
        <v>17</v>
      </c>
      <c r="R8" s="86">
        <v>18</v>
      </c>
      <c r="S8" s="86">
        <v>19</v>
      </c>
      <c r="T8" s="86">
        <v>20</v>
      </c>
      <c r="U8" s="86">
        <v>21</v>
      </c>
      <c r="V8" s="86">
        <v>22</v>
      </c>
      <c r="W8" s="86">
        <v>23</v>
      </c>
      <c r="X8" s="86">
        <v>24</v>
      </c>
      <c r="Y8" s="86">
        <v>25</v>
      </c>
    </row>
    <row r="9" ht="20.25" customHeight="1" spans="1:25">
      <c r="A9" s="26" t="s">
        <v>201</v>
      </c>
      <c r="B9" s="26" t="s">
        <v>70</v>
      </c>
      <c r="C9" s="26" t="s">
        <v>202</v>
      </c>
      <c r="D9" s="26" t="s">
        <v>203</v>
      </c>
      <c r="E9" s="26" t="s">
        <v>101</v>
      </c>
      <c r="F9" s="26" t="s">
        <v>102</v>
      </c>
      <c r="G9" s="26" t="s">
        <v>204</v>
      </c>
      <c r="H9" s="26" t="s">
        <v>205</v>
      </c>
      <c r="I9" s="126">
        <v>4205292</v>
      </c>
      <c r="J9" s="126">
        <v>4205292</v>
      </c>
      <c r="K9" s="126"/>
      <c r="L9" s="126"/>
      <c r="M9" s="126"/>
      <c r="N9" s="126">
        <v>4205292</v>
      </c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ht="20.25" customHeight="1" spans="1:25">
      <c r="A10" s="26" t="s">
        <v>201</v>
      </c>
      <c r="B10" s="26" t="s">
        <v>70</v>
      </c>
      <c r="C10" s="26" t="s">
        <v>202</v>
      </c>
      <c r="D10" s="26" t="s">
        <v>203</v>
      </c>
      <c r="E10" s="26" t="s">
        <v>101</v>
      </c>
      <c r="F10" s="26" t="s">
        <v>102</v>
      </c>
      <c r="G10" s="26" t="s">
        <v>206</v>
      </c>
      <c r="H10" s="26" t="s">
        <v>207</v>
      </c>
      <c r="I10" s="126">
        <v>432000</v>
      </c>
      <c r="J10" s="126">
        <v>432000</v>
      </c>
      <c r="K10" s="198"/>
      <c r="L10" s="198"/>
      <c r="M10" s="198"/>
      <c r="N10" s="126">
        <v>432000</v>
      </c>
      <c r="O10" s="198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ht="20.25" customHeight="1" spans="1:25">
      <c r="A11" s="26" t="s">
        <v>201</v>
      </c>
      <c r="B11" s="26" t="s">
        <v>70</v>
      </c>
      <c r="C11" s="26" t="s">
        <v>202</v>
      </c>
      <c r="D11" s="26" t="s">
        <v>203</v>
      </c>
      <c r="E11" s="26" t="s">
        <v>101</v>
      </c>
      <c r="F11" s="26" t="s">
        <v>102</v>
      </c>
      <c r="G11" s="26" t="s">
        <v>206</v>
      </c>
      <c r="H11" s="26" t="s">
        <v>207</v>
      </c>
      <c r="I11" s="126">
        <v>247236</v>
      </c>
      <c r="J11" s="126">
        <v>247236</v>
      </c>
      <c r="K11" s="198"/>
      <c r="L11" s="198"/>
      <c r="M11" s="198"/>
      <c r="N11" s="126">
        <v>247236</v>
      </c>
      <c r="O11" s="198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ht="20.25" customHeight="1" spans="1:25">
      <c r="A12" s="26" t="s">
        <v>201</v>
      </c>
      <c r="B12" s="26" t="s">
        <v>70</v>
      </c>
      <c r="C12" s="26" t="s">
        <v>202</v>
      </c>
      <c r="D12" s="26" t="s">
        <v>203</v>
      </c>
      <c r="E12" s="26" t="s">
        <v>101</v>
      </c>
      <c r="F12" s="26" t="s">
        <v>102</v>
      </c>
      <c r="G12" s="26" t="s">
        <v>208</v>
      </c>
      <c r="H12" s="26" t="s">
        <v>209</v>
      </c>
      <c r="I12" s="126">
        <v>350441</v>
      </c>
      <c r="J12" s="126">
        <v>350441</v>
      </c>
      <c r="K12" s="198"/>
      <c r="L12" s="198"/>
      <c r="M12" s="198"/>
      <c r="N12" s="126">
        <v>350441</v>
      </c>
      <c r="O12" s="198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ht="20.25" customHeight="1" spans="1:25">
      <c r="A13" s="26" t="s">
        <v>201</v>
      </c>
      <c r="B13" s="26" t="s">
        <v>70</v>
      </c>
      <c r="C13" s="26" t="s">
        <v>202</v>
      </c>
      <c r="D13" s="26" t="s">
        <v>203</v>
      </c>
      <c r="E13" s="26" t="s">
        <v>101</v>
      </c>
      <c r="F13" s="26" t="s">
        <v>102</v>
      </c>
      <c r="G13" s="26" t="s">
        <v>210</v>
      </c>
      <c r="H13" s="26" t="s">
        <v>211</v>
      </c>
      <c r="I13" s="126">
        <v>760968</v>
      </c>
      <c r="J13" s="126">
        <v>760968</v>
      </c>
      <c r="K13" s="198"/>
      <c r="L13" s="198"/>
      <c r="M13" s="198"/>
      <c r="N13" s="126">
        <v>760968</v>
      </c>
      <c r="O13" s="198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ht="20.25" customHeight="1" spans="1:25">
      <c r="A14" s="26" t="s">
        <v>201</v>
      </c>
      <c r="B14" s="26" t="s">
        <v>70</v>
      </c>
      <c r="C14" s="26" t="s">
        <v>202</v>
      </c>
      <c r="D14" s="26" t="s">
        <v>203</v>
      </c>
      <c r="E14" s="26" t="s">
        <v>101</v>
      </c>
      <c r="F14" s="26" t="s">
        <v>102</v>
      </c>
      <c r="G14" s="26" t="s">
        <v>210</v>
      </c>
      <c r="H14" s="26" t="s">
        <v>211</v>
      </c>
      <c r="I14" s="126">
        <v>1509612</v>
      </c>
      <c r="J14" s="126">
        <v>1509612</v>
      </c>
      <c r="K14" s="198"/>
      <c r="L14" s="198"/>
      <c r="M14" s="198"/>
      <c r="N14" s="126">
        <v>1509612</v>
      </c>
      <c r="O14" s="198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ht="20.25" customHeight="1" spans="1:25">
      <c r="A15" s="26" t="s">
        <v>201</v>
      </c>
      <c r="B15" s="26" t="s">
        <v>70</v>
      </c>
      <c r="C15" s="26" t="s">
        <v>202</v>
      </c>
      <c r="D15" s="26" t="s">
        <v>203</v>
      </c>
      <c r="E15" s="26" t="s">
        <v>101</v>
      </c>
      <c r="F15" s="26" t="s">
        <v>102</v>
      </c>
      <c r="G15" s="26" t="s">
        <v>210</v>
      </c>
      <c r="H15" s="26" t="s">
        <v>211</v>
      </c>
      <c r="I15" s="126">
        <v>1377780</v>
      </c>
      <c r="J15" s="126">
        <v>1377780</v>
      </c>
      <c r="K15" s="198"/>
      <c r="L15" s="198"/>
      <c r="M15" s="198"/>
      <c r="N15" s="126">
        <v>1377780</v>
      </c>
      <c r="O15" s="198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ht="20.25" customHeight="1" spans="1:25">
      <c r="A16" s="26" t="s">
        <v>201</v>
      </c>
      <c r="B16" s="26" t="s">
        <v>70</v>
      </c>
      <c r="C16" s="26" t="s">
        <v>212</v>
      </c>
      <c r="D16" s="26" t="s">
        <v>133</v>
      </c>
      <c r="E16" s="26" t="s">
        <v>132</v>
      </c>
      <c r="F16" s="26" t="s">
        <v>133</v>
      </c>
      <c r="G16" s="26" t="s">
        <v>213</v>
      </c>
      <c r="H16" s="26" t="s">
        <v>133</v>
      </c>
      <c r="I16" s="126">
        <v>1086336</v>
      </c>
      <c r="J16" s="126">
        <v>1086336</v>
      </c>
      <c r="K16" s="198"/>
      <c r="L16" s="198"/>
      <c r="M16" s="198"/>
      <c r="N16" s="126">
        <v>1086336</v>
      </c>
      <c r="O16" s="198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ht="20.25" customHeight="1" spans="1:25">
      <c r="A17" s="26" t="s">
        <v>201</v>
      </c>
      <c r="B17" s="26" t="s">
        <v>70</v>
      </c>
      <c r="C17" s="26" t="s">
        <v>214</v>
      </c>
      <c r="D17" s="26" t="s">
        <v>215</v>
      </c>
      <c r="E17" s="26" t="s">
        <v>103</v>
      </c>
      <c r="F17" s="26" t="s">
        <v>104</v>
      </c>
      <c r="G17" s="26" t="s">
        <v>216</v>
      </c>
      <c r="H17" s="26" t="s">
        <v>217</v>
      </c>
      <c r="I17" s="126">
        <v>59616</v>
      </c>
      <c r="J17" s="126">
        <v>59616</v>
      </c>
      <c r="K17" s="198"/>
      <c r="L17" s="198"/>
      <c r="M17" s="198"/>
      <c r="N17" s="126">
        <v>59616</v>
      </c>
      <c r="O17" s="198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ht="20.25" customHeight="1" spans="1:25">
      <c r="A18" s="26" t="s">
        <v>201</v>
      </c>
      <c r="B18" s="26" t="s">
        <v>70</v>
      </c>
      <c r="C18" s="26" t="s">
        <v>214</v>
      </c>
      <c r="D18" s="26" t="s">
        <v>215</v>
      </c>
      <c r="E18" s="26" t="s">
        <v>103</v>
      </c>
      <c r="F18" s="26" t="s">
        <v>104</v>
      </c>
      <c r="G18" s="26" t="s">
        <v>216</v>
      </c>
      <c r="H18" s="26" t="s">
        <v>217</v>
      </c>
      <c r="I18" s="126">
        <v>104716.8</v>
      </c>
      <c r="J18" s="126">
        <v>104716.8</v>
      </c>
      <c r="K18" s="198"/>
      <c r="L18" s="198"/>
      <c r="M18" s="198"/>
      <c r="N18" s="126">
        <v>104716.8</v>
      </c>
      <c r="O18" s="198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ht="20.25" customHeight="1" spans="1:25">
      <c r="A19" s="26" t="s">
        <v>201</v>
      </c>
      <c r="B19" s="26" t="s">
        <v>70</v>
      </c>
      <c r="C19" s="26" t="s">
        <v>214</v>
      </c>
      <c r="D19" s="26" t="s">
        <v>215</v>
      </c>
      <c r="E19" s="26" t="s">
        <v>103</v>
      </c>
      <c r="F19" s="26" t="s">
        <v>104</v>
      </c>
      <c r="G19" s="26" t="s">
        <v>216</v>
      </c>
      <c r="H19" s="26" t="s">
        <v>217</v>
      </c>
      <c r="I19" s="126">
        <v>94573.44</v>
      </c>
      <c r="J19" s="126">
        <v>94573.44</v>
      </c>
      <c r="K19" s="198"/>
      <c r="L19" s="198"/>
      <c r="M19" s="198"/>
      <c r="N19" s="126">
        <v>94573.44</v>
      </c>
      <c r="O19" s="198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ht="20.25" customHeight="1" spans="1:25">
      <c r="A20" s="26" t="s">
        <v>201</v>
      </c>
      <c r="B20" s="26" t="s">
        <v>70</v>
      </c>
      <c r="C20" s="26" t="s">
        <v>214</v>
      </c>
      <c r="D20" s="26" t="s">
        <v>215</v>
      </c>
      <c r="E20" s="26" t="s">
        <v>103</v>
      </c>
      <c r="F20" s="26" t="s">
        <v>104</v>
      </c>
      <c r="G20" s="26" t="s">
        <v>216</v>
      </c>
      <c r="H20" s="26" t="s">
        <v>217</v>
      </c>
      <c r="I20" s="126">
        <v>129168</v>
      </c>
      <c r="J20" s="126">
        <v>129168</v>
      </c>
      <c r="K20" s="198"/>
      <c r="L20" s="198"/>
      <c r="M20" s="198"/>
      <c r="N20" s="126">
        <v>129168</v>
      </c>
      <c r="O20" s="198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ht="20.25" customHeight="1" spans="1:25">
      <c r="A21" s="26" t="s">
        <v>201</v>
      </c>
      <c r="B21" s="26" t="s">
        <v>70</v>
      </c>
      <c r="C21" s="26" t="s">
        <v>218</v>
      </c>
      <c r="D21" s="26" t="s">
        <v>219</v>
      </c>
      <c r="E21" s="26" t="s">
        <v>101</v>
      </c>
      <c r="F21" s="26" t="s">
        <v>102</v>
      </c>
      <c r="G21" s="26" t="s">
        <v>220</v>
      </c>
      <c r="H21" s="26" t="s">
        <v>219</v>
      </c>
      <c r="I21" s="126">
        <v>172800</v>
      </c>
      <c r="J21" s="126">
        <v>172800</v>
      </c>
      <c r="K21" s="198"/>
      <c r="L21" s="198"/>
      <c r="M21" s="198"/>
      <c r="N21" s="126">
        <v>172800</v>
      </c>
      <c r="O21" s="198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ht="20.25" customHeight="1" spans="1:25">
      <c r="A22" s="26" t="s">
        <v>201</v>
      </c>
      <c r="B22" s="26" t="s">
        <v>70</v>
      </c>
      <c r="C22" s="26" t="s">
        <v>221</v>
      </c>
      <c r="D22" s="26" t="s">
        <v>222</v>
      </c>
      <c r="E22" s="26" t="s">
        <v>111</v>
      </c>
      <c r="F22" s="26" t="s">
        <v>112</v>
      </c>
      <c r="G22" s="26" t="s">
        <v>223</v>
      </c>
      <c r="H22" s="26" t="s">
        <v>224</v>
      </c>
      <c r="I22" s="126">
        <v>1445688</v>
      </c>
      <c r="J22" s="126">
        <v>1445688</v>
      </c>
      <c r="K22" s="198"/>
      <c r="L22" s="198"/>
      <c r="M22" s="198"/>
      <c r="N22" s="126">
        <v>1445688</v>
      </c>
      <c r="O22" s="198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ht="20.25" customHeight="1" spans="1:25">
      <c r="A23" s="26" t="s">
        <v>201</v>
      </c>
      <c r="B23" s="26" t="s">
        <v>70</v>
      </c>
      <c r="C23" s="26" t="s">
        <v>221</v>
      </c>
      <c r="D23" s="26" t="s">
        <v>222</v>
      </c>
      <c r="E23" s="26" t="s">
        <v>117</v>
      </c>
      <c r="F23" s="26" t="s">
        <v>118</v>
      </c>
      <c r="G23" s="26" t="s">
        <v>225</v>
      </c>
      <c r="H23" s="26" t="s">
        <v>226</v>
      </c>
      <c r="I23" s="126">
        <v>2615</v>
      </c>
      <c r="J23" s="126">
        <v>2615</v>
      </c>
      <c r="K23" s="198"/>
      <c r="L23" s="198"/>
      <c r="M23" s="198"/>
      <c r="N23" s="126">
        <v>2615</v>
      </c>
      <c r="O23" s="198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ht="20.25" customHeight="1" spans="1:25">
      <c r="A24" s="26" t="s">
        <v>201</v>
      </c>
      <c r="B24" s="26" t="s">
        <v>70</v>
      </c>
      <c r="C24" s="26" t="s">
        <v>221</v>
      </c>
      <c r="D24" s="26" t="s">
        <v>222</v>
      </c>
      <c r="E24" s="26" t="s">
        <v>117</v>
      </c>
      <c r="F24" s="26" t="s">
        <v>118</v>
      </c>
      <c r="G24" s="26" t="s">
        <v>225</v>
      </c>
      <c r="H24" s="26" t="s">
        <v>226</v>
      </c>
      <c r="I24" s="126">
        <v>703728</v>
      </c>
      <c r="J24" s="126">
        <v>703728</v>
      </c>
      <c r="K24" s="198"/>
      <c r="L24" s="198"/>
      <c r="M24" s="198"/>
      <c r="N24" s="126">
        <v>703728</v>
      </c>
      <c r="O24" s="198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ht="20.25" customHeight="1" spans="1:25">
      <c r="A25" s="26" t="s">
        <v>201</v>
      </c>
      <c r="B25" s="26" t="s">
        <v>70</v>
      </c>
      <c r="C25" s="26" t="s">
        <v>221</v>
      </c>
      <c r="D25" s="26" t="s">
        <v>222</v>
      </c>
      <c r="E25" s="26" t="s">
        <v>119</v>
      </c>
      <c r="F25" s="26" t="s">
        <v>120</v>
      </c>
      <c r="G25" s="26" t="s">
        <v>227</v>
      </c>
      <c r="H25" s="26" t="s">
        <v>228</v>
      </c>
      <c r="I25" s="126">
        <v>30460</v>
      </c>
      <c r="J25" s="126">
        <v>30460</v>
      </c>
      <c r="K25" s="198"/>
      <c r="L25" s="198"/>
      <c r="M25" s="198"/>
      <c r="N25" s="126">
        <v>30460</v>
      </c>
      <c r="O25" s="198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ht="20.25" customHeight="1" spans="1:25">
      <c r="A26" s="26" t="s">
        <v>201</v>
      </c>
      <c r="B26" s="26" t="s">
        <v>70</v>
      </c>
      <c r="C26" s="26" t="s">
        <v>221</v>
      </c>
      <c r="D26" s="26" t="s">
        <v>222</v>
      </c>
      <c r="E26" s="26" t="s">
        <v>119</v>
      </c>
      <c r="F26" s="26" t="s">
        <v>120</v>
      </c>
      <c r="G26" s="26" t="s">
        <v>227</v>
      </c>
      <c r="H26" s="26" t="s">
        <v>228</v>
      </c>
      <c r="I26" s="126">
        <v>421560</v>
      </c>
      <c r="J26" s="126">
        <v>421560</v>
      </c>
      <c r="K26" s="198"/>
      <c r="L26" s="198"/>
      <c r="M26" s="198"/>
      <c r="N26" s="126">
        <v>421560</v>
      </c>
      <c r="O26" s="198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ht="20.25" customHeight="1" spans="1:25">
      <c r="A27" s="26" t="s">
        <v>201</v>
      </c>
      <c r="B27" s="26" t="s">
        <v>70</v>
      </c>
      <c r="C27" s="26" t="s">
        <v>221</v>
      </c>
      <c r="D27" s="26" t="s">
        <v>222</v>
      </c>
      <c r="E27" s="26" t="s">
        <v>101</v>
      </c>
      <c r="F27" s="26" t="s">
        <v>102</v>
      </c>
      <c r="G27" s="26" t="s">
        <v>229</v>
      </c>
      <c r="H27" s="26" t="s">
        <v>230</v>
      </c>
      <c r="I27" s="126">
        <v>59040</v>
      </c>
      <c r="J27" s="126">
        <v>59040</v>
      </c>
      <c r="K27" s="198"/>
      <c r="L27" s="198"/>
      <c r="M27" s="198"/>
      <c r="N27" s="126">
        <v>59040</v>
      </c>
      <c r="O27" s="198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ht="20.25" customHeight="1" spans="1:25">
      <c r="A28" s="26" t="s">
        <v>201</v>
      </c>
      <c r="B28" s="26" t="s">
        <v>70</v>
      </c>
      <c r="C28" s="26" t="s">
        <v>221</v>
      </c>
      <c r="D28" s="26" t="s">
        <v>222</v>
      </c>
      <c r="E28" s="26" t="s">
        <v>121</v>
      </c>
      <c r="F28" s="26" t="s">
        <v>122</v>
      </c>
      <c r="G28" s="26" t="s">
        <v>229</v>
      </c>
      <c r="H28" s="26" t="s">
        <v>230</v>
      </c>
      <c r="I28" s="126">
        <v>50616</v>
      </c>
      <c r="J28" s="126">
        <v>50616</v>
      </c>
      <c r="K28" s="198"/>
      <c r="L28" s="198"/>
      <c r="M28" s="198"/>
      <c r="N28" s="126">
        <v>50616</v>
      </c>
      <c r="O28" s="198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ht="20.25" customHeight="1" spans="1:25">
      <c r="A29" s="26" t="s">
        <v>201</v>
      </c>
      <c r="B29" s="26" t="s">
        <v>70</v>
      </c>
      <c r="C29" s="26" t="s">
        <v>231</v>
      </c>
      <c r="D29" s="26" t="s">
        <v>232</v>
      </c>
      <c r="E29" s="26" t="s">
        <v>101</v>
      </c>
      <c r="F29" s="26" t="s">
        <v>102</v>
      </c>
      <c r="G29" s="26" t="s">
        <v>210</v>
      </c>
      <c r="H29" s="26" t="s">
        <v>211</v>
      </c>
      <c r="I29" s="126">
        <v>604800</v>
      </c>
      <c r="J29" s="126">
        <v>604800</v>
      </c>
      <c r="K29" s="198"/>
      <c r="L29" s="198"/>
      <c r="M29" s="198"/>
      <c r="N29" s="126">
        <v>604800</v>
      </c>
      <c r="O29" s="198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ht="20.25" customHeight="1" spans="1:25">
      <c r="A30" s="26" t="s">
        <v>201</v>
      </c>
      <c r="B30" s="26" t="s">
        <v>70</v>
      </c>
      <c r="C30" s="26" t="s">
        <v>233</v>
      </c>
      <c r="D30" s="26" t="s">
        <v>234</v>
      </c>
      <c r="E30" s="26" t="s">
        <v>109</v>
      </c>
      <c r="F30" s="26" t="s">
        <v>110</v>
      </c>
      <c r="G30" s="26" t="s">
        <v>235</v>
      </c>
      <c r="H30" s="26" t="s">
        <v>236</v>
      </c>
      <c r="I30" s="126">
        <v>72000</v>
      </c>
      <c r="J30" s="126">
        <v>72000</v>
      </c>
      <c r="K30" s="198"/>
      <c r="L30" s="198"/>
      <c r="M30" s="198"/>
      <c r="N30" s="126">
        <v>72000</v>
      </c>
      <c r="O30" s="198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ht="20.25" customHeight="1" spans="1:25">
      <c r="A31" s="26" t="s">
        <v>201</v>
      </c>
      <c r="B31" s="26" t="s">
        <v>70</v>
      </c>
      <c r="C31" s="26" t="s">
        <v>237</v>
      </c>
      <c r="D31" s="26" t="s">
        <v>238</v>
      </c>
      <c r="E31" s="26" t="s">
        <v>109</v>
      </c>
      <c r="F31" s="26" t="s">
        <v>110</v>
      </c>
      <c r="G31" s="26" t="s">
        <v>239</v>
      </c>
      <c r="H31" s="26" t="s">
        <v>240</v>
      </c>
      <c r="I31" s="126">
        <v>3000</v>
      </c>
      <c r="J31" s="126">
        <v>3000</v>
      </c>
      <c r="K31" s="198"/>
      <c r="L31" s="198"/>
      <c r="M31" s="198"/>
      <c r="N31" s="126">
        <v>3000</v>
      </c>
      <c r="O31" s="198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ht="17.25" customHeight="1" spans="1:25">
      <c r="A32" s="83" t="s">
        <v>172</v>
      </c>
      <c r="B32" s="84"/>
      <c r="C32" s="192"/>
      <c r="D32" s="192"/>
      <c r="E32" s="192"/>
      <c r="F32" s="192"/>
      <c r="G32" s="192"/>
      <c r="H32" s="193"/>
      <c r="I32" s="126">
        <v>13924046.24</v>
      </c>
      <c r="J32" s="126">
        <v>13924046.24</v>
      </c>
      <c r="K32" s="126"/>
      <c r="L32" s="126"/>
      <c r="M32" s="126"/>
      <c r="N32" s="126">
        <v>13924046.24</v>
      </c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N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82"/>
      <c r="E1" s="57"/>
      <c r="F1" s="57"/>
      <c r="G1" s="57"/>
      <c r="H1" s="57"/>
      <c r="U1" s="182"/>
      <c r="W1" s="187" t="s">
        <v>241</v>
      </c>
    </row>
    <row r="2" ht="46.5" customHeight="1" spans="1:23">
      <c r="A2" s="59" t="str">
        <f>"2026"&amp;"年部门项目支出预算表"</f>
        <v>2026年部门项目支出预算表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3.5" customHeight="1" spans="1:23">
      <c r="A3" s="60" t="str">
        <f>"单位名称："&amp;"昆明市东川区碧谷新民小学"</f>
        <v>单位名称：昆明市东川区碧谷新民小学</v>
      </c>
      <c r="B3" s="61"/>
      <c r="C3" s="61"/>
      <c r="D3" s="61"/>
      <c r="E3" s="61"/>
      <c r="F3" s="61"/>
      <c r="G3" s="61"/>
      <c r="H3" s="61"/>
      <c r="I3" s="62"/>
      <c r="J3" s="62"/>
      <c r="K3" s="62"/>
      <c r="L3" s="62"/>
      <c r="M3" s="62"/>
      <c r="N3" s="62"/>
      <c r="O3" s="62"/>
      <c r="P3" s="62"/>
      <c r="Q3" s="62"/>
      <c r="U3" s="182"/>
      <c r="W3" s="166" t="s">
        <v>1</v>
      </c>
    </row>
    <row r="4" ht="21.75" customHeight="1" spans="1:23">
      <c r="A4" s="64" t="s">
        <v>242</v>
      </c>
      <c r="B4" s="65" t="s">
        <v>184</v>
      </c>
      <c r="C4" s="64" t="s">
        <v>185</v>
      </c>
      <c r="D4" s="64" t="s">
        <v>243</v>
      </c>
      <c r="E4" s="65" t="s">
        <v>186</v>
      </c>
      <c r="F4" s="65" t="s">
        <v>187</v>
      </c>
      <c r="G4" s="65" t="s">
        <v>244</v>
      </c>
      <c r="H4" s="65" t="s">
        <v>245</v>
      </c>
      <c r="I4" s="79" t="s">
        <v>55</v>
      </c>
      <c r="J4" s="12" t="s">
        <v>246</v>
      </c>
      <c r="K4" s="13"/>
      <c r="L4" s="13"/>
      <c r="M4" s="49"/>
      <c r="N4" s="12" t="s">
        <v>192</v>
      </c>
      <c r="O4" s="13"/>
      <c r="P4" s="49"/>
      <c r="Q4" s="65" t="s">
        <v>61</v>
      </c>
      <c r="R4" s="12" t="s">
        <v>62</v>
      </c>
      <c r="S4" s="13"/>
      <c r="T4" s="13"/>
      <c r="U4" s="13"/>
      <c r="V4" s="13"/>
      <c r="W4" s="49"/>
    </row>
    <row r="5" ht="21.75" customHeight="1" spans="1:23">
      <c r="A5" s="66"/>
      <c r="B5" s="80"/>
      <c r="C5" s="66"/>
      <c r="D5" s="66"/>
      <c r="E5" s="67"/>
      <c r="F5" s="67"/>
      <c r="G5" s="67"/>
      <c r="H5" s="67"/>
      <c r="I5" s="80"/>
      <c r="J5" s="183" t="s">
        <v>58</v>
      </c>
      <c r="K5" s="184"/>
      <c r="L5" s="65" t="s">
        <v>59</v>
      </c>
      <c r="M5" s="65" t="s">
        <v>60</v>
      </c>
      <c r="N5" s="65" t="s">
        <v>58</v>
      </c>
      <c r="O5" s="65" t="s">
        <v>59</v>
      </c>
      <c r="P5" s="65" t="s">
        <v>60</v>
      </c>
      <c r="Q5" s="67"/>
      <c r="R5" s="65" t="s">
        <v>57</v>
      </c>
      <c r="S5" s="65" t="s">
        <v>64</v>
      </c>
      <c r="T5" s="65" t="s">
        <v>198</v>
      </c>
      <c r="U5" s="65" t="s">
        <v>66</v>
      </c>
      <c r="V5" s="65" t="s">
        <v>67</v>
      </c>
      <c r="W5" s="65" t="s">
        <v>68</v>
      </c>
    </row>
    <row r="6" ht="21" customHeight="1" spans="1:23">
      <c r="A6" s="80"/>
      <c r="B6" s="80"/>
      <c r="C6" s="80"/>
      <c r="D6" s="80"/>
      <c r="E6" s="80"/>
      <c r="F6" s="80"/>
      <c r="G6" s="80"/>
      <c r="H6" s="80"/>
      <c r="I6" s="80"/>
      <c r="J6" s="185" t="s">
        <v>57</v>
      </c>
      <c r="K6" s="186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39.75" customHeight="1" spans="1:23">
      <c r="A7" s="69"/>
      <c r="B7" s="71"/>
      <c r="C7" s="69"/>
      <c r="D7" s="69"/>
      <c r="E7" s="70"/>
      <c r="F7" s="70"/>
      <c r="G7" s="70"/>
      <c r="H7" s="70"/>
      <c r="I7" s="71"/>
      <c r="J7" s="17" t="s">
        <v>57</v>
      </c>
      <c r="K7" s="17" t="s">
        <v>247</v>
      </c>
      <c r="L7" s="70"/>
      <c r="M7" s="70"/>
      <c r="N7" s="70"/>
      <c r="O7" s="70"/>
      <c r="P7" s="70"/>
      <c r="Q7" s="70"/>
      <c r="R7" s="70"/>
      <c r="S7" s="70"/>
      <c r="T7" s="70"/>
      <c r="U7" s="71"/>
      <c r="V7" s="70"/>
      <c r="W7" s="70"/>
    </row>
    <row r="8" ht="15" customHeight="1" spans="1:23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86">
        <v>12</v>
      </c>
      <c r="M8" s="86">
        <v>13</v>
      </c>
      <c r="N8" s="86">
        <v>14</v>
      </c>
      <c r="O8" s="86">
        <v>15</v>
      </c>
      <c r="P8" s="86">
        <v>16</v>
      </c>
      <c r="Q8" s="86">
        <v>17</v>
      </c>
      <c r="R8" s="86">
        <v>18</v>
      </c>
      <c r="S8" s="86">
        <v>19</v>
      </c>
      <c r="T8" s="86">
        <v>20</v>
      </c>
      <c r="U8" s="72">
        <v>21</v>
      </c>
      <c r="V8" s="86">
        <v>22</v>
      </c>
      <c r="W8" s="72">
        <v>23</v>
      </c>
    </row>
    <row r="9" ht="21.75" customHeight="1" spans="1:23">
      <c r="A9" s="116" t="s">
        <v>248</v>
      </c>
      <c r="B9" s="116" t="s">
        <v>249</v>
      </c>
      <c r="C9" s="116" t="s">
        <v>250</v>
      </c>
      <c r="D9" s="116" t="s">
        <v>70</v>
      </c>
      <c r="E9" s="116" t="s">
        <v>103</v>
      </c>
      <c r="F9" s="116" t="s">
        <v>104</v>
      </c>
      <c r="G9" s="116" t="s">
        <v>239</v>
      </c>
      <c r="H9" s="116" t="s">
        <v>240</v>
      </c>
      <c r="I9" s="126">
        <v>500000</v>
      </c>
      <c r="J9" s="126"/>
      <c r="K9" s="126"/>
      <c r="L9" s="126"/>
      <c r="M9" s="126"/>
      <c r="N9" s="126"/>
      <c r="O9" s="126"/>
      <c r="P9" s="126"/>
      <c r="Q9" s="126"/>
      <c r="R9" s="126">
        <v>500000</v>
      </c>
      <c r="S9" s="126"/>
      <c r="T9" s="126"/>
      <c r="U9" s="126"/>
      <c r="V9" s="126"/>
      <c r="W9" s="126">
        <v>500000</v>
      </c>
    </row>
    <row r="10" ht="21.75" customHeight="1" spans="1:23">
      <c r="A10" s="116" t="s">
        <v>248</v>
      </c>
      <c r="B10" s="116" t="s">
        <v>251</v>
      </c>
      <c r="C10" s="116" t="s">
        <v>252</v>
      </c>
      <c r="D10" s="116" t="s">
        <v>70</v>
      </c>
      <c r="E10" s="116" t="s">
        <v>127</v>
      </c>
      <c r="F10" s="116" t="s">
        <v>126</v>
      </c>
      <c r="G10" s="116" t="s">
        <v>253</v>
      </c>
      <c r="H10" s="116" t="s">
        <v>81</v>
      </c>
      <c r="I10" s="126">
        <v>3000</v>
      </c>
      <c r="J10" s="126"/>
      <c r="K10" s="126"/>
      <c r="L10" s="126"/>
      <c r="M10" s="126"/>
      <c r="N10" s="126"/>
      <c r="O10" s="126"/>
      <c r="P10" s="126"/>
      <c r="Q10" s="126"/>
      <c r="R10" s="126">
        <v>3000</v>
      </c>
      <c r="S10" s="126"/>
      <c r="T10" s="126"/>
      <c r="U10" s="126"/>
      <c r="V10" s="126"/>
      <c r="W10" s="126">
        <v>3000</v>
      </c>
    </row>
    <row r="11" ht="18.75" customHeight="1" spans="1:23">
      <c r="A11" s="83" t="s">
        <v>172</v>
      </c>
      <c r="B11" s="84"/>
      <c r="C11" s="84"/>
      <c r="D11" s="84"/>
      <c r="E11" s="84"/>
      <c r="F11" s="84"/>
      <c r="G11" s="84"/>
      <c r="H11" s="85"/>
      <c r="I11" s="126">
        <v>503000</v>
      </c>
      <c r="J11" s="126"/>
      <c r="K11" s="126"/>
      <c r="L11" s="126"/>
      <c r="M11" s="126"/>
      <c r="N11" s="126"/>
      <c r="O11" s="126"/>
      <c r="P11" s="126"/>
      <c r="Q11" s="126"/>
      <c r="R11" s="126">
        <v>503000</v>
      </c>
      <c r="S11" s="126"/>
      <c r="T11" s="126"/>
      <c r="U11" s="126"/>
      <c r="V11" s="126"/>
      <c r="W11" s="126">
        <v>503000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7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58" t="s">
        <v>254</v>
      </c>
    </row>
    <row r="2" ht="39.75" customHeight="1" spans="1:10">
      <c r="A2" s="113" t="str">
        <f>"2026"&amp;"年部门项目支出绩效目标表"</f>
        <v>2026年部门项目支出绩效目标表</v>
      </c>
      <c r="B2" s="59"/>
      <c r="C2" s="59"/>
      <c r="D2" s="59"/>
      <c r="E2" s="59"/>
      <c r="F2" s="114"/>
      <c r="G2" s="59"/>
      <c r="H2" s="114"/>
      <c r="I2" s="114"/>
      <c r="J2" s="59"/>
    </row>
    <row r="3" ht="17.25" customHeight="1" spans="1:1">
      <c r="A3" s="60" t="str">
        <f>"单位名称："&amp;"昆明市东川区碧谷新民小学"</f>
        <v>单位名称：昆明市东川区碧谷新民小学</v>
      </c>
    </row>
    <row r="4" ht="44.25" customHeight="1" spans="1:10">
      <c r="A4" s="17" t="s">
        <v>185</v>
      </c>
      <c r="B4" s="17" t="s">
        <v>255</v>
      </c>
      <c r="C4" s="17" t="s">
        <v>256</v>
      </c>
      <c r="D4" s="17" t="s">
        <v>257</v>
      </c>
      <c r="E4" s="17" t="s">
        <v>258</v>
      </c>
      <c r="F4" s="115" t="s">
        <v>259</v>
      </c>
      <c r="G4" s="17" t="s">
        <v>260</v>
      </c>
      <c r="H4" s="115" t="s">
        <v>261</v>
      </c>
      <c r="I4" s="115" t="s">
        <v>262</v>
      </c>
      <c r="J4" s="17" t="s">
        <v>263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86">
        <v>6</v>
      </c>
      <c r="G5" s="180">
        <v>7</v>
      </c>
      <c r="H5" s="86">
        <v>8</v>
      </c>
      <c r="I5" s="86">
        <v>9</v>
      </c>
      <c r="J5" s="180">
        <v>10</v>
      </c>
    </row>
    <row r="6" ht="42" customHeight="1" spans="1:10">
      <c r="A6" s="18" t="s">
        <v>70</v>
      </c>
      <c r="B6" s="116"/>
      <c r="C6" s="116"/>
      <c r="D6" s="116"/>
      <c r="E6" s="104"/>
      <c r="F6" s="117"/>
      <c r="G6" s="104"/>
      <c r="H6" s="117"/>
      <c r="I6" s="117"/>
      <c r="J6" s="104"/>
    </row>
    <row r="7" ht="42" customHeight="1" spans="1:10">
      <c r="A7" s="181" t="s">
        <v>252</v>
      </c>
      <c r="B7" s="73" t="s">
        <v>264</v>
      </c>
      <c r="C7" s="73" t="s">
        <v>265</v>
      </c>
      <c r="D7" s="73" t="s">
        <v>266</v>
      </c>
      <c r="E7" s="18" t="s">
        <v>267</v>
      </c>
      <c r="F7" s="73" t="s">
        <v>268</v>
      </c>
      <c r="G7" s="18" t="s">
        <v>269</v>
      </c>
      <c r="H7" s="73" t="s">
        <v>270</v>
      </c>
      <c r="I7" s="73" t="s">
        <v>271</v>
      </c>
      <c r="J7" s="18" t="s">
        <v>267</v>
      </c>
    </row>
    <row r="8" ht="42" customHeight="1" spans="1:10">
      <c r="A8" s="181" t="s">
        <v>252</v>
      </c>
      <c r="B8" s="73" t="s">
        <v>264</v>
      </c>
      <c r="C8" s="73" t="s">
        <v>272</v>
      </c>
      <c r="D8" s="73" t="s">
        <v>273</v>
      </c>
      <c r="E8" s="18" t="s">
        <v>274</v>
      </c>
      <c r="F8" s="73" t="s">
        <v>268</v>
      </c>
      <c r="G8" s="18" t="s">
        <v>275</v>
      </c>
      <c r="H8" s="73" t="s">
        <v>270</v>
      </c>
      <c r="I8" s="73" t="s">
        <v>271</v>
      </c>
      <c r="J8" s="18" t="s">
        <v>274</v>
      </c>
    </row>
    <row r="9" ht="42" customHeight="1" spans="1:10">
      <c r="A9" s="181" t="s">
        <v>252</v>
      </c>
      <c r="B9" s="73" t="s">
        <v>264</v>
      </c>
      <c r="C9" s="73" t="s">
        <v>276</v>
      </c>
      <c r="D9" s="73" t="s">
        <v>277</v>
      </c>
      <c r="E9" s="18" t="s">
        <v>278</v>
      </c>
      <c r="F9" s="73" t="s">
        <v>279</v>
      </c>
      <c r="G9" s="18" t="s">
        <v>280</v>
      </c>
      <c r="H9" s="73" t="s">
        <v>270</v>
      </c>
      <c r="I9" s="73" t="s">
        <v>281</v>
      </c>
      <c r="J9" s="18" t="s">
        <v>278</v>
      </c>
    </row>
    <row r="10" ht="42" customHeight="1" spans="1:10">
      <c r="A10" s="181" t="s">
        <v>250</v>
      </c>
      <c r="B10" s="73" t="s">
        <v>282</v>
      </c>
      <c r="C10" s="73" t="s">
        <v>265</v>
      </c>
      <c r="D10" s="73" t="s">
        <v>283</v>
      </c>
      <c r="E10" s="18" t="s">
        <v>284</v>
      </c>
      <c r="F10" s="73" t="s">
        <v>268</v>
      </c>
      <c r="G10" s="18" t="s">
        <v>285</v>
      </c>
      <c r="H10" s="73" t="s">
        <v>270</v>
      </c>
      <c r="I10" s="73" t="s">
        <v>281</v>
      </c>
      <c r="J10" s="18" t="s">
        <v>284</v>
      </c>
    </row>
    <row r="11" ht="42" customHeight="1" spans="1:10">
      <c r="A11" s="181" t="s">
        <v>250</v>
      </c>
      <c r="B11" s="73" t="s">
        <v>282</v>
      </c>
      <c r="C11" s="73" t="s">
        <v>272</v>
      </c>
      <c r="D11" s="73" t="s">
        <v>273</v>
      </c>
      <c r="E11" s="18" t="s">
        <v>274</v>
      </c>
      <c r="F11" s="73" t="s">
        <v>268</v>
      </c>
      <c r="G11" s="18" t="s">
        <v>285</v>
      </c>
      <c r="H11" s="73" t="s">
        <v>270</v>
      </c>
      <c r="I11" s="73" t="s">
        <v>281</v>
      </c>
      <c r="J11" s="18" t="s">
        <v>274</v>
      </c>
    </row>
    <row r="12" ht="42" customHeight="1" spans="1:10">
      <c r="A12" s="181" t="s">
        <v>250</v>
      </c>
      <c r="B12" s="73" t="s">
        <v>282</v>
      </c>
      <c r="C12" s="73" t="s">
        <v>272</v>
      </c>
      <c r="D12" s="73" t="s">
        <v>286</v>
      </c>
      <c r="E12" s="18" t="s">
        <v>287</v>
      </c>
      <c r="F12" s="73" t="s">
        <v>268</v>
      </c>
      <c r="G12" s="18" t="s">
        <v>288</v>
      </c>
      <c r="H12" s="73" t="s">
        <v>270</v>
      </c>
      <c r="I12" s="73" t="s">
        <v>271</v>
      </c>
      <c r="J12" s="18" t="s">
        <v>289</v>
      </c>
    </row>
    <row r="13" ht="42" customHeight="1" spans="1:10">
      <c r="A13" s="181" t="s">
        <v>250</v>
      </c>
      <c r="B13" s="73" t="s">
        <v>282</v>
      </c>
      <c r="C13" s="73" t="s">
        <v>276</v>
      </c>
      <c r="D13" s="73" t="s">
        <v>277</v>
      </c>
      <c r="E13" s="18" t="s">
        <v>290</v>
      </c>
      <c r="F13" s="73" t="s">
        <v>279</v>
      </c>
      <c r="G13" s="18" t="s">
        <v>291</v>
      </c>
      <c r="H13" s="73" t="s">
        <v>270</v>
      </c>
      <c r="I13" s="73" t="s">
        <v>281</v>
      </c>
      <c r="J13" s="18" t="s">
        <v>292</v>
      </c>
    </row>
  </sheetData>
  <mergeCells count="6">
    <mergeCell ref="A2:J2"/>
    <mergeCell ref="A3:H3"/>
    <mergeCell ref="A7:A9"/>
    <mergeCell ref="A10:A13"/>
    <mergeCell ref="B7:B9"/>
    <mergeCell ref="B10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2026-03-10T01:07:49Z</dcterms:created>
  <dcterms:modified xsi:type="dcterms:W3CDTF">2026-03-10T01:52:30Z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2E374B7BFA014AA9A1FD00DA9E4DFBA2_12</vt:lpwstr>
  </property>
  <property fmtid="{D5CDD505-2E9C-101B-9397-08002B2CF9AE}" pid="3" name="KSOProductBuildVer">
    <vt:lpwstr>2052-12.8.2.18205</vt:lpwstr>
  </property>
</Properties>
</file>