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<sst xmlns="http://schemas.openxmlformats.org/spreadsheetml/2006/main" count="1778" uniqueCount="491">
  <si>
    <t>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</si>
  <si>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</si>
  <si>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</si>
  <si>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</si>
  <si>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</si>
  <si>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</si>
  <si>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</si>
  <si>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</si>
  <si>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</si>
  <si>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</si>
  <si>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</si>
  <si>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</si>
  <si>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</si>
  <si>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</si>
  <si>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</si>
  <si>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</si>
  <si>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</si>
  <si>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</si>
  <si>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</si>
  <si>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</si>
  <si>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</si>
  <si>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</si>
  <si>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</si>
  <si>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</si>
  <si>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</si>
  <si>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</si>
  <si>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</si>
  <si>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</si>
  <si>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</si>
  <si>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</si>
  <si>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</si>
  <si>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</si>
  <si>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</si>
  <si>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</si>
  <si>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</si>
  <si>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</si>
  <si>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</si>
  <si>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</si>
  <si>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</si>
  <si>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</si>
  <si>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</si>
  <si>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</si>
  <si>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</si>
  <si>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</si>
  <si>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</si>
  <si>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</si>
  <si>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</si>
  <si>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</si>
  <si>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</si>
  <si>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</si>
  <si>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</si>
  <si>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</si>
  <si>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</si>
  <si>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</si>
  <si>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</si>
  <si>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</si>
  <si>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</si>
  <si>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</si>
  <si>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</si>
  <si>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</si>
  <si>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</si>
  <si>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</si>
  <si>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</si>
  <si>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</si>
  <si>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</si>
  <si>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</si>
  <si>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</si>
  <si>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</si>
  <si>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</si>
  <si>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213</t>
  </si>
  <si>
    <t>昆明市东川区科学技术协会</t>
  </si>
  <si>
    <t>213001</t>
  </si>
  <si>
    <t>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</si>
  <si>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</si>
  <si>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</si>
  <si>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</si>
  <si>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</si>
  <si>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</si>
  <si>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</si>
  <si>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</si>
  <si>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</si>
  <si>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</si>
  <si>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</si>
  <si>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</si>
  <si>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</si>
  <si>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</si>
  <si>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</si>
  <si>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</si>
  <si>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</si>
  <si>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</si>
  <si>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</si>
  <si>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</si>
  <si>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</si>
  <si>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</si>
  <si>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</si>
  <si>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</si>
  <si>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</si>
  <si>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</si>
  <si>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206</t>
  </si>
  <si>
    <t>科学技术支出</t>
  </si>
  <si>
    <t>20607</t>
  </si>
  <si>
    <t>科学技术普及</t>
  </si>
  <si>
    <t>2060701</t>
  </si>
  <si>
    <t>机构运行</t>
  </si>
  <si>
    <t>2060702</t>
  </si>
  <si>
    <t>科普活动</t>
  </si>
  <si>
    <t>2060705</t>
  </si>
  <si>
    <t>科技馆站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</si>
  <si>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</si>
  <si>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</si>
  <si>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</si>
  <si>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</si>
  <si>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</si>
  <si>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</si>
  <si>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</si>
  <si>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</si>
  <si>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</si>
  <si>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</si>
  <si>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</si>
  <si>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</si>
  <si>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</si>
  <si>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</si>
  <si>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</si>
  <si>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</si>
  <si>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</si>
  <si>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</si>
  <si>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</si>
  <si>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</si>
  <si>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</si>
  <si>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</si>
  <si>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</si>
  <si>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</si>
  <si>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</si>
  <si>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</si>
  <si>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</si>
  <si>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</si>
  <si>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</si>
  <si>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</si>
  <si>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</si>
  <si>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</si>
  <si>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</si>
  <si>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</si>
  <si>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</si>
  <si>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</si>
  <si>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</si>
  <si>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</si>
  <si>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</si>
  <si>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</si>
  <si>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</si>
  <si>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</si>
  <si>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</si>
  <si>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</si>
  <si>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</si>
  <si>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</si>
  <si>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</si>
  <si>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</si>
  <si>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</si>
  <si>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</si>
  <si>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</si>
  <si>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</si>
  <si>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</si>
  <si>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</si>
  <si>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</si>
  <si>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</si>
  <si>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</si>
  <si>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</si>
  <si>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</si>
  <si>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</si>
  <si>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02-2表</t>
  </si>
  <si>
    <t>部门预算支出功能分类科目</t>
  </si>
  <si>
    <t>人员经费</t>
  </si>
  <si>
    <t>公用经费</t>
  </si>
  <si>
    <t>合  计</t>
  </si>
  <si>
    <t>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</si>
  <si>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</si>
  <si>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</si>
  <si>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</si>
  <si>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</si>
  <si>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</si>
  <si>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</si>
  <si>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</si>
  <si>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</si>
  <si>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</si>
  <si>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</si>
  <si>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</si>
  <si>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</si>
  <si>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</si>
  <si>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</si>
  <si>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</si>
  <si>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</si>
  <si>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</si>
  <si>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</si>
  <si>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</si>
  <si>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</si>
  <si>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</si>
  <si>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</si>
  <si>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</si>
  <si>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</si>
  <si>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</si>
  <si>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</si>
  <si>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530113210000000002479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</si>
  <si>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</si>
  <si>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</si>
  <si>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</si>
  <si>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</si>
  <si>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</si>
  <si>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</si>
  <si>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</si>
  <si>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530113210000000002480</t>
  </si>
  <si>
    <t>事业人员工资支出</t>
  </si>
  <si>
    <t>30107</t>
  </si>
  <si>
    <t>绩效工资</t>
  </si>
  <si>
    <t>530113210000000002481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</si>
  <si>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</si>
  <si>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</si>
  <si>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</si>
  <si>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</si>
  <si>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</si>
  <si>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</si>
  <si>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</si>
  <si>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</si>
  <si>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</si>
  <si>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530113210000000002482</t>
  </si>
  <si>
    <t>30113</t>
  </si>
  <si>
    <t>530113210000000002483</t>
  </si>
  <si>
    <t>公车购置及运维费</t>
  </si>
  <si>
    <t>30231</t>
  </si>
  <si>
    <t>公务用车运行维护费</t>
  </si>
  <si>
    <t>530113210000000002484</t>
  </si>
  <si>
    <t>30217</t>
  </si>
  <si>
    <t>530113210000000002485</t>
  </si>
  <si>
    <t>公务交通补贴</t>
  </si>
  <si>
    <t>30239</t>
  </si>
  <si>
    <t>其他交通费用</t>
  </si>
  <si>
    <t>530113210000000002486</t>
  </si>
  <si>
    <t>工会经费</t>
  </si>
  <si>
    <t>30228</t>
  </si>
  <si>
    <t>530113210000000002487</t>
  </si>
  <si>
    <t>离退休公用经费</t>
  </si>
  <si>
    <t>30299</t>
  </si>
  <si>
    <t>其他商品和服务支出</t>
  </si>
  <si>
    <t>530113210000000002489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</si>
  <si>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</si>
  <si>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</si>
  <si>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</si>
  <si>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</si>
  <si>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</si>
  <si>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</si>
  <si>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</si>
  <si>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</si>
  <si>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</si>
  <si>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</si>
  <si>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</si>
  <si>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</si>
  <si>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</si>
  <si>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</si>
  <si>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</si>
  <si>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</si>
  <si>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</si>
  <si>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</si>
  <si>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</si>
  <si>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530113210000000002490</t>
  </si>
  <si>
    <t>租车经费</t>
  </si>
  <si>
    <t>530113231100001525426</t>
  </si>
  <si>
    <t>行政人员绩效奖励</t>
  </si>
  <si>
    <t>530113241100002241266</t>
  </si>
  <si>
    <t>退休费</t>
  </si>
  <si>
    <t>30305</t>
  </si>
  <si>
    <t>生活补助</t>
  </si>
  <si>
    <t>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</si>
  <si>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</si>
  <si>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</si>
  <si>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</si>
  <si>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</si>
  <si>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</si>
  <si>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</si>
  <si>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</si>
  <si>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530113221100000592216</t>
  </si>
  <si>
    <t>2022年科技馆免费开放中央补助资金</t>
  </si>
  <si>
    <t>530113221100000912104</t>
  </si>
  <si>
    <t>下达2022年省级基层科普行动计划专项（科普惠农兴村计划项目）专项资金</t>
  </si>
  <si>
    <t>530113231100001830663</t>
  </si>
  <si>
    <t>2023年第一批科普专项省对下转移支付资金</t>
  </si>
  <si>
    <t>530113231100001830717</t>
  </si>
  <si>
    <t>2023年第二批科普专项省对下转移支付资金</t>
  </si>
  <si>
    <t>530113231100001949825</t>
  </si>
  <si>
    <t>2023年科技馆免费开放中央（第二批）补助资金</t>
  </si>
  <si>
    <t>民生类</t>
  </si>
  <si>
    <t>530113221100000999289</t>
  </si>
  <si>
    <t>昆明市2022年科技馆免费开放中央补助资金</t>
  </si>
  <si>
    <t>事业发展类</t>
  </si>
  <si>
    <t>530113231100001622111</t>
  </si>
  <si>
    <t>2023年科技馆免费开放中央补助资金</t>
  </si>
  <si>
    <t>530113231100001949662</t>
  </si>
  <si>
    <t>2023年省下基层科普行动计划专项资金</t>
  </si>
  <si>
    <t>530113241100002587210</t>
  </si>
  <si>
    <t>2024年科技馆免费开放中央补助项目资金</t>
  </si>
  <si>
    <t>530113241100002818766</t>
  </si>
  <si>
    <t>2024年基层科普行动计划专项（第一批）资金</t>
  </si>
  <si>
    <t>530113241100002818778</t>
  </si>
  <si>
    <t>2024年基层科普行动计划专项（第二批）资金</t>
  </si>
  <si>
    <t>530113241100003138288</t>
  </si>
  <si>
    <t>2024年省级科普专项转移支付（第一批）资金</t>
  </si>
  <si>
    <t>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</si>
  <si>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</si>
  <si>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</si>
  <si>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</si>
  <si>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</si>
  <si>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</si>
  <si>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</si>
  <si>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</si>
  <si>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</si>
  <si>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</si>
  <si>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（一）在团结引领科技工作者方面展现新作为。深入贯彻习近平总书记关于群团工作、科协工作、科普工作的重要讲话精神，自觉担负起新时代赋予科协组织的新使命，奋力推动科协事业改革创新发展。打造线上线下“科技工作者之家”，落实好科协干部联系服务科技工作者制度，倾听科技工作者心声、反映科技工作者诉求、帮助科技工作者成长、举荐我区优秀科技工作者参评省市奖项，大力宣传优秀科学家、杰出科技人才的先进事迹和爱国情怀，展示基层一线科技工作者的突出贡献和感人事迹，弘扬科学家精神。（二）在助力创新驱动发展方面展现新作为。
以建立普惠共享的现代科普体系为切入点，围绕主题，办好“全国科普日”、“科技活动周”等基础性、群众性的传统主题科普活动。针对重点人群，举办好青少年科技创新大赛、青少年系列科技竞赛等活动；依托科技馆，开展好“科普大讲堂”，积极参加中国科协、省科协基层科普行动计划等项目申报工作，形成项目培育阶梯发展、示范效应逐级带动的格局。（三）在服务全民科学素质提升方面展现新作为。以提升全民科学素质为目标，加强区全民科学素质工作领导小组工作的统筹协调，加大青少年科技教育的普及力度，广泛组织中小学生参加各级各类青少年科技创新竞赛，全面提升未成年人科学素质。积极开展流动科技馆巡展活动，依托新时代文明实践中心科技科普志愿服务平台，充分发挥社区科普公益组织作用，关注智慧健康科普生活，丰富青少年节假日科技活动。拓展科普工作外延，开展省市级科普示范社区、科普教育基地认定工作，创建一批优秀科普阵地，推动区域科普游发展。广泛开展科技三下乡系列活动，创建乡村振兴科普示范基地，提升农民科学素质，助力乡村振兴。（四）在助推经济社会发展方面谋求新篇章。全区各级科协组织要把握时代脉络、立足发展所需，加快科技创新，推动招才引智，强化科技服务，深入开展调查研究，积极建言献策，助力东川高质量发展。实施科学素质提升行动，开展全民科普宣传活动，推动在全社会形成学科学、讲科学、用科学的良好风尚。要在服务科技工作者方面取得新成效。各级科协组织要关心关爱科技工作者，服务好广大科技工作者，积极培养科技人才，加强典型宣传引导，努力营造全社会关心科技事业、支持科协工作的浓厚氛围。（五）在服务区域发展方面展现新面貌。进一步强化自身能力建设，以切实保持和增强科协组织的政治性先进性群众性为核心，进一步优化科协机关及直属单位干部队伍年龄结构.</t>
  </si>
  <si>
    <t>产出指标</t>
  </si>
  <si>
    <t>数量指标</t>
  </si>
  <si>
    <t>认定示范农技协</t>
  </si>
  <si>
    <t>=</t>
  </si>
  <si>
    <t>个</t>
  </si>
  <si>
    <t>定量指标</t>
  </si>
  <si>
    <t>根据资金下达文件绩效目标确定</t>
  </si>
  <si>
    <t>认定科普带头人</t>
  </si>
  <si>
    <t>时效指标</t>
  </si>
  <si>
    <t>项目任务目标完成及时率</t>
  </si>
  <si>
    <t>90</t>
  </si>
  <si>
    <t>%</t>
  </si>
  <si>
    <t>定性指标</t>
  </si>
  <si>
    <t>效益指标</t>
  </si>
  <si>
    <t>社会效益</t>
  </si>
  <si>
    <t>科普宣传活动覆盖率</t>
  </si>
  <si>
    <t>80</t>
  </si>
  <si>
    <t>满意度指标</t>
  </si>
  <si>
    <t>服务对象满意度</t>
  </si>
  <si>
    <t>科普公共服务受众满
意度</t>
  </si>
  <si>
    <t>科技教育、传播与普及长促发展，建成适应创新型
社会发展需求的现代公民，科学素质组织实施、基
层建设、条件保障、检测评估等体系公民科学素质
建设的公共服务能力明显增强，我区公民具备科学
素质的比例达到 11.17%的水平</t>
  </si>
  <si>
    <t>年开放天数</t>
  </si>
  <si>
    <t>250</t>
  </si>
  <si>
    <t>天</t>
  </si>
  <si>
    <t>免费开放科技馆的正常运转，促进我市公民科学素质的整体提高</t>
  </si>
  <si>
    <t>常设展厅布展面积</t>
  </si>
  <si>
    <t>1313</t>
  </si>
  <si>
    <t>平方米</t>
  </si>
  <si>
    <t>免费开放科技馆的正常运转，促进我市公民科学素质的整体提高空</t>
  </si>
  <si>
    <t>年参观人数</t>
  </si>
  <si>
    <t>万人次</t>
  </si>
  <si>
    <t>科普活动开展次数</t>
  </si>
  <si>
    <t>次</t>
  </si>
  <si>
    <t>可持续影响</t>
  </si>
  <si>
    <t>科普展示内容更新率</t>
  </si>
  <si>
    <t>&gt;=</t>
  </si>
  <si>
    <t>公众满意度</t>
  </si>
  <si>
    <t>85</t>
  </si>
  <si>
    <t>为充分发挥财政资金的绩效，促进科普服务公平惠普，全面提升我市公民科学素质，根据中国科协、中宣部、财政部《关于全国科技馆免费开发的通知》要求，按照全市各科技馆展厅面积、运营成本、免费开放天数、组织活动情况，对8个县（市）区科技馆进行免费开放，需完成年开放天数、常设展厅布展面积、科普活动开展次数等年度绩效目标。</t>
  </si>
  <si>
    <t>年开放天数（天）</t>
  </si>
  <si>
    <t>根据资金文件下达绩效目标确定</t>
  </si>
  <si>
    <t>常设展厅布展面积（平米）</t>
  </si>
  <si>
    <t>年参观人数（万人次）</t>
  </si>
  <si>
    <t>科普活动开展次数（次）</t>
  </si>
  <si>
    <t>为认真贯彻落实习近平新时代中国特色社会主义思想，全面实施《全民科学素质行动计划纲要》，充分发挥农村专业技术协会（联合会）、科普示范基地、科普示范带头人在基层科普工作中的示范、带动和辐射作用，提高全民科学素质，科技助力乡村振兴。</t>
  </si>
  <si>
    <t>认定优秀农技协</t>
  </si>
  <si>
    <t>根据每年目标责任书及全民科学素质行动规划纲要要求确定</t>
  </si>
  <si>
    <t>人</t>
  </si>
  <si>
    <t>科普公共服务受众满意度</t>
  </si>
  <si>
    <t>根据资金下达绩效目标确定</t>
  </si>
  <si>
    <t>科技教育、传播与普及长足发展，建成适应创新型社会发展需求的现代公民科学素质组织实施、基层设施、条件保障、检测评估等体系，公民科学素质建设的公共服务能力明</t>
  </si>
  <si>
    <t>培训新型农民</t>
  </si>
  <si>
    <t>600</t>
  </si>
  <si>
    <t>质量指标</t>
  </si>
  <si>
    <t>农函大培训出勤率</t>
  </si>
  <si>
    <t>科普工作覆盖率</t>
  </si>
  <si>
    <t>220</t>
  </si>
  <si>
    <t>反映科技馆年开放天数（天）</t>
  </si>
  <si>
    <t>874</t>
  </si>
  <si>
    <t>反映常设展厅布展面积（平米）</t>
  </si>
  <si>
    <t>反映年参观人数（万人次）</t>
  </si>
  <si>
    <t>反映科普活动开展次数（次）</t>
  </si>
  <si>
    <t>反映科普展示内容更新率</t>
  </si>
  <si>
    <t>反映参观公众满意度</t>
  </si>
  <si>
    <t>以习近平新时代中国特色社会主义思想为指导，全面贯彻落实党的十九大和十九届二中、三中、四中、五中全会精神，紧紧围绕统筹推进“五位一体”总体布局和协调推进“四个全面”战略布局，坚持以人民为中心的发展思想，以新时代文明实践中心建设为统领，全面落实新时代文明实践志愿服务工作要求，整合各类优秀人才资源，面向基层、贴近生活、服务群众，通过开展形式多样的新时代文明实践志愿服务活动，弘扬志愿服务精神，创新方式方法，用中国特色社会主义文化、社会主义思想道德牢牢占领基层思想文化阵地，丰富人民精神世界，增强人民精神力量，提升人民群众的思想觉悟、道德水准、文明素养、法治观念，更广泛、更有效地动员和激励广大基层群众，推动学习型社会建设，培育和践行社会主义核心价值观，繁荣发展新时代文明实践志愿服务。</t>
  </si>
  <si>
    <t>反映科技馆免费开放天数</t>
  </si>
  <si>
    <t>反映科技馆展厅面积</t>
  </si>
  <si>
    <t>人次</t>
  </si>
  <si>
    <t>反映科技馆免费开放年参观人数</t>
  </si>
  <si>
    <t>反映科普活动开展次数</t>
  </si>
  <si>
    <t>反映参观群众满意度</t>
  </si>
  <si>
    <t>科技教育、传播与普及长足发展，建成适应创新型社会发展需求的现代公民科学素质组织实施、基层设施、条件保障、检测评估等体系，公民科学素质建设的公共服务能力明显增强，我区公民具备科学素质的比例达到11.17%的水平。</t>
  </si>
  <si>
    <t>补助公民科学素质提升
县区</t>
  </si>
  <si>
    <t>根据下达资金文件绩效目标内容确定</t>
  </si>
  <si>
    <t>落实就业保障政策。确保就业补贴得到100%补助。按标资助、人费对应，及时划转资助资，帮扶困难群众，扶持创新人员，增加人员就业机会，提升劳务输出组织化水平，最大限度提高农村贫困家庭务工收入比重。</t>
  </si>
  <si>
    <t>保障科普大篷车运行</t>
  </si>
  <si>
    <t>1.00</t>
  </si>
  <si>
    <t>辆</t>
  </si>
  <si>
    <t>保障1辆科普大篷车运行1年</t>
  </si>
  <si>
    <t>组织公民科学素质知识竞赛</t>
  </si>
  <si>
    <t>科技教育、传播与普及长足发展，建成适应创新型社会发展需求的现代公民科学素质组织实施、基层设施、条件保障、检测评估等体系，公民科学素质建设的公共服务能力明显增强，我区公民具备科学素质的比例达到12.5%的水平。</t>
  </si>
  <si>
    <t>06表</t>
  </si>
  <si>
    <t>政府性基金预算支出预算表</t>
  </si>
  <si>
    <t>单位名称：昆明市发展和改革委员会</t>
  </si>
  <si>
    <t>政府性基金预算支出</t>
  </si>
  <si>
    <t>备注：昆明市东川区科学技术协会2025年无政府性基金预算支出情况，此表无数据。</t>
  </si>
  <si>
    <t>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</si>
  <si>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</si>
  <si>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</si>
  <si>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</si>
  <si>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</si>
  <si>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</si>
  <si>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</si>
  <si>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</si>
  <si>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</si>
  <si>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</si>
  <si>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</si>
  <si>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车辆加油费</t>
  </si>
  <si>
    <t>车辆加油、添加燃料服务</t>
  </si>
  <si>
    <t>年</t>
  </si>
  <si>
    <t>车辆维修费</t>
  </si>
  <si>
    <t>车辆维修和保养服务</t>
  </si>
  <si>
    <t>车辆保险费</t>
  </si>
  <si>
    <t>机动车保险服务</t>
  </si>
  <si>
    <t>备注：当面向中小企业预留资金大于合计时，面向中小企业预留资金为三年预计数。</t>
  </si>
  <si>
    <t>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</si>
  <si>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</si>
  <si>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</si>
  <si>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</si>
  <si>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</si>
  <si>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</si>
  <si>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</si>
  <si>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备注：昆明市东川区科学技术协会2025年无政府购买服务预算支出情况，此表无数据。</t>
  </si>
  <si>
    <t>09-1表</t>
  </si>
  <si>
    <t>单位名称（项目）</t>
  </si>
  <si>
    <t>地区</t>
  </si>
  <si>
    <t>备注：昆明市东川区科学技术协会2025年无对下转移支付预算支出情况，此表无数据。</t>
  </si>
  <si>
    <t>09-2表</t>
  </si>
  <si>
    <t xml:space="preserve">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</si>
  <si>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</si>
  <si>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</si>
  <si>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</si>
  <si>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</si>
  <si>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</si>
  <si>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</si>
  <si>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</si>
  <si>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备注：昆明市东川区科学技术协会2025年无新增资产配置预算支出情况，此表无数据。</t>
  </si>
  <si>
    <t>11表</t>
  </si>
  <si>
    <t>上级补助</t>
  </si>
  <si>
    <t>备注：昆明市东川区科学技术协会2025年无上级转移支付补助项目支出情况，此表无数据。</t>
  </si>
  <si>
    <t>12表</t>
  </si>
  <si>
    <t>项目级次</t>
  </si>
  <si>
    <t>311 专项业务类</t>
  </si>
  <si>
    <t>本级</t>
  </si>
  <si>
    <t>312 民生类</t>
  </si>
  <si>
    <t>313 事业发展类</t>
  </si>
  <si>
    <t/>
  </si>
  <si>
    <t>13表</t>
  </si>
  <si>
    <t>2025-2027年部门整体支出绩效目标</t>
  </si>
  <si>
    <t>部门名称</t>
  </si>
  <si>
    <t>内容</t>
  </si>
  <si>
    <t>说明</t>
  </si>
  <si>
    <t>部门总体目标</t>
  </si>
  <si>
    <t>部门职责</t>
  </si>
  <si>
    <t>1.管理和指导全区各学（协）会的工作，组织科学技术工作者开展科研和学术活动，为区委、区政府决策提供咨询；
2.开展学术交流，活跃学术思想，促进科技和经济的结合与发展；
3.依照《中华人民共和国科学技术普及法》，弘扬科学精神，传播科学思想和科学方法，反对伪科学和封建迷信。实施公众素质教育工程，开展科学技术培训，推广先进技术，开展青少年科学技术教育活动，开展城市社区、企业、农村群众性科普工作，提高全民科学文化素质；
4.反映科技工作者的意愿和要求，维护科技工作者的合法权益；
5.开展决策论坛、技术咨询，参与区委、区政府制定发展科技、科普工作的规划、科技政策、科技法规，参与政治协商、科学决策、民主监督工作；
6.培养和举荐人才，表彰奖励优秀科技学术论文、科普创作和优秀科学工作者；
7.承办区委、区政府交办的有关事项。</t>
  </si>
  <si>
    <t>总体绩效目标
（2025-2027年期间）</t>
  </si>
  <si>
    <t>围绕东川区发展要求，深化科普供给侧改革，提高供给效能，着力固根基、扬优势、补短板、强弱项，构建主体多元、手段多样、供给优质、机制有效的全域、全时科学素质建设体系，实施5项重点工程。（一）科技资源科普化工程；（二）科普信息化提升工程；（三）科普基础设施工程；加强对科普基础设施建设。完善科技馆、科普基地、科普e站等科普基础设施建设管理的规范和标准，建立健全分级评价制度。鼓励社会资金投入科普基础设施建设。探索多元主体参与科普基础设施建设的运行机制和模式，构建科普基地动态管理和长效激励机制，提高科普服务质量和能力。积极推动流动科技馆、科普大篷车、农村中学科技馆、乡村科普馆、数字科技馆为拓展和延伸。（四）基层科普能力提升工程；健全基层科普服务体系。以新时代文明实践中心（所、站）、党群社区服务中心（站）、农村科技活动室、中小学科技实验室等为阵地，以基层科协“三长”队伍为骨干力量，以志愿服务为重要手段，完善科技志愿服务管理制度，推动学校、医院、科研院所、企业和社会组织等组建科技志愿服务队，推进科技志愿服务专业化、规范化、常态化发展。建立完善跨区域科普合作和共享机制。开展重点科普活动。广泛开展世界一流“三张牌”、生物多样性、碳达峰碳中和等知识宣传普及，积极开展文化科技卫生“三下乡”、爱国卫生“7个专项行动”、科技活动周、双创活动周、食品安全宣传周、全国科普日、防灾减灾日、公众科学日等活动。不断创新科普活动形式、内容和载体，兼顾不同地域的文化特色，运用多种文化样式和表现形式，注入现代气息和时尚元素，推出更多接地气、有人气的科普活动。增进公众对科技发展的了解和支持。加强科普队伍建设。推进建立科普人才培养、使用和评价机制，鼓励支持符合条件的科普专业人才申报相应职称评审。大力发展科普场馆、科普基地、科技出版、新媒体科普、科普研究等领域专职科普人才队伍。推动高校设立科普专业，鼓励科研机构、企业设立科普岗位。支持年富力强、实践经验丰富的科技人才从事科普工作，打造一支科普兼职队伍。（五）科学素质交流合作工程；强化科技工作者的社会责任。</t>
  </si>
  <si>
    <t>部门年度目标</t>
  </si>
  <si>
    <t>预算年度（2025年）
绩效目标</t>
  </si>
  <si>
    <t>（一）在团结引领科技工作者方面展现新作为。深入贯彻习近平总书记关于群团工作、科协工作、科普工作的重要讲话精神，自觉担负起新时代赋予科协组织的新使命，奋力推动科协事业改革创新发展。打造线上线下“科技工作者之家”，落实好科协干部联系服务科技工作者制度，倾听科技工作者心声、反映科技工作者诉求、帮助科技工作者成长、举荐我区优秀科技工作者参评省市奖项，大力宣传优秀科学家、杰出科技人才的先进事迹和爱国情怀，展示基层一线科技工作者的突出贡献和感人事迹，弘扬科学家精神。（二）在助力创新驱动发展方面展现新作为。
以建立普惠共享的现代科普体系为切入点，围绕主题，办好“全国科普日”、“科技活动周”等基础性、群众性的传统主题科普活动。针对重点人群，举办好青少年科技创新大赛、青少年系列科技竞赛等活动；依托科技馆，开展好“科普大讲堂”，积极参加中国科协、省科协基层科普行动计划等项目申报工作，形成项目培育阶梯发展、示范效应逐级带动的格局。（三）在服务全民科学素质提升方面展现新作为。以提升全民科学素质为目标，加强区全民科学素质工作领导小组工作的统筹协调，加大青少年科技教育的普及力度，广泛组织中小学生参加各级各类青少年科技创新竞赛，全面提升未成年人科学素质。积极开展流动科技馆巡展活动，依托新时代文明实践中心科技科普志愿服务平台，充分发挥社区科普公益组织作用，关注智慧健康科普生活，丰富青少年节假日科技活动。拓展科普工作外延，开展省市级科普示范社区、科普教育基地认定工作，创建一批优秀科普阵地，推动区域科普游发展。广泛开展科技三下乡系列活动，创建乡村振兴科普示范基地，提升农民科学素质，助力乡村振兴。（四）在助推经济社会发展方面谋求新篇章。全区各级科协组织要把握时代脉络、立足发展所需，加快科技创新，推动招才引智，强化科技服务，深入开展调查研究，积极建言献策，助力东川高质量发展。实施科学素质提升行动，开展全民科普宣传活动，推动在全社会形成学科学、讲科学、用科学的良好风尚。要在服务科技工作者方面取得新成效。各级科协组织要关心关爱科技工作者，服务好广大科技工作者，积极培养科技人才，加强典型宣传引导，努力营造全社会关心科技事业、支持科协工作的浓厚氛围。（五）在服务区域发展方面展现新面貌。进一步强化自身能力建设，以切实保持和增强科协组织的政治性先进性群众性为核心，进一步优化科协机关及直属单位干部队伍年龄结构.</t>
  </si>
  <si>
    <t>二、部门年度重点工作任务</t>
  </si>
  <si>
    <t>重点工作任务</t>
  </si>
  <si>
    <t>主要内容</t>
  </si>
  <si>
    <t>对应项目</t>
  </si>
  <si>
    <t>总额</t>
  </si>
  <si>
    <t>财政拨款</t>
  </si>
  <si>
    <t>其他资金</t>
  </si>
  <si>
    <t>保障部门运行所需的人员支出</t>
  </si>
  <si>
    <t>单击查看预算项目(30)</t>
  </si>
  <si>
    <t>2025年全民科学素质提升工作</t>
  </si>
  <si>
    <t>单击查看预算项目(12)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</si>
  <si>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</si>
  <si>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</si>
  <si>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</si>
  <si>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</si>
  <si>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</si>
  <si>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003</t>
  </si>
  <si>
    <t>001</t>
  </si>
  <si>
    <t>根据项目完成情况评分</t>
  </si>
  <si>
    <t>004</t>
  </si>
  <si>
    <t>2.00</t>
  </si>
  <si>
    <t>根据项目完成情况</t>
  </si>
  <si>
    <t>公民科学素质提升</t>
  </si>
  <si>
    <t>根据项目完成情况评扣分</t>
  </si>
  <si>
    <t>按成2025年全民科学素质工作任务</t>
  </si>
  <si>
    <t>002</t>
  </si>
  <si>
    <t>根据资金下达绩效目标确定反映科普展示内容更新率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</si>
</sst>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23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23"/>
      <color rgb="FF000000"/>
      <name val="Arial"/>
      <charset val="134"/>
    </font>
    <font>
      <sz val="11"/>
      <color rgb="FF000000"/>
      <name val="Arial"/>
      <charset val="134"/>
    </font>
    <font>
      <sz val="23"/>
      <color theme="1"/>
      <name val="宋体"/>
      <charset val="134"/>
      <scheme val="minor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176" fontId="5" fillId="0" borderId="1">
      <alignment horizontal="right" vertical="center"/>
    </xf>
    <xf numFmtId="49" fontId="5" fillId="0" borderId="1">
      <alignment horizontal="left" vertical="center" wrapText="1"/>
    </xf>
    <xf numFmtId="176" fontId="5" fillId="0" borderId="1">
      <alignment horizontal="right" vertical="center"/>
    </xf>
    <xf numFmtId="177" fontId="5" fillId="0" borderId="1">
      <alignment horizontal="right" vertical="center"/>
    </xf>
    <xf numFmtId="178" fontId="5" fillId="0" borderId="1">
      <alignment horizontal="right" vertical="center"/>
    </xf>
    <xf numFmtId="179" fontId="5" fillId="0" borderId="1">
      <alignment horizontal="right" vertical="center"/>
    </xf>
    <xf numFmtId="10" fontId="5" fillId="0" borderId="1">
      <alignment horizontal="right" vertical="center"/>
    </xf>
    <xf numFmtId="180" fontId="5" fillId="0" borderId="1">
      <alignment horizontal="right" vertical="center"/>
    </xf>
    <xf numFmtId="0" fontId="4" fillId="0" borderId="0">
      <alignment vertical="center"/>
    </xf>
  </cellStyleXfs>
  <cellXfs count="216">
    <xf numFmtId="0" fontId="0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6" fillId="0" borderId="1" xfId="0" applyFont="1" applyFill="1" applyBorder="1" applyAlignment="1" applyProtection="1">
      <alignment horizontal="center" vertical="center"/>
    </xf>
    <xf numFmtId="49" fontId="5" fillId="0" borderId="1" xfId="57" applyNumberFormat="1" applyFont="1" applyBorder="1" applyAlignment="1" applyProtection="1">
      <alignment horizontal="center" vertical="center" wrapText="1"/>
    </xf>
    <xf numFmtId="49" fontId="5" fillId="0" borderId="1" xfId="57" applyNumberFormat="1" applyFont="1" applyBorder="1" applyAlignment="1" applyProtection="1">
      <alignment horizontal="center" vertical="center"/>
    </xf>
    <xf numFmtId="49" fontId="5" fillId="0" borderId="1" xfId="57" applyNumberFormat="1" applyFont="1" applyBorder="1" applyAlignment="1" applyProtection="1">
      <alignment vertical="center" wrapText="1"/>
    </xf>
    <xf numFmtId="49" fontId="5" fillId="0" borderId="1" xfId="57" applyNumberFormat="1" applyFont="1" applyBorder="1" applyAlignment="1" applyProtection="1">
      <alignment horizontal="left" vertical="center" wrapText="1"/>
    </xf>
    <xf numFmtId="0" fontId="7" fillId="0" borderId="0" xfId="0" applyFont="1" applyBorder="1"/>
    <xf numFmtId="0" fontId="0" fillId="0" borderId="0" xfId="0" applyFont="1" applyBorder="1" applyAlignment="1">
      <alignment horizontal="center" vertical="center"/>
    </xf>
    <xf numFmtId="49" fontId="8" fillId="0" borderId="0" xfId="0" applyNumberFormat="1" applyFont="1" applyBorder="1"/>
    <xf numFmtId="0" fontId="9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 applyBorder="1" applyAlignment="1" applyProtection="1">
      <alignment horizontal="right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9" fontId="2" fillId="0" borderId="1" xfId="50" applyNumberFormat="1" applyFont="1" applyBorder="1">
      <alignment horizontal="left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4" fontId="2" fillId="0" borderId="1" xfId="51" applyNumberFormat="1" applyFont="1" applyBorder="1">
      <alignment horizontal="right" vertical="center"/>
    </xf>
    <xf numFmtId="0" fontId="9" fillId="2" borderId="0" xfId="0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 applyProtection="1">
      <alignment vertical="top"/>
      <protection locked="0"/>
    </xf>
    <xf numFmtId="0" fontId="12" fillId="0" borderId="0" xfId="0" applyFont="1" applyBorder="1" applyAlignment="1">
      <alignment vertical="top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Protection="1">
      <protection locked="0"/>
    </xf>
    <xf numFmtId="0" fontId="13" fillId="0" borderId="0" xfId="0" applyFont="1" applyBorder="1"/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Border="1"/>
    <xf numFmtId="0" fontId="14" fillId="0" borderId="0" xfId="0" applyFont="1" applyBorder="1" applyProtection="1"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 applyProtection="1">
      <alignment horizontal="right" vertical="center"/>
      <protection locked="0"/>
    </xf>
    <xf numFmtId="4" fontId="9" fillId="0" borderId="1" xfId="0" applyNumberFormat="1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right" vertical="center"/>
    </xf>
    <xf numFmtId="0" fontId="15" fillId="0" borderId="0" xfId="0" applyFont="1" applyBorder="1"/>
    <xf numFmtId="0" fontId="10" fillId="0" borderId="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>
      <alignment horizontal="left" vertical="center"/>
    </xf>
    <xf numFmtId="0" fontId="9" fillId="0" borderId="0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>
      <alignment horizontal="left" vertical="center"/>
    </xf>
    <xf numFmtId="0" fontId="9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wrapText="1"/>
      <protection locked="0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180" fontId="2" fillId="0" borderId="1" xfId="56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right"/>
      <protection locked="0"/>
    </xf>
    <xf numFmtId="49" fontId="16" fillId="0" borderId="0" xfId="0" applyNumberFormat="1" applyFont="1" applyBorder="1" applyProtection="1">
      <protection locked="0"/>
    </xf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7" fillId="0" borderId="0" xfId="0" applyFont="1" applyBorder="1" applyAlignment="1" applyProtection="1">
      <alignment horizontal="right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2"/>
    </xf>
    <xf numFmtId="0" fontId="8" fillId="0" borderId="0" xfId="0" applyFont="1" applyBorder="1" applyAlignment="1">
      <alignment vertical="top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 applyProtection="1">
      <alignment vertical="top"/>
      <protection locked="0"/>
    </xf>
    <xf numFmtId="49" fontId="8" fillId="0" borderId="0" xfId="0" applyNumberFormat="1" applyFont="1" applyBorder="1" applyProtection="1">
      <protection locked="0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/>
    <xf numFmtId="0" fontId="12" fillId="0" borderId="0" xfId="0" applyFont="1" applyBorder="1" applyProtection="1">
      <protection locked="0"/>
    </xf>
    <xf numFmtId="0" fontId="9" fillId="0" borderId="0" xfId="0" applyFont="1" applyBorder="1" applyAlignment="1">
      <alignment horizontal="right" vertical="center" wrapText="1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1" fillId="0" borderId="0" xfId="0" applyFont="1" applyBorder="1" applyAlignment="1">
      <alignment horizontal="right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right" vertical="center" wrapText="1"/>
      <protection locked="0"/>
    </xf>
    <xf numFmtId="0" fontId="14" fillId="2" borderId="0" xfId="0" applyFont="1" applyFill="1" applyBorder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76" fontId="20" fillId="0" borderId="1" xfId="0" applyNumberFormat="1" applyFont="1" applyBorder="1" applyAlignment="1">
      <alignment horizontal="right" vertical="center"/>
    </xf>
    <xf numFmtId="0" fontId="18" fillId="2" borderId="4" xfId="0" applyFont="1" applyFill="1" applyBorder="1" applyAlignment="1">
      <alignment horizontal="center" vertical="center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 indent="2"/>
    </xf>
    <xf numFmtId="0" fontId="9" fillId="2" borderId="5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right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wrapText="1" indent="1"/>
      <protection locked="0"/>
    </xf>
    <xf numFmtId="0" fontId="21" fillId="0" borderId="1" xfId="0" applyFont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GridLines="0" showZeros="0" workbookViewId="0">
      <pane ySplit="1" topLeftCell="A2" activePane="bottomLeft" state="frozen"/>
      <selection/>
      <selection pane="bottomLeft" activeCell="D37" sqref="D37"/>
    </sheetView>
  </sheetViews>
  <sheetFormatPr defaultColWidth="8.575" defaultRowHeight="12.75" customHeight="1" outlineLevelCol="5"/>
  <cols>
    <col min="1" max="4" width="41" customWidth="1"/>
    <col min="6" max="6" width="11.5"/>
  </cols>
  <sheetData>
    <row r="1" customHeight="1" spans="1:4">
      <c r="A1" s="21"/>
      <c r="B1" s="21"/>
      <c r="C1" s="21"/>
      <c r="D1" s="21"/>
    </row>
    <row r="2" ht="15" customHeight="1" spans="1:4">
      <c r="A2" s="184"/>
      <c r="B2" s="184"/>
      <c r="C2" s="184"/>
      <c r="D2" s="206" t="s">
        <v>0</v>
      </c>
    </row>
    <row r="3" s="84" customFormat="1" ht="41.25" customHeight="1" spans="1:1">
      <c r="A3" s="60" t="str">
        <f>"2025"&amp;"年部门财务收支预算总表"</f>
        <v>2025年部门财务收支预算总表</v>
      </c>
    </row>
    <row r="4" customFormat="1" ht="17.25" customHeight="1" spans="1:4">
      <c r="A4" s="63" t="str">
        <f>"单位名称："&amp;"昆明市东川区科学技术协会"</f>
        <v>单位名称：昆明市东川区科学技术协会</v>
      </c>
      <c r="B4" s="185"/>
      <c r="D4" s="177" t="s">
        <v>1</v>
      </c>
    </row>
    <row r="5" customFormat="1" ht="23.25" customHeight="1" spans="1:4">
      <c r="A5" s="186" t="s">
        <v>2</v>
      </c>
      <c r="B5" s="187"/>
      <c r="C5" s="186" t="s">
        <v>3</v>
      </c>
      <c r="D5" s="187"/>
    </row>
    <row r="6" customFormat="1" ht="24" customHeight="1" spans="1:4">
      <c r="A6" s="186" t="s">
        <v>4</v>
      </c>
      <c r="B6" s="186" t="s">
        <v>5</v>
      </c>
      <c r="C6" s="186" t="s">
        <v>6</v>
      </c>
      <c r="D6" s="186" t="s">
        <v>5</v>
      </c>
    </row>
    <row r="7" ht="17.25" customHeight="1" spans="1:4">
      <c r="A7" s="188" t="s">
        <v>7</v>
      </c>
      <c r="B7" s="96">
        <v>2269956.26</v>
      </c>
      <c r="C7" s="188" t="s">
        <v>8</v>
      </c>
      <c r="D7" s="96"/>
    </row>
    <row r="8" ht="17.25" customHeight="1" spans="1:6">
      <c r="A8" s="188" t="s">
        <v>9</v>
      </c>
      <c r="B8" s="96"/>
      <c r="C8" s="188" t="s">
        <v>10</v>
      </c>
      <c r="D8" s="96"/>
      <c r="F8">
        <v>1873432.88</v>
      </c>
    </row>
    <row r="9" ht="17.25" customHeight="1" spans="1:6">
      <c r="A9" s="188" t="s">
        <v>11</v>
      </c>
      <c r="B9" s="96"/>
      <c r="C9" s="215" t="s">
        <v>12</v>
      </c>
      <c r="D9" s="96"/>
      <c r="F9">
        <f>B7-F8</f>
        <v>396523.38</v>
      </c>
    </row>
    <row r="10" ht="17.25" customHeight="1" spans="1:4">
      <c r="A10" s="188" t="s">
        <v>13</v>
      </c>
      <c r="B10" s="96"/>
      <c r="C10" s="215" t="s">
        <v>14</v>
      </c>
      <c r="D10" s="96"/>
    </row>
    <row r="11" ht="17.25" customHeight="1" spans="1:4">
      <c r="A11" s="188" t="s">
        <v>15</v>
      </c>
      <c r="B11" s="96"/>
      <c r="C11" s="215" t="s">
        <v>16</v>
      </c>
      <c r="D11" s="96"/>
    </row>
    <row r="12" ht="17.25" customHeight="1" spans="1:4">
      <c r="A12" s="188" t="s">
        <v>17</v>
      </c>
      <c r="B12" s="96"/>
      <c r="C12" s="215" t="s">
        <v>18</v>
      </c>
      <c r="D12" s="96">
        <v>1865501.15</v>
      </c>
    </row>
    <row r="13" ht="17.25" customHeight="1" spans="1:4">
      <c r="A13" s="188" t="s">
        <v>19</v>
      </c>
      <c r="B13" s="96"/>
      <c r="C13" s="52" t="s">
        <v>20</v>
      </c>
      <c r="D13" s="96"/>
    </row>
    <row r="14" ht="17.25" customHeight="1" spans="1:4">
      <c r="A14" s="188" t="s">
        <v>21</v>
      </c>
      <c r="B14" s="96"/>
      <c r="C14" s="52" t="s">
        <v>22</v>
      </c>
      <c r="D14" s="96">
        <v>206117.76</v>
      </c>
    </row>
    <row r="15" ht="17.25" customHeight="1" spans="1:4">
      <c r="A15" s="188" t="s">
        <v>23</v>
      </c>
      <c r="B15" s="96"/>
      <c r="C15" s="52" t="s">
        <v>24</v>
      </c>
      <c r="D15" s="96">
        <v>120102.35</v>
      </c>
    </row>
    <row r="16" ht="17.25" customHeight="1" spans="1:4">
      <c r="A16" s="188" t="s">
        <v>25</v>
      </c>
      <c r="B16" s="96"/>
      <c r="C16" s="52" t="s">
        <v>26</v>
      </c>
      <c r="D16" s="96"/>
    </row>
    <row r="17" ht="17.25" customHeight="1" spans="1:4">
      <c r="A17" s="165"/>
      <c r="B17" s="96"/>
      <c r="C17" s="52" t="s">
        <v>27</v>
      </c>
      <c r="D17" s="96"/>
    </row>
    <row r="18" ht="17.25" customHeight="1" spans="1:4">
      <c r="A18" s="189"/>
      <c r="B18" s="96"/>
      <c r="C18" s="52" t="s">
        <v>28</v>
      </c>
      <c r="D18" s="96"/>
    </row>
    <row r="19" ht="17.25" customHeight="1" spans="1:4">
      <c r="A19" s="189"/>
      <c r="B19" s="96"/>
      <c r="C19" s="52" t="s">
        <v>29</v>
      </c>
      <c r="D19" s="96"/>
    </row>
    <row r="20" ht="17.25" customHeight="1" spans="1:4">
      <c r="A20" s="189"/>
      <c r="B20" s="96"/>
      <c r="C20" s="52" t="s">
        <v>30</v>
      </c>
      <c r="D20" s="96"/>
    </row>
    <row r="21" ht="17.25" customHeight="1" spans="1:4">
      <c r="A21" s="189"/>
      <c r="B21" s="96"/>
      <c r="C21" s="52" t="s">
        <v>31</v>
      </c>
      <c r="D21" s="96"/>
    </row>
    <row r="22" ht="17.25" customHeight="1" spans="1:4">
      <c r="A22" s="189"/>
      <c r="B22" s="96"/>
      <c r="C22" s="52" t="s">
        <v>32</v>
      </c>
      <c r="D22" s="96"/>
    </row>
    <row r="23" ht="17.25" customHeight="1" spans="1:4">
      <c r="A23" s="189"/>
      <c r="B23" s="96"/>
      <c r="C23" s="52" t="s">
        <v>33</v>
      </c>
      <c r="D23" s="96"/>
    </row>
    <row r="24" ht="17.25" customHeight="1" spans="1:4">
      <c r="A24" s="189"/>
      <c r="B24" s="96"/>
      <c r="C24" s="52" t="s">
        <v>34</v>
      </c>
      <c r="D24" s="96"/>
    </row>
    <row r="25" ht="17.25" customHeight="1" spans="1:4">
      <c r="A25" s="189"/>
      <c r="B25" s="96"/>
      <c r="C25" s="52" t="s">
        <v>35</v>
      </c>
      <c r="D25" s="96">
        <v>78235</v>
      </c>
    </row>
    <row r="26" ht="17.25" customHeight="1" spans="1:4">
      <c r="A26" s="189"/>
      <c r="B26" s="96"/>
      <c r="C26" s="52" t="s">
        <v>36</v>
      </c>
      <c r="D26" s="96"/>
    </row>
    <row r="27" ht="17.25" customHeight="1" spans="1:4">
      <c r="A27" s="189"/>
      <c r="B27" s="96"/>
      <c r="C27" s="165" t="s">
        <v>37</v>
      </c>
      <c r="D27" s="96"/>
    </row>
    <row r="28" ht="17.25" customHeight="1" spans="1:4">
      <c r="A28" s="189"/>
      <c r="B28" s="96"/>
      <c r="C28" s="52" t="s">
        <v>38</v>
      </c>
      <c r="D28" s="96"/>
    </row>
    <row r="29" ht="16.5" customHeight="1" spans="1:4">
      <c r="A29" s="189"/>
      <c r="B29" s="96"/>
      <c r="C29" s="52" t="s">
        <v>39</v>
      </c>
      <c r="D29" s="96"/>
    </row>
    <row r="30" ht="16.5" customHeight="1" spans="1:4">
      <c r="A30" s="189"/>
      <c r="B30" s="96"/>
      <c r="C30" s="165" t="s">
        <v>40</v>
      </c>
      <c r="D30" s="96"/>
    </row>
    <row r="31" ht="17.25" customHeight="1" spans="1:4">
      <c r="A31" s="189"/>
      <c r="B31" s="96"/>
      <c r="C31" s="165" t="s">
        <v>41</v>
      </c>
      <c r="D31" s="96"/>
    </row>
    <row r="32" ht="17.25" customHeight="1" spans="1:4">
      <c r="A32" s="189"/>
      <c r="B32" s="96"/>
      <c r="C32" s="52" t="s">
        <v>42</v>
      </c>
      <c r="D32" s="96"/>
    </row>
    <row r="33" ht="16.5" customHeight="1" spans="1:4">
      <c r="A33" s="189" t="s">
        <v>43</v>
      </c>
      <c r="B33" s="96">
        <v>2269956.26</v>
      </c>
      <c r="C33" s="189" t="s">
        <v>44</v>
      </c>
      <c r="D33" s="96">
        <v>2269956.26</v>
      </c>
    </row>
    <row r="34" ht="16.5" customHeight="1" spans="1:4">
      <c r="A34" s="165" t="s">
        <v>45</v>
      </c>
      <c r="B34" s="96"/>
      <c r="C34" s="165" t="s">
        <v>46</v>
      </c>
      <c r="D34" s="96"/>
    </row>
    <row r="35" ht="16.5" customHeight="1" spans="1:4">
      <c r="A35" s="52" t="s">
        <v>47</v>
      </c>
      <c r="B35" s="96"/>
      <c r="C35" s="52" t="s">
        <v>47</v>
      </c>
      <c r="D35" s="96"/>
    </row>
    <row r="36" ht="16.5" customHeight="1" spans="1:4">
      <c r="A36" s="52" t="s">
        <v>48</v>
      </c>
      <c r="B36" s="96"/>
      <c r="C36" s="52" t="s">
        <v>49</v>
      </c>
      <c r="D36" s="96"/>
    </row>
    <row r="37" ht="16.5" customHeight="1" spans="1:4">
      <c r="A37" s="190" t="s">
        <v>50</v>
      </c>
      <c r="B37" s="96">
        <v>2269956.26</v>
      </c>
      <c r="C37" s="190" t="s">
        <v>51</v>
      </c>
      <c r="D37" s="96">
        <v>2269956.26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F2" sqref="F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1"/>
      <c r="B1" s="21"/>
      <c r="C1" s="21"/>
      <c r="D1" s="21"/>
      <c r="E1" s="21"/>
      <c r="F1" s="21"/>
    </row>
    <row r="2" ht="12" customHeight="1" spans="1:6">
      <c r="A2" s="140">
        <v>1</v>
      </c>
      <c r="B2" s="141">
        <v>0</v>
      </c>
      <c r="C2" s="140">
        <v>1</v>
      </c>
      <c r="D2" s="142"/>
      <c r="E2" s="142"/>
      <c r="F2" s="143" t="s">
        <v>395</v>
      </c>
    </row>
    <row r="3" s="84" customFormat="1" ht="42" customHeight="1" spans="1:6">
      <c r="A3" s="117" t="str">
        <f>"2025"&amp;"年部门政府性基金预算支出预算表"</f>
        <v>2025年部门政府性基金预算支出预算表</v>
      </c>
      <c r="B3" s="117" t="s">
        <v>396</v>
      </c>
      <c r="C3" s="85"/>
      <c r="D3" s="24"/>
      <c r="E3" s="24"/>
      <c r="F3" s="24"/>
    </row>
    <row r="4" customFormat="1" ht="25" customHeight="1" spans="1:6">
      <c r="A4" s="25" t="str">
        <f>"单位名称："&amp;"昆明市东川区科学技术协会"</f>
        <v>单位名称：昆明市东川区科学技术协会</v>
      </c>
      <c r="B4" s="25" t="s">
        <v>397</v>
      </c>
      <c r="C4" s="144"/>
      <c r="D4" s="139"/>
      <c r="E4" s="139"/>
      <c r="F4" s="139" t="s">
        <v>1</v>
      </c>
    </row>
    <row r="5" customFormat="1" ht="19.5" customHeight="1" spans="1:6">
      <c r="A5" s="145" t="s">
        <v>182</v>
      </c>
      <c r="B5" s="146" t="s">
        <v>73</v>
      </c>
      <c r="C5" s="145" t="s">
        <v>74</v>
      </c>
      <c r="D5" s="31" t="s">
        <v>398</v>
      </c>
      <c r="E5" s="32"/>
      <c r="F5" s="33"/>
    </row>
    <row r="6" customFormat="1" ht="18.75" customHeight="1" spans="1:6">
      <c r="A6" s="147"/>
      <c r="B6" s="148"/>
      <c r="C6" s="147"/>
      <c r="D6" s="36" t="s">
        <v>55</v>
      </c>
      <c r="E6" s="31" t="s">
        <v>76</v>
      </c>
      <c r="F6" s="36" t="s">
        <v>77</v>
      </c>
    </row>
    <row r="7" s="20" customFormat="1" ht="18.75" customHeight="1" spans="1:6">
      <c r="A7" s="55">
        <v>1</v>
      </c>
      <c r="B7" s="149" t="s">
        <v>84</v>
      </c>
      <c r="C7" s="55">
        <v>3</v>
      </c>
      <c r="D7" s="40">
        <v>4</v>
      </c>
      <c r="E7" s="40">
        <v>5</v>
      </c>
      <c r="F7" s="40">
        <v>6</v>
      </c>
    </row>
    <row r="8" s="20" customFormat="1" ht="21" customHeight="1" spans="1:6">
      <c r="A8" s="41"/>
      <c r="B8" s="41"/>
      <c r="C8" s="41"/>
      <c r="D8" s="96"/>
      <c r="E8" s="96"/>
      <c r="F8" s="96"/>
    </row>
    <row r="9" s="20" customFormat="1" ht="21" customHeight="1" spans="1:6">
      <c r="A9" s="41"/>
      <c r="B9" s="41"/>
      <c r="C9" s="41"/>
      <c r="D9" s="96"/>
      <c r="E9" s="96"/>
      <c r="F9" s="96"/>
    </row>
    <row r="10" s="20" customFormat="1" ht="18.75" customHeight="1" spans="1:6">
      <c r="A10" s="150" t="s">
        <v>172</v>
      </c>
      <c r="B10" s="150" t="s">
        <v>172</v>
      </c>
      <c r="C10" s="151" t="s">
        <v>172</v>
      </c>
      <c r="D10" s="96"/>
      <c r="E10" s="96"/>
      <c r="F10" s="96"/>
    </row>
    <row r="11" s="20" customFormat="1" ht="20" customHeight="1" spans="1:1">
      <c r="A11" s="20" t="s">
        <v>399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topLeftCell="I1" workbookViewId="0">
      <pane ySplit="1" topLeftCell="A2" activePane="bottomLeft" state="frozen"/>
      <selection/>
      <selection pane="bottomLeft" activeCell="S2" sqref="S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ht="15.75" customHeight="1" spans="2:19">
      <c r="B2" s="100"/>
      <c r="C2" s="100"/>
      <c r="R2" s="23"/>
      <c r="S2" s="23" t="s">
        <v>400</v>
      </c>
    </row>
    <row r="3" s="84" customFormat="1" ht="41.25" customHeight="1" spans="1:19">
      <c r="A3" s="90" t="str">
        <f>"2025"&amp;"年部门政府采购预算表"</f>
        <v>2025年部门政府采购预算表</v>
      </c>
      <c r="B3" s="85"/>
      <c r="C3" s="85"/>
      <c r="D3" s="24"/>
      <c r="E3" s="24"/>
      <c r="F3" s="24"/>
      <c r="G3" s="24"/>
      <c r="H3" s="24"/>
      <c r="I3" s="24"/>
      <c r="J3" s="24"/>
      <c r="K3" s="24"/>
      <c r="L3" s="24"/>
      <c r="M3" s="85"/>
      <c r="N3" s="24"/>
      <c r="O3" s="24"/>
      <c r="P3" s="85"/>
      <c r="Q3" s="24"/>
      <c r="R3" s="85"/>
      <c r="S3" s="85"/>
    </row>
    <row r="4" customFormat="1" ht="18.75" customHeight="1" spans="1:19">
      <c r="A4" s="26" t="str">
        <f>"单位名称："&amp;"昆明市东川区科学技术协会"</f>
        <v>单位名称：昆明市东川区科学技术协会</v>
      </c>
      <c r="B4" s="101"/>
      <c r="C4" s="101"/>
      <c r="D4" s="27"/>
      <c r="E4" s="27"/>
      <c r="F4" s="27"/>
      <c r="G4" s="27"/>
      <c r="H4" s="27"/>
      <c r="I4" s="27"/>
      <c r="J4" s="27"/>
      <c r="K4" s="27"/>
      <c r="L4" s="27"/>
      <c r="R4" s="28"/>
      <c r="S4" s="139" t="s">
        <v>1</v>
      </c>
    </row>
    <row r="5" customFormat="1" ht="15.75" customHeight="1" spans="1:19">
      <c r="A5" s="30" t="s">
        <v>181</v>
      </c>
      <c r="B5" s="102" t="s">
        <v>182</v>
      </c>
      <c r="C5" s="102" t="s">
        <v>401</v>
      </c>
      <c r="D5" s="103" t="s">
        <v>402</v>
      </c>
      <c r="E5" s="103" t="s">
        <v>403</v>
      </c>
      <c r="F5" s="103" t="s">
        <v>404</v>
      </c>
      <c r="G5" s="103" t="s">
        <v>405</v>
      </c>
      <c r="H5" s="103" t="s">
        <v>406</v>
      </c>
      <c r="I5" s="119" t="s">
        <v>189</v>
      </c>
      <c r="J5" s="119"/>
      <c r="K5" s="119"/>
      <c r="L5" s="119"/>
      <c r="M5" s="120"/>
      <c r="N5" s="119"/>
      <c r="O5" s="119"/>
      <c r="P5" s="128"/>
      <c r="Q5" s="119"/>
      <c r="R5" s="120"/>
      <c r="S5" s="97"/>
    </row>
    <row r="6" customFormat="1" ht="17.25" customHeight="1" spans="1:19">
      <c r="A6" s="35"/>
      <c r="B6" s="104"/>
      <c r="C6" s="104"/>
      <c r="D6" s="105"/>
      <c r="E6" s="105"/>
      <c r="F6" s="105"/>
      <c r="G6" s="105"/>
      <c r="H6" s="105"/>
      <c r="I6" s="105" t="s">
        <v>55</v>
      </c>
      <c r="J6" s="105" t="s">
        <v>58</v>
      </c>
      <c r="K6" s="105" t="s">
        <v>407</v>
      </c>
      <c r="L6" s="105" t="s">
        <v>408</v>
      </c>
      <c r="M6" s="121" t="s">
        <v>409</v>
      </c>
      <c r="N6" s="122" t="s">
        <v>410</v>
      </c>
      <c r="O6" s="122"/>
      <c r="P6" s="129"/>
      <c r="Q6" s="122"/>
      <c r="R6" s="130"/>
      <c r="S6" s="106"/>
    </row>
    <row r="7" customFormat="1" ht="54" customHeight="1" spans="1:19">
      <c r="A7" s="38"/>
      <c r="B7" s="106"/>
      <c r="C7" s="106"/>
      <c r="D7" s="107"/>
      <c r="E7" s="107"/>
      <c r="F7" s="107"/>
      <c r="G7" s="107"/>
      <c r="H7" s="107"/>
      <c r="I7" s="107"/>
      <c r="J7" s="107" t="s">
        <v>57</v>
      </c>
      <c r="K7" s="107"/>
      <c r="L7" s="107"/>
      <c r="M7" s="123"/>
      <c r="N7" s="107" t="s">
        <v>57</v>
      </c>
      <c r="O7" s="107" t="s">
        <v>64</v>
      </c>
      <c r="P7" s="106" t="s">
        <v>65</v>
      </c>
      <c r="Q7" s="107" t="s">
        <v>66</v>
      </c>
      <c r="R7" s="123" t="s">
        <v>67</v>
      </c>
      <c r="S7" s="106" t="s">
        <v>68</v>
      </c>
    </row>
    <row r="8" s="20" customFormat="1" ht="18" customHeight="1" spans="1:19">
      <c r="A8" s="131">
        <v>1</v>
      </c>
      <c r="B8" s="131" t="s">
        <v>84</v>
      </c>
      <c r="C8" s="132">
        <v>3</v>
      </c>
      <c r="D8" s="132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</row>
    <row r="9" s="20" customFormat="1" ht="21" customHeight="1" spans="1:19">
      <c r="A9" s="110" t="s">
        <v>70</v>
      </c>
      <c r="B9" s="111" t="s">
        <v>70</v>
      </c>
      <c r="C9" s="111" t="s">
        <v>225</v>
      </c>
      <c r="D9" s="112" t="s">
        <v>411</v>
      </c>
      <c r="E9" s="112" t="s">
        <v>412</v>
      </c>
      <c r="F9" s="112" t="s">
        <v>413</v>
      </c>
      <c r="G9" s="133">
        <v>1</v>
      </c>
      <c r="H9" s="96"/>
      <c r="I9" s="96">
        <v>2500</v>
      </c>
      <c r="J9" s="96">
        <v>2500</v>
      </c>
      <c r="K9" s="96"/>
      <c r="L9" s="96"/>
      <c r="M9" s="96"/>
      <c r="N9" s="96"/>
      <c r="O9" s="96"/>
      <c r="P9" s="96"/>
      <c r="Q9" s="96"/>
      <c r="R9" s="96"/>
      <c r="S9" s="96"/>
    </row>
    <row r="10" s="20" customFormat="1" ht="21" customHeight="1" spans="1:19">
      <c r="A10" s="110" t="s">
        <v>70</v>
      </c>
      <c r="B10" s="111" t="s">
        <v>70</v>
      </c>
      <c r="C10" s="111" t="s">
        <v>225</v>
      </c>
      <c r="D10" s="112" t="s">
        <v>414</v>
      </c>
      <c r="E10" s="112" t="s">
        <v>415</v>
      </c>
      <c r="F10" s="112" t="s">
        <v>413</v>
      </c>
      <c r="G10" s="133">
        <v>1</v>
      </c>
      <c r="H10" s="96"/>
      <c r="I10" s="96">
        <v>7000</v>
      </c>
      <c r="J10" s="96">
        <v>7000</v>
      </c>
      <c r="K10" s="96"/>
      <c r="L10" s="96"/>
      <c r="M10" s="96"/>
      <c r="N10" s="96"/>
      <c r="O10" s="96"/>
      <c r="P10" s="96"/>
      <c r="Q10" s="96"/>
      <c r="R10" s="96"/>
      <c r="S10" s="96"/>
    </row>
    <row r="11" s="20" customFormat="1" ht="21" customHeight="1" spans="1:19">
      <c r="A11" s="110" t="s">
        <v>70</v>
      </c>
      <c r="B11" s="111" t="s">
        <v>70</v>
      </c>
      <c r="C11" s="111" t="s">
        <v>225</v>
      </c>
      <c r="D11" s="112" t="s">
        <v>416</v>
      </c>
      <c r="E11" s="112" t="s">
        <v>417</v>
      </c>
      <c r="F11" s="112" t="s">
        <v>413</v>
      </c>
      <c r="G11" s="133">
        <v>1</v>
      </c>
      <c r="H11" s="96"/>
      <c r="I11" s="96">
        <v>2500</v>
      </c>
      <c r="J11" s="96">
        <v>2500</v>
      </c>
      <c r="K11" s="96"/>
      <c r="L11" s="96"/>
      <c r="M11" s="96"/>
      <c r="N11" s="96"/>
      <c r="O11" s="96"/>
      <c r="P11" s="96"/>
      <c r="Q11" s="96"/>
      <c r="R11" s="96"/>
      <c r="S11" s="96"/>
    </row>
    <row r="12" s="20" customFormat="1" ht="21" customHeight="1" spans="1:19">
      <c r="A12" s="113" t="s">
        <v>172</v>
      </c>
      <c r="B12" s="114"/>
      <c r="C12" s="114"/>
      <c r="D12" s="115"/>
      <c r="E12" s="115"/>
      <c r="F12" s="115"/>
      <c r="G12" s="134"/>
      <c r="H12" s="96"/>
      <c r="I12" s="96">
        <v>12000</v>
      </c>
      <c r="J12" s="96">
        <v>12000</v>
      </c>
      <c r="K12" s="96"/>
      <c r="L12" s="96"/>
      <c r="M12" s="96"/>
      <c r="N12" s="96"/>
      <c r="O12" s="96"/>
      <c r="P12" s="96"/>
      <c r="Q12" s="96"/>
      <c r="R12" s="96"/>
      <c r="S12" s="96"/>
    </row>
    <row r="13" s="20" customFormat="1" ht="21" customHeight="1" spans="1:19">
      <c r="A13" s="135" t="s">
        <v>418</v>
      </c>
      <c r="B13" s="136"/>
      <c r="C13" s="136"/>
      <c r="D13" s="135"/>
      <c r="E13" s="135"/>
      <c r="F13" s="135"/>
      <c r="G13" s="137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J1" workbookViewId="0">
      <pane ySplit="1" topLeftCell="A2" activePane="bottomLeft" state="frozen"/>
      <selection/>
      <selection pane="bottomLeft" activeCell="T2" sqref="T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ht="16.5" customHeight="1" spans="1:20">
      <c r="A2" s="99"/>
      <c r="B2" s="100"/>
      <c r="C2" s="100"/>
      <c r="D2" s="100"/>
      <c r="E2" s="100"/>
      <c r="F2" s="100"/>
      <c r="G2" s="100"/>
      <c r="H2" s="99"/>
      <c r="I2" s="99"/>
      <c r="J2" s="99"/>
      <c r="K2" s="99"/>
      <c r="L2" s="99"/>
      <c r="M2" s="99"/>
      <c r="N2" s="116"/>
      <c r="O2" s="99"/>
      <c r="P2" s="99"/>
      <c r="Q2" s="100"/>
      <c r="R2" s="99"/>
      <c r="S2" s="125"/>
      <c r="T2" s="125" t="s">
        <v>419</v>
      </c>
    </row>
    <row r="3" s="84" customFormat="1" ht="41.25" customHeight="1" spans="1:20">
      <c r="A3" s="90" t="str">
        <f>"2025"&amp;"年部门政府购买服务预算表"</f>
        <v>2025年部门政府购买服务预算表</v>
      </c>
      <c r="B3" s="85"/>
      <c r="C3" s="85"/>
      <c r="D3" s="85"/>
      <c r="E3" s="85"/>
      <c r="F3" s="85"/>
      <c r="G3" s="85"/>
      <c r="H3" s="90"/>
      <c r="I3" s="90"/>
      <c r="J3" s="90"/>
      <c r="K3" s="90"/>
      <c r="L3" s="90"/>
      <c r="M3" s="90"/>
      <c r="N3" s="117"/>
      <c r="O3" s="90"/>
      <c r="P3" s="90"/>
      <c r="Q3" s="85"/>
      <c r="R3" s="90"/>
      <c r="S3" s="117"/>
      <c r="T3" s="85"/>
    </row>
    <row r="4" customFormat="1" ht="22.5" customHeight="1" spans="1:20">
      <c r="A4" s="91" t="str">
        <f>"单位名称："&amp;"昆明市东川区科学技术协会"</f>
        <v>单位名称：昆明市东川区科学技术协会</v>
      </c>
      <c r="B4" s="101"/>
      <c r="C4" s="101"/>
      <c r="D4" s="101"/>
      <c r="E4" s="101"/>
      <c r="F4" s="101"/>
      <c r="G4" s="101"/>
      <c r="H4" s="92"/>
      <c r="I4" s="92"/>
      <c r="J4" s="92"/>
      <c r="K4" s="92"/>
      <c r="L4" s="92"/>
      <c r="M4" s="92"/>
      <c r="N4" s="118"/>
      <c r="O4" s="92"/>
      <c r="P4" s="92"/>
      <c r="Q4" s="101"/>
      <c r="R4" s="92"/>
      <c r="S4" s="126"/>
      <c r="T4" s="127" t="s">
        <v>1</v>
      </c>
    </row>
    <row r="5" customFormat="1" ht="24" customHeight="1" spans="1:20">
      <c r="A5" s="30" t="s">
        <v>181</v>
      </c>
      <c r="B5" s="102" t="s">
        <v>182</v>
      </c>
      <c r="C5" s="102" t="s">
        <v>401</v>
      </c>
      <c r="D5" s="102" t="s">
        <v>420</v>
      </c>
      <c r="E5" s="102" t="s">
        <v>421</v>
      </c>
      <c r="F5" s="102" t="s">
        <v>422</v>
      </c>
      <c r="G5" s="102" t="s">
        <v>423</v>
      </c>
      <c r="H5" s="103" t="s">
        <v>424</v>
      </c>
      <c r="I5" s="103" t="s">
        <v>425</v>
      </c>
      <c r="J5" s="119" t="s">
        <v>189</v>
      </c>
      <c r="K5" s="119"/>
      <c r="L5" s="119"/>
      <c r="M5" s="119"/>
      <c r="N5" s="120"/>
      <c r="O5" s="119"/>
      <c r="P5" s="119"/>
      <c r="Q5" s="128"/>
      <c r="R5" s="119"/>
      <c r="S5" s="120"/>
      <c r="T5" s="97"/>
    </row>
    <row r="6" customFormat="1" ht="24" customHeight="1" spans="1:20">
      <c r="A6" s="35"/>
      <c r="B6" s="104"/>
      <c r="C6" s="104"/>
      <c r="D6" s="104"/>
      <c r="E6" s="104"/>
      <c r="F6" s="104"/>
      <c r="G6" s="104"/>
      <c r="H6" s="105"/>
      <c r="I6" s="105"/>
      <c r="J6" s="105" t="s">
        <v>55</v>
      </c>
      <c r="K6" s="105" t="s">
        <v>58</v>
      </c>
      <c r="L6" s="105" t="s">
        <v>407</v>
      </c>
      <c r="M6" s="105" t="s">
        <v>408</v>
      </c>
      <c r="N6" s="121" t="s">
        <v>409</v>
      </c>
      <c r="O6" s="122" t="s">
        <v>410</v>
      </c>
      <c r="P6" s="122"/>
      <c r="Q6" s="129"/>
      <c r="R6" s="122"/>
      <c r="S6" s="130"/>
      <c r="T6" s="106"/>
    </row>
    <row r="7" customFormat="1" ht="54" customHeight="1" spans="1:20">
      <c r="A7" s="38"/>
      <c r="B7" s="106"/>
      <c r="C7" s="106"/>
      <c r="D7" s="106"/>
      <c r="E7" s="106"/>
      <c r="F7" s="106"/>
      <c r="G7" s="106"/>
      <c r="H7" s="107"/>
      <c r="I7" s="107"/>
      <c r="J7" s="107"/>
      <c r="K7" s="107" t="s">
        <v>57</v>
      </c>
      <c r="L7" s="107"/>
      <c r="M7" s="107"/>
      <c r="N7" s="123"/>
      <c r="O7" s="107" t="s">
        <v>57</v>
      </c>
      <c r="P7" s="107" t="s">
        <v>64</v>
      </c>
      <c r="Q7" s="106" t="s">
        <v>65</v>
      </c>
      <c r="R7" s="107" t="s">
        <v>66</v>
      </c>
      <c r="S7" s="123" t="s">
        <v>67</v>
      </c>
      <c r="T7" s="106" t="s">
        <v>68</v>
      </c>
    </row>
    <row r="8" s="20" customFormat="1" ht="17.25" customHeight="1" spans="1:20">
      <c r="A8" s="108">
        <v>1</v>
      </c>
      <c r="B8" s="109">
        <v>2</v>
      </c>
      <c r="C8" s="108">
        <v>3</v>
      </c>
      <c r="D8" s="108">
        <v>4</v>
      </c>
      <c r="E8" s="109">
        <v>5</v>
      </c>
      <c r="F8" s="108">
        <v>6</v>
      </c>
      <c r="G8" s="108">
        <v>7</v>
      </c>
      <c r="H8" s="109">
        <v>8</v>
      </c>
      <c r="I8" s="108">
        <v>9</v>
      </c>
      <c r="J8" s="108">
        <v>10</v>
      </c>
      <c r="K8" s="109">
        <v>11</v>
      </c>
      <c r="L8" s="108">
        <v>12</v>
      </c>
      <c r="M8" s="108">
        <v>13</v>
      </c>
      <c r="N8" s="109">
        <v>14</v>
      </c>
      <c r="O8" s="108">
        <v>15</v>
      </c>
      <c r="P8" s="108">
        <v>16</v>
      </c>
      <c r="Q8" s="109">
        <v>17</v>
      </c>
      <c r="R8" s="108">
        <v>18</v>
      </c>
      <c r="S8" s="108">
        <v>19</v>
      </c>
      <c r="T8" s="108">
        <v>20</v>
      </c>
    </row>
    <row r="9" s="20" customFormat="1" ht="21" customHeight="1" spans="1:20">
      <c r="A9" s="110"/>
      <c r="B9" s="111"/>
      <c r="C9" s="111"/>
      <c r="D9" s="111"/>
      <c r="E9" s="111"/>
      <c r="F9" s="111"/>
      <c r="G9" s="111"/>
      <c r="H9" s="112"/>
      <c r="I9" s="112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  <row r="10" s="20" customFormat="1" ht="21" customHeight="1" spans="1:20">
      <c r="A10" s="113" t="s">
        <v>172</v>
      </c>
      <c r="B10" s="114"/>
      <c r="C10" s="114"/>
      <c r="D10" s="114"/>
      <c r="E10" s="114"/>
      <c r="F10" s="114"/>
      <c r="G10" s="114"/>
      <c r="H10" s="115"/>
      <c r="I10" s="124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</row>
    <row r="11" s="20" customFormat="1" ht="24" customHeight="1" spans="1:1">
      <c r="A11" s="20" t="s">
        <v>426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topLeftCell="C1" workbookViewId="0">
      <pane ySplit="1" topLeftCell="A2" activePane="bottomLeft" state="frozen"/>
      <selection/>
      <selection pane="bottomLeft" activeCell="M2" sqref="M2"/>
    </sheetView>
  </sheetViews>
  <sheetFormatPr defaultColWidth="9.14166666666667" defaultRowHeight="14.25" customHeight="1"/>
  <cols>
    <col min="1" max="1" width="37.7083333333333" customWidth="1"/>
    <col min="2" max="13" width="20" customWidth="1"/>
  </cols>
  <sheetData>
    <row r="1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17.25" customHeight="1" spans="4:13">
      <c r="D2" s="89"/>
      <c r="M2" s="23" t="s">
        <v>427</v>
      </c>
    </row>
    <row r="3" s="84" customFormat="1" ht="41.25" customHeight="1" spans="1:13">
      <c r="A3" s="90" t="str">
        <f>"2025"&amp;"年对下转移支付预算表"</f>
        <v>2025年对下转移支付预算表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85"/>
    </row>
    <row r="4" customFormat="1" ht="18" customHeight="1" spans="1:13">
      <c r="A4" s="91" t="str">
        <f>"单位名称："&amp;"昆明市东川区科学技术协会"</f>
        <v>单位名称：昆明市东川区科学技术协会</v>
      </c>
      <c r="B4" s="92"/>
      <c r="C4" s="92"/>
      <c r="D4" s="93"/>
      <c r="E4" s="92"/>
      <c r="F4" s="92"/>
      <c r="G4" s="92"/>
      <c r="H4" s="92"/>
      <c r="I4" s="92"/>
      <c r="M4" s="28" t="s">
        <v>1</v>
      </c>
    </row>
    <row r="5" customFormat="1" ht="19.5" customHeight="1" spans="1:13">
      <c r="A5" s="48" t="s">
        <v>428</v>
      </c>
      <c r="B5" s="31" t="s">
        <v>189</v>
      </c>
      <c r="C5" s="32"/>
      <c r="D5" s="32"/>
      <c r="E5" s="31" t="s">
        <v>429</v>
      </c>
      <c r="F5" s="32"/>
      <c r="G5" s="32"/>
      <c r="H5" s="32"/>
      <c r="I5" s="32"/>
      <c r="J5" s="32"/>
      <c r="K5" s="32"/>
      <c r="L5" s="32"/>
      <c r="M5" s="97"/>
    </row>
    <row r="6" customFormat="1" ht="40.5" customHeight="1" spans="1:13">
      <c r="A6" s="39"/>
      <c r="B6" s="49" t="s">
        <v>55</v>
      </c>
      <c r="C6" s="30" t="s">
        <v>58</v>
      </c>
      <c r="D6" s="94" t="s">
        <v>407</v>
      </c>
      <c r="E6" s="69"/>
      <c r="F6" s="69"/>
      <c r="G6" s="69"/>
      <c r="H6" s="69"/>
      <c r="I6" s="69"/>
      <c r="J6" s="69"/>
      <c r="K6" s="69"/>
      <c r="L6" s="69"/>
      <c r="M6" s="98"/>
    </row>
    <row r="7" s="20" customFormat="1" ht="19.5" customHeight="1" spans="1:13">
      <c r="A7" s="40">
        <v>1</v>
      </c>
      <c r="B7" s="40">
        <v>2</v>
      </c>
      <c r="C7" s="40">
        <v>3</v>
      </c>
      <c r="D7" s="95">
        <v>4</v>
      </c>
      <c r="E7" s="55">
        <v>5</v>
      </c>
      <c r="F7" s="40">
        <v>6</v>
      </c>
      <c r="G7" s="40">
        <v>7</v>
      </c>
      <c r="H7" s="95">
        <v>8</v>
      </c>
      <c r="I7" s="40">
        <v>9</v>
      </c>
      <c r="J7" s="40">
        <v>10</v>
      </c>
      <c r="K7" s="40">
        <v>11</v>
      </c>
      <c r="L7" s="40">
        <v>13</v>
      </c>
      <c r="M7" s="55">
        <v>24</v>
      </c>
    </row>
    <row r="8" s="20" customFormat="1" ht="19.5" customHeight="1" spans="1:13">
      <c r="A8" s="50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="20" customFormat="1" ht="19.5" customHeight="1" spans="1:13">
      <c r="A9" s="87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="20" customFormat="1" ht="24" customHeight="1" spans="1:1">
      <c r="A10" s="20" t="s">
        <v>430</v>
      </c>
    </row>
  </sheetData>
  <mergeCells count="5">
    <mergeCell ref="A3:M3"/>
    <mergeCell ref="A4:I4"/>
    <mergeCell ref="B5:D5"/>
    <mergeCell ref="E5:M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J25" sqref="J2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1"/>
      <c r="B1" s="21"/>
      <c r="C1" s="21"/>
      <c r="D1" s="21"/>
      <c r="E1" s="21"/>
      <c r="F1" s="21"/>
      <c r="G1" s="21"/>
      <c r="H1" s="21"/>
      <c r="I1" s="21"/>
      <c r="J1" s="21"/>
    </row>
    <row r="2" ht="16.5" customHeight="1" spans="10:10">
      <c r="J2" s="23" t="s">
        <v>431</v>
      </c>
    </row>
    <row r="3" s="84" customFormat="1" ht="41.25" customHeight="1" spans="1:10">
      <c r="A3" s="24" t="str">
        <f>"2025"&amp;"年对下转移支付绩效目标表"</f>
        <v>2025年对下转移支付绩效目标表</v>
      </c>
      <c r="B3" s="24"/>
      <c r="C3" s="24"/>
      <c r="D3" s="24"/>
      <c r="E3" s="24"/>
      <c r="F3" s="85"/>
      <c r="G3" s="24"/>
      <c r="H3" s="85"/>
      <c r="I3" s="85"/>
      <c r="J3" s="24"/>
    </row>
    <row r="4" customFormat="1" ht="17.25" customHeight="1" spans="1:1">
      <c r="A4" s="25" t="str">
        <f>"单位名称："&amp;"昆明市东川区科学技术协会"</f>
        <v>单位名称：昆明市东川区科学技术协会</v>
      </c>
    </row>
    <row r="5" customFormat="1" ht="44.25" customHeight="1" spans="1:10">
      <c r="A5" s="86" t="s">
        <v>428</v>
      </c>
      <c r="B5" s="86" t="s">
        <v>304</v>
      </c>
      <c r="C5" s="86" t="s">
        <v>305</v>
      </c>
      <c r="D5" s="86" t="s">
        <v>306</v>
      </c>
      <c r="E5" s="86" t="s">
        <v>307</v>
      </c>
      <c r="F5" s="71" t="s">
        <v>308</v>
      </c>
      <c r="G5" s="86" t="s">
        <v>309</v>
      </c>
      <c r="H5" s="71" t="s">
        <v>310</v>
      </c>
      <c r="I5" s="71" t="s">
        <v>311</v>
      </c>
      <c r="J5" s="86" t="s">
        <v>312</v>
      </c>
    </row>
    <row r="6" s="20" customFormat="1" ht="24" customHeight="1" spans="1:10">
      <c r="A6" s="76">
        <v>1</v>
      </c>
      <c r="B6" s="76">
        <v>2</v>
      </c>
      <c r="C6" s="76">
        <v>3</v>
      </c>
      <c r="D6" s="76">
        <v>4</v>
      </c>
      <c r="E6" s="76">
        <v>5</v>
      </c>
      <c r="F6" s="55">
        <v>6</v>
      </c>
      <c r="G6" s="76">
        <v>7</v>
      </c>
      <c r="H6" s="55">
        <v>8</v>
      </c>
      <c r="I6" s="55">
        <v>9</v>
      </c>
      <c r="J6" s="76">
        <v>10</v>
      </c>
    </row>
    <row r="7" s="20" customFormat="1" ht="24" customHeight="1" spans="1:10">
      <c r="A7" s="50"/>
      <c r="B7" s="87"/>
      <c r="C7" s="87"/>
      <c r="D7" s="87"/>
      <c r="E7" s="76"/>
      <c r="F7" s="88"/>
      <c r="G7" s="76"/>
      <c r="H7" s="88"/>
      <c r="I7" s="88"/>
      <c r="J7" s="76"/>
    </row>
    <row r="8" s="20" customFormat="1" ht="24" customHeight="1" spans="1:10">
      <c r="A8" s="50"/>
      <c r="B8" s="41"/>
      <c r="C8" s="41"/>
      <c r="D8" s="41"/>
      <c r="E8" s="50"/>
      <c r="F8" s="41"/>
      <c r="G8" s="50"/>
      <c r="H8" s="41"/>
      <c r="I8" s="41"/>
      <c r="J8" s="50"/>
    </row>
    <row r="9" s="20" customFormat="1" ht="21" customHeight="1" spans="1:1">
      <c r="A9" s="20" t="s">
        <v>430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topLeftCell="B1" workbookViewId="0">
      <pane ySplit="1" topLeftCell="A2" activePane="bottomLeft" state="frozen"/>
      <selection/>
      <selection pane="bottomLeft" activeCell="A2" sqref="A2:I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1"/>
      <c r="B1" s="21"/>
      <c r="C1" s="21"/>
      <c r="D1" s="21"/>
      <c r="E1" s="21"/>
      <c r="F1" s="21"/>
      <c r="G1" s="21"/>
      <c r="H1" s="21"/>
      <c r="I1" s="21"/>
    </row>
    <row r="2" customHeight="1" spans="1:9">
      <c r="A2" s="57" t="s">
        <v>432</v>
      </c>
      <c r="B2" s="58"/>
      <c r="C2" s="58"/>
      <c r="D2" s="59"/>
      <c r="E2" s="59"/>
      <c r="F2" s="59"/>
      <c r="G2" s="58"/>
      <c r="H2" s="58"/>
      <c r="I2" s="59"/>
    </row>
    <row r="3" ht="41.25" customHeight="1" spans="1:9">
      <c r="A3" s="60" t="str">
        <f>"2025"&amp;"年新增资产配置预算表"</f>
        <v>2025年新增资产配置预算表</v>
      </c>
      <c r="B3" s="61"/>
      <c r="C3" s="61"/>
      <c r="D3" s="62"/>
      <c r="E3" s="62"/>
      <c r="F3" s="62"/>
      <c r="G3" s="61"/>
      <c r="H3" s="61"/>
      <c r="I3" s="62"/>
    </row>
    <row r="4" customFormat="1" customHeight="1" spans="1:9">
      <c r="A4" s="63" t="str">
        <f>"单位名称："&amp;"昆明市东川区科学技术协会"</f>
        <v>单位名称：昆明市东川区科学技术协会</v>
      </c>
      <c r="B4" s="64"/>
      <c r="C4" s="64"/>
      <c r="D4" s="65"/>
      <c r="F4" s="66"/>
      <c r="G4" s="67"/>
      <c r="H4" s="67"/>
      <c r="I4" s="65" t="s">
        <v>1</v>
      </c>
    </row>
    <row r="5" customFormat="1" ht="28.5" customHeight="1" spans="1:9">
      <c r="A5" s="68" t="s">
        <v>181</v>
      </c>
      <c r="B5" s="69" t="s">
        <v>182</v>
      </c>
      <c r="C5" s="70" t="s">
        <v>433</v>
      </c>
      <c r="D5" s="68" t="s">
        <v>434</v>
      </c>
      <c r="E5" s="68" t="s">
        <v>435</v>
      </c>
      <c r="F5" s="68" t="s">
        <v>436</v>
      </c>
      <c r="G5" s="69" t="s">
        <v>437</v>
      </c>
      <c r="H5" s="71"/>
      <c r="I5" s="68"/>
    </row>
    <row r="6" customFormat="1" ht="21" customHeight="1" spans="1:9">
      <c r="A6" s="70"/>
      <c r="B6" s="72"/>
      <c r="C6" s="72"/>
      <c r="D6" s="73"/>
      <c r="E6" s="72"/>
      <c r="F6" s="72"/>
      <c r="G6" s="69" t="s">
        <v>405</v>
      </c>
      <c r="H6" s="69" t="s">
        <v>438</v>
      </c>
      <c r="I6" s="69" t="s">
        <v>439</v>
      </c>
    </row>
    <row r="7" s="20" customFormat="1" ht="17.25" customHeight="1" spans="1:9">
      <c r="A7" s="74" t="s">
        <v>83</v>
      </c>
      <c r="B7" s="75" t="s">
        <v>84</v>
      </c>
      <c r="C7" s="74" t="s">
        <v>85</v>
      </c>
      <c r="D7" s="76" t="s">
        <v>86</v>
      </c>
      <c r="E7" s="74" t="s">
        <v>87</v>
      </c>
      <c r="F7" s="75" t="s">
        <v>88</v>
      </c>
      <c r="G7" s="77" t="s">
        <v>89</v>
      </c>
      <c r="H7" s="76" t="s">
        <v>90</v>
      </c>
      <c r="I7" s="76">
        <v>9</v>
      </c>
    </row>
    <row r="8" s="20" customFormat="1" ht="19.5" customHeight="1" spans="1:9">
      <c r="A8" s="78"/>
      <c r="B8" s="52"/>
      <c r="C8" s="52"/>
      <c r="D8" s="50"/>
      <c r="E8" s="41"/>
      <c r="F8" s="77"/>
      <c r="G8" s="79"/>
      <c r="H8" s="80"/>
      <c r="I8" s="80"/>
    </row>
    <row r="9" s="20" customFormat="1" ht="19.5" customHeight="1" spans="1:9">
      <c r="A9" s="40" t="s">
        <v>55</v>
      </c>
      <c r="B9" s="81"/>
      <c r="C9" s="81"/>
      <c r="D9" s="82"/>
      <c r="E9" s="83"/>
      <c r="F9" s="83"/>
      <c r="G9" s="79"/>
      <c r="H9" s="80"/>
      <c r="I9" s="80"/>
    </row>
    <row r="10" s="20" customFormat="1" ht="18" customHeight="1" spans="1:1">
      <c r="A10" s="20" t="s">
        <v>440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K2" sqref="K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customHeight="1" spans="4:11">
      <c r="D2" s="22"/>
      <c r="E2" s="22"/>
      <c r="F2" s="22"/>
      <c r="G2" s="22"/>
      <c r="K2" s="23" t="s">
        <v>441</v>
      </c>
    </row>
    <row r="3" ht="41.25" customHeight="1" spans="1:11">
      <c r="A3" s="24" t="str">
        <f>"2025"&amp;"年上级转移支付补助项目支出预算表"</f>
        <v>2025年上级转移支付补助项目支出预算表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customFormat="1" ht="13.5" customHeight="1" spans="1:11">
      <c r="A4" s="25" t="str">
        <f>"单位名称："&amp;"昆明市东川区科学技术协会"</f>
        <v>单位名称：昆明市东川区科学技术协会</v>
      </c>
      <c r="B4" s="26"/>
      <c r="C4" s="26"/>
      <c r="D4" s="26"/>
      <c r="E4" s="26"/>
      <c r="F4" s="26"/>
      <c r="G4" s="26"/>
      <c r="H4" s="27"/>
      <c r="I4" s="27"/>
      <c r="J4" s="27"/>
      <c r="K4" s="28" t="s">
        <v>1</v>
      </c>
    </row>
    <row r="5" customFormat="1" ht="21.75" customHeight="1" spans="1:11">
      <c r="A5" s="29" t="s">
        <v>270</v>
      </c>
      <c r="B5" s="29" t="s">
        <v>184</v>
      </c>
      <c r="C5" s="29" t="s">
        <v>271</v>
      </c>
      <c r="D5" s="30" t="s">
        <v>185</v>
      </c>
      <c r="E5" s="30" t="s">
        <v>186</v>
      </c>
      <c r="F5" s="30" t="s">
        <v>272</v>
      </c>
      <c r="G5" s="30" t="s">
        <v>273</v>
      </c>
      <c r="H5" s="48" t="s">
        <v>55</v>
      </c>
      <c r="I5" s="31" t="s">
        <v>442</v>
      </c>
      <c r="J5" s="32"/>
      <c r="K5" s="33"/>
    </row>
    <row r="6" customFormat="1" ht="21.75" customHeight="1" spans="1:11">
      <c r="A6" s="34"/>
      <c r="B6" s="34"/>
      <c r="C6" s="34"/>
      <c r="D6" s="35"/>
      <c r="E6" s="35"/>
      <c r="F6" s="35"/>
      <c r="G6" s="35"/>
      <c r="H6" s="49"/>
      <c r="I6" s="30" t="s">
        <v>58</v>
      </c>
      <c r="J6" s="30" t="s">
        <v>59</v>
      </c>
      <c r="K6" s="30" t="s">
        <v>60</v>
      </c>
    </row>
    <row r="7" customFormat="1" ht="40.5" customHeight="1" spans="1:11">
      <c r="A7" s="37"/>
      <c r="B7" s="37"/>
      <c r="C7" s="37"/>
      <c r="D7" s="38"/>
      <c r="E7" s="38"/>
      <c r="F7" s="38"/>
      <c r="G7" s="38"/>
      <c r="H7" s="39"/>
      <c r="I7" s="38" t="s">
        <v>57</v>
      </c>
      <c r="J7" s="38"/>
      <c r="K7" s="38"/>
    </row>
    <row r="8" s="20" customFormat="1" ht="20" customHeight="1" spans="1:11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55">
        <v>10</v>
      </c>
      <c r="K8" s="55">
        <v>11</v>
      </c>
    </row>
    <row r="9" s="20" customFormat="1" ht="20" customHeight="1" spans="1:11">
      <c r="A9" s="50"/>
      <c r="B9" s="41"/>
      <c r="C9" s="50"/>
      <c r="D9" s="50"/>
      <c r="E9" s="50"/>
      <c r="F9" s="50"/>
      <c r="G9" s="50"/>
      <c r="H9" s="51"/>
      <c r="I9" s="56"/>
      <c r="J9" s="56"/>
      <c r="K9" s="51"/>
    </row>
    <row r="10" s="20" customFormat="1" ht="20" customHeight="1" spans="1:11">
      <c r="A10" s="52"/>
      <c r="B10" s="41"/>
      <c r="C10" s="41"/>
      <c r="D10" s="41"/>
      <c r="E10" s="41"/>
      <c r="F10" s="41"/>
      <c r="G10" s="41"/>
      <c r="H10" s="43"/>
      <c r="I10" s="43"/>
      <c r="J10" s="43"/>
      <c r="K10" s="51"/>
    </row>
    <row r="11" s="20" customFormat="1" ht="20" customHeight="1" spans="1:11">
      <c r="A11" s="45" t="s">
        <v>172</v>
      </c>
      <c r="B11" s="53"/>
      <c r="C11" s="53"/>
      <c r="D11" s="53"/>
      <c r="E11" s="53"/>
      <c r="F11" s="53"/>
      <c r="G11" s="54"/>
      <c r="H11" s="43"/>
      <c r="I11" s="43"/>
      <c r="J11" s="43"/>
      <c r="K11" s="51"/>
    </row>
    <row r="12" s="20" customFormat="1" ht="20" customHeight="1" spans="1:1">
      <c r="A12" s="20" t="s">
        <v>443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9.14166666666667" defaultRowHeight="14.25" customHeight="1" outlineLevelCol="6"/>
  <cols>
    <col min="1" max="1" width="35.2833333333333" customWidth="1"/>
    <col min="2" max="2" width="28" customWidth="1"/>
    <col min="3" max="3" width="50.125" customWidth="1"/>
    <col min="4" max="4" width="28" customWidth="1"/>
    <col min="5" max="7" width="23.85" customWidth="1"/>
  </cols>
  <sheetData>
    <row r="1" customHeight="1" spans="1:7">
      <c r="A1" s="21"/>
      <c r="B1" s="21"/>
      <c r="C1" s="21"/>
      <c r="D1" s="21"/>
      <c r="E1" s="21"/>
      <c r="F1" s="21"/>
      <c r="G1" s="21"/>
    </row>
    <row r="2" ht="13.5" customHeight="1" spans="4:7">
      <c r="D2" s="22"/>
      <c r="G2" s="23" t="s">
        <v>444</v>
      </c>
    </row>
    <row r="3" ht="41.25" customHeight="1" spans="1:7">
      <c r="A3" s="24" t="str">
        <f>"2025"&amp;"年部门项目中期规划预算表"</f>
        <v>2025年部门项目中期规划预算表</v>
      </c>
      <c r="B3" s="24"/>
      <c r="C3" s="24"/>
      <c r="D3" s="24"/>
      <c r="E3" s="24"/>
      <c r="F3" s="24"/>
      <c r="G3" s="24"/>
    </row>
    <row r="4" customFormat="1" ht="13.5" customHeight="1" spans="1:7">
      <c r="A4" s="25" t="str">
        <f>"单位名称："&amp;"昆明市东川区科学技术协会"</f>
        <v>单位名称：昆明市东川区科学技术协会</v>
      </c>
      <c r="B4" s="26"/>
      <c r="C4" s="26"/>
      <c r="D4" s="26"/>
      <c r="E4" s="27"/>
      <c r="F4" s="27"/>
      <c r="G4" s="28" t="s">
        <v>1</v>
      </c>
    </row>
    <row r="5" customFormat="1" ht="21.75" customHeight="1" spans="1:7">
      <c r="A5" s="29" t="s">
        <v>271</v>
      </c>
      <c r="B5" s="29" t="s">
        <v>270</v>
      </c>
      <c r="C5" s="29" t="s">
        <v>184</v>
      </c>
      <c r="D5" s="30" t="s">
        <v>445</v>
      </c>
      <c r="E5" s="31" t="s">
        <v>58</v>
      </c>
      <c r="F5" s="32"/>
      <c r="G5" s="33"/>
    </row>
    <row r="6" customFormat="1" ht="21.75" customHeight="1" spans="1:7">
      <c r="A6" s="34"/>
      <c r="B6" s="34"/>
      <c r="C6" s="34"/>
      <c r="D6" s="35"/>
      <c r="E6" s="36" t="str">
        <f>"2025"&amp;"年"</f>
        <v>2025年</v>
      </c>
      <c r="F6" s="30" t="str">
        <f>("2025"+1)&amp;"年"</f>
        <v>2026年</v>
      </c>
      <c r="G6" s="30" t="str">
        <f>("2025"+2)&amp;"年"</f>
        <v>2027年</v>
      </c>
    </row>
    <row r="7" customFormat="1" ht="13.5" spans="1:7">
      <c r="A7" s="37"/>
      <c r="B7" s="37"/>
      <c r="C7" s="37"/>
      <c r="D7" s="38"/>
      <c r="E7" s="39"/>
      <c r="F7" s="38" t="s">
        <v>57</v>
      </c>
      <c r="G7" s="38"/>
    </row>
    <row r="8" s="20" customFormat="1" ht="15" customHeight="1" spans="1:7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</row>
    <row r="9" s="20" customFormat="1" ht="17.25" customHeight="1" spans="1:7">
      <c r="A9" s="41" t="s">
        <v>70</v>
      </c>
      <c r="B9" s="42"/>
      <c r="C9" s="42"/>
      <c r="D9" s="41"/>
      <c r="E9" s="43">
        <v>1094067.15</v>
      </c>
      <c r="F9" s="43"/>
      <c r="G9" s="43"/>
    </row>
    <row r="10" s="20" customFormat="1" ht="18.75" customHeight="1" spans="1:7">
      <c r="A10" s="41"/>
      <c r="B10" s="41" t="s">
        <v>446</v>
      </c>
      <c r="C10" s="41" t="s">
        <v>278</v>
      </c>
      <c r="D10" s="41" t="s">
        <v>447</v>
      </c>
      <c r="E10" s="43">
        <v>58120.21</v>
      </c>
      <c r="F10" s="43"/>
      <c r="G10" s="43"/>
    </row>
    <row r="11" s="20" customFormat="1" ht="18.75" customHeight="1" spans="1:7">
      <c r="A11" s="44"/>
      <c r="B11" s="41" t="s">
        <v>446</v>
      </c>
      <c r="C11" s="41" t="s">
        <v>280</v>
      </c>
      <c r="D11" s="41" t="s">
        <v>447</v>
      </c>
      <c r="E11" s="43">
        <v>77384.6</v>
      </c>
      <c r="F11" s="43"/>
      <c r="G11" s="43"/>
    </row>
    <row r="12" s="20" customFormat="1" ht="18.75" customHeight="1" spans="1:7">
      <c r="A12" s="44"/>
      <c r="B12" s="41" t="s">
        <v>446</v>
      </c>
      <c r="C12" s="41" t="s">
        <v>282</v>
      </c>
      <c r="D12" s="41" t="s">
        <v>447</v>
      </c>
      <c r="E12" s="43">
        <v>20000</v>
      </c>
      <c r="F12" s="43"/>
      <c r="G12" s="43"/>
    </row>
    <row r="13" s="20" customFormat="1" ht="18.75" customHeight="1" spans="1:7">
      <c r="A13" s="44"/>
      <c r="B13" s="41" t="s">
        <v>446</v>
      </c>
      <c r="C13" s="41" t="s">
        <v>284</v>
      </c>
      <c r="D13" s="41" t="s">
        <v>447</v>
      </c>
      <c r="E13" s="43">
        <v>30000</v>
      </c>
      <c r="F13" s="43"/>
      <c r="G13" s="43"/>
    </row>
    <row r="14" s="20" customFormat="1" ht="18.75" customHeight="1" spans="1:7">
      <c r="A14" s="44"/>
      <c r="B14" s="41" t="s">
        <v>446</v>
      </c>
      <c r="C14" s="41" t="s">
        <v>286</v>
      </c>
      <c r="D14" s="41" t="s">
        <v>447</v>
      </c>
      <c r="E14" s="43">
        <v>100000</v>
      </c>
      <c r="F14" s="43"/>
      <c r="G14" s="43"/>
    </row>
    <row r="15" s="20" customFormat="1" ht="18.75" customHeight="1" spans="1:7">
      <c r="A15" s="44"/>
      <c r="B15" s="41" t="s">
        <v>448</v>
      </c>
      <c r="C15" s="41" t="s">
        <v>289</v>
      </c>
      <c r="D15" s="41" t="s">
        <v>447</v>
      </c>
      <c r="E15" s="43">
        <v>100000</v>
      </c>
      <c r="F15" s="43"/>
      <c r="G15" s="43"/>
    </row>
    <row r="16" s="20" customFormat="1" ht="18.75" customHeight="1" spans="1:7">
      <c r="A16" s="44"/>
      <c r="B16" s="41" t="s">
        <v>449</v>
      </c>
      <c r="C16" s="41" t="s">
        <v>292</v>
      </c>
      <c r="D16" s="41" t="s">
        <v>447</v>
      </c>
      <c r="E16" s="43">
        <v>298493.12</v>
      </c>
      <c r="F16" s="43"/>
      <c r="G16" s="43"/>
    </row>
    <row r="17" s="20" customFormat="1" ht="18.75" customHeight="1" spans="1:7">
      <c r="A17" s="44"/>
      <c r="B17" s="41" t="s">
        <v>449</v>
      </c>
      <c r="C17" s="41" t="s">
        <v>294</v>
      </c>
      <c r="D17" s="41" t="s">
        <v>447</v>
      </c>
      <c r="E17" s="43">
        <v>149000</v>
      </c>
      <c r="F17" s="43"/>
      <c r="G17" s="43"/>
    </row>
    <row r="18" s="20" customFormat="1" ht="18.75" customHeight="1" spans="1:7">
      <c r="A18" s="44"/>
      <c r="B18" s="41" t="s">
        <v>449</v>
      </c>
      <c r="C18" s="41" t="s">
        <v>296</v>
      </c>
      <c r="D18" s="41" t="s">
        <v>447</v>
      </c>
      <c r="E18" s="43">
        <v>61069.22</v>
      </c>
      <c r="F18" s="43"/>
      <c r="G18" s="43"/>
    </row>
    <row r="19" s="20" customFormat="1" ht="18.75" customHeight="1" spans="1:7">
      <c r="A19" s="44"/>
      <c r="B19" s="41" t="s">
        <v>449</v>
      </c>
      <c r="C19" s="41" t="s">
        <v>298</v>
      </c>
      <c r="D19" s="41" t="s">
        <v>447</v>
      </c>
      <c r="E19" s="43">
        <v>130000</v>
      </c>
      <c r="F19" s="43"/>
      <c r="G19" s="43"/>
    </row>
    <row r="20" s="20" customFormat="1" ht="18.75" customHeight="1" spans="1:7">
      <c r="A20" s="44"/>
      <c r="B20" s="41" t="s">
        <v>449</v>
      </c>
      <c r="C20" s="41" t="s">
        <v>300</v>
      </c>
      <c r="D20" s="41" t="s">
        <v>447</v>
      </c>
      <c r="E20" s="43">
        <v>50000</v>
      </c>
      <c r="F20" s="43"/>
      <c r="G20" s="43"/>
    </row>
    <row r="21" s="20" customFormat="1" ht="18.75" customHeight="1" spans="1:7">
      <c r="A21" s="44"/>
      <c r="B21" s="41" t="s">
        <v>449</v>
      </c>
      <c r="C21" s="41" t="s">
        <v>302</v>
      </c>
      <c r="D21" s="41" t="s">
        <v>447</v>
      </c>
      <c r="E21" s="43">
        <v>20000</v>
      </c>
      <c r="F21" s="43"/>
      <c r="G21" s="43"/>
    </row>
    <row r="22" s="20" customFormat="1" ht="18.75" customHeight="1" spans="1:7">
      <c r="A22" s="45" t="s">
        <v>55</v>
      </c>
      <c r="B22" s="46" t="s">
        <v>450</v>
      </c>
      <c r="C22" s="46"/>
      <c r="D22" s="47"/>
      <c r="E22" s="43">
        <v>1094067.15</v>
      </c>
      <c r="F22" s="43"/>
      <c r="G22" s="43"/>
    </row>
  </sheetData>
  <mergeCells count="11">
    <mergeCell ref="A3:G3"/>
    <mergeCell ref="A4:D4"/>
    <mergeCell ref="E5:G5"/>
    <mergeCell ref="A22:D2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0"/>
  <sheetViews>
    <sheetView tabSelected="1" topLeftCell="A6" workbookViewId="0">
      <selection activeCell="H14" sqref="H14"/>
    </sheetView>
  </sheetViews>
  <sheetFormatPr defaultColWidth="9" defaultRowHeight="13.5"/>
  <cols>
    <col min="1" max="1" width="10.375" customWidth="1"/>
    <col min="2" max="2" width="11.875" customWidth="1"/>
    <col min="3" max="3" width="18.625" customWidth="1"/>
    <col min="4" max="4" width="6.625" customWidth="1"/>
    <col min="5" max="5" width="5.125" customWidth="1"/>
    <col min="6" max="7" width="6.625" customWidth="1"/>
    <col min="8" max="8" width="39.625" customWidth="1"/>
    <col min="9" max="9" width="44.125" customWidth="1"/>
    <col min="10" max="10" width="8.875" customWidth="1"/>
    <col min="11" max="12" width="10.375" customWidth="1"/>
    <col min="13" max="13" width="6.625" customWidth="1"/>
  </cols>
  <sheetData>
    <row r="2" spans="13:13">
      <c r="M2" t="s">
        <v>451</v>
      </c>
    </row>
    <row r="3" ht="41" customHeight="1" spans="1:13">
      <c r="A3" s="3" t="s">
        <v>452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8.75" customHeight="1" spans="1:13">
      <c r="A4" s="4" t="s">
        <v>453</v>
      </c>
      <c r="B4" s="5" t="s">
        <v>70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="1" customFormat="1" ht="18.75" customHeight="1" spans="1:13">
      <c r="A5" s="4" t="s">
        <v>454</v>
      </c>
      <c r="B5" s="4"/>
      <c r="C5" s="4"/>
      <c r="D5" s="4"/>
      <c r="E5" s="4"/>
      <c r="F5" s="4"/>
      <c r="G5" s="4"/>
      <c r="H5" s="4"/>
      <c r="I5" s="4"/>
      <c r="J5" s="4" t="s">
        <v>455</v>
      </c>
      <c r="K5" s="4"/>
      <c r="L5" s="4"/>
      <c r="M5" s="4"/>
    </row>
    <row r="6" s="2" customFormat="1" ht="109" customHeight="1" spans="1:13">
      <c r="A6" s="6" t="s">
        <v>456</v>
      </c>
      <c r="B6" s="7" t="s">
        <v>457</v>
      </c>
      <c r="C6" s="8" t="s">
        <v>458</v>
      </c>
      <c r="D6" s="8"/>
      <c r="E6" s="8"/>
      <c r="F6" s="8"/>
      <c r="G6" s="8"/>
      <c r="H6" s="8"/>
      <c r="I6" s="8"/>
      <c r="J6" s="7"/>
      <c r="K6" s="7"/>
      <c r="L6" s="7"/>
      <c r="M6" s="7"/>
    </row>
    <row r="7" s="2" customFormat="1" ht="140" customHeight="1" spans="1:13">
      <c r="A7" s="6"/>
      <c r="B7" s="7" t="s">
        <v>459</v>
      </c>
      <c r="C7" s="8" t="s">
        <v>460</v>
      </c>
      <c r="D7" s="8"/>
      <c r="E7" s="8"/>
      <c r="F7" s="8"/>
      <c r="G7" s="8"/>
      <c r="H7" s="8"/>
      <c r="I7" s="8"/>
      <c r="J7" s="7"/>
      <c r="K7" s="7"/>
      <c r="L7" s="7"/>
      <c r="M7" s="7"/>
    </row>
    <row r="8" s="2" customFormat="1" ht="168" customHeight="1" spans="1:13">
      <c r="A8" s="7" t="s">
        <v>461</v>
      </c>
      <c r="B8" s="9" t="s">
        <v>462</v>
      </c>
      <c r="C8" s="10" t="s">
        <v>463</v>
      </c>
      <c r="D8" s="10"/>
      <c r="E8" s="10"/>
      <c r="F8" s="10"/>
      <c r="G8" s="10"/>
      <c r="H8" s="10"/>
      <c r="I8" s="10"/>
      <c r="J8" s="9"/>
      <c r="K8" s="9"/>
      <c r="L8" s="9"/>
      <c r="M8" s="9"/>
    </row>
    <row r="9" s="2" customFormat="1" ht="18.75" customHeight="1" spans="1:13">
      <c r="A9" s="11" t="s">
        <v>464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="2" customFormat="1" ht="18.75" customHeight="1" spans="1:13">
      <c r="A10" s="7" t="s">
        <v>465</v>
      </c>
      <c r="B10" s="7"/>
      <c r="C10" s="6" t="s">
        <v>466</v>
      </c>
      <c r="D10" s="6"/>
      <c r="E10" s="6"/>
      <c r="F10" s="6" t="s">
        <v>467</v>
      </c>
      <c r="G10" s="6"/>
      <c r="H10" s="6" t="s">
        <v>450</v>
      </c>
      <c r="I10" s="6"/>
      <c r="J10" s="6"/>
      <c r="K10" s="6" t="s">
        <v>450</v>
      </c>
      <c r="L10" s="6"/>
      <c r="M10" s="6"/>
    </row>
    <row r="11" s="2" customFormat="1" ht="18.75" customHeight="1" spans="1:13">
      <c r="A11" s="7"/>
      <c r="B11" s="7"/>
      <c r="C11" s="6"/>
      <c r="D11" s="6"/>
      <c r="E11" s="6"/>
      <c r="F11" s="6"/>
      <c r="G11" s="6"/>
      <c r="H11" s="7" t="s">
        <v>468</v>
      </c>
      <c r="I11" s="7" t="s">
        <v>469</v>
      </c>
      <c r="J11" s="7" t="s">
        <v>470</v>
      </c>
      <c r="K11" s="7" t="s">
        <v>468</v>
      </c>
      <c r="L11" s="7" t="s">
        <v>469</v>
      </c>
      <c r="M11" s="7" t="s">
        <v>470</v>
      </c>
    </row>
    <row r="12" s="2" customFormat="1" ht="18.75" customHeight="1" spans="1:13">
      <c r="A12" s="8" t="s">
        <v>55</v>
      </c>
      <c r="B12" s="8"/>
      <c r="C12" s="8" t="s">
        <v>450</v>
      </c>
      <c r="D12" s="8"/>
      <c r="E12" s="8"/>
      <c r="F12" s="8" t="s">
        <v>450</v>
      </c>
      <c r="G12" s="8"/>
      <c r="H12" s="12">
        <f>H13+H14</f>
        <v>2269956.26</v>
      </c>
      <c r="I12" s="12">
        <f>I13+I14</f>
        <v>2272392.26</v>
      </c>
      <c r="J12" s="12">
        <v>0</v>
      </c>
      <c r="K12" s="12">
        <v>2269956.26</v>
      </c>
      <c r="L12" s="12">
        <v>2269956.26</v>
      </c>
      <c r="M12" s="12">
        <v>0</v>
      </c>
    </row>
    <row r="13" s="2" customFormat="1" ht="28" customHeight="1" spans="1:13">
      <c r="A13" s="8" t="s">
        <v>76</v>
      </c>
      <c r="B13" s="13"/>
      <c r="C13" s="8" t="s">
        <v>471</v>
      </c>
      <c r="D13" s="14"/>
      <c r="E13" s="13"/>
      <c r="F13" s="8" t="s">
        <v>472</v>
      </c>
      <c r="G13" s="13"/>
      <c r="H13" s="12">
        <v>1175889.11</v>
      </c>
      <c r="I13" s="12">
        <v>1178325.11</v>
      </c>
      <c r="J13" s="12">
        <v>0</v>
      </c>
      <c r="K13" s="12">
        <v>1175889.11</v>
      </c>
      <c r="L13" s="12">
        <v>1175889.11</v>
      </c>
      <c r="M13" s="12">
        <v>0</v>
      </c>
    </row>
    <row r="14" s="2" customFormat="1" ht="28" customHeight="1" spans="1:13">
      <c r="A14" s="8" t="s">
        <v>77</v>
      </c>
      <c r="B14" s="13"/>
      <c r="C14" s="8" t="s">
        <v>473</v>
      </c>
      <c r="D14" s="14"/>
      <c r="E14" s="13"/>
      <c r="F14" s="8" t="s">
        <v>474</v>
      </c>
      <c r="G14" s="13"/>
      <c r="H14" s="12">
        <v>1094067.15</v>
      </c>
      <c r="I14" s="12">
        <v>1094067.15</v>
      </c>
      <c r="J14" s="12">
        <v>0</v>
      </c>
      <c r="K14" s="12">
        <v>1094067.15</v>
      </c>
      <c r="L14" s="12">
        <v>1094067.15</v>
      </c>
      <c r="M14" s="12">
        <v>0</v>
      </c>
    </row>
    <row r="15" s="2" customFormat="1" ht="18.75" customHeight="1" spans="1:13">
      <c r="A15" s="11" t="s">
        <v>475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="2" customFormat="1" ht="18.75" customHeight="1" spans="1:13">
      <c r="A16" s="15" t="s">
        <v>476</v>
      </c>
      <c r="B16" s="15"/>
      <c r="C16" s="15"/>
      <c r="D16" s="15"/>
      <c r="E16" s="15"/>
      <c r="F16" s="15"/>
      <c r="G16" s="15"/>
      <c r="H16" s="16" t="s">
        <v>477</v>
      </c>
      <c r="I16" s="17" t="s">
        <v>312</v>
      </c>
      <c r="J16" s="16" t="s">
        <v>478</v>
      </c>
      <c r="K16" s="16"/>
      <c r="L16" s="16"/>
      <c r="M16" s="16"/>
    </row>
    <row r="17" s="2" customFormat="1" ht="18.75" customHeight="1" spans="1:13">
      <c r="A17" s="17" t="s">
        <v>305</v>
      </c>
      <c r="B17" s="17" t="s">
        <v>479</v>
      </c>
      <c r="C17" s="16" t="s">
        <v>307</v>
      </c>
      <c r="D17" s="16" t="s">
        <v>308</v>
      </c>
      <c r="E17" s="16" t="s">
        <v>309</v>
      </c>
      <c r="F17" s="18" t="s">
        <v>310</v>
      </c>
      <c r="G17" s="18" t="s">
        <v>311</v>
      </c>
      <c r="H17" s="16"/>
      <c r="I17" s="17"/>
      <c r="J17" s="16"/>
      <c r="K17" s="16"/>
      <c r="L17" s="16"/>
      <c r="M17" s="16"/>
    </row>
    <row r="18" s="2" customFormat="1" ht="18.75" customHeight="1" spans="1:13">
      <c r="A18" s="19" t="s">
        <v>314</v>
      </c>
      <c r="B18" s="19" t="s">
        <v>450</v>
      </c>
      <c r="C18" s="19" t="s">
        <v>450</v>
      </c>
      <c r="D18" s="19" t="s">
        <v>450</v>
      </c>
      <c r="E18" s="19" t="s">
        <v>450</v>
      </c>
      <c r="F18" s="18" t="s">
        <v>450</v>
      </c>
      <c r="G18" s="18" t="s">
        <v>450</v>
      </c>
      <c r="H18" s="18" t="s">
        <v>450</v>
      </c>
      <c r="I18" s="18" t="s">
        <v>450</v>
      </c>
      <c r="J18" s="19" t="s">
        <v>450</v>
      </c>
      <c r="K18" s="19"/>
      <c r="L18" s="19"/>
      <c r="M18" s="19"/>
    </row>
    <row r="19" s="2" customFormat="1" ht="18.75" customHeight="1" spans="1:13">
      <c r="A19" s="19" t="s">
        <v>450</v>
      </c>
      <c r="B19" s="19" t="s">
        <v>315</v>
      </c>
      <c r="C19" s="19" t="s">
        <v>450</v>
      </c>
      <c r="D19" s="19" t="s">
        <v>450</v>
      </c>
      <c r="E19" s="19" t="s">
        <v>450</v>
      </c>
      <c r="F19" s="18" t="s">
        <v>450</v>
      </c>
      <c r="G19" s="18" t="s">
        <v>450</v>
      </c>
      <c r="H19" s="18" t="s">
        <v>450</v>
      </c>
      <c r="I19" s="18" t="s">
        <v>450</v>
      </c>
      <c r="J19" s="19" t="s">
        <v>450</v>
      </c>
      <c r="K19" s="14"/>
      <c r="L19" s="14"/>
      <c r="M19" s="13"/>
    </row>
    <row r="20" s="2" customFormat="1" ht="18.75" customHeight="1" spans="1:13">
      <c r="A20" s="19" t="s">
        <v>450</v>
      </c>
      <c r="B20" s="19" t="s">
        <v>450</v>
      </c>
      <c r="C20" s="19" t="s">
        <v>316</v>
      </c>
      <c r="D20" s="19" t="s">
        <v>480</v>
      </c>
      <c r="E20" s="19" t="s">
        <v>83</v>
      </c>
      <c r="F20" s="18" t="s">
        <v>318</v>
      </c>
      <c r="G20" s="18" t="s">
        <v>481</v>
      </c>
      <c r="H20" s="18" t="s">
        <v>482</v>
      </c>
      <c r="I20" s="18" t="s">
        <v>320</v>
      </c>
      <c r="J20" s="19" t="s">
        <v>320</v>
      </c>
      <c r="K20" s="14"/>
      <c r="L20" s="14"/>
      <c r="M20" s="13"/>
    </row>
    <row r="21" s="2" customFormat="1" ht="18.75" customHeight="1" spans="1:13">
      <c r="A21" s="19" t="s">
        <v>450</v>
      </c>
      <c r="B21" s="19" t="s">
        <v>450</v>
      </c>
      <c r="C21" s="19" t="s">
        <v>321</v>
      </c>
      <c r="D21" s="19" t="s">
        <v>480</v>
      </c>
      <c r="E21" s="19" t="s">
        <v>86</v>
      </c>
      <c r="F21" s="18" t="s">
        <v>318</v>
      </c>
      <c r="G21" s="18" t="s">
        <v>481</v>
      </c>
      <c r="H21" s="18" t="s">
        <v>482</v>
      </c>
      <c r="I21" s="18" t="s">
        <v>320</v>
      </c>
      <c r="J21" s="19" t="s">
        <v>320</v>
      </c>
      <c r="K21" s="14"/>
      <c r="L21" s="14"/>
      <c r="M21" s="13"/>
    </row>
    <row r="22" s="2" customFormat="1" ht="18.75" customHeight="1" spans="1:13">
      <c r="A22" s="19" t="s">
        <v>450</v>
      </c>
      <c r="B22" s="19" t="s">
        <v>450</v>
      </c>
      <c r="C22" s="19" t="s">
        <v>335</v>
      </c>
      <c r="D22" s="19" t="s">
        <v>483</v>
      </c>
      <c r="E22" s="19" t="s">
        <v>336</v>
      </c>
      <c r="F22" s="18" t="s">
        <v>337</v>
      </c>
      <c r="G22" s="18" t="s">
        <v>481</v>
      </c>
      <c r="H22" s="18" t="s">
        <v>482</v>
      </c>
      <c r="I22" s="18" t="s">
        <v>338</v>
      </c>
      <c r="J22" s="19" t="s">
        <v>320</v>
      </c>
      <c r="K22" s="14"/>
      <c r="L22" s="14"/>
      <c r="M22" s="13"/>
    </row>
    <row r="23" s="2" customFormat="1" ht="18.75" customHeight="1" spans="1:13">
      <c r="A23" s="19" t="s">
        <v>450</v>
      </c>
      <c r="B23" s="19" t="s">
        <v>450</v>
      </c>
      <c r="C23" s="19" t="s">
        <v>339</v>
      </c>
      <c r="D23" s="19" t="s">
        <v>483</v>
      </c>
      <c r="E23" s="19" t="s">
        <v>340</v>
      </c>
      <c r="F23" s="18" t="s">
        <v>341</v>
      </c>
      <c r="G23" s="18" t="s">
        <v>481</v>
      </c>
      <c r="H23" s="18" t="s">
        <v>482</v>
      </c>
      <c r="I23" s="18" t="s">
        <v>342</v>
      </c>
      <c r="J23" s="19" t="s">
        <v>320</v>
      </c>
      <c r="K23" s="14"/>
      <c r="L23" s="14"/>
      <c r="M23" s="13"/>
    </row>
    <row r="24" s="2" customFormat="1" ht="18.75" customHeight="1" spans="1:13">
      <c r="A24" s="19" t="s">
        <v>450</v>
      </c>
      <c r="B24" s="19" t="s">
        <v>450</v>
      </c>
      <c r="C24" s="19" t="s">
        <v>343</v>
      </c>
      <c r="D24" s="19" t="s">
        <v>483</v>
      </c>
      <c r="E24" s="19" t="s">
        <v>484</v>
      </c>
      <c r="F24" s="18" t="s">
        <v>344</v>
      </c>
      <c r="G24" s="18" t="s">
        <v>481</v>
      </c>
      <c r="H24" s="18" t="s">
        <v>482</v>
      </c>
      <c r="I24" s="18" t="s">
        <v>338</v>
      </c>
      <c r="J24" s="19" t="s">
        <v>320</v>
      </c>
      <c r="K24" s="14"/>
      <c r="L24" s="14"/>
      <c r="M24" s="13"/>
    </row>
    <row r="25" s="2" customFormat="1" ht="18.75" customHeight="1" spans="1:13">
      <c r="A25" s="19" t="s">
        <v>450</v>
      </c>
      <c r="B25" s="19" t="s">
        <v>450</v>
      </c>
      <c r="C25" s="19" t="s">
        <v>345</v>
      </c>
      <c r="D25" s="19" t="s">
        <v>480</v>
      </c>
      <c r="E25" s="19" t="s">
        <v>97</v>
      </c>
      <c r="F25" s="18" t="s">
        <v>346</v>
      </c>
      <c r="G25" s="18" t="s">
        <v>481</v>
      </c>
      <c r="H25" s="18" t="s">
        <v>482</v>
      </c>
      <c r="I25" s="18" t="s">
        <v>338</v>
      </c>
      <c r="J25" s="19" t="s">
        <v>320</v>
      </c>
      <c r="K25" s="14"/>
      <c r="L25" s="14"/>
      <c r="M25" s="13"/>
    </row>
    <row r="26" s="2" customFormat="1" ht="18.75" customHeight="1" spans="1:13">
      <c r="A26" s="19" t="s">
        <v>450</v>
      </c>
      <c r="B26" s="19" t="s">
        <v>450</v>
      </c>
      <c r="C26" s="19" t="s">
        <v>389</v>
      </c>
      <c r="D26" s="19" t="s">
        <v>480</v>
      </c>
      <c r="E26" s="19" t="s">
        <v>83</v>
      </c>
      <c r="F26" s="18" t="s">
        <v>391</v>
      </c>
      <c r="G26" s="18" t="s">
        <v>481</v>
      </c>
      <c r="H26" s="18" t="s">
        <v>485</v>
      </c>
      <c r="I26" s="18" t="s">
        <v>392</v>
      </c>
      <c r="J26" s="19" t="s">
        <v>354</v>
      </c>
      <c r="K26" s="14"/>
      <c r="L26" s="14"/>
      <c r="M26" s="13"/>
    </row>
    <row r="27" s="2" customFormat="1" ht="18.75" customHeight="1" spans="1:13">
      <c r="A27" s="19" t="s">
        <v>450</v>
      </c>
      <c r="B27" s="19" t="s">
        <v>450</v>
      </c>
      <c r="C27" s="19" t="s">
        <v>486</v>
      </c>
      <c r="D27" s="19" t="s">
        <v>480</v>
      </c>
      <c r="E27" s="19" t="s">
        <v>390</v>
      </c>
      <c r="F27" s="18" t="s">
        <v>318</v>
      </c>
      <c r="G27" s="18" t="s">
        <v>481</v>
      </c>
      <c r="H27" s="18" t="s">
        <v>487</v>
      </c>
      <c r="I27" s="18" t="s">
        <v>488</v>
      </c>
      <c r="J27" s="19" t="s">
        <v>387</v>
      </c>
      <c r="K27" s="14"/>
      <c r="L27" s="14"/>
      <c r="M27" s="13"/>
    </row>
    <row r="28" s="2" customFormat="1" ht="18.75" customHeight="1" spans="1:13">
      <c r="A28" s="19" t="s">
        <v>450</v>
      </c>
      <c r="B28" s="19" t="s">
        <v>450</v>
      </c>
      <c r="C28" s="19" t="s">
        <v>365</v>
      </c>
      <c r="D28" s="19" t="s">
        <v>483</v>
      </c>
      <c r="E28" s="19" t="s">
        <v>366</v>
      </c>
      <c r="F28" s="18" t="s">
        <v>361</v>
      </c>
      <c r="G28" s="18" t="s">
        <v>481</v>
      </c>
      <c r="H28" s="18" t="s">
        <v>487</v>
      </c>
      <c r="I28" s="18" t="s">
        <v>360</v>
      </c>
      <c r="J28" s="19" t="s">
        <v>360</v>
      </c>
      <c r="K28" s="14"/>
      <c r="L28" s="14"/>
      <c r="M28" s="13"/>
    </row>
    <row r="29" s="2" customFormat="1" ht="18.75" customHeight="1" spans="1:13">
      <c r="A29" s="19" t="s">
        <v>450</v>
      </c>
      <c r="B29" s="19" t="s">
        <v>450</v>
      </c>
      <c r="C29" s="19" t="s">
        <v>393</v>
      </c>
      <c r="D29" s="19" t="s">
        <v>483</v>
      </c>
      <c r="E29" s="19" t="s">
        <v>97</v>
      </c>
      <c r="F29" s="18" t="s">
        <v>346</v>
      </c>
      <c r="G29" s="18" t="s">
        <v>481</v>
      </c>
      <c r="H29" s="18" t="s">
        <v>487</v>
      </c>
      <c r="I29" s="18" t="s">
        <v>393</v>
      </c>
      <c r="J29" s="19" t="s">
        <v>320</v>
      </c>
      <c r="K29" s="14"/>
      <c r="L29" s="14"/>
      <c r="M29" s="13"/>
    </row>
    <row r="30" s="2" customFormat="1" ht="18.75" customHeight="1" spans="1:13">
      <c r="A30" s="19" t="s">
        <v>450</v>
      </c>
      <c r="B30" s="19" t="s">
        <v>367</v>
      </c>
      <c r="C30" s="19" t="s">
        <v>450</v>
      </c>
      <c r="D30" s="19" t="s">
        <v>450</v>
      </c>
      <c r="E30" s="19" t="s">
        <v>450</v>
      </c>
      <c r="F30" s="18" t="s">
        <v>450</v>
      </c>
      <c r="G30" s="18" t="s">
        <v>450</v>
      </c>
      <c r="H30" s="18" t="s">
        <v>450</v>
      </c>
      <c r="I30" s="18" t="s">
        <v>450</v>
      </c>
      <c r="J30" s="19" t="s">
        <v>450</v>
      </c>
      <c r="K30" s="14"/>
      <c r="L30" s="14"/>
      <c r="M30" s="13"/>
    </row>
    <row r="31" s="2" customFormat="1" ht="18.75" customHeight="1" spans="1:13">
      <c r="A31" s="19" t="s">
        <v>450</v>
      </c>
      <c r="B31" s="19" t="s">
        <v>450</v>
      </c>
      <c r="C31" s="19" t="s">
        <v>368</v>
      </c>
      <c r="D31" s="19" t="s">
        <v>483</v>
      </c>
      <c r="E31" s="19" t="s">
        <v>330</v>
      </c>
      <c r="F31" s="18" t="s">
        <v>325</v>
      </c>
      <c r="G31" s="18" t="s">
        <v>489</v>
      </c>
      <c r="H31" s="18" t="s">
        <v>360</v>
      </c>
      <c r="I31" s="18" t="s">
        <v>360</v>
      </c>
      <c r="J31" s="19" t="s">
        <v>360</v>
      </c>
      <c r="K31" s="14"/>
      <c r="L31" s="14"/>
      <c r="M31" s="13"/>
    </row>
    <row r="32" s="2" customFormat="1" ht="18.75" customHeight="1" spans="1:13">
      <c r="A32" s="19" t="s">
        <v>450</v>
      </c>
      <c r="B32" s="19" t="s">
        <v>322</v>
      </c>
      <c r="C32" s="19" t="s">
        <v>450</v>
      </c>
      <c r="D32" s="19" t="s">
        <v>450</v>
      </c>
      <c r="E32" s="19" t="s">
        <v>450</v>
      </c>
      <c r="F32" s="18" t="s">
        <v>450</v>
      </c>
      <c r="G32" s="18" t="s">
        <v>450</v>
      </c>
      <c r="H32" s="18" t="s">
        <v>450</v>
      </c>
      <c r="I32" s="18" t="s">
        <v>450</v>
      </c>
      <c r="J32" s="19" t="s">
        <v>450</v>
      </c>
      <c r="K32" s="14"/>
      <c r="L32" s="14"/>
      <c r="M32" s="13"/>
    </row>
    <row r="33" s="2" customFormat="1" ht="18.75" customHeight="1" spans="1:13">
      <c r="A33" s="19" t="s">
        <v>450</v>
      </c>
      <c r="B33" s="19" t="s">
        <v>450</v>
      </c>
      <c r="C33" s="19" t="s">
        <v>323</v>
      </c>
      <c r="D33" s="19" t="s">
        <v>483</v>
      </c>
      <c r="E33" s="19" t="s">
        <v>324</v>
      </c>
      <c r="F33" s="18" t="s">
        <v>325</v>
      </c>
      <c r="G33" s="18" t="s">
        <v>489</v>
      </c>
      <c r="H33" s="18" t="s">
        <v>320</v>
      </c>
      <c r="I33" s="18" t="s">
        <v>320</v>
      </c>
      <c r="J33" s="19" t="s">
        <v>320</v>
      </c>
      <c r="K33" s="14"/>
      <c r="L33" s="14"/>
      <c r="M33" s="13"/>
    </row>
    <row r="34" s="2" customFormat="1" ht="18.75" customHeight="1" spans="1:13">
      <c r="A34" s="19" t="s">
        <v>327</v>
      </c>
      <c r="B34" s="19" t="s">
        <v>450</v>
      </c>
      <c r="C34" s="19" t="s">
        <v>450</v>
      </c>
      <c r="D34" s="19" t="s">
        <v>450</v>
      </c>
      <c r="E34" s="19" t="s">
        <v>450</v>
      </c>
      <c r="F34" s="18" t="s">
        <v>450</v>
      </c>
      <c r="G34" s="18" t="s">
        <v>450</v>
      </c>
      <c r="H34" s="18" t="s">
        <v>450</v>
      </c>
      <c r="I34" s="18" t="s">
        <v>450</v>
      </c>
      <c r="J34" s="19" t="s">
        <v>450</v>
      </c>
      <c r="K34" s="14"/>
      <c r="L34" s="14"/>
      <c r="M34" s="13"/>
    </row>
    <row r="35" s="2" customFormat="1" ht="18.75" customHeight="1" spans="1:13">
      <c r="A35" s="19" t="s">
        <v>450</v>
      </c>
      <c r="B35" s="19" t="s">
        <v>328</v>
      </c>
      <c r="C35" s="19" t="s">
        <v>450</v>
      </c>
      <c r="D35" s="19" t="s">
        <v>450</v>
      </c>
      <c r="E35" s="19" t="s">
        <v>450</v>
      </c>
      <c r="F35" s="18" t="s">
        <v>450</v>
      </c>
      <c r="G35" s="18" t="s">
        <v>450</v>
      </c>
      <c r="H35" s="18" t="s">
        <v>450</v>
      </c>
      <c r="I35" s="18" t="s">
        <v>450</v>
      </c>
      <c r="J35" s="19" t="s">
        <v>450</v>
      </c>
      <c r="K35" s="14"/>
      <c r="L35" s="14"/>
      <c r="M35" s="13"/>
    </row>
    <row r="36" s="2" customFormat="1" ht="18.75" customHeight="1" spans="1:13">
      <c r="A36" s="19" t="s">
        <v>450</v>
      </c>
      <c r="B36" s="19" t="s">
        <v>450</v>
      </c>
      <c r="C36" s="19" t="s">
        <v>369</v>
      </c>
      <c r="D36" s="19" t="s">
        <v>483</v>
      </c>
      <c r="E36" s="19" t="s">
        <v>330</v>
      </c>
      <c r="F36" s="18" t="s">
        <v>325</v>
      </c>
      <c r="G36" s="18" t="s">
        <v>489</v>
      </c>
      <c r="H36" s="18" t="s">
        <v>354</v>
      </c>
      <c r="I36" s="18" t="s">
        <v>392</v>
      </c>
      <c r="J36" s="19" t="s">
        <v>360</v>
      </c>
      <c r="K36" s="14"/>
      <c r="L36" s="14"/>
      <c r="M36" s="13"/>
    </row>
    <row r="37" s="2" customFormat="1" ht="18.75" customHeight="1" spans="1:13">
      <c r="A37" s="19" t="s">
        <v>450</v>
      </c>
      <c r="B37" s="19" t="s">
        <v>450</v>
      </c>
      <c r="C37" s="19" t="s">
        <v>348</v>
      </c>
      <c r="D37" s="19" t="s">
        <v>483</v>
      </c>
      <c r="E37" s="19" t="s">
        <v>92</v>
      </c>
      <c r="F37" s="18" t="s">
        <v>325</v>
      </c>
      <c r="G37" s="18" t="s">
        <v>489</v>
      </c>
      <c r="H37" s="18" t="s">
        <v>490</v>
      </c>
      <c r="I37" s="18" t="s">
        <v>490</v>
      </c>
      <c r="J37" s="19" t="s">
        <v>490</v>
      </c>
      <c r="K37" s="14"/>
      <c r="L37" s="14"/>
      <c r="M37" s="13"/>
    </row>
    <row r="38" s="2" customFormat="1" ht="18.75" customHeight="1" spans="1:13">
      <c r="A38" s="19" t="s">
        <v>331</v>
      </c>
      <c r="B38" s="19" t="s">
        <v>450</v>
      </c>
      <c r="C38" s="19" t="s">
        <v>450</v>
      </c>
      <c r="D38" s="19" t="s">
        <v>450</v>
      </c>
      <c r="E38" s="19" t="s">
        <v>450</v>
      </c>
      <c r="F38" s="18" t="s">
        <v>450</v>
      </c>
      <c r="G38" s="18" t="s">
        <v>450</v>
      </c>
      <c r="H38" s="18" t="s">
        <v>450</v>
      </c>
      <c r="I38" s="18" t="s">
        <v>450</v>
      </c>
      <c r="J38" s="19" t="s">
        <v>450</v>
      </c>
      <c r="K38" s="14"/>
      <c r="L38" s="14"/>
      <c r="M38" s="13"/>
    </row>
    <row r="39" s="2" customFormat="1" ht="18.75" customHeight="1" spans="1:13">
      <c r="A39" s="19" t="s">
        <v>450</v>
      </c>
      <c r="B39" s="19" t="s">
        <v>332</v>
      </c>
      <c r="C39" s="19" t="s">
        <v>450</v>
      </c>
      <c r="D39" s="19" t="s">
        <v>450</v>
      </c>
      <c r="E39" s="19" t="s">
        <v>450</v>
      </c>
      <c r="F39" s="18" t="s">
        <v>450</v>
      </c>
      <c r="G39" s="18" t="s">
        <v>450</v>
      </c>
      <c r="H39" s="18" t="s">
        <v>450</v>
      </c>
      <c r="I39" s="18" t="s">
        <v>450</v>
      </c>
      <c r="J39" s="19" t="s">
        <v>450</v>
      </c>
      <c r="K39" s="14"/>
      <c r="L39" s="14"/>
      <c r="M39" s="13"/>
    </row>
    <row r="40" s="2" customFormat="1" ht="18.75" customHeight="1" spans="1:13">
      <c r="A40" s="19" t="s">
        <v>450</v>
      </c>
      <c r="B40" s="19" t="s">
        <v>450</v>
      </c>
      <c r="C40" s="19" t="s">
        <v>362</v>
      </c>
      <c r="D40" s="19" t="s">
        <v>483</v>
      </c>
      <c r="E40" s="19" t="s">
        <v>330</v>
      </c>
      <c r="F40" s="18" t="s">
        <v>325</v>
      </c>
      <c r="G40" s="18" t="s">
        <v>489</v>
      </c>
      <c r="H40" s="18" t="s">
        <v>377</v>
      </c>
      <c r="I40" s="18" t="s">
        <v>360</v>
      </c>
      <c r="J40" s="19" t="s">
        <v>338</v>
      </c>
      <c r="K40" s="14"/>
      <c r="L40" s="14"/>
      <c r="M40" s="13"/>
    </row>
  </sheetData>
  <mergeCells count="54">
    <mergeCell ref="A3:M3"/>
    <mergeCell ref="B4:M4"/>
    <mergeCell ref="A5:I5"/>
    <mergeCell ref="J5:M5"/>
    <mergeCell ref="C6:I6"/>
    <mergeCell ref="J6:M6"/>
    <mergeCell ref="C7:I7"/>
    <mergeCell ref="J7:M7"/>
    <mergeCell ref="C8:I8"/>
    <mergeCell ref="J8:M8"/>
    <mergeCell ref="A9:M9"/>
    <mergeCell ref="H10:J10"/>
    <mergeCell ref="K10:M10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M15"/>
    <mergeCell ref="A16:G16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27:M27"/>
    <mergeCell ref="J28:M28"/>
    <mergeCell ref="J29:M29"/>
    <mergeCell ref="J30:M30"/>
    <mergeCell ref="J31:M31"/>
    <mergeCell ref="J32:M32"/>
    <mergeCell ref="J33:M33"/>
    <mergeCell ref="J34:M34"/>
    <mergeCell ref="J35:M35"/>
    <mergeCell ref="J36:M36"/>
    <mergeCell ref="J37:M37"/>
    <mergeCell ref="J38:M38"/>
    <mergeCell ref="J39:M39"/>
    <mergeCell ref="J40:M40"/>
    <mergeCell ref="A6:A7"/>
    <mergeCell ref="H16:H17"/>
    <mergeCell ref="I16:I17"/>
    <mergeCell ref="A10:B11"/>
    <mergeCell ref="C10:E11"/>
    <mergeCell ref="F10:G11"/>
    <mergeCell ref="J16:M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topLeftCell="B1" workbookViewId="0">
      <pane ySplit="1" topLeftCell="A2" activePane="bottomLeft" state="frozen"/>
      <selection/>
      <selection pane="bottomLeft" activeCell="S20" sqref="S2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ht="17.25" customHeight="1" spans="1:1">
      <c r="A2" s="206" t="s">
        <v>52</v>
      </c>
    </row>
    <row r="3" s="84" customFormat="1" ht="41.25" customHeight="1" spans="1:1">
      <c r="A3" s="60" t="str">
        <f>"2025"&amp;"年部门收入预算表"</f>
        <v>2025年部门收入预算表</v>
      </c>
    </row>
    <row r="4" customFormat="1" ht="17.25" customHeight="1" spans="1:19">
      <c r="A4" s="63" t="str">
        <f>"单位名称："&amp;"昆明市东川区科学技术协会"</f>
        <v>单位名称：昆明市东川区科学技术协会</v>
      </c>
      <c r="S4" s="65" t="s">
        <v>1</v>
      </c>
    </row>
    <row r="5" customFormat="1" ht="21.75" customHeight="1" spans="1:19">
      <c r="A5" s="29" t="s">
        <v>53</v>
      </c>
      <c r="B5" s="207" t="s">
        <v>54</v>
      </c>
      <c r="C5" s="207" t="s">
        <v>55</v>
      </c>
      <c r="D5" s="120" t="s">
        <v>56</v>
      </c>
      <c r="E5" s="120"/>
      <c r="F5" s="120"/>
      <c r="G5" s="120"/>
      <c r="H5" s="120"/>
      <c r="I5" s="128"/>
      <c r="J5" s="120"/>
      <c r="K5" s="120"/>
      <c r="L5" s="120"/>
      <c r="M5" s="120"/>
      <c r="N5" s="172"/>
      <c r="O5" s="120" t="s">
        <v>45</v>
      </c>
      <c r="P5" s="120"/>
      <c r="Q5" s="120"/>
      <c r="R5" s="120"/>
      <c r="S5" s="172"/>
    </row>
    <row r="6" customFormat="1" ht="27" customHeight="1" spans="1:19">
      <c r="A6" s="34"/>
      <c r="B6" s="121"/>
      <c r="C6" s="121"/>
      <c r="D6" s="121" t="s">
        <v>57</v>
      </c>
      <c r="E6" s="121" t="s">
        <v>58</v>
      </c>
      <c r="F6" s="121" t="s">
        <v>59</v>
      </c>
      <c r="G6" s="121" t="s">
        <v>60</v>
      </c>
      <c r="H6" s="121" t="s">
        <v>61</v>
      </c>
      <c r="I6" s="129" t="s">
        <v>62</v>
      </c>
      <c r="J6" s="130"/>
      <c r="K6" s="130"/>
      <c r="L6" s="130"/>
      <c r="M6" s="130"/>
      <c r="N6" s="123"/>
      <c r="O6" s="121" t="s">
        <v>57</v>
      </c>
      <c r="P6" s="121" t="s">
        <v>58</v>
      </c>
      <c r="Q6" s="121" t="s">
        <v>59</v>
      </c>
      <c r="R6" s="121" t="s">
        <v>60</v>
      </c>
      <c r="S6" s="121" t="s">
        <v>63</v>
      </c>
    </row>
    <row r="7" customFormat="1" ht="30" customHeight="1" spans="1:19">
      <c r="A7" s="208"/>
      <c r="B7" s="209"/>
      <c r="C7" s="210"/>
      <c r="D7" s="210"/>
      <c r="E7" s="210"/>
      <c r="F7" s="210"/>
      <c r="G7" s="210"/>
      <c r="H7" s="210"/>
      <c r="I7" s="69" t="s">
        <v>57</v>
      </c>
      <c r="J7" s="123" t="s">
        <v>64</v>
      </c>
      <c r="K7" s="123" t="s">
        <v>65</v>
      </c>
      <c r="L7" s="123" t="s">
        <v>66</v>
      </c>
      <c r="M7" s="123" t="s">
        <v>67</v>
      </c>
      <c r="N7" s="123" t="s">
        <v>68</v>
      </c>
      <c r="O7" s="214"/>
      <c r="P7" s="214"/>
      <c r="Q7" s="214"/>
      <c r="R7" s="214"/>
      <c r="S7" s="210"/>
    </row>
    <row r="8" s="20" customFormat="1" ht="15" customHeight="1" spans="1:19">
      <c r="A8" s="211">
        <v>1</v>
      </c>
      <c r="B8" s="211">
        <v>2</v>
      </c>
      <c r="C8" s="211">
        <v>3</v>
      </c>
      <c r="D8" s="211">
        <v>4</v>
      </c>
      <c r="E8" s="211">
        <v>5</v>
      </c>
      <c r="F8" s="211">
        <v>6</v>
      </c>
      <c r="G8" s="211">
        <v>7</v>
      </c>
      <c r="H8" s="211">
        <v>8</v>
      </c>
      <c r="I8" s="88">
        <v>9</v>
      </c>
      <c r="J8" s="211">
        <v>10</v>
      </c>
      <c r="K8" s="211">
        <v>11</v>
      </c>
      <c r="L8" s="211">
        <v>12</v>
      </c>
      <c r="M8" s="211">
        <v>13</v>
      </c>
      <c r="N8" s="211">
        <v>14</v>
      </c>
      <c r="O8" s="211">
        <v>15</v>
      </c>
      <c r="P8" s="211">
        <v>16</v>
      </c>
      <c r="Q8" s="211">
        <v>17</v>
      </c>
      <c r="R8" s="211">
        <v>18</v>
      </c>
      <c r="S8" s="211">
        <v>19</v>
      </c>
    </row>
    <row r="9" s="20" customFormat="1" ht="18" customHeight="1" spans="1:19">
      <c r="A9" s="41" t="s">
        <v>69</v>
      </c>
      <c r="B9" s="41" t="s">
        <v>70</v>
      </c>
      <c r="C9" s="96">
        <v>2269956.26</v>
      </c>
      <c r="D9" s="96">
        <v>2269956.26</v>
      </c>
      <c r="E9" s="96">
        <v>2269956.26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="20" customFormat="1" ht="18" customHeight="1" spans="1:19">
      <c r="A10" s="212" t="s">
        <v>71</v>
      </c>
      <c r="B10" s="212" t="s">
        <v>70</v>
      </c>
      <c r="C10" s="96">
        <v>2269956.26</v>
      </c>
      <c r="D10" s="96">
        <v>2269956.26</v>
      </c>
      <c r="E10" s="96">
        <v>2269956.26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="20" customFormat="1" ht="18" customHeight="1" spans="1:19">
      <c r="A11" s="77" t="s">
        <v>55</v>
      </c>
      <c r="B11" s="213"/>
      <c r="C11" s="96">
        <v>2269956.26</v>
      </c>
      <c r="D11" s="96">
        <v>2269956.26</v>
      </c>
      <c r="E11" s="96">
        <v>2269956.26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12" activePane="bottomLeft" state="frozen"/>
      <selection/>
      <selection pane="bottomLeft" activeCell="A2" sqref="A2:O2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ht="17.25" customHeight="1" spans="1:1">
      <c r="A2" s="184" t="s">
        <v>72</v>
      </c>
    </row>
    <row r="3" s="84" customFormat="1" ht="41.25" customHeight="1" spans="1:1">
      <c r="A3" s="60" t="str">
        <f>"2025"&amp;"年部门支出预算表"</f>
        <v>2025年部门支出预算表</v>
      </c>
    </row>
    <row r="4" customFormat="1" ht="17.25" customHeight="1" spans="1:15">
      <c r="A4" s="63" t="str">
        <f>"单位名称："&amp;"昆明市东川区科学技术协会"</f>
        <v>单位名称：昆明市东川区科学技术协会</v>
      </c>
      <c r="O4" s="65" t="s">
        <v>1</v>
      </c>
    </row>
    <row r="5" customFormat="1" ht="27" customHeight="1" spans="1:15">
      <c r="A5" s="192" t="s">
        <v>73</v>
      </c>
      <c r="B5" s="192" t="s">
        <v>74</v>
      </c>
      <c r="C5" s="192" t="s">
        <v>55</v>
      </c>
      <c r="D5" s="193" t="s">
        <v>58</v>
      </c>
      <c r="E5" s="194"/>
      <c r="F5" s="195"/>
      <c r="G5" s="196" t="s">
        <v>59</v>
      </c>
      <c r="H5" s="196" t="s">
        <v>60</v>
      </c>
      <c r="I5" s="196" t="s">
        <v>75</v>
      </c>
      <c r="J5" s="193" t="s">
        <v>62</v>
      </c>
      <c r="K5" s="194"/>
      <c r="L5" s="194"/>
      <c r="M5" s="194"/>
      <c r="N5" s="203"/>
      <c r="O5" s="204"/>
    </row>
    <row r="6" customFormat="1" ht="42" customHeight="1" spans="1:15">
      <c r="A6" s="197"/>
      <c r="B6" s="197"/>
      <c r="C6" s="198"/>
      <c r="D6" s="199" t="s">
        <v>57</v>
      </c>
      <c r="E6" s="199" t="s">
        <v>76</v>
      </c>
      <c r="F6" s="199" t="s">
        <v>77</v>
      </c>
      <c r="G6" s="198"/>
      <c r="H6" s="198"/>
      <c r="I6" s="205"/>
      <c r="J6" s="199" t="s">
        <v>57</v>
      </c>
      <c r="K6" s="186" t="s">
        <v>78</v>
      </c>
      <c r="L6" s="186" t="s">
        <v>79</v>
      </c>
      <c r="M6" s="186" t="s">
        <v>80</v>
      </c>
      <c r="N6" s="186" t="s">
        <v>81</v>
      </c>
      <c r="O6" s="186" t="s">
        <v>82</v>
      </c>
    </row>
    <row r="7" s="20" customFormat="1" ht="18" customHeight="1" spans="1:15">
      <c r="A7" s="74" t="s">
        <v>83</v>
      </c>
      <c r="B7" s="74" t="s">
        <v>84</v>
      </c>
      <c r="C7" s="74" t="s">
        <v>85</v>
      </c>
      <c r="D7" s="77" t="s">
        <v>86</v>
      </c>
      <c r="E7" s="77" t="s">
        <v>87</v>
      </c>
      <c r="F7" s="77" t="s">
        <v>88</v>
      </c>
      <c r="G7" s="77" t="s">
        <v>89</v>
      </c>
      <c r="H7" s="77" t="s">
        <v>90</v>
      </c>
      <c r="I7" s="77" t="s">
        <v>91</v>
      </c>
      <c r="J7" s="77" t="s">
        <v>92</v>
      </c>
      <c r="K7" s="77" t="s">
        <v>93</v>
      </c>
      <c r="L7" s="77" t="s">
        <v>94</v>
      </c>
      <c r="M7" s="77" t="s">
        <v>95</v>
      </c>
      <c r="N7" s="74" t="s">
        <v>96</v>
      </c>
      <c r="O7" s="77" t="s">
        <v>97</v>
      </c>
    </row>
    <row r="8" s="20" customFormat="1" ht="21" customHeight="1" spans="1:15">
      <c r="A8" s="78" t="s">
        <v>98</v>
      </c>
      <c r="B8" s="78" t="s">
        <v>99</v>
      </c>
      <c r="C8" s="96">
        <v>1865501.15</v>
      </c>
      <c r="D8" s="96">
        <v>1865501.15</v>
      </c>
      <c r="E8" s="96">
        <v>771434</v>
      </c>
      <c r="F8" s="96">
        <v>1094067.15</v>
      </c>
      <c r="G8" s="96"/>
      <c r="H8" s="96"/>
      <c r="I8" s="96"/>
      <c r="J8" s="96"/>
      <c r="K8" s="96"/>
      <c r="L8" s="96"/>
      <c r="M8" s="96"/>
      <c r="N8" s="96"/>
      <c r="O8" s="96"/>
    </row>
    <row r="9" s="20" customFormat="1" ht="21" customHeight="1" spans="1:15">
      <c r="A9" s="200" t="s">
        <v>100</v>
      </c>
      <c r="B9" s="200" t="s">
        <v>101</v>
      </c>
      <c r="C9" s="96">
        <v>1865501.15</v>
      </c>
      <c r="D9" s="96">
        <v>1865501.15</v>
      </c>
      <c r="E9" s="96">
        <v>771434</v>
      </c>
      <c r="F9" s="96">
        <v>1094067.15</v>
      </c>
      <c r="G9" s="96"/>
      <c r="H9" s="96"/>
      <c r="I9" s="96"/>
      <c r="J9" s="96"/>
      <c r="K9" s="96"/>
      <c r="L9" s="96"/>
      <c r="M9" s="96"/>
      <c r="N9" s="96"/>
      <c r="O9" s="96"/>
    </row>
    <row r="10" s="20" customFormat="1" ht="21" customHeight="1" spans="1:15">
      <c r="A10" s="201" t="s">
        <v>102</v>
      </c>
      <c r="B10" s="201" t="s">
        <v>103</v>
      </c>
      <c r="C10" s="96">
        <v>771434</v>
      </c>
      <c r="D10" s="96">
        <v>771434</v>
      </c>
      <c r="E10" s="96">
        <v>771434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</row>
    <row r="11" s="20" customFormat="1" ht="21" customHeight="1" spans="1:15">
      <c r="A11" s="201" t="s">
        <v>104</v>
      </c>
      <c r="B11" s="201" t="s">
        <v>105</v>
      </c>
      <c r="C11" s="96">
        <v>476384.6</v>
      </c>
      <c r="D11" s="96">
        <v>476384.6</v>
      </c>
      <c r="E11" s="96"/>
      <c r="F11" s="96">
        <v>476384.6</v>
      </c>
      <c r="G11" s="96"/>
      <c r="H11" s="96"/>
      <c r="I11" s="96"/>
      <c r="J11" s="96"/>
      <c r="K11" s="96"/>
      <c r="L11" s="96"/>
      <c r="M11" s="96"/>
      <c r="N11" s="96"/>
      <c r="O11" s="96"/>
    </row>
    <row r="12" s="20" customFormat="1" ht="21" customHeight="1" spans="1:15">
      <c r="A12" s="201" t="s">
        <v>106</v>
      </c>
      <c r="B12" s="201" t="s">
        <v>107</v>
      </c>
      <c r="C12" s="96">
        <v>617682.55</v>
      </c>
      <c r="D12" s="96">
        <v>617682.55</v>
      </c>
      <c r="E12" s="96"/>
      <c r="F12" s="96">
        <v>617682.55</v>
      </c>
      <c r="G12" s="96"/>
      <c r="H12" s="96"/>
      <c r="I12" s="96"/>
      <c r="J12" s="96"/>
      <c r="K12" s="96"/>
      <c r="L12" s="96"/>
      <c r="M12" s="96"/>
      <c r="N12" s="96"/>
      <c r="O12" s="96"/>
    </row>
    <row r="13" s="20" customFormat="1" ht="21" customHeight="1" spans="1:15">
      <c r="A13" s="78" t="s">
        <v>108</v>
      </c>
      <c r="B13" s="78" t="s">
        <v>109</v>
      </c>
      <c r="C13" s="96">
        <v>206117.76</v>
      </c>
      <c r="D13" s="96">
        <v>206117.76</v>
      </c>
      <c r="E13" s="96">
        <v>206117.76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</row>
    <row r="14" s="20" customFormat="1" ht="21" customHeight="1" spans="1:15">
      <c r="A14" s="200" t="s">
        <v>110</v>
      </c>
      <c r="B14" s="200" t="s">
        <v>111</v>
      </c>
      <c r="C14" s="96">
        <v>206117.76</v>
      </c>
      <c r="D14" s="96">
        <v>206117.76</v>
      </c>
      <c r="E14" s="96">
        <v>206117.76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s="20" customFormat="1" ht="21" customHeight="1" spans="1:15">
      <c r="A15" s="201" t="s">
        <v>112</v>
      </c>
      <c r="B15" s="201" t="s">
        <v>113</v>
      </c>
      <c r="C15" s="96">
        <v>75600</v>
      </c>
      <c r="D15" s="96">
        <v>75600</v>
      </c>
      <c r="E15" s="96">
        <v>75600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="20" customFormat="1" ht="21" customHeight="1" spans="1:15">
      <c r="A16" s="201" t="s">
        <v>114</v>
      </c>
      <c r="B16" s="201" t="s">
        <v>115</v>
      </c>
      <c r="C16" s="96">
        <v>14400</v>
      </c>
      <c r="D16" s="96">
        <v>14400</v>
      </c>
      <c r="E16" s="96">
        <v>14400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</row>
    <row r="17" s="20" customFormat="1" ht="21" customHeight="1" spans="1:15">
      <c r="A17" s="201" t="s">
        <v>116</v>
      </c>
      <c r="B17" s="201" t="s">
        <v>117</v>
      </c>
      <c r="C17" s="96">
        <v>116117.76</v>
      </c>
      <c r="D17" s="96">
        <v>116117.76</v>
      </c>
      <c r="E17" s="96">
        <v>116117.76</v>
      </c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="20" customFormat="1" ht="21" customHeight="1" spans="1:15">
      <c r="A18" s="78" t="s">
        <v>118</v>
      </c>
      <c r="B18" s="78" t="s">
        <v>119</v>
      </c>
      <c r="C18" s="96">
        <v>120102.35</v>
      </c>
      <c r="D18" s="96">
        <v>120102.35</v>
      </c>
      <c r="E18" s="96">
        <v>120102.35</v>
      </c>
      <c r="F18" s="96"/>
      <c r="G18" s="96"/>
      <c r="H18" s="96"/>
      <c r="I18" s="96"/>
      <c r="J18" s="96"/>
      <c r="K18" s="96"/>
      <c r="L18" s="96"/>
      <c r="M18" s="96"/>
      <c r="N18" s="96"/>
      <c r="O18" s="96"/>
    </row>
    <row r="19" s="20" customFormat="1" ht="21" customHeight="1" spans="1:15">
      <c r="A19" s="200" t="s">
        <v>120</v>
      </c>
      <c r="B19" s="200" t="s">
        <v>121</v>
      </c>
      <c r="C19" s="96">
        <v>120102.35</v>
      </c>
      <c r="D19" s="96">
        <v>120102.35</v>
      </c>
      <c r="E19" s="96">
        <v>120102.35</v>
      </c>
      <c r="F19" s="96"/>
      <c r="G19" s="96"/>
      <c r="H19" s="96"/>
      <c r="I19" s="96"/>
      <c r="J19" s="96"/>
      <c r="K19" s="96"/>
      <c r="L19" s="96"/>
      <c r="M19" s="96"/>
      <c r="N19" s="96"/>
      <c r="O19" s="96"/>
    </row>
    <row r="20" s="20" customFormat="1" ht="21" customHeight="1" spans="1:15">
      <c r="A20" s="201" t="s">
        <v>122</v>
      </c>
      <c r="B20" s="201" t="s">
        <v>123</v>
      </c>
      <c r="C20" s="96">
        <v>62471</v>
      </c>
      <c r="D20" s="96">
        <v>62471</v>
      </c>
      <c r="E20" s="96">
        <v>62471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="20" customFormat="1" ht="21" customHeight="1" spans="1:15">
      <c r="A21" s="201" t="s">
        <v>124</v>
      </c>
      <c r="B21" s="201" t="s">
        <v>125</v>
      </c>
      <c r="C21" s="96">
        <v>56363</v>
      </c>
      <c r="D21" s="96">
        <v>56363</v>
      </c>
      <c r="E21" s="96">
        <v>56363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</row>
    <row r="22" s="20" customFormat="1" ht="21" customHeight="1" spans="1:15">
      <c r="A22" s="201" t="s">
        <v>126</v>
      </c>
      <c r="B22" s="201" t="s">
        <v>127</v>
      </c>
      <c r="C22" s="96">
        <v>1268.35</v>
      </c>
      <c r="D22" s="96">
        <v>1268.35</v>
      </c>
      <c r="E22" s="96">
        <v>1268.35</v>
      </c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s="20" customFormat="1" ht="21" customHeight="1" spans="1:15">
      <c r="A23" s="78" t="s">
        <v>128</v>
      </c>
      <c r="B23" s="78" t="s">
        <v>129</v>
      </c>
      <c r="C23" s="96">
        <v>78235</v>
      </c>
      <c r="D23" s="96">
        <v>78235</v>
      </c>
      <c r="E23" s="96">
        <v>78235</v>
      </c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="20" customFormat="1" ht="21" customHeight="1" spans="1:15">
      <c r="A24" s="200" t="s">
        <v>130</v>
      </c>
      <c r="B24" s="200" t="s">
        <v>131</v>
      </c>
      <c r="C24" s="96">
        <v>78235</v>
      </c>
      <c r="D24" s="96">
        <v>78235</v>
      </c>
      <c r="E24" s="96">
        <v>78235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="20" customFormat="1" ht="21" customHeight="1" spans="1:15">
      <c r="A25" s="201" t="s">
        <v>132</v>
      </c>
      <c r="B25" s="201" t="s">
        <v>133</v>
      </c>
      <c r="C25" s="96">
        <v>78235</v>
      </c>
      <c r="D25" s="96">
        <v>78235</v>
      </c>
      <c r="E25" s="96">
        <v>78235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</row>
    <row r="26" s="20" customFormat="1" ht="21" customHeight="1" spans="1:15">
      <c r="A26" s="202" t="s">
        <v>55</v>
      </c>
      <c r="B26" s="54"/>
      <c r="C26" s="96">
        <v>2269956.26</v>
      </c>
      <c r="D26" s="96">
        <v>2269956.26</v>
      </c>
      <c r="E26" s="96">
        <v>1175889.11</v>
      </c>
      <c r="F26" s="96">
        <v>1094067.15</v>
      </c>
      <c r="G26" s="96"/>
      <c r="H26" s="96"/>
      <c r="I26" s="96"/>
      <c r="J26" s="96"/>
      <c r="K26" s="96"/>
      <c r="L26" s="96"/>
      <c r="M26" s="96"/>
      <c r="N26" s="96"/>
      <c r="O26" s="96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4" activePane="bottomLeft" state="frozen"/>
      <selection/>
      <selection pane="bottomLeft" activeCell="D2" sqref="D2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1"/>
      <c r="B1" s="21"/>
      <c r="C1" s="21"/>
      <c r="D1" s="21"/>
    </row>
    <row r="2" ht="15" customHeight="1" spans="1:4">
      <c r="A2" s="174"/>
      <c r="B2" s="184"/>
      <c r="C2" s="184"/>
      <c r="D2" s="184" t="s">
        <v>134</v>
      </c>
    </row>
    <row r="3" ht="41.25" customHeight="1" spans="1:4">
      <c r="A3" s="60" t="str">
        <f>"2025"&amp;"年部门财政拨款收支预算总表"</f>
        <v>2025年部门财政拨款收支预算总表</v>
      </c>
      <c r="B3" s="84"/>
      <c r="C3" s="84"/>
      <c r="D3" s="84"/>
    </row>
    <row r="4" customFormat="1" ht="17.25" customHeight="1" spans="1:4">
      <c r="A4" s="63" t="str">
        <f>"单位名称："&amp;"昆明市东川区科学技术协会"</f>
        <v>单位名称：昆明市东川区科学技术协会</v>
      </c>
      <c r="B4" s="185"/>
      <c r="D4" s="65" t="s">
        <v>1</v>
      </c>
    </row>
    <row r="5" customFormat="1" ht="17.25" customHeight="1" spans="1:4">
      <c r="A5" s="186" t="s">
        <v>2</v>
      </c>
      <c r="B5" s="187"/>
      <c r="C5" s="186" t="s">
        <v>3</v>
      </c>
      <c r="D5" s="187"/>
    </row>
    <row r="6" customFormat="1" ht="18.75" customHeight="1" spans="1:4">
      <c r="A6" s="186" t="s">
        <v>4</v>
      </c>
      <c r="B6" s="186" t="s">
        <v>5</v>
      </c>
      <c r="C6" s="186" t="s">
        <v>6</v>
      </c>
      <c r="D6" s="186" t="s">
        <v>5</v>
      </c>
    </row>
    <row r="7" ht="16.5" customHeight="1" spans="1:4">
      <c r="A7" s="188" t="s">
        <v>135</v>
      </c>
      <c r="B7" s="96">
        <v>2269956.26</v>
      </c>
      <c r="C7" s="188" t="s">
        <v>136</v>
      </c>
      <c r="D7" s="96">
        <v>2269956.26</v>
      </c>
    </row>
    <row r="8" ht="16.5" customHeight="1" spans="1:4">
      <c r="A8" s="188" t="s">
        <v>137</v>
      </c>
      <c r="B8" s="96">
        <v>2269956.26</v>
      </c>
      <c r="C8" s="188" t="s">
        <v>138</v>
      </c>
      <c r="D8" s="96"/>
    </row>
    <row r="9" ht="16.5" customHeight="1" spans="1:4">
      <c r="A9" s="188" t="s">
        <v>139</v>
      </c>
      <c r="B9" s="96"/>
      <c r="C9" s="188" t="s">
        <v>140</v>
      </c>
      <c r="D9" s="96"/>
    </row>
    <row r="10" ht="16.5" customHeight="1" spans="1:4">
      <c r="A10" s="188" t="s">
        <v>141</v>
      </c>
      <c r="B10" s="96"/>
      <c r="C10" s="188" t="s">
        <v>142</v>
      </c>
      <c r="D10" s="96"/>
    </row>
    <row r="11" ht="16.5" customHeight="1" spans="1:4">
      <c r="A11" s="188" t="s">
        <v>143</v>
      </c>
      <c r="B11" s="96"/>
      <c r="C11" s="188" t="s">
        <v>144</v>
      </c>
      <c r="D11" s="96"/>
    </row>
    <row r="12" ht="16.5" customHeight="1" spans="1:4">
      <c r="A12" s="188" t="s">
        <v>137</v>
      </c>
      <c r="B12" s="96"/>
      <c r="C12" s="188" t="s">
        <v>145</v>
      </c>
      <c r="D12" s="96"/>
    </row>
    <row r="13" ht="16.5" customHeight="1" spans="1:4">
      <c r="A13" s="165" t="s">
        <v>139</v>
      </c>
      <c r="B13" s="96"/>
      <c r="C13" s="87" t="s">
        <v>146</v>
      </c>
      <c r="D13" s="96">
        <v>1865501.15</v>
      </c>
    </row>
    <row r="14" ht="16.5" customHeight="1" spans="1:4">
      <c r="A14" s="165" t="s">
        <v>141</v>
      </c>
      <c r="B14" s="96"/>
      <c r="C14" s="87" t="s">
        <v>147</v>
      </c>
      <c r="D14" s="96"/>
    </row>
    <row r="15" ht="16.5" customHeight="1" spans="1:4">
      <c r="A15" s="189"/>
      <c r="B15" s="96"/>
      <c r="C15" s="87" t="s">
        <v>148</v>
      </c>
      <c r="D15" s="96">
        <v>206117.76</v>
      </c>
    </row>
    <row r="16" ht="16.5" customHeight="1" spans="1:4">
      <c r="A16" s="189"/>
      <c r="B16" s="96"/>
      <c r="C16" s="87" t="s">
        <v>149</v>
      </c>
      <c r="D16" s="96">
        <v>120102.35</v>
      </c>
    </row>
    <row r="17" ht="16.5" customHeight="1" spans="1:4">
      <c r="A17" s="189"/>
      <c r="B17" s="96"/>
      <c r="C17" s="87" t="s">
        <v>150</v>
      </c>
      <c r="D17" s="96"/>
    </row>
    <row r="18" ht="16.5" customHeight="1" spans="1:4">
      <c r="A18" s="189"/>
      <c r="B18" s="96"/>
      <c r="C18" s="87" t="s">
        <v>151</v>
      </c>
      <c r="D18" s="96"/>
    </row>
    <row r="19" ht="16.5" customHeight="1" spans="1:4">
      <c r="A19" s="189"/>
      <c r="B19" s="96"/>
      <c r="C19" s="87" t="s">
        <v>152</v>
      </c>
      <c r="D19" s="96"/>
    </row>
    <row r="20" ht="16.5" customHeight="1" spans="1:4">
      <c r="A20" s="189"/>
      <c r="B20" s="96"/>
      <c r="C20" s="87" t="s">
        <v>153</v>
      </c>
      <c r="D20" s="96"/>
    </row>
    <row r="21" ht="16.5" customHeight="1" spans="1:4">
      <c r="A21" s="189"/>
      <c r="B21" s="96"/>
      <c r="C21" s="87" t="s">
        <v>154</v>
      </c>
      <c r="D21" s="96"/>
    </row>
    <row r="22" ht="16.5" customHeight="1" spans="1:4">
      <c r="A22" s="189"/>
      <c r="B22" s="96"/>
      <c r="C22" s="87" t="s">
        <v>155</v>
      </c>
      <c r="D22" s="96"/>
    </row>
    <row r="23" ht="16.5" customHeight="1" spans="1:4">
      <c r="A23" s="189"/>
      <c r="B23" s="96"/>
      <c r="C23" s="87" t="s">
        <v>156</v>
      </c>
      <c r="D23" s="96"/>
    </row>
    <row r="24" ht="16.5" customHeight="1" spans="1:4">
      <c r="A24" s="189"/>
      <c r="B24" s="96"/>
      <c r="C24" s="87" t="s">
        <v>157</v>
      </c>
      <c r="D24" s="96"/>
    </row>
    <row r="25" ht="16.5" customHeight="1" spans="1:4">
      <c r="A25" s="189"/>
      <c r="B25" s="96"/>
      <c r="C25" s="87" t="s">
        <v>158</v>
      </c>
      <c r="D25" s="96"/>
    </row>
    <row r="26" ht="16.5" customHeight="1" spans="1:4">
      <c r="A26" s="189"/>
      <c r="B26" s="96"/>
      <c r="C26" s="87" t="s">
        <v>159</v>
      </c>
      <c r="D26" s="96">
        <v>78235</v>
      </c>
    </row>
    <row r="27" ht="16.5" customHeight="1" spans="1:4">
      <c r="A27" s="189"/>
      <c r="B27" s="96"/>
      <c r="C27" s="87" t="s">
        <v>160</v>
      </c>
      <c r="D27" s="96"/>
    </row>
    <row r="28" ht="16.5" customHeight="1" spans="1:4">
      <c r="A28" s="189"/>
      <c r="B28" s="96"/>
      <c r="C28" s="87" t="s">
        <v>161</v>
      </c>
      <c r="D28" s="96"/>
    </row>
    <row r="29" ht="16.5" customHeight="1" spans="1:4">
      <c r="A29" s="189"/>
      <c r="B29" s="96"/>
      <c r="C29" s="87" t="s">
        <v>162</v>
      </c>
      <c r="D29" s="96"/>
    </row>
    <row r="30" ht="16.5" customHeight="1" spans="1:4">
      <c r="A30" s="189"/>
      <c r="B30" s="96"/>
      <c r="C30" s="87" t="s">
        <v>163</v>
      </c>
      <c r="D30" s="96"/>
    </row>
    <row r="31" ht="16.5" customHeight="1" spans="1:4">
      <c r="A31" s="189"/>
      <c r="B31" s="96"/>
      <c r="C31" s="87" t="s">
        <v>164</v>
      </c>
      <c r="D31" s="96"/>
    </row>
    <row r="32" ht="16.5" customHeight="1" spans="1:4">
      <c r="A32" s="189"/>
      <c r="B32" s="96"/>
      <c r="C32" s="165" t="s">
        <v>165</v>
      </c>
      <c r="D32" s="96"/>
    </row>
    <row r="33" ht="16.5" customHeight="1" spans="1:4">
      <c r="A33" s="189"/>
      <c r="B33" s="96"/>
      <c r="C33" s="165" t="s">
        <v>166</v>
      </c>
      <c r="D33" s="96"/>
    </row>
    <row r="34" ht="16.5" customHeight="1" spans="1:4">
      <c r="A34" s="189"/>
      <c r="B34" s="96"/>
      <c r="C34" s="50" t="s">
        <v>167</v>
      </c>
      <c r="D34" s="96"/>
    </row>
    <row r="35" ht="15" customHeight="1" spans="1:4">
      <c r="A35" s="190" t="s">
        <v>50</v>
      </c>
      <c r="B35" s="191">
        <v>2269956.26</v>
      </c>
      <c r="C35" s="190" t="s">
        <v>51</v>
      </c>
      <c r="D35" s="191">
        <v>2269956.26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G26" sqref="G2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1"/>
      <c r="B1" s="21"/>
      <c r="C1" s="21"/>
      <c r="D1" s="21"/>
      <c r="E1" s="21"/>
      <c r="F1" s="21"/>
      <c r="G1" s="21"/>
    </row>
    <row r="2" customHeight="1" spans="4:7">
      <c r="D2" s="156"/>
      <c r="F2" s="89"/>
      <c r="G2" s="161" t="s">
        <v>168</v>
      </c>
    </row>
    <row r="3" s="84" customFormat="1" ht="41.25" customHeight="1" spans="1:7">
      <c r="A3" s="24" t="str">
        <f>"2025"&amp;"年一般公共预算支出预算表（按功能科目分类）"</f>
        <v>2025年一般公共预算支出预算表（按功能科目分类）</v>
      </c>
      <c r="B3" s="24"/>
      <c r="C3" s="24"/>
      <c r="D3" s="24"/>
      <c r="E3" s="24"/>
      <c r="F3" s="24"/>
      <c r="G3" s="24"/>
    </row>
    <row r="4" customFormat="1" ht="18" customHeight="1" spans="1:7">
      <c r="A4" s="25" t="str">
        <f>"单位名称："&amp;"昆明市东川区科学技术协会"</f>
        <v>单位名称：昆明市东川区科学技术协会</v>
      </c>
      <c r="F4" s="139"/>
      <c r="G4" s="177" t="s">
        <v>1</v>
      </c>
    </row>
    <row r="5" customFormat="1" ht="20.25" customHeight="1" spans="1:7">
      <c r="A5" s="178" t="s">
        <v>169</v>
      </c>
      <c r="B5" s="179"/>
      <c r="C5" s="145" t="s">
        <v>55</v>
      </c>
      <c r="D5" s="168" t="s">
        <v>76</v>
      </c>
      <c r="E5" s="32"/>
      <c r="F5" s="33"/>
      <c r="G5" s="158" t="s">
        <v>77</v>
      </c>
    </row>
    <row r="6" customFormat="1" ht="20.25" customHeight="1" spans="1:7">
      <c r="A6" s="180" t="s">
        <v>73</v>
      </c>
      <c r="B6" s="180" t="s">
        <v>74</v>
      </c>
      <c r="C6" s="39"/>
      <c r="D6" s="181" t="s">
        <v>57</v>
      </c>
      <c r="E6" s="181" t="s">
        <v>170</v>
      </c>
      <c r="F6" s="181" t="s">
        <v>171</v>
      </c>
      <c r="G6" s="160"/>
    </row>
    <row r="7" ht="15" customHeight="1" spans="1:7">
      <c r="A7" s="40" t="s">
        <v>83</v>
      </c>
      <c r="B7" s="40" t="s">
        <v>84</v>
      </c>
      <c r="C7" s="40" t="s">
        <v>85</v>
      </c>
      <c r="D7" s="40" t="s">
        <v>86</v>
      </c>
      <c r="E7" s="40" t="s">
        <v>87</v>
      </c>
      <c r="F7" s="40" t="s">
        <v>88</v>
      </c>
      <c r="G7" s="40" t="s">
        <v>89</v>
      </c>
    </row>
    <row r="8" ht="18" customHeight="1" spans="1:7">
      <c r="A8" s="50" t="s">
        <v>98</v>
      </c>
      <c r="B8" s="50" t="s">
        <v>99</v>
      </c>
      <c r="C8" s="96">
        <v>1865501.15</v>
      </c>
      <c r="D8" s="96">
        <v>771434</v>
      </c>
      <c r="E8" s="96">
        <v>677784</v>
      </c>
      <c r="F8" s="96">
        <v>93650</v>
      </c>
      <c r="G8" s="96">
        <v>1094067.15</v>
      </c>
    </row>
    <row r="9" ht="18" customHeight="1" spans="1:7">
      <c r="A9" s="154" t="s">
        <v>100</v>
      </c>
      <c r="B9" s="154" t="s">
        <v>101</v>
      </c>
      <c r="C9" s="96">
        <v>1865501.15</v>
      </c>
      <c r="D9" s="96">
        <v>771434</v>
      </c>
      <c r="E9" s="96">
        <v>677784</v>
      </c>
      <c r="F9" s="96">
        <v>93650</v>
      </c>
      <c r="G9" s="96">
        <v>1094067.15</v>
      </c>
    </row>
    <row r="10" ht="18" customHeight="1" spans="1:7">
      <c r="A10" s="155" t="s">
        <v>102</v>
      </c>
      <c r="B10" s="155" t="s">
        <v>103</v>
      </c>
      <c r="C10" s="96">
        <v>771434</v>
      </c>
      <c r="D10" s="96">
        <v>771434</v>
      </c>
      <c r="E10" s="96">
        <v>677784</v>
      </c>
      <c r="F10" s="96">
        <v>93650</v>
      </c>
      <c r="G10" s="96"/>
    </row>
    <row r="11" ht="18" customHeight="1" spans="1:7">
      <c r="A11" s="155" t="s">
        <v>104</v>
      </c>
      <c r="B11" s="155" t="s">
        <v>105</v>
      </c>
      <c r="C11" s="96">
        <v>476384.6</v>
      </c>
      <c r="D11" s="96"/>
      <c r="E11" s="96"/>
      <c r="F11" s="96"/>
      <c r="G11" s="96">
        <v>476384.6</v>
      </c>
    </row>
    <row r="12" ht="18" customHeight="1" spans="1:7">
      <c r="A12" s="155" t="s">
        <v>106</v>
      </c>
      <c r="B12" s="155" t="s">
        <v>107</v>
      </c>
      <c r="C12" s="96">
        <v>617682.55</v>
      </c>
      <c r="D12" s="96"/>
      <c r="E12" s="96"/>
      <c r="F12" s="96"/>
      <c r="G12" s="96">
        <v>617682.55</v>
      </c>
    </row>
    <row r="13" ht="18" customHeight="1" spans="1:7">
      <c r="A13" s="50" t="s">
        <v>108</v>
      </c>
      <c r="B13" s="50" t="s">
        <v>109</v>
      </c>
      <c r="C13" s="96">
        <v>206117.76</v>
      </c>
      <c r="D13" s="96">
        <v>206117.76</v>
      </c>
      <c r="E13" s="96">
        <v>202517.76</v>
      </c>
      <c r="F13" s="96">
        <v>3600</v>
      </c>
      <c r="G13" s="96"/>
    </row>
    <row r="14" ht="18" customHeight="1" spans="1:7">
      <c r="A14" s="154" t="s">
        <v>110</v>
      </c>
      <c r="B14" s="154" t="s">
        <v>111</v>
      </c>
      <c r="C14" s="96">
        <v>206117.76</v>
      </c>
      <c r="D14" s="96">
        <v>206117.76</v>
      </c>
      <c r="E14" s="96">
        <v>202517.76</v>
      </c>
      <c r="F14" s="96">
        <v>3600</v>
      </c>
      <c r="G14" s="96"/>
    </row>
    <row r="15" ht="18" customHeight="1" spans="1:7">
      <c r="A15" s="155" t="s">
        <v>112</v>
      </c>
      <c r="B15" s="155" t="s">
        <v>113</v>
      </c>
      <c r="C15" s="96">
        <v>75600</v>
      </c>
      <c r="D15" s="96">
        <v>75600</v>
      </c>
      <c r="E15" s="96">
        <v>72000</v>
      </c>
      <c r="F15" s="96">
        <v>3600</v>
      </c>
      <c r="G15" s="96"/>
    </row>
    <row r="16" ht="18" customHeight="1" spans="1:7">
      <c r="A16" s="155" t="s">
        <v>114</v>
      </c>
      <c r="B16" s="155" t="s">
        <v>115</v>
      </c>
      <c r="C16" s="96">
        <v>14400</v>
      </c>
      <c r="D16" s="96">
        <v>14400</v>
      </c>
      <c r="E16" s="96">
        <v>14400</v>
      </c>
      <c r="F16" s="96"/>
      <c r="G16" s="96"/>
    </row>
    <row r="17" ht="18" customHeight="1" spans="1:7">
      <c r="A17" s="155" t="s">
        <v>116</v>
      </c>
      <c r="B17" s="155" t="s">
        <v>117</v>
      </c>
      <c r="C17" s="96">
        <v>116117.76</v>
      </c>
      <c r="D17" s="96">
        <v>116117.76</v>
      </c>
      <c r="E17" s="96">
        <v>116117.76</v>
      </c>
      <c r="F17" s="96"/>
      <c r="G17" s="96"/>
    </row>
    <row r="18" ht="18" customHeight="1" spans="1:7">
      <c r="A18" s="50" t="s">
        <v>118</v>
      </c>
      <c r="B18" s="50" t="s">
        <v>119</v>
      </c>
      <c r="C18" s="96">
        <v>120102.35</v>
      </c>
      <c r="D18" s="96">
        <v>120102.35</v>
      </c>
      <c r="E18" s="96">
        <v>120102.35</v>
      </c>
      <c r="F18" s="96"/>
      <c r="G18" s="96"/>
    </row>
    <row r="19" ht="18" customHeight="1" spans="1:7">
      <c r="A19" s="154" t="s">
        <v>120</v>
      </c>
      <c r="B19" s="154" t="s">
        <v>121</v>
      </c>
      <c r="C19" s="96">
        <v>120102.35</v>
      </c>
      <c r="D19" s="96">
        <v>120102.35</v>
      </c>
      <c r="E19" s="96">
        <v>120102.35</v>
      </c>
      <c r="F19" s="96"/>
      <c r="G19" s="96"/>
    </row>
    <row r="20" ht="18" customHeight="1" spans="1:7">
      <c r="A20" s="155" t="s">
        <v>122</v>
      </c>
      <c r="B20" s="155" t="s">
        <v>123</v>
      </c>
      <c r="C20" s="96">
        <v>62471</v>
      </c>
      <c r="D20" s="96">
        <v>62471</v>
      </c>
      <c r="E20" s="96">
        <v>62471</v>
      </c>
      <c r="F20" s="96"/>
      <c r="G20" s="96"/>
    </row>
    <row r="21" ht="18" customHeight="1" spans="1:7">
      <c r="A21" s="155" t="s">
        <v>124</v>
      </c>
      <c r="B21" s="155" t="s">
        <v>125</v>
      </c>
      <c r="C21" s="96">
        <v>56363</v>
      </c>
      <c r="D21" s="96">
        <v>56363</v>
      </c>
      <c r="E21" s="96">
        <v>56363</v>
      </c>
      <c r="F21" s="96"/>
      <c r="G21" s="96"/>
    </row>
    <row r="22" ht="18" customHeight="1" spans="1:7">
      <c r="A22" s="155" t="s">
        <v>126</v>
      </c>
      <c r="B22" s="155" t="s">
        <v>127</v>
      </c>
      <c r="C22" s="96">
        <v>1268.35</v>
      </c>
      <c r="D22" s="96">
        <v>1268.35</v>
      </c>
      <c r="E22" s="96">
        <v>1268.35</v>
      </c>
      <c r="F22" s="96"/>
      <c r="G22" s="96"/>
    </row>
    <row r="23" ht="18" customHeight="1" spans="1:7">
      <c r="A23" s="50" t="s">
        <v>128</v>
      </c>
      <c r="B23" s="50" t="s">
        <v>129</v>
      </c>
      <c r="C23" s="96">
        <v>78235</v>
      </c>
      <c r="D23" s="96">
        <v>78235</v>
      </c>
      <c r="E23" s="96">
        <v>78235</v>
      </c>
      <c r="F23" s="96"/>
      <c r="G23" s="96"/>
    </row>
    <row r="24" ht="18" customHeight="1" spans="1:7">
      <c r="A24" s="154" t="s">
        <v>130</v>
      </c>
      <c r="B24" s="154" t="s">
        <v>131</v>
      </c>
      <c r="C24" s="96">
        <v>78235</v>
      </c>
      <c r="D24" s="96">
        <v>78235</v>
      </c>
      <c r="E24" s="96">
        <v>78235</v>
      </c>
      <c r="F24" s="96"/>
      <c r="G24" s="96"/>
    </row>
    <row r="25" ht="18" customHeight="1" spans="1:7">
      <c r="A25" s="155" t="s">
        <v>132</v>
      </c>
      <c r="B25" s="155" t="s">
        <v>133</v>
      </c>
      <c r="C25" s="96">
        <v>78235</v>
      </c>
      <c r="D25" s="96">
        <v>78235</v>
      </c>
      <c r="E25" s="96">
        <v>78235</v>
      </c>
      <c r="F25" s="96"/>
      <c r="G25" s="96"/>
    </row>
    <row r="26" ht="18" customHeight="1" spans="1:7">
      <c r="A26" s="182" t="s">
        <v>172</v>
      </c>
      <c r="B26" s="183" t="s">
        <v>172</v>
      </c>
      <c r="C26" s="96">
        <v>2269956.26</v>
      </c>
      <c r="D26" s="96">
        <v>1175889.11</v>
      </c>
      <c r="E26" s="96">
        <v>1078639.11</v>
      </c>
      <c r="F26" s="96">
        <v>97250</v>
      </c>
      <c r="G26" s="96">
        <v>1094067.15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F2" sqref="F2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21"/>
      <c r="B1" s="21"/>
      <c r="C1" s="21"/>
      <c r="D1" s="21"/>
      <c r="E1" s="21"/>
      <c r="F1" s="21"/>
    </row>
    <row r="2" customHeight="1" spans="1:6">
      <c r="A2" s="173"/>
      <c r="B2" s="173"/>
      <c r="C2" s="173"/>
      <c r="D2" s="173"/>
      <c r="E2" s="174"/>
      <c r="F2" s="175" t="s">
        <v>173</v>
      </c>
    </row>
    <row r="3" s="84" customFormat="1" ht="41.25" customHeight="1" spans="1:6">
      <c r="A3" s="24" t="str">
        <f>"2025"&amp;"年一般公共预算“三公”经费支出预算表"</f>
        <v>2025年一般公共预算“三公”经费支出预算表</v>
      </c>
      <c r="B3" s="62"/>
      <c r="C3" s="62"/>
      <c r="D3" s="62"/>
      <c r="E3" s="61"/>
      <c r="F3" s="62"/>
    </row>
    <row r="4" customFormat="1" customHeight="1" spans="1:6">
      <c r="A4" s="26" t="str">
        <f>"单位名称："&amp;"昆明市东川区科学技术协会"</f>
        <v>单位名称：昆明市东川区科学技术协会</v>
      </c>
      <c r="B4" s="63"/>
      <c r="D4" s="66"/>
      <c r="E4" s="67"/>
      <c r="F4" s="65" t="s">
        <v>1</v>
      </c>
    </row>
    <row r="5" customFormat="1" ht="27" customHeight="1" spans="1:6">
      <c r="A5" s="68" t="s">
        <v>174</v>
      </c>
      <c r="B5" s="68" t="s">
        <v>175</v>
      </c>
      <c r="C5" s="70" t="s">
        <v>176</v>
      </c>
      <c r="D5" s="68"/>
      <c r="E5" s="69"/>
      <c r="F5" s="68" t="s">
        <v>177</v>
      </c>
    </row>
    <row r="6" customFormat="1" ht="28.5" customHeight="1" spans="1:6">
      <c r="A6" s="176"/>
      <c r="B6" s="73"/>
      <c r="C6" s="69" t="s">
        <v>57</v>
      </c>
      <c r="D6" s="69" t="s">
        <v>178</v>
      </c>
      <c r="E6" s="69" t="s">
        <v>179</v>
      </c>
      <c r="F6" s="72"/>
    </row>
    <row r="7" s="20" customFormat="1" ht="17.25" customHeight="1" spans="1:6">
      <c r="A7" s="77" t="s">
        <v>83</v>
      </c>
      <c r="B7" s="77" t="s">
        <v>84</v>
      </c>
      <c r="C7" s="77" t="s">
        <v>85</v>
      </c>
      <c r="D7" s="77" t="s">
        <v>86</v>
      </c>
      <c r="E7" s="77" t="s">
        <v>87</v>
      </c>
      <c r="F7" s="77" t="s">
        <v>88</v>
      </c>
    </row>
    <row r="8" s="20" customFormat="1" ht="17.25" customHeight="1" spans="1:6">
      <c r="A8" s="96">
        <v>13000</v>
      </c>
      <c r="B8" s="96"/>
      <c r="C8" s="96">
        <v>12000</v>
      </c>
      <c r="D8" s="96"/>
      <c r="E8" s="96">
        <v>12000</v>
      </c>
      <c r="F8" s="96">
        <v>1000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40"/>
  <sheetViews>
    <sheetView showZeros="0" topLeftCell="F1" workbookViewId="0">
      <pane ySplit="1" topLeftCell="A4" activePane="bottomLeft" state="frozen"/>
      <selection/>
      <selection pane="bottomLeft" activeCell="F10" sqref="F10:F39"/>
    </sheetView>
  </sheetViews>
  <sheetFormatPr defaultColWidth="9.14166666666667" defaultRowHeight="14.25" customHeight="1"/>
  <cols>
    <col min="1" max="2" width="20.375" customWidth="1"/>
    <col min="3" max="3" width="17.875" customWidth="1"/>
    <col min="4" max="4" width="13.75" customWidth="1"/>
    <col min="5" max="5" width="9.625" customWidth="1"/>
    <col min="6" max="6" width="27.125" customWidth="1"/>
    <col min="7" max="7" width="12.625" customWidth="1"/>
    <col min="8" max="8" width="23.75" customWidth="1"/>
    <col min="9" max="10" width="10.375" customWidth="1"/>
    <col min="11" max="11" width="17.125" customWidth="1"/>
    <col min="12" max="12" width="8.125" customWidth="1"/>
    <col min="13" max="13" width="12.625" customWidth="1"/>
    <col min="14" max="14" width="10.375" customWidth="1"/>
    <col min="15" max="15" width="6.625" customWidth="1"/>
    <col min="16" max="16" width="9.625" customWidth="1"/>
    <col min="17" max="17" width="11.125" customWidth="1"/>
    <col min="18" max="19" width="12.625" customWidth="1"/>
    <col min="20" max="20" width="3.625" customWidth="1"/>
    <col min="21" max="22" width="6.625" customWidth="1"/>
    <col min="23" max="23" width="9.625" customWidth="1"/>
    <col min="24" max="24" width="12.625" customWidth="1"/>
    <col min="25" max="25" width="7.375" customWidth="1"/>
  </cols>
  <sheetData>
    <row r="1" customHeight="1" spans="1: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ht="13.5" customHeight="1" spans="2:25">
      <c r="B2" s="156"/>
      <c r="C2" s="163"/>
      <c r="E2" s="164"/>
      <c r="F2" s="164"/>
      <c r="G2" s="164"/>
      <c r="H2" s="164"/>
      <c r="I2" s="100"/>
      <c r="J2" s="100"/>
      <c r="K2" s="100"/>
      <c r="L2" s="100"/>
      <c r="M2" s="100"/>
      <c r="N2" s="100"/>
      <c r="O2" s="100"/>
      <c r="S2" s="100"/>
      <c r="W2" s="163"/>
      <c r="Y2" s="23" t="s">
        <v>180</v>
      </c>
    </row>
    <row r="3" ht="45.75" customHeight="1" spans="1:25">
      <c r="A3" s="85" t="str">
        <f>"2025"&amp;"年部门基本支出预算表"</f>
        <v>2025年部门基本支出预算表</v>
      </c>
      <c r="B3" s="2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24"/>
      <c r="Q3" s="24"/>
      <c r="R3" s="24"/>
      <c r="S3" s="85"/>
      <c r="T3" s="85"/>
      <c r="U3" s="85"/>
      <c r="V3" s="85"/>
      <c r="W3" s="85"/>
      <c r="X3" s="85"/>
      <c r="Y3" s="85"/>
    </row>
    <row r="4" customFormat="1" ht="18.75" customHeight="1" spans="1:25">
      <c r="A4" s="25" t="str">
        <f>"单位名称："&amp;"昆明市东川区科学技术协会"</f>
        <v>单位名称：昆明市东川区科学技术协会</v>
      </c>
      <c r="B4" s="26"/>
      <c r="C4" s="25"/>
      <c r="D4" s="25"/>
      <c r="E4" s="25"/>
      <c r="F4" s="25"/>
      <c r="G4" s="25"/>
      <c r="H4" s="25"/>
      <c r="I4" s="101"/>
      <c r="J4" s="101"/>
      <c r="K4" s="101"/>
      <c r="L4" s="101"/>
      <c r="M4" s="101"/>
      <c r="N4" s="101"/>
      <c r="O4" s="101"/>
      <c r="P4" s="27"/>
      <c r="Q4" s="27"/>
      <c r="R4" s="27"/>
      <c r="S4" s="101"/>
      <c r="W4" s="170"/>
      <c r="Y4" s="171" t="s">
        <v>1</v>
      </c>
    </row>
    <row r="5" customFormat="1" ht="18" customHeight="1" spans="1:25">
      <c r="A5" s="29" t="s">
        <v>181</v>
      </c>
      <c r="B5" s="29" t="s">
        <v>182</v>
      </c>
      <c r="C5" s="29" t="s">
        <v>183</v>
      </c>
      <c r="D5" s="29" t="s">
        <v>184</v>
      </c>
      <c r="E5" s="29" t="s">
        <v>185</v>
      </c>
      <c r="F5" s="29" t="s">
        <v>186</v>
      </c>
      <c r="G5" s="29" t="s">
        <v>187</v>
      </c>
      <c r="H5" s="29" t="s">
        <v>188</v>
      </c>
      <c r="I5" s="168" t="s">
        <v>189</v>
      </c>
      <c r="J5" s="128" t="s">
        <v>189</v>
      </c>
      <c r="K5" s="128"/>
      <c r="L5" s="128"/>
      <c r="M5" s="128"/>
      <c r="N5" s="128"/>
      <c r="O5" s="128"/>
      <c r="P5" s="32"/>
      <c r="Q5" s="32"/>
      <c r="R5" s="32"/>
      <c r="S5" s="120" t="s">
        <v>61</v>
      </c>
      <c r="T5" s="128" t="s">
        <v>62</v>
      </c>
      <c r="U5" s="128"/>
      <c r="V5" s="128"/>
      <c r="W5" s="128"/>
      <c r="X5" s="128"/>
      <c r="Y5" s="97"/>
    </row>
    <row r="6" customFormat="1" ht="18" customHeight="1" spans="1:25">
      <c r="A6" s="34"/>
      <c r="B6" s="49"/>
      <c r="C6" s="147"/>
      <c r="D6" s="34"/>
      <c r="E6" s="34"/>
      <c r="F6" s="34"/>
      <c r="G6" s="34"/>
      <c r="H6" s="34"/>
      <c r="I6" s="145" t="s">
        <v>190</v>
      </c>
      <c r="J6" s="168" t="s">
        <v>58</v>
      </c>
      <c r="K6" s="128"/>
      <c r="L6" s="128"/>
      <c r="M6" s="128"/>
      <c r="N6" s="128"/>
      <c r="O6" s="97"/>
      <c r="P6" s="31" t="s">
        <v>191</v>
      </c>
      <c r="Q6" s="32"/>
      <c r="R6" s="33"/>
      <c r="S6" s="29" t="s">
        <v>61</v>
      </c>
      <c r="T6" s="168" t="s">
        <v>62</v>
      </c>
      <c r="U6" s="120" t="s">
        <v>64</v>
      </c>
      <c r="V6" s="128" t="s">
        <v>62</v>
      </c>
      <c r="W6" s="120" t="s">
        <v>66</v>
      </c>
      <c r="X6" s="120" t="s">
        <v>67</v>
      </c>
      <c r="Y6" s="172" t="s">
        <v>68</v>
      </c>
    </row>
    <row r="7" customFormat="1" ht="19.5" customHeight="1" spans="1:25">
      <c r="A7" s="49"/>
      <c r="B7" s="49"/>
      <c r="C7" s="49"/>
      <c r="D7" s="49"/>
      <c r="E7" s="49"/>
      <c r="F7" s="49"/>
      <c r="G7" s="49"/>
      <c r="H7" s="49"/>
      <c r="I7" s="49"/>
      <c r="J7" s="169" t="s">
        <v>192</v>
      </c>
      <c r="K7" s="29"/>
      <c r="L7" s="29" t="s">
        <v>193</v>
      </c>
      <c r="M7" s="29" t="s">
        <v>194</v>
      </c>
      <c r="N7" s="29" t="s">
        <v>195</v>
      </c>
      <c r="O7" s="29" t="s">
        <v>196</v>
      </c>
      <c r="P7" s="29" t="s">
        <v>58</v>
      </c>
      <c r="Q7" s="29" t="s">
        <v>59</v>
      </c>
      <c r="R7" s="29" t="s">
        <v>60</v>
      </c>
      <c r="S7" s="49"/>
      <c r="T7" s="29" t="s">
        <v>57</v>
      </c>
      <c r="U7" s="29" t="s">
        <v>64</v>
      </c>
      <c r="V7" s="29" t="s">
        <v>197</v>
      </c>
      <c r="W7" s="29" t="s">
        <v>66</v>
      </c>
      <c r="X7" s="29" t="s">
        <v>67</v>
      </c>
      <c r="Y7" s="29" t="s">
        <v>68</v>
      </c>
    </row>
    <row r="8" customFormat="1" ht="37.5" customHeight="1" spans="1:25">
      <c r="A8" s="98"/>
      <c r="B8" s="39"/>
      <c r="C8" s="98"/>
      <c r="D8" s="98"/>
      <c r="E8" s="98"/>
      <c r="F8" s="98"/>
      <c r="G8" s="98"/>
      <c r="H8" s="98"/>
      <c r="I8" s="98"/>
      <c r="J8" s="68" t="s">
        <v>57</v>
      </c>
      <c r="K8" s="70" t="s">
        <v>198</v>
      </c>
      <c r="L8" s="37" t="s">
        <v>199</v>
      </c>
      <c r="M8" s="37" t="s">
        <v>194</v>
      </c>
      <c r="N8" s="37" t="s">
        <v>195</v>
      </c>
      <c r="O8" s="37" t="s">
        <v>196</v>
      </c>
      <c r="P8" s="37" t="s">
        <v>194</v>
      </c>
      <c r="Q8" s="37" t="s">
        <v>195</v>
      </c>
      <c r="R8" s="37" t="s">
        <v>196</v>
      </c>
      <c r="S8" s="37" t="s">
        <v>61</v>
      </c>
      <c r="T8" s="37" t="s">
        <v>57</v>
      </c>
      <c r="U8" s="37" t="s">
        <v>64</v>
      </c>
      <c r="V8" s="37" t="s">
        <v>197</v>
      </c>
      <c r="W8" s="37" t="s">
        <v>66</v>
      </c>
      <c r="X8" s="37" t="s">
        <v>67</v>
      </c>
      <c r="Y8" s="37" t="s">
        <v>68</v>
      </c>
    </row>
    <row r="9" s="20" customFormat="1" customHeight="1" spans="1:25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  <c r="X9" s="55">
        <v>24</v>
      </c>
      <c r="Y9" s="55">
        <v>25</v>
      </c>
    </row>
    <row r="10" s="20" customFormat="1" ht="20.25" customHeight="1" spans="1:25">
      <c r="A10" s="165" t="s">
        <v>70</v>
      </c>
      <c r="B10" s="165" t="s">
        <v>70</v>
      </c>
      <c r="C10" s="165" t="s">
        <v>200</v>
      </c>
      <c r="D10" s="165" t="s">
        <v>201</v>
      </c>
      <c r="E10" s="165" t="s">
        <v>102</v>
      </c>
      <c r="F10" s="165" t="s">
        <v>103</v>
      </c>
      <c r="G10" s="165" t="s">
        <v>202</v>
      </c>
      <c r="H10" s="165" t="s">
        <v>203</v>
      </c>
      <c r="I10" s="96">
        <v>228984</v>
      </c>
      <c r="J10" s="96">
        <v>228984</v>
      </c>
      <c r="K10" s="96"/>
      <c r="L10" s="96"/>
      <c r="M10" s="96"/>
      <c r="N10" s="96">
        <v>228984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="20" customFormat="1" ht="20.25" customHeight="1" spans="1:25">
      <c r="A11" s="165" t="s">
        <v>70</v>
      </c>
      <c r="B11" s="165" t="s">
        <v>70</v>
      </c>
      <c r="C11" s="165" t="s">
        <v>200</v>
      </c>
      <c r="D11" s="165" t="s">
        <v>201</v>
      </c>
      <c r="E11" s="165" t="s">
        <v>102</v>
      </c>
      <c r="F11" s="165" t="s">
        <v>103</v>
      </c>
      <c r="G11" s="165" t="s">
        <v>204</v>
      </c>
      <c r="H11" s="165" t="s">
        <v>205</v>
      </c>
      <c r="I11" s="96">
        <v>332136</v>
      </c>
      <c r="J11" s="96">
        <v>332136</v>
      </c>
      <c r="K11" s="44"/>
      <c r="L11" s="44"/>
      <c r="M11" s="44"/>
      <c r="N11" s="96">
        <v>332136</v>
      </c>
      <c r="O11" s="44"/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="20" customFormat="1" ht="20.25" customHeight="1" spans="1:25">
      <c r="A12" s="165" t="s">
        <v>70</v>
      </c>
      <c r="B12" s="165" t="s">
        <v>70</v>
      </c>
      <c r="C12" s="165" t="s">
        <v>200</v>
      </c>
      <c r="D12" s="165" t="s">
        <v>201</v>
      </c>
      <c r="E12" s="165" t="s">
        <v>102</v>
      </c>
      <c r="F12" s="165" t="s">
        <v>103</v>
      </c>
      <c r="G12" s="165" t="s">
        <v>206</v>
      </c>
      <c r="H12" s="165" t="s">
        <v>207</v>
      </c>
      <c r="I12" s="96">
        <v>19082</v>
      </c>
      <c r="J12" s="96">
        <v>19082</v>
      </c>
      <c r="K12" s="44"/>
      <c r="L12" s="44"/>
      <c r="M12" s="44"/>
      <c r="N12" s="96">
        <v>19082</v>
      </c>
      <c r="O12" s="44"/>
      <c r="P12" s="96"/>
      <c r="Q12" s="96"/>
      <c r="R12" s="96"/>
      <c r="S12" s="96"/>
      <c r="T12" s="96"/>
      <c r="U12" s="96"/>
      <c r="V12" s="96"/>
      <c r="W12" s="96"/>
      <c r="X12" s="96"/>
      <c r="Y12" s="96"/>
    </row>
    <row r="13" s="20" customFormat="1" ht="20.25" customHeight="1" spans="1:25">
      <c r="A13" s="165" t="s">
        <v>70</v>
      </c>
      <c r="B13" s="165" t="s">
        <v>70</v>
      </c>
      <c r="C13" s="165" t="s">
        <v>208</v>
      </c>
      <c r="D13" s="165" t="s">
        <v>209</v>
      </c>
      <c r="E13" s="165" t="s">
        <v>102</v>
      </c>
      <c r="F13" s="165" t="s">
        <v>103</v>
      </c>
      <c r="G13" s="165" t="s">
        <v>206</v>
      </c>
      <c r="H13" s="165" t="s">
        <v>207</v>
      </c>
      <c r="I13" s="96">
        <v>4882</v>
      </c>
      <c r="J13" s="96">
        <v>4882</v>
      </c>
      <c r="K13" s="44"/>
      <c r="L13" s="44"/>
      <c r="M13" s="44"/>
      <c r="N13" s="96">
        <v>4882</v>
      </c>
      <c r="O13" s="44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s="20" customFormat="1" ht="20.25" customHeight="1" spans="1:25">
      <c r="A14" s="165" t="s">
        <v>70</v>
      </c>
      <c r="B14" s="165" t="s">
        <v>70</v>
      </c>
      <c r="C14" s="165" t="s">
        <v>208</v>
      </c>
      <c r="D14" s="165" t="s">
        <v>209</v>
      </c>
      <c r="E14" s="165" t="s">
        <v>102</v>
      </c>
      <c r="F14" s="165" t="s">
        <v>103</v>
      </c>
      <c r="G14" s="165" t="s">
        <v>210</v>
      </c>
      <c r="H14" s="165" t="s">
        <v>211</v>
      </c>
      <c r="I14" s="96">
        <v>9540</v>
      </c>
      <c r="J14" s="96">
        <v>9540</v>
      </c>
      <c r="K14" s="44"/>
      <c r="L14" s="44"/>
      <c r="M14" s="44"/>
      <c r="N14" s="96">
        <v>9540</v>
      </c>
      <c r="O14" s="44"/>
      <c r="P14" s="96"/>
      <c r="Q14" s="96"/>
      <c r="R14" s="96"/>
      <c r="S14" s="96"/>
      <c r="T14" s="96"/>
      <c r="U14" s="96"/>
      <c r="V14" s="96"/>
      <c r="W14" s="96"/>
      <c r="X14" s="96"/>
      <c r="Y14" s="96"/>
    </row>
    <row r="15" s="20" customFormat="1" ht="20.25" customHeight="1" spans="1:25">
      <c r="A15" s="165" t="s">
        <v>70</v>
      </c>
      <c r="B15" s="165" t="s">
        <v>70</v>
      </c>
      <c r="C15" s="165" t="s">
        <v>212</v>
      </c>
      <c r="D15" s="165" t="s">
        <v>213</v>
      </c>
      <c r="E15" s="165" t="s">
        <v>116</v>
      </c>
      <c r="F15" s="165" t="s">
        <v>117</v>
      </c>
      <c r="G15" s="165" t="s">
        <v>214</v>
      </c>
      <c r="H15" s="165" t="s">
        <v>215</v>
      </c>
      <c r="I15" s="96">
        <v>116117.76</v>
      </c>
      <c r="J15" s="96">
        <v>116117.76</v>
      </c>
      <c r="K15" s="44"/>
      <c r="L15" s="44"/>
      <c r="M15" s="44"/>
      <c r="N15" s="96">
        <v>116117.76</v>
      </c>
      <c r="O15" s="44"/>
      <c r="P15" s="96"/>
      <c r="Q15" s="96"/>
      <c r="R15" s="96"/>
      <c r="S15" s="96"/>
      <c r="T15" s="96"/>
      <c r="U15" s="96"/>
      <c r="V15" s="96"/>
      <c r="W15" s="96"/>
      <c r="X15" s="96"/>
      <c r="Y15" s="96"/>
    </row>
    <row r="16" s="20" customFormat="1" ht="20.25" customHeight="1" spans="1:25">
      <c r="A16" s="165" t="s">
        <v>70</v>
      </c>
      <c r="B16" s="165" t="s">
        <v>70</v>
      </c>
      <c r="C16" s="165" t="s">
        <v>212</v>
      </c>
      <c r="D16" s="165" t="s">
        <v>213</v>
      </c>
      <c r="E16" s="165" t="s">
        <v>122</v>
      </c>
      <c r="F16" s="165" t="s">
        <v>123</v>
      </c>
      <c r="G16" s="165" t="s">
        <v>216</v>
      </c>
      <c r="H16" s="165" t="s">
        <v>217</v>
      </c>
      <c r="I16" s="96">
        <v>2584</v>
      </c>
      <c r="J16" s="96">
        <v>2584</v>
      </c>
      <c r="K16" s="44"/>
      <c r="L16" s="44"/>
      <c r="M16" s="44"/>
      <c r="N16" s="96">
        <v>2584</v>
      </c>
      <c r="O16" s="44"/>
      <c r="P16" s="96"/>
      <c r="Q16" s="96"/>
      <c r="R16" s="96"/>
      <c r="S16" s="96"/>
      <c r="T16" s="96"/>
      <c r="U16" s="96"/>
      <c r="V16" s="96"/>
      <c r="W16" s="96"/>
      <c r="X16" s="96"/>
      <c r="Y16" s="96"/>
    </row>
    <row r="17" s="20" customFormat="1" ht="20.25" customHeight="1" spans="1:25">
      <c r="A17" s="165" t="s">
        <v>70</v>
      </c>
      <c r="B17" s="165" t="s">
        <v>70</v>
      </c>
      <c r="C17" s="165" t="s">
        <v>212</v>
      </c>
      <c r="D17" s="165" t="s">
        <v>213</v>
      </c>
      <c r="E17" s="165" t="s">
        <v>122</v>
      </c>
      <c r="F17" s="165" t="s">
        <v>123</v>
      </c>
      <c r="G17" s="165" t="s">
        <v>216</v>
      </c>
      <c r="H17" s="165" t="s">
        <v>217</v>
      </c>
      <c r="I17" s="96">
        <v>59887</v>
      </c>
      <c r="J17" s="96">
        <v>59887</v>
      </c>
      <c r="K17" s="44"/>
      <c r="L17" s="44"/>
      <c r="M17" s="44"/>
      <c r="N17" s="96">
        <v>59887</v>
      </c>
      <c r="O17" s="44"/>
      <c r="P17" s="96"/>
      <c r="Q17" s="96"/>
      <c r="R17" s="96"/>
      <c r="S17" s="96"/>
      <c r="T17" s="96"/>
      <c r="U17" s="96"/>
      <c r="V17" s="96"/>
      <c r="W17" s="96"/>
      <c r="X17" s="96"/>
      <c r="Y17" s="96"/>
    </row>
    <row r="18" s="20" customFormat="1" ht="20.25" customHeight="1" spans="1:25">
      <c r="A18" s="165" t="s">
        <v>70</v>
      </c>
      <c r="B18" s="165" t="s">
        <v>70</v>
      </c>
      <c r="C18" s="165" t="s">
        <v>212</v>
      </c>
      <c r="D18" s="165" t="s">
        <v>213</v>
      </c>
      <c r="E18" s="165" t="s">
        <v>124</v>
      </c>
      <c r="F18" s="165" t="s">
        <v>125</v>
      </c>
      <c r="G18" s="165" t="s">
        <v>218</v>
      </c>
      <c r="H18" s="165" t="s">
        <v>219</v>
      </c>
      <c r="I18" s="96">
        <v>35941</v>
      </c>
      <c r="J18" s="96">
        <v>35941</v>
      </c>
      <c r="K18" s="44"/>
      <c r="L18" s="44"/>
      <c r="M18" s="44"/>
      <c r="N18" s="96">
        <v>35941</v>
      </c>
      <c r="O18" s="44"/>
      <c r="P18" s="96"/>
      <c r="Q18" s="96"/>
      <c r="R18" s="96"/>
      <c r="S18" s="96"/>
      <c r="T18" s="96"/>
      <c r="U18" s="96"/>
      <c r="V18" s="96"/>
      <c r="W18" s="96"/>
      <c r="X18" s="96"/>
      <c r="Y18" s="96"/>
    </row>
    <row r="19" s="20" customFormat="1" ht="20.25" customHeight="1" spans="1:25">
      <c r="A19" s="165" t="s">
        <v>70</v>
      </c>
      <c r="B19" s="165" t="s">
        <v>70</v>
      </c>
      <c r="C19" s="165" t="s">
        <v>212</v>
      </c>
      <c r="D19" s="165" t="s">
        <v>213</v>
      </c>
      <c r="E19" s="165" t="s">
        <v>124</v>
      </c>
      <c r="F19" s="165" t="s">
        <v>125</v>
      </c>
      <c r="G19" s="165" t="s">
        <v>218</v>
      </c>
      <c r="H19" s="165" t="s">
        <v>219</v>
      </c>
      <c r="I19" s="96">
        <v>20422</v>
      </c>
      <c r="J19" s="96">
        <v>20422</v>
      </c>
      <c r="K19" s="44"/>
      <c r="L19" s="44"/>
      <c r="M19" s="44"/>
      <c r="N19" s="96">
        <v>20422</v>
      </c>
      <c r="O19" s="44"/>
      <c r="P19" s="96"/>
      <c r="Q19" s="96"/>
      <c r="R19" s="96"/>
      <c r="S19" s="96"/>
      <c r="T19" s="96"/>
      <c r="U19" s="96"/>
      <c r="V19" s="96"/>
      <c r="W19" s="96"/>
      <c r="X19" s="96"/>
      <c r="Y19" s="96"/>
    </row>
    <row r="20" s="20" customFormat="1" ht="20.25" customHeight="1" spans="1:25">
      <c r="A20" s="165" t="s">
        <v>70</v>
      </c>
      <c r="B20" s="165" t="s">
        <v>70</v>
      </c>
      <c r="C20" s="165" t="s">
        <v>212</v>
      </c>
      <c r="D20" s="165" t="s">
        <v>213</v>
      </c>
      <c r="E20" s="165" t="s">
        <v>126</v>
      </c>
      <c r="F20" s="165" t="s">
        <v>127</v>
      </c>
      <c r="G20" s="165" t="s">
        <v>220</v>
      </c>
      <c r="H20" s="165" t="s">
        <v>221</v>
      </c>
      <c r="I20" s="96">
        <v>1268.35</v>
      </c>
      <c r="J20" s="96">
        <v>1268.35</v>
      </c>
      <c r="K20" s="44"/>
      <c r="L20" s="44"/>
      <c r="M20" s="44"/>
      <c r="N20" s="96">
        <v>1268.35</v>
      </c>
      <c r="O20" s="44"/>
      <c r="P20" s="96"/>
      <c r="Q20" s="96"/>
      <c r="R20" s="96"/>
      <c r="S20" s="96"/>
      <c r="T20" s="96"/>
      <c r="U20" s="96"/>
      <c r="V20" s="96"/>
      <c r="W20" s="96"/>
      <c r="X20" s="96"/>
      <c r="Y20" s="96"/>
    </row>
    <row r="21" s="20" customFormat="1" ht="20.25" customHeight="1" spans="1:25">
      <c r="A21" s="165" t="s">
        <v>70</v>
      </c>
      <c r="B21" s="165" t="s">
        <v>70</v>
      </c>
      <c r="C21" s="165" t="s">
        <v>222</v>
      </c>
      <c r="D21" s="165" t="s">
        <v>133</v>
      </c>
      <c r="E21" s="165" t="s">
        <v>132</v>
      </c>
      <c r="F21" s="165" t="s">
        <v>133</v>
      </c>
      <c r="G21" s="165" t="s">
        <v>223</v>
      </c>
      <c r="H21" s="165" t="s">
        <v>133</v>
      </c>
      <c r="I21" s="96">
        <v>78235</v>
      </c>
      <c r="J21" s="96">
        <v>78235</v>
      </c>
      <c r="K21" s="44"/>
      <c r="L21" s="44"/>
      <c r="M21" s="44"/>
      <c r="N21" s="96">
        <v>78235</v>
      </c>
      <c r="O21" s="44"/>
      <c r="P21" s="96"/>
      <c r="Q21" s="96"/>
      <c r="R21" s="96"/>
      <c r="S21" s="96"/>
      <c r="T21" s="96"/>
      <c r="U21" s="96"/>
      <c r="V21" s="96"/>
      <c r="W21" s="96"/>
      <c r="X21" s="96"/>
      <c r="Y21" s="96"/>
    </row>
    <row r="22" s="20" customFormat="1" ht="20.25" customHeight="1" spans="1:25">
      <c r="A22" s="165" t="s">
        <v>70</v>
      </c>
      <c r="B22" s="165" t="s">
        <v>70</v>
      </c>
      <c r="C22" s="165" t="s">
        <v>224</v>
      </c>
      <c r="D22" s="165" t="s">
        <v>225</v>
      </c>
      <c r="E22" s="165" t="s">
        <v>102</v>
      </c>
      <c r="F22" s="165" t="s">
        <v>103</v>
      </c>
      <c r="G22" s="165" t="s">
        <v>226</v>
      </c>
      <c r="H22" s="165" t="s">
        <v>227</v>
      </c>
      <c r="I22" s="96">
        <v>12000</v>
      </c>
      <c r="J22" s="96">
        <v>12000</v>
      </c>
      <c r="K22" s="44"/>
      <c r="L22" s="44"/>
      <c r="M22" s="44"/>
      <c r="N22" s="96">
        <v>12000</v>
      </c>
      <c r="O22" s="44"/>
      <c r="P22" s="96"/>
      <c r="Q22" s="96"/>
      <c r="R22" s="96"/>
      <c r="S22" s="96"/>
      <c r="T22" s="96"/>
      <c r="U22" s="96"/>
      <c r="V22" s="96"/>
      <c r="W22" s="96"/>
      <c r="X22" s="96"/>
      <c r="Y22" s="96"/>
    </row>
    <row r="23" s="20" customFormat="1" ht="20.25" customHeight="1" spans="1:25">
      <c r="A23" s="165" t="s">
        <v>70</v>
      </c>
      <c r="B23" s="165" t="s">
        <v>70</v>
      </c>
      <c r="C23" s="165" t="s">
        <v>228</v>
      </c>
      <c r="D23" s="165" t="s">
        <v>177</v>
      </c>
      <c r="E23" s="165" t="s">
        <v>102</v>
      </c>
      <c r="F23" s="165" t="s">
        <v>103</v>
      </c>
      <c r="G23" s="165" t="s">
        <v>229</v>
      </c>
      <c r="H23" s="165" t="s">
        <v>177</v>
      </c>
      <c r="I23" s="96">
        <v>1000</v>
      </c>
      <c r="J23" s="96">
        <v>1000</v>
      </c>
      <c r="K23" s="44"/>
      <c r="L23" s="44"/>
      <c r="M23" s="44"/>
      <c r="N23" s="96">
        <v>1000</v>
      </c>
      <c r="O23" s="44"/>
      <c r="P23" s="96"/>
      <c r="Q23" s="96"/>
      <c r="R23" s="96"/>
      <c r="S23" s="96"/>
      <c r="T23" s="96"/>
      <c r="U23" s="96"/>
      <c r="V23" s="96"/>
      <c r="W23" s="96"/>
      <c r="X23" s="96"/>
      <c r="Y23" s="96"/>
    </row>
    <row r="24" s="20" customFormat="1" ht="20.25" customHeight="1" spans="1:25">
      <c r="A24" s="165" t="s">
        <v>70</v>
      </c>
      <c r="B24" s="165" t="s">
        <v>70</v>
      </c>
      <c r="C24" s="165" t="s">
        <v>230</v>
      </c>
      <c r="D24" s="165" t="s">
        <v>231</v>
      </c>
      <c r="E24" s="165" t="s">
        <v>102</v>
      </c>
      <c r="F24" s="165" t="s">
        <v>103</v>
      </c>
      <c r="G24" s="165" t="s">
        <v>232</v>
      </c>
      <c r="H24" s="165" t="s">
        <v>233</v>
      </c>
      <c r="I24" s="96">
        <v>45000</v>
      </c>
      <c r="J24" s="96">
        <v>45000</v>
      </c>
      <c r="K24" s="44"/>
      <c r="L24" s="44"/>
      <c r="M24" s="44"/>
      <c r="N24" s="96">
        <v>45000</v>
      </c>
      <c r="O24" s="44"/>
      <c r="P24" s="96"/>
      <c r="Q24" s="96"/>
      <c r="R24" s="96"/>
      <c r="S24" s="96"/>
      <c r="T24" s="96"/>
      <c r="U24" s="96"/>
      <c r="V24" s="96"/>
      <c r="W24" s="96"/>
      <c r="X24" s="96"/>
      <c r="Y24" s="96"/>
    </row>
    <row r="25" s="20" customFormat="1" ht="20.25" customHeight="1" spans="1:25">
      <c r="A25" s="165" t="s">
        <v>70</v>
      </c>
      <c r="B25" s="165" t="s">
        <v>70</v>
      </c>
      <c r="C25" s="165" t="s">
        <v>234</v>
      </c>
      <c r="D25" s="165" t="s">
        <v>235</v>
      </c>
      <c r="E25" s="165" t="s">
        <v>102</v>
      </c>
      <c r="F25" s="165" t="s">
        <v>103</v>
      </c>
      <c r="G25" s="165" t="s">
        <v>236</v>
      </c>
      <c r="H25" s="165" t="s">
        <v>235</v>
      </c>
      <c r="I25" s="96">
        <v>1500</v>
      </c>
      <c r="J25" s="96">
        <v>1500</v>
      </c>
      <c r="K25" s="44"/>
      <c r="L25" s="44"/>
      <c r="M25" s="44"/>
      <c r="N25" s="96">
        <v>1500</v>
      </c>
      <c r="O25" s="44"/>
      <c r="P25" s="96"/>
      <c r="Q25" s="96"/>
      <c r="R25" s="96"/>
      <c r="S25" s="96"/>
      <c r="T25" s="96"/>
      <c r="U25" s="96"/>
      <c r="V25" s="96"/>
      <c r="W25" s="96"/>
      <c r="X25" s="96"/>
      <c r="Y25" s="96"/>
    </row>
    <row r="26" s="20" customFormat="1" ht="20.25" customHeight="1" spans="1:25">
      <c r="A26" s="165" t="s">
        <v>70</v>
      </c>
      <c r="B26" s="165" t="s">
        <v>70</v>
      </c>
      <c r="C26" s="165" t="s">
        <v>237</v>
      </c>
      <c r="D26" s="165" t="s">
        <v>238</v>
      </c>
      <c r="E26" s="165" t="s">
        <v>112</v>
      </c>
      <c r="F26" s="165" t="s">
        <v>113</v>
      </c>
      <c r="G26" s="165" t="s">
        <v>239</v>
      </c>
      <c r="H26" s="165" t="s">
        <v>240</v>
      </c>
      <c r="I26" s="96">
        <v>3600</v>
      </c>
      <c r="J26" s="96">
        <v>3600</v>
      </c>
      <c r="K26" s="44"/>
      <c r="L26" s="44"/>
      <c r="M26" s="44"/>
      <c r="N26" s="96">
        <v>3600</v>
      </c>
      <c r="O26" s="44"/>
      <c r="P26" s="96"/>
      <c r="Q26" s="96"/>
      <c r="R26" s="96"/>
      <c r="S26" s="96"/>
      <c r="T26" s="96"/>
      <c r="U26" s="96"/>
      <c r="V26" s="96"/>
      <c r="W26" s="96"/>
      <c r="X26" s="96"/>
      <c r="Y26" s="96"/>
    </row>
    <row r="27" s="20" customFormat="1" ht="20.25" customHeight="1" spans="1:25">
      <c r="A27" s="165" t="s">
        <v>70</v>
      </c>
      <c r="B27" s="165" t="s">
        <v>70</v>
      </c>
      <c r="C27" s="165" t="s">
        <v>241</v>
      </c>
      <c r="D27" s="165" t="s">
        <v>242</v>
      </c>
      <c r="E27" s="165" t="s">
        <v>102</v>
      </c>
      <c r="F27" s="165" t="s">
        <v>103</v>
      </c>
      <c r="G27" s="165" t="s">
        <v>243</v>
      </c>
      <c r="H27" s="165" t="s">
        <v>244</v>
      </c>
      <c r="I27" s="96">
        <v>4500</v>
      </c>
      <c r="J27" s="96">
        <v>4500</v>
      </c>
      <c r="K27" s="44"/>
      <c r="L27" s="44"/>
      <c r="M27" s="44"/>
      <c r="N27" s="96">
        <v>4500</v>
      </c>
      <c r="O27" s="44"/>
      <c r="P27" s="96"/>
      <c r="Q27" s="96"/>
      <c r="R27" s="96"/>
      <c r="S27" s="96"/>
      <c r="T27" s="96"/>
      <c r="U27" s="96"/>
      <c r="V27" s="96"/>
      <c r="W27" s="96"/>
      <c r="X27" s="96"/>
      <c r="Y27" s="96"/>
    </row>
    <row r="28" s="20" customFormat="1" ht="20.25" customHeight="1" spans="1:25">
      <c r="A28" s="165" t="s">
        <v>70</v>
      </c>
      <c r="B28" s="165" t="s">
        <v>70</v>
      </c>
      <c r="C28" s="165" t="s">
        <v>241</v>
      </c>
      <c r="D28" s="165" t="s">
        <v>242</v>
      </c>
      <c r="E28" s="165" t="s">
        <v>102</v>
      </c>
      <c r="F28" s="165" t="s">
        <v>103</v>
      </c>
      <c r="G28" s="165" t="s">
        <v>245</v>
      </c>
      <c r="H28" s="165" t="s">
        <v>246</v>
      </c>
      <c r="I28" s="96">
        <v>1000</v>
      </c>
      <c r="J28" s="96">
        <v>1000</v>
      </c>
      <c r="K28" s="44"/>
      <c r="L28" s="44"/>
      <c r="M28" s="44"/>
      <c r="N28" s="96">
        <v>1000</v>
      </c>
      <c r="O28" s="44"/>
      <c r="P28" s="96"/>
      <c r="Q28" s="96"/>
      <c r="R28" s="96"/>
      <c r="S28" s="96"/>
      <c r="T28" s="96"/>
      <c r="U28" s="96"/>
      <c r="V28" s="96"/>
      <c r="W28" s="96"/>
      <c r="X28" s="96"/>
      <c r="Y28" s="96"/>
    </row>
    <row r="29" s="20" customFormat="1" ht="20.25" customHeight="1" spans="1:25">
      <c r="A29" s="165" t="s">
        <v>70</v>
      </c>
      <c r="B29" s="165" t="s">
        <v>70</v>
      </c>
      <c r="C29" s="165" t="s">
        <v>241</v>
      </c>
      <c r="D29" s="165" t="s">
        <v>242</v>
      </c>
      <c r="E29" s="165" t="s">
        <v>102</v>
      </c>
      <c r="F29" s="165" t="s">
        <v>103</v>
      </c>
      <c r="G29" s="165" t="s">
        <v>247</v>
      </c>
      <c r="H29" s="165" t="s">
        <v>248</v>
      </c>
      <c r="I29" s="96">
        <v>1000</v>
      </c>
      <c r="J29" s="96">
        <v>1000</v>
      </c>
      <c r="K29" s="44"/>
      <c r="L29" s="44"/>
      <c r="M29" s="44"/>
      <c r="N29" s="96">
        <v>1000</v>
      </c>
      <c r="O29" s="44"/>
      <c r="P29" s="96"/>
      <c r="Q29" s="96"/>
      <c r="R29" s="96"/>
      <c r="S29" s="96"/>
      <c r="T29" s="96"/>
      <c r="U29" s="96"/>
      <c r="V29" s="96"/>
      <c r="W29" s="96"/>
      <c r="X29" s="96"/>
      <c r="Y29" s="96"/>
    </row>
    <row r="30" s="20" customFormat="1" ht="20.25" customHeight="1" spans="1:25">
      <c r="A30" s="165" t="s">
        <v>70</v>
      </c>
      <c r="B30" s="165" t="s">
        <v>70</v>
      </c>
      <c r="C30" s="165" t="s">
        <v>241</v>
      </c>
      <c r="D30" s="165" t="s">
        <v>242</v>
      </c>
      <c r="E30" s="165" t="s">
        <v>102</v>
      </c>
      <c r="F30" s="165" t="s">
        <v>103</v>
      </c>
      <c r="G30" s="165" t="s">
        <v>249</v>
      </c>
      <c r="H30" s="165" t="s">
        <v>250</v>
      </c>
      <c r="I30" s="96">
        <v>3500</v>
      </c>
      <c r="J30" s="96">
        <v>3500</v>
      </c>
      <c r="K30" s="44"/>
      <c r="L30" s="44"/>
      <c r="M30" s="44"/>
      <c r="N30" s="96">
        <v>3500</v>
      </c>
      <c r="O30" s="44"/>
      <c r="P30" s="96"/>
      <c r="Q30" s="96"/>
      <c r="R30" s="96"/>
      <c r="S30" s="96"/>
      <c r="T30" s="96"/>
      <c r="U30" s="96"/>
      <c r="V30" s="96"/>
      <c r="W30" s="96"/>
      <c r="X30" s="96"/>
      <c r="Y30" s="96"/>
    </row>
    <row r="31" s="20" customFormat="1" ht="20.25" customHeight="1" spans="1:25">
      <c r="A31" s="165" t="s">
        <v>70</v>
      </c>
      <c r="B31" s="165" t="s">
        <v>70</v>
      </c>
      <c r="C31" s="165" t="s">
        <v>241</v>
      </c>
      <c r="D31" s="165" t="s">
        <v>242</v>
      </c>
      <c r="E31" s="165" t="s">
        <v>102</v>
      </c>
      <c r="F31" s="165" t="s">
        <v>103</v>
      </c>
      <c r="G31" s="165" t="s">
        <v>251</v>
      </c>
      <c r="H31" s="165" t="s">
        <v>252</v>
      </c>
      <c r="I31" s="96">
        <v>6400</v>
      </c>
      <c r="J31" s="96">
        <v>6400</v>
      </c>
      <c r="K31" s="44"/>
      <c r="L31" s="44"/>
      <c r="M31" s="44"/>
      <c r="N31" s="96">
        <v>6400</v>
      </c>
      <c r="O31" s="44"/>
      <c r="P31" s="96"/>
      <c r="Q31" s="96"/>
      <c r="R31" s="96"/>
      <c r="S31" s="96"/>
      <c r="T31" s="96"/>
      <c r="U31" s="96"/>
      <c r="V31" s="96"/>
      <c r="W31" s="96"/>
      <c r="X31" s="96"/>
      <c r="Y31" s="96"/>
    </row>
    <row r="32" s="20" customFormat="1" ht="20.25" customHeight="1" spans="1:25">
      <c r="A32" s="165" t="s">
        <v>70</v>
      </c>
      <c r="B32" s="165" t="s">
        <v>70</v>
      </c>
      <c r="C32" s="165" t="s">
        <v>241</v>
      </c>
      <c r="D32" s="165" t="s">
        <v>242</v>
      </c>
      <c r="E32" s="165" t="s">
        <v>102</v>
      </c>
      <c r="F32" s="165" t="s">
        <v>103</v>
      </c>
      <c r="G32" s="165" t="s">
        <v>253</v>
      </c>
      <c r="H32" s="165" t="s">
        <v>254</v>
      </c>
      <c r="I32" s="96">
        <v>750</v>
      </c>
      <c r="J32" s="96">
        <v>750</v>
      </c>
      <c r="K32" s="44"/>
      <c r="L32" s="44"/>
      <c r="M32" s="44"/>
      <c r="N32" s="96">
        <v>750</v>
      </c>
      <c r="O32" s="44"/>
      <c r="P32" s="96"/>
      <c r="Q32" s="96"/>
      <c r="R32" s="96"/>
      <c r="S32" s="96"/>
      <c r="T32" s="96"/>
      <c r="U32" s="96"/>
      <c r="V32" s="96"/>
      <c r="W32" s="96"/>
      <c r="X32" s="96"/>
      <c r="Y32" s="96"/>
    </row>
    <row r="33" s="20" customFormat="1" ht="20.25" customHeight="1" spans="1:25">
      <c r="A33" s="165" t="s">
        <v>70</v>
      </c>
      <c r="B33" s="165" t="s">
        <v>70</v>
      </c>
      <c r="C33" s="165" t="s">
        <v>241</v>
      </c>
      <c r="D33" s="165" t="s">
        <v>242</v>
      </c>
      <c r="E33" s="165" t="s">
        <v>102</v>
      </c>
      <c r="F33" s="165" t="s">
        <v>103</v>
      </c>
      <c r="G33" s="165" t="s">
        <v>255</v>
      </c>
      <c r="H33" s="165" t="s">
        <v>256</v>
      </c>
      <c r="I33" s="96">
        <v>250</v>
      </c>
      <c r="J33" s="96">
        <v>250</v>
      </c>
      <c r="K33" s="44"/>
      <c r="L33" s="44"/>
      <c r="M33" s="44"/>
      <c r="N33" s="96">
        <v>250</v>
      </c>
      <c r="O33" s="44"/>
      <c r="P33" s="96"/>
      <c r="Q33" s="96"/>
      <c r="R33" s="96"/>
      <c r="S33" s="96"/>
      <c r="T33" s="96"/>
      <c r="U33" s="96"/>
      <c r="V33" s="96"/>
      <c r="W33" s="96"/>
      <c r="X33" s="96"/>
      <c r="Y33" s="96"/>
    </row>
    <row r="34" s="20" customFormat="1" ht="20.25" customHeight="1" spans="1:25">
      <c r="A34" s="165" t="s">
        <v>70</v>
      </c>
      <c r="B34" s="165" t="s">
        <v>70</v>
      </c>
      <c r="C34" s="165" t="s">
        <v>241</v>
      </c>
      <c r="D34" s="165" t="s">
        <v>242</v>
      </c>
      <c r="E34" s="165" t="s">
        <v>102</v>
      </c>
      <c r="F34" s="165" t="s">
        <v>103</v>
      </c>
      <c r="G34" s="165" t="s">
        <v>257</v>
      </c>
      <c r="H34" s="165" t="s">
        <v>258</v>
      </c>
      <c r="I34" s="96">
        <v>250</v>
      </c>
      <c r="J34" s="96">
        <v>250</v>
      </c>
      <c r="K34" s="44"/>
      <c r="L34" s="44"/>
      <c r="M34" s="44"/>
      <c r="N34" s="96">
        <v>250</v>
      </c>
      <c r="O34" s="44"/>
      <c r="P34" s="96"/>
      <c r="Q34" s="96"/>
      <c r="R34" s="96"/>
      <c r="S34" s="96"/>
      <c r="T34" s="96"/>
      <c r="U34" s="96"/>
      <c r="V34" s="96"/>
      <c r="W34" s="96"/>
      <c r="X34" s="96"/>
      <c r="Y34" s="96"/>
    </row>
    <row r="35" s="20" customFormat="1" ht="20.25" customHeight="1" spans="1:25">
      <c r="A35" s="165" t="s">
        <v>70</v>
      </c>
      <c r="B35" s="165" t="s">
        <v>70</v>
      </c>
      <c r="C35" s="165" t="s">
        <v>241</v>
      </c>
      <c r="D35" s="165" t="s">
        <v>242</v>
      </c>
      <c r="E35" s="165" t="s">
        <v>102</v>
      </c>
      <c r="F35" s="165" t="s">
        <v>103</v>
      </c>
      <c r="G35" s="165" t="s">
        <v>259</v>
      </c>
      <c r="H35" s="165" t="s">
        <v>260</v>
      </c>
      <c r="I35" s="96">
        <v>12000</v>
      </c>
      <c r="J35" s="96">
        <v>12000</v>
      </c>
      <c r="K35" s="44"/>
      <c r="L35" s="44"/>
      <c r="M35" s="44"/>
      <c r="N35" s="96">
        <v>12000</v>
      </c>
      <c r="O35" s="44"/>
      <c r="P35" s="96"/>
      <c r="Q35" s="96"/>
      <c r="R35" s="96"/>
      <c r="S35" s="96"/>
      <c r="T35" s="96"/>
      <c r="U35" s="96"/>
      <c r="V35" s="96"/>
      <c r="W35" s="96"/>
      <c r="X35" s="96"/>
      <c r="Y35" s="96"/>
    </row>
    <row r="36" s="20" customFormat="1" ht="20.25" customHeight="1" spans="1:25">
      <c r="A36" s="165" t="s">
        <v>70</v>
      </c>
      <c r="B36" s="165" t="s">
        <v>70</v>
      </c>
      <c r="C36" s="165" t="s">
        <v>261</v>
      </c>
      <c r="D36" s="165" t="s">
        <v>262</v>
      </c>
      <c r="E36" s="165" t="s">
        <v>102</v>
      </c>
      <c r="F36" s="165" t="s">
        <v>103</v>
      </c>
      <c r="G36" s="165" t="s">
        <v>232</v>
      </c>
      <c r="H36" s="165" t="s">
        <v>233</v>
      </c>
      <c r="I36" s="96">
        <v>4500</v>
      </c>
      <c r="J36" s="96">
        <v>4500</v>
      </c>
      <c r="K36" s="44"/>
      <c r="L36" s="44"/>
      <c r="M36" s="44"/>
      <c r="N36" s="96">
        <v>4500</v>
      </c>
      <c r="O36" s="44"/>
      <c r="P36" s="96"/>
      <c r="Q36" s="96"/>
      <c r="R36" s="96"/>
      <c r="S36" s="96"/>
      <c r="T36" s="96"/>
      <c r="U36" s="96"/>
      <c r="V36" s="96"/>
      <c r="W36" s="96"/>
      <c r="X36" s="96"/>
      <c r="Y36" s="96"/>
    </row>
    <row r="37" s="20" customFormat="1" ht="20.25" customHeight="1" spans="1:25">
      <c r="A37" s="165" t="s">
        <v>70</v>
      </c>
      <c r="B37" s="165" t="s">
        <v>70</v>
      </c>
      <c r="C37" s="165" t="s">
        <v>263</v>
      </c>
      <c r="D37" s="165" t="s">
        <v>264</v>
      </c>
      <c r="E37" s="165" t="s">
        <v>102</v>
      </c>
      <c r="F37" s="165" t="s">
        <v>103</v>
      </c>
      <c r="G37" s="165" t="s">
        <v>206</v>
      </c>
      <c r="H37" s="165" t="s">
        <v>207</v>
      </c>
      <c r="I37" s="96">
        <v>83160</v>
      </c>
      <c r="J37" s="96">
        <v>83160</v>
      </c>
      <c r="K37" s="44"/>
      <c r="L37" s="44"/>
      <c r="M37" s="44"/>
      <c r="N37" s="96">
        <v>83160</v>
      </c>
      <c r="O37" s="44"/>
      <c r="P37" s="96"/>
      <c r="Q37" s="96"/>
      <c r="R37" s="96"/>
      <c r="S37" s="96"/>
      <c r="T37" s="96"/>
      <c r="U37" s="96"/>
      <c r="V37" s="96"/>
      <c r="W37" s="96"/>
      <c r="X37" s="96"/>
      <c r="Y37" s="96"/>
    </row>
    <row r="38" s="20" customFormat="1" ht="20.25" customHeight="1" spans="1:25">
      <c r="A38" s="165" t="s">
        <v>70</v>
      </c>
      <c r="B38" s="165" t="s">
        <v>70</v>
      </c>
      <c r="C38" s="165" t="s">
        <v>265</v>
      </c>
      <c r="D38" s="165" t="s">
        <v>266</v>
      </c>
      <c r="E38" s="165" t="s">
        <v>112</v>
      </c>
      <c r="F38" s="165" t="s">
        <v>113</v>
      </c>
      <c r="G38" s="165" t="s">
        <v>267</v>
      </c>
      <c r="H38" s="165" t="s">
        <v>268</v>
      </c>
      <c r="I38" s="96">
        <v>72000</v>
      </c>
      <c r="J38" s="96">
        <v>72000</v>
      </c>
      <c r="K38" s="44"/>
      <c r="L38" s="44"/>
      <c r="M38" s="44"/>
      <c r="N38" s="96">
        <v>72000</v>
      </c>
      <c r="O38" s="44"/>
      <c r="P38" s="96"/>
      <c r="Q38" s="96"/>
      <c r="R38" s="96"/>
      <c r="S38" s="96"/>
      <c r="T38" s="96"/>
      <c r="U38" s="96"/>
      <c r="V38" s="96"/>
      <c r="W38" s="96"/>
      <c r="X38" s="96"/>
      <c r="Y38" s="96"/>
    </row>
    <row r="39" s="20" customFormat="1" ht="20.25" customHeight="1" spans="1:25">
      <c r="A39" s="165" t="s">
        <v>70</v>
      </c>
      <c r="B39" s="165" t="s">
        <v>70</v>
      </c>
      <c r="C39" s="165" t="s">
        <v>265</v>
      </c>
      <c r="D39" s="165" t="s">
        <v>266</v>
      </c>
      <c r="E39" s="165" t="s">
        <v>114</v>
      </c>
      <c r="F39" s="165" t="s">
        <v>115</v>
      </c>
      <c r="G39" s="165" t="s">
        <v>267</v>
      </c>
      <c r="H39" s="165" t="s">
        <v>268</v>
      </c>
      <c r="I39" s="96">
        <v>14400</v>
      </c>
      <c r="J39" s="96">
        <v>14400</v>
      </c>
      <c r="K39" s="44"/>
      <c r="L39" s="44"/>
      <c r="M39" s="44"/>
      <c r="N39" s="96">
        <v>14400</v>
      </c>
      <c r="O39" s="44"/>
      <c r="P39" s="96"/>
      <c r="Q39" s="96"/>
      <c r="R39" s="96"/>
      <c r="S39" s="96"/>
      <c r="T39" s="96"/>
      <c r="U39" s="96"/>
      <c r="V39" s="96"/>
      <c r="W39" s="96"/>
      <c r="X39" s="96"/>
      <c r="Y39" s="96"/>
    </row>
    <row r="40" s="20" customFormat="1" ht="17.25" customHeight="1" spans="1:25">
      <c r="A40" s="45" t="s">
        <v>172</v>
      </c>
      <c r="B40" s="53"/>
      <c r="C40" s="166"/>
      <c r="D40" s="166"/>
      <c r="E40" s="166"/>
      <c r="F40" s="166"/>
      <c r="G40" s="166"/>
      <c r="H40" s="167"/>
      <c r="I40" s="96">
        <v>1175889.11</v>
      </c>
      <c r="J40" s="96">
        <v>1175889.11</v>
      </c>
      <c r="K40" s="96"/>
      <c r="L40" s="96"/>
      <c r="M40" s="96"/>
      <c r="N40" s="96">
        <v>1175889.11</v>
      </c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40:H4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Y7:Y8"/>
  </mergeCells>
  <printOptions horizontalCentered="1"/>
  <pageMargins left="0.37" right="0.37" top="0.56" bottom="0.56" header="0.48" footer="0.48"/>
  <pageSetup paperSize="9" scale="4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2"/>
  <sheetViews>
    <sheetView showZeros="0" topLeftCell="C1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/>
  <cols>
    <col min="1" max="1" width="8.125" customWidth="1"/>
    <col min="2" max="2" width="16.375" customWidth="1"/>
    <col min="3" max="3" width="50.125" customWidth="1"/>
    <col min="4" max="4" width="18.625" customWidth="1"/>
    <col min="5" max="7" width="9.625" customWidth="1"/>
    <col min="8" max="8" width="14.125" customWidth="1"/>
    <col min="9" max="10" width="10.375" customWidth="1"/>
    <col min="11" max="12" width="11.125" customWidth="1"/>
    <col min="13" max="13" width="12.625" customWidth="1"/>
    <col min="14" max="14" width="9.625" customWidth="1"/>
    <col min="15" max="15" width="11.125" customWidth="1"/>
    <col min="16" max="17" width="12.625" customWidth="1"/>
    <col min="18" max="18" width="3.625" customWidth="1"/>
    <col min="19" max="20" width="6.625" customWidth="1"/>
    <col min="21" max="21" width="9.625" customWidth="1"/>
    <col min="22" max="22" width="12.625" customWidth="1"/>
    <col min="23" max="23" width="8.875" customWidth="1"/>
  </cols>
  <sheetData>
    <row r="1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ht="13.5" customHeight="1" spans="2:23">
      <c r="B2" s="156"/>
      <c r="E2" s="22"/>
      <c r="F2" s="22"/>
      <c r="G2" s="22"/>
      <c r="H2" s="22"/>
      <c r="U2" s="156"/>
      <c r="W2" s="161" t="s">
        <v>269</v>
      </c>
    </row>
    <row r="3" ht="46.5" customHeight="1" spans="1:23">
      <c r="A3" s="24" t="str">
        <f>"2025"&amp;"年部门项目支出预算表"</f>
        <v>2025年部门项目支出预算表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customFormat="1" ht="13.5" customHeight="1" spans="1:23">
      <c r="A4" s="25" t="str">
        <f>"单位名称："&amp;"昆明市东川区科学技术协会"</f>
        <v>单位名称：昆明市东川区科学技术协会</v>
      </c>
      <c r="B4" s="26"/>
      <c r="C4" s="26"/>
      <c r="D4" s="26"/>
      <c r="E4" s="26"/>
      <c r="F4" s="26"/>
      <c r="G4" s="26"/>
      <c r="H4" s="26"/>
      <c r="I4" s="27"/>
      <c r="J4" s="27"/>
      <c r="K4" s="27"/>
      <c r="L4" s="27"/>
      <c r="M4" s="27"/>
      <c r="N4" s="27"/>
      <c r="O4" s="27"/>
      <c r="P4" s="27"/>
      <c r="Q4" s="27"/>
      <c r="U4" s="162"/>
      <c r="W4" s="139" t="s">
        <v>1</v>
      </c>
    </row>
    <row r="5" customFormat="1" ht="21.75" customHeight="1" spans="1:23">
      <c r="A5" s="29" t="s">
        <v>270</v>
      </c>
      <c r="B5" s="30" t="s">
        <v>183</v>
      </c>
      <c r="C5" s="29" t="s">
        <v>184</v>
      </c>
      <c r="D5" s="29" t="s">
        <v>271</v>
      </c>
      <c r="E5" s="30" t="s">
        <v>185</v>
      </c>
      <c r="F5" s="30" t="s">
        <v>186</v>
      </c>
      <c r="G5" s="30" t="s">
        <v>272</v>
      </c>
      <c r="H5" s="30" t="s">
        <v>273</v>
      </c>
      <c r="I5" s="48" t="s">
        <v>55</v>
      </c>
      <c r="J5" s="31" t="s">
        <v>274</v>
      </c>
      <c r="K5" s="32"/>
      <c r="L5" s="32"/>
      <c r="M5" s="33"/>
      <c r="N5" s="31" t="s">
        <v>191</v>
      </c>
      <c r="O5" s="32"/>
      <c r="P5" s="33"/>
      <c r="Q5" s="30" t="s">
        <v>61</v>
      </c>
      <c r="R5" s="31" t="s">
        <v>62</v>
      </c>
      <c r="S5" s="32"/>
      <c r="T5" s="32"/>
      <c r="U5" s="32"/>
      <c r="V5" s="32"/>
      <c r="W5" s="33"/>
    </row>
    <row r="6" customFormat="1" ht="21.75" customHeight="1" spans="1:23">
      <c r="A6" s="34"/>
      <c r="B6" s="49"/>
      <c r="C6" s="34"/>
      <c r="D6" s="34"/>
      <c r="E6" s="35"/>
      <c r="F6" s="35"/>
      <c r="G6" s="35"/>
      <c r="H6" s="35"/>
      <c r="I6" s="49"/>
      <c r="J6" s="157" t="s">
        <v>58</v>
      </c>
      <c r="K6" s="158"/>
      <c r="L6" s="30" t="s">
        <v>59</v>
      </c>
      <c r="M6" s="30" t="s">
        <v>60</v>
      </c>
      <c r="N6" s="30" t="s">
        <v>58</v>
      </c>
      <c r="O6" s="30" t="s">
        <v>59</v>
      </c>
      <c r="P6" s="30" t="s">
        <v>60</v>
      </c>
      <c r="Q6" s="35"/>
      <c r="R6" s="30" t="s">
        <v>57</v>
      </c>
      <c r="S6" s="30" t="s">
        <v>64</v>
      </c>
      <c r="T6" s="30" t="s">
        <v>197</v>
      </c>
      <c r="U6" s="30" t="s">
        <v>66</v>
      </c>
      <c r="V6" s="30" t="s">
        <v>67</v>
      </c>
      <c r="W6" s="30" t="s">
        <v>68</v>
      </c>
    </row>
    <row r="7" customFormat="1" ht="21" customHeight="1" spans="1:23">
      <c r="A7" s="49"/>
      <c r="B7" s="49"/>
      <c r="C7" s="49"/>
      <c r="D7" s="49"/>
      <c r="E7" s="49"/>
      <c r="F7" s="49"/>
      <c r="G7" s="49"/>
      <c r="H7" s="49"/>
      <c r="I7" s="49"/>
      <c r="J7" s="159" t="s">
        <v>57</v>
      </c>
      <c r="K7" s="160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customFormat="1" ht="39.75" customHeight="1" spans="1:23">
      <c r="A8" s="37"/>
      <c r="B8" s="39"/>
      <c r="C8" s="37"/>
      <c r="D8" s="37"/>
      <c r="E8" s="38"/>
      <c r="F8" s="38"/>
      <c r="G8" s="38"/>
      <c r="H8" s="38"/>
      <c r="I8" s="39"/>
      <c r="J8" s="86" t="s">
        <v>57</v>
      </c>
      <c r="K8" s="86" t="s">
        <v>275</v>
      </c>
      <c r="L8" s="38"/>
      <c r="M8" s="38"/>
      <c r="N8" s="38"/>
      <c r="O8" s="38"/>
      <c r="P8" s="38"/>
      <c r="Q8" s="38"/>
      <c r="R8" s="38"/>
      <c r="S8" s="38"/>
      <c r="T8" s="38"/>
      <c r="U8" s="39"/>
      <c r="V8" s="38"/>
      <c r="W8" s="38"/>
    </row>
    <row r="9" s="20" customFormat="1" ht="15" customHeight="1" spans="1:23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40">
        <v>21</v>
      </c>
      <c r="V9" s="55">
        <v>22</v>
      </c>
      <c r="W9" s="40">
        <v>23</v>
      </c>
    </row>
    <row r="10" s="20" customFormat="1" ht="21.75" customHeight="1" spans="1:23">
      <c r="A10" s="87" t="s">
        <v>276</v>
      </c>
      <c r="B10" s="87" t="s">
        <v>277</v>
      </c>
      <c r="C10" s="87" t="s">
        <v>278</v>
      </c>
      <c r="D10" s="87" t="s">
        <v>70</v>
      </c>
      <c r="E10" s="87" t="s">
        <v>106</v>
      </c>
      <c r="F10" s="87" t="s">
        <v>107</v>
      </c>
      <c r="G10" s="87" t="s">
        <v>239</v>
      </c>
      <c r="H10" s="87" t="s">
        <v>240</v>
      </c>
      <c r="I10" s="96">
        <v>58120.21</v>
      </c>
      <c r="J10" s="96">
        <v>58120.21</v>
      </c>
      <c r="K10" s="96">
        <v>58120.21</v>
      </c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</row>
    <row r="11" s="20" customFormat="1" ht="21.75" customHeight="1" spans="1:23">
      <c r="A11" s="87" t="s">
        <v>276</v>
      </c>
      <c r="B11" s="87" t="s">
        <v>279</v>
      </c>
      <c r="C11" s="87" t="s">
        <v>280</v>
      </c>
      <c r="D11" s="87" t="s">
        <v>70</v>
      </c>
      <c r="E11" s="87" t="s">
        <v>104</v>
      </c>
      <c r="F11" s="87" t="s">
        <v>105</v>
      </c>
      <c r="G11" s="87" t="s">
        <v>239</v>
      </c>
      <c r="H11" s="87" t="s">
        <v>240</v>
      </c>
      <c r="I11" s="96">
        <v>77384.6</v>
      </c>
      <c r="J11" s="96">
        <v>77384.6</v>
      </c>
      <c r="K11" s="96">
        <v>77384.6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</row>
    <row r="12" s="20" customFormat="1" ht="21.75" customHeight="1" spans="1:23">
      <c r="A12" s="87" t="s">
        <v>276</v>
      </c>
      <c r="B12" s="87" t="s">
        <v>281</v>
      </c>
      <c r="C12" s="87" t="s">
        <v>282</v>
      </c>
      <c r="D12" s="87" t="s">
        <v>70</v>
      </c>
      <c r="E12" s="87" t="s">
        <v>104</v>
      </c>
      <c r="F12" s="87" t="s">
        <v>105</v>
      </c>
      <c r="G12" s="87" t="s">
        <v>239</v>
      </c>
      <c r="H12" s="87" t="s">
        <v>240</v>
      </c>
      <c r="I12" s="96">
        <v>20000</v>
      </c>
      <c r="J12" s="96">
        <v>20000</v>
      </c>
      <c r="K12" s="96">
        <v>20000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</row>
    <row r="13" s="20" customFormat="1" ht="21.75" customHeight="1" spans="1:23">
      <c r="A13" s="87" t="s">
        <v>276</v>
      </c>
      <c r="B13" s="87" t="s">
        <v>283</v>
      </c>
      <c r="C13" s="87" t="s">
        <v>284</v>
      </c>
      <c r="D13" s="87" t="s">
        <v>70</v>
      </c>
      <c r="E13" s="87" t="s">
        <v>104</v>
      </c>
      <c r="F13" s="87" t="s">
        <v>105</v>
      </c>
      <c r="G13" s="87" t="s">
        <v>239</v>
      </c>
      <c r="H13" s="87" t="s">
        <v>240</v>
      </c>
      <c r="I13" s="96">
        <v>30000</v>
      </c>
      <c r="J13" s="96">
        <v>30000</v>
      </c>
      <c r="K13" s="96">
        <v>30000</v>
      </c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</row>
    <row r="14" s="20" customFormat="1" ht="21.75" customHeight="1" spans="1:23">
      <c r="A14" s="87" t="s">
        <v>276</v>
      </c>
      <c r="B14" s="87" t="s">
        <v>285</v>
      </c>
      <c r="C14" s="87" t="s">
        <v>286</v>
      </c>
      <c r="D14" s="87" t="s">
        <v>70</v>
      </c>
      <c r="E14" s="87" t="s">
        <v>106</v>
      </c>
      <c r="F14" s="87" t="s">
        <v>107</v>
      </c>
      <c r="G14" s="87" t="s">
        <v>239</v>
      </c>
      <c r="H14" s="87" t="s">
        <v>240</v>
      </c>
      <c r="I14" s="96">
        <v>100000</v>
      </c>
      <c r="J14" s="96">
        <v>100000</v>
      </c>
      <c r="K14" s="96">
        <v>100000</v>
      </c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</row>
    <row r="15" s="20" customFormat="1" ht="21.75" customHeight="1" spans="1:23">
      <c r="A15" s="87" t="s">
        <v>287</v>
      </c>
      <c r="B15" s="87" t="s">
        <v>288</v>
      </c>
      <c r="C15" s="87" t="s">
        <v>289</v>
      </c>
      <c r="D15" s="87" t="s">
        <v>70</v>
      </c>
      <c r="E15" s="87" t="s">
        <v>106</v>
      </c>
      <c r="F15" s="87" t="s">
        <v>107</v>
      </c>
      <c r="G15" s="87" t="s">
        <v>239</v>
      </c>
      <c r="H15" s="87" t="s">
        <v>240</v>
      </c>
      <c r="I15" s="96">
        <v>100000</v>
      </c>
      <c r="J15" s="96">
        <v>100000</v>
      </c>
      <c r="K15" s="96">
        <v>100000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</row>
    <row r="16" s="20" customFormat="1" ht="21.75" customHeight="1" spans="1:23">
      <c r="A16" s="87" t="s">
        <v>290</v>
      </c>
      <c r="B16" s="87" t="s">
        <v>291</v>
      </c>
      <c r="C16" s="87" t="s">
        <v>292</v>
      </c>
      <c r="D16" s="87" t="s">
        <v>70</v>
      </c>
      <c r="E16" s="87" t="s">
        <v>106</v>
      </c>
      <c r="F16" s="87" t="s">
        <v>107</v>
      </c>
      <c r="G16" s="87" t="s">
        <v>239</v>
      </c>
      <c r="H16" s="87" t="s">
        <v>240</v>
      </c>
      <c r="I16" s="96">
        <v>298493.12</v>
      </c>
      <c r="J16" s="96">
        <v>298493.12</v>
      </c>
      <c r="K16" s="96">
        <v>298493.12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</row>
    <row r="17" s="20" customFormat="1" ht="21.75" customHeight="1" spans="1:23">
      <c r="A17" s="87" t="s">
        <v>290</v>
      </c>
      <c r="B17" s="87" t="s">
        <v>293</v>
      </c>
      <c r="C17" s="87" t="s">
        <v>294</v>
      </c>
      <c r="D17" s="87" t="s">
        <v>70</v>
      </c>
      <c r="E17" s="87" t="s">
        <v>104</v>
      </c>
      <c r="F17" s="87" t="s">
        <v>105</v>
      </c>
      <c r="G17" s="87" t="s">
        <v>239</v>
      </c>
      <c r="H17" s="87" t="s">
        <v>240</v>
      </c>
      <c r="I17" s="96">
        <v>149000</v>
      </c>
      <c r="J17" s="96">
        <v>149000</v>
      </c>
      <c r="K17" s="96">
        <v>149000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</row>
    <row r="18" s="20" customFormat="1" ht="21.75" customHeight="1" spans="1:23">
      <c r="A18" s="87" t="s">
        <v>290</v>
      </c>
      <c r="B18" s="87" t="s">
        <v>295</v>
      </c>
      <c r="C18" s="87" t="s">
        <v>296</v>
      </c>
      <c r="D18" s="87" t="s">
        <v>70</v>
      </c>
      <c r="E18" s="87" t="s">
        <v>106</v>
      </c>
      <c r="F18" s="87" t="s">
        <v>107</v>
      </c>
      <c r="G18" s="87" t="s">
        <v>239</v>
      </c>
      <c r="H18" s="87" t="s">
        <v>240</v>
      </c>
      <c r="I18" s="96">
        <v>61069.22</v>
      </c>
      <c r="J18" s="96">
        <v>61069.22</v>
      </c>
      <c r="K18" s="96">
        <v>61069.22</v>
      </c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</row>
    <row r="19" s="20" customFormat="1" ht="21.75" customHeight="1" spans="1:23">
      <c r="A19" s="87" t="s">
        <v>290</v>
      </c>
      <c r="B19" s="87" t="s">
        <v>297</v>
      </c>
      <c r="C19" s="87" t="s">
        <v>298</v>
      </c>
      <c r="D19" s="87" t="s">
        <v>70</v>
      </c>
      <c r="E19" s="87" t="s">
        <v>104</v>
      </c>
      <c r="F19" s="87" t="s">
        <v>105</v>
      </c>
      <c r="G19" s="87" t="s">
        <v>239</v>
      </c>
      <c r="H19" s="87" t="s">
        <v>240</v>
      </c>
      <c r="I19" s="96">
        <v>130000</v>
      </c>
      <c r="J19" s="96">
        <v>130000</v>
      </c>
      <c r="K19" s="96">
        <v>130000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</row>
    <row r="20" s="20" customFormat="1" ht="21.75" customHeight="1" spans="1:23">
      <c r="A20" s="87" t="s">
        <v>290</v>
      </c>
      <c r="B20" s="87" t="s">
        <v>299</v>
      </c>
      <c r="C20" s="87" t="s">
        <v>300</v>
      </c>
      <c r="D20" s="87" t="s">
        <v>70</v>
      </c>
      <c r="E20" s="87" t="s">
        <v>104</v>
      </c>
      <c r="F20" s="87" t="s">
        <v>105</v>
      </c>
      <c r="G20" s="87" t="s">
        <v>239</v>
      </c>
      <c r="H20" s="87" t="s">
        <v>240</v>
      </c>
      <c r="I20" s="96">
        <v>50000</v>
      </c>
      <c r="J20" s="96">
        <v>50000</v>
      </c>
      <c r="K20" s="96">
        <v>50000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</row>
    <row r="21" s="20" customFormat="1" ht="21.75" customHeight="1" spans="1:23">
      <c r="A21" s="87" t="s">
        <v>290</v>
      </c>
      <c r="B21" s="87" t="s">
        <v>301</v>
      </c>
      <c r="C21" s="87" t="s">
        <v>302</v>
      </c>
      <c r="D21" s="87" t="s">
        <v>70</v>
      </c>
      <c r="E21" s="87" t="s">
        <v>104</v>
      </c>
      <c r="F21" s="87" t="s">
        <v>105</v>
      </c>
      <c r="G21" s="87" t="s">
        <v>239</v>
      </c>
      <c r="H21" s="87" t="s">
        <v>240</v>
      </c>
      <c r="I21" s="96">
        <v>20000</v>
      </c>
      <c r="J21" s="96">
        <v>20000</v>
      </c>
      <c r="K21" s="96">
        <v>20000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</row>
    <row r="22" s="20" customFormat="1" ht="18.75" customHeight="1" spans="1:23">
      <c r="A22" s="45" t="s">
        <v>172</v>
      </c>
      <c r="B22" s="53"/>
      <c r="C22" s="53"/>
      <c r="D22" s="53"/>
      <c r="E22" s="53"/>
      <c r="F22" s="53"/>
      <c r="G22" s="53"/>
      <c r="H22" s="54"/>
      <c r="I22" s="96">
        <v>1094067.15</v>
      </c>
      <c r="J22" s="96">
        <v>1094067.15</v>
      </c>
      <c r="K22" s="96">
        <v>1094067.15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</row>
  </sheetData>
  <mergeCells count="28">
    <mergeCell ref="A3:W3"/>
    <mergeCell ref="A4:H4"/>
    <mergeCell ref="J5:M5"/>
    <mergeCell ref="N5:P5"/>
    <mergeCell ref="R5:W5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8"/>
  <sheetViews>
    <sheetView showZeros="0" workbookViewId="0">
      <pane ySplit="1" topLeftCell="A2" activePane="bottomLeft" state="frozen"/>
      <selection/>
      <selection pane="bottomLeft" activeCell="J2" sqref="J2"/>
    </sheetView>
  </sheetViews>
  <sheetFormatPr defaultColWidth="9.14166666666667" defaultRowHeight="12" customHeight="1"/>
  <cols>
    <col min="1" max="1" width="34.2833333333333" customWidth="1"/>
    <col min="2" max="2" width="58.375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1"/>
      <c r="B1" s="21"/>
      <c r="C1" s="21"/>
      <c r="D1" s="21"/>
      <c r="E1" s="21"/>
      <c r="F1" s="21"/>
      <c r="G1" s="21"/>
      <c r="H1" s="21"/>
      <c r="I1" s="21"/>
      <c r="J1" s="21"/>
    </row>
    <row r="2" ht="18" customHeight="1" spans="10:10">
      <c r="J2" s="23" t="s">
        <v>303</v>
      </c>
    </row>
    <row r="3" s="84" customFormat="1" ht="39.75" customHeight="1" spans="1:10">
      <c r="A3" s="24" t="str">
        <f>"2025"&amp;"年部门项目支出绩效目标表"</f>
        <v>2025年部门项目支出绩效目标表</v>
      </c>
      <c r="B3" s="24"/>
      <c r="C3" s="24"/>
      <c r="D3" s="24"/>
      <c r="E3" s="24"/>
      <c r="F3" s="85"/>
      <c r="G3" s="24"/>
      <c r="H3" s="85"/>
      <c r="I3" s="85"/>
      <c r="J3" s="24"/>
    </row>
    <row r="4" customFormat="1" ht="17.25" customHeight="1" spans="1:1">
      <c r="A4" s="25" t="str">
        <f>"单位名称："&amp;"昆明市东川区科学技术协会"</f>
        <v>单位名称：昆明市东川区科学技术协会</v>
      </c>
    </row>
    <row r="5" customFormat="1" ht="44.25" customHeight="1" spans="1:10">
      <c r="A5" s="86" t="s">
        <v>184</v>
      </c>
      <c r="B5" s="86" t="s">
        <v>304</v>
      </c>
      <c r="C5" s="86" t="s">
        <v>305</v>
      </c>
      <c r="D5" s="86" t="s">
        <v>306</v>
      </c>
      <c r="E5" s="86" t="s">
        <v>307</v>
      </c>
      <c r="F5" s="71" t="s">
        <v>308</v>
      </c>
      <c r="G5" s="86" t="s">
        <v>309</v>
      </c>
      <c r="H5" s="71" t="s">
        <v>310</v>
      </c>
      <c r="I5" s="71" t="s">
        <v>311</v>
      </c>
      <c r="J5" s="86" t="s">
        <v>312</v>
      </c>
    </row>
    <row r="6" ht="18.75" customHeight="1" spans="1:10">
      <c r="A6" s="152">
        <v>1</v>
      </c>
      <c r="B6" s="152">
        <v>2</v>
      </c>
      <c r="C6" s="152">
        <v>3</v>
      </c>
      <c r="D6" s="152">
        <v>4</v>
      </c>
      <c r="E6" s="152">
        <v>5</v>
      </c>
      <c r="F6" s="153">
        <v>6</v>
      </c>
      <c r="G6" s="152">
        <v>7</v>
      </c>
      <c r="H6" s="153">
        <v>8</v>
      </c>
      <c r="I6" s="153">
        <v>9</v>
      </c>
      <c r="J6" s="152">
        <v>10</v>
      </c>
    </row>
    <row r="7" ht="42" customHeight="1" spans="1:10">
      <c r="A7" s="50" t="s">
        <v>70</v>
      </c>
      <c r="B7" s="87"/>
      <c r="C7" s="87"/>
      <c r="D7" s="87"/>
      <c r="E7" s="76"/>
      <c r="F7" s="88"/>
      <c r="G7" s="76"/>
      <c r="H7" s="88"/>
      <c r="I7" s="88"/>
      <c r="J7" s="76"/>
    </row>
    <row r="8" ht="42" customHeight="1" spans="1:10">
      <c r="A8" s="154" t="s">
        <v>70</v>
      </c>
      <c r="B8" s="41"/>
      <c r="C8" s="41"/>
      <c r="D8" s="41"/>
      <c r="E8" s="50"/>
      <c r="F8" s="41"/>
      <c r="G8" s="50"/>
      <c r="H8" s="41"/>
      <c r="I8" s="41"/>
      <c r="J8" s="50"/>
    </row>
    <row r="9" ht="72" customHeight="1" spans="1:10">
      <c r="A9" s="155" t="s">
        <v>298</v>
      </c>
      <c r="B9" s="41" t="s">
        <v>313</v>
      </c>
      <c r="C9" s="41" t="s">
        <v>314</v>
      </c>
      <c r="D9" s="41" t="s">
        <v>315</v>
      </c>
      <c r="E9" s="50" t="s">
        <v>316</v>
      </c>
      <c r="F9" s="41" t="s">
        <v>317</v>
      </c>
      <c r="G9" s="50" t="s">
        <v>83</v>
      </c>
      <c r="H9" s="41" t="s">
        <v>318</v>
      </c>
      <c r="I9" s="41" t="s">
        <v>319</v>
      </c>
      <c r="J9" s="50" t="s">
        <v>320</v>
      </c>
    </row>
    <row r="10" ht="72" customHeight="1" spans="1:10">
      <c r="A10" s="155" t="s">
        <v>298</v>
      </c>
      <c r="B10" s="41" t="s">
        <v>313</v>
      </c>
      <c r="C10" s="41" t="s">
        <v>314</v>
      </c>
      <c r="D10" s="41" t="s">
        <v>315</v>
      </c>
      <c r="E10" s="50" t="s">
        <v>321</v>
      </c>
      <c r="F10" s="41" t="s">
        <v>317</v>
      </c>
      <c r="G10" s="50" t="s">
        <v>83</v>
      </c>
      <c r="H10" s="41" t="s">
        <v>318</v>
      </c>
      <c r="I10" s="41" t="s">
        <v>319</v>
      </c>
      <c r="J10" s="50" t="s">
        <v>320</v>
      </c>
    </row>
    <row r="11" ht="72" customHeight="1" spans="1:10">
      <c r="A11" s="155" t="s">
        <v>298</v>
      </c>
      <c r="B11" s="41" t="s">
        <v>313</v>
      </c>
      <c r="C11" s="41" t="s">
        <v>314</v>
      </c>
      <c r="D11" s="41" t="s">
        <v>322</v>
      </c>
      <c r="E11" s="50" t="s">
        <v>323</v>
      </c>
      <c r="F11" s="41" t="s">
        <v>317</v>
      </c>
      <c r="G11" s="50" t="s">
        <v>324</v>
      </c>
      <c r="H11" s="41" t="s">
        <v>325</v>
      </c>
      <c r="I11" s="41" t="s">
        <v>326</v>
      </c>
      <c r="J11" s="50" t="s">
        <v>320</v>
      </c>
    </row>
    <row r="12" ht="72" customHeight="1" spans="1:10">
      <c r="A12" s="155" t="s">
        <v>298</v>
      </c>
      <c r="B12" s="41" t="s">
        <v>313</v>
      </c>
      <c r="C12" s="41" t="s">
        <v>327</v>
      </c>
      <c r="D12" s="41" t="s">
        <v>328</v>
      </c>
      <c r="E12" s="50" t="s">
        <v>329</v>
      </c>
      <c r="F12" s="41" t="s">
        <v>317</v>
      </c>
      <c r="G12" s="50" t="s">
        <v>330</v>
      </c>
      <c r="H12" s="41" t="s">
        <v>325</v>
      </c>
      <c r="I12" s="41" t="s">
        <v>326</v>
      </c>
      <c r="J12" s="50" t="s">
        <v>320</v>
      </c>
    </row>
    <row r="13" ht="72" customHeight="1" spans="1:10">
      <c r="A13" s="155" t="s">
        <v>298</v>
      </c>
      <c r="B13" s="41" t="s">
        <v>313</v>
      </c>
      <c r="C13" s="41" t="s">
        <v>331</v>
      </c>
      <c r="D13" s="41" t="s">
        <v>332</v>
      </c>
      <c r="E13" s="50" t="s">
        <v>333</v>
      </c>
      <c r="F13" s="41" t="s">
        <v>317</v>
      </c>
      <c r="G13" s="50" t="s">
        <v>330</v>
      </c>
      <c r="H13" s="41" t="s">
        <v>325</v>
      </c>
      <c r="I13" s="41" t="s">
        <v>326</v>
      </c>
      <c r="J13" s="50" t="s">
        <v>320</v>
      </c>
    </row>
    <row r="14" ht="42" customHeight="1" spans="1:10">
      <c r="A14" s="155" t="s">
        <v>278</v>
      </c>
      <c r="B14" s="41" t="s">
        <v>334</v>
      </c>
      <c r="C14" s="41" t="s">
        <v>314</v>
      </c>
      <c r="D14" s="41" t="s">
        <v>315</v>
      </c>
      <c r="E14" s="50" t="s">
        <v>335</v>
      </c>
      <c r="F14" s="41" t="s">
        <v>317</v>
      </c>
      <c r="G14" s="50" t="s">
        <v>336</v>
      </c>
      <c r="H14" s="41" t="s">
        <v>337</v>
      </c>
      <c r="I14" s="41" t="s">
        <v>319</v>
      </c>
      <c r="J14" s="50" t="s">
        <v>338</v>
      </c>
    </row>
    <row r="15" ht="42" customHeight="1" spans="1:10">
      <c r="A15" s="155" t="s">
        <v>278</v>
      </c>
      <c r="B15" s="41" t="s">
        <v>334</v>
      </c>
      <c r="C15" s="41" t="s">
        <v>314</v>
      </c>
      <c r="D15" s="41" t="s">
        <v>315</v>
      </c>
      <c r="E15" s="50" t="s">
        <v>339</v>
      </c>
      <c r="F15" s="41" t="s">
        <v>317</v>
      </c>
      <c r="G15" s="50" t="s">
        <v>340</v>
      </c>
      <c r="H15" s="41" t="s">
        <v>341</v>
      </c>
      <c r="I15" s="41" t="s">
        <v>319</v>
      </c>
      <c r="J15" s="50" t="s">
        <v>342</v>
      </c>
    </row>
    <row r="16" ht="42" customHeight="1" spans="1:10">
      <c r="A16" s="155" t="s">
        <v>278</v>
      </c>
      <c r="B16" s="41" t="s">
        <v>334</v>
      </c>
      <c r="C16" s="41" t="s">
        <v>314</v>
      </c>
      <c r="D16" s="41" t="s">
        <v>315</v>
      </c>
      <c r="E16" s="50" t="s">
        <v>343</v>
      </c>
      <c r="F16" s="41" t="s">
        <v>317</v>
      </c>
      <c r="G16" s="50" t="s">
        <v>84</v>
      </c>
      <c r="H16" s="41" t="s">
        <v>344</v>
      </c>
      <c r="I16" s="41" t="s">
        <v>319</v>
      </c>
      <c r="J16" s="50" t="s">
        <v>338</v>
      </c>
    </row>
    <row r="17" ht="42" customHeight="1" spans="1:10">
      <c r="A17" s="155" t="s">
        <v>278</v>
      </c>
      <c r="B17" s="41" t="s">
        <v>334</v>
      </c>
      <c r="C17" s="41" t="s">
        <v>314</v>
      </c>
      <c r="D17" s="41" t="s">
        <v>315</v>
      </c>
      <c r="E17" s="50" t="s">
        <v>345</v>
      </c>
      <c r="F17" s="41" t="s">
        <v>317</v>
      </c>
      <c r="G17" s="50" t="s">
        <v>86</v>
      </c>
      <c r="H17" s="41" t="s">
        <v>346</v>
      </c>
      <c r="I17" s="41" t="s">
        <v>319</v>
      </c>
      <c r="J17" s="50" t="s">
        <v>342</v>
      </c>
    </row>
    <row r="18" ht="42" customHeight="1" spans="1:10">
      <c r="A18" s="155" t="s">
        <v>278</v>
      </c>
      <c r="B18" s="41" t="s">
        <v>334</v>
      </c>
      <c r="C18" s="41" t="s">
        <v>327</v>
      </c>
      <c r="D18" s="41" t="s">
        <v>347</v>
      </c>
      <c r="E18" s="50" t="s">
        <v>348</v>
      </c>
      <c r="F18" s="41" t="s">
        <v>349</v>
      </c>
      <c r="G18" s="50" t="s">
        <v>92</v>
      </c>
      <c r="H18" s="41" t="s">
        <v>325</v>
      </c>
      <c r="I18" s="41" t="s">
        <v>319</v>
      </c>
      <c r="J18" s="50" t="s">
        <v>338</v>
      </c>
    </row>
    <row r="19" ht="42" customHeight="1" spans="1:10">
      <c r="A19" s="155" t="s">
        <v>278</v>
      </c>
      <c r="B19" s="41" t="s">
        <v>334</v>
      </c>
      <c r="C19" s="41" t="s">
        <v>331</v>
      </c>
      <c r="D19" s="41" t="s">
        <v>332</v>
      </c>
      <c r="E19" s="50" t="s">
        <v>350</v>
      </c>
      <c r="F19" s="41" t="s">
        <v>349</v>
      </c>
      <c r="G19" s="50" t="s">
        <v>351</v>
      </c>
      <c r="H19" s="41" t="s">
        <v>325</v>
      </c>
      <c r="I19" s="41" t="s">
        <v>319</v>
      </c>
      <c r="J19" s="50" t="s">
        <v>338</v>
      </c>
    </row>
    <row r="20" ht="42" customHeight="1" spans="1:10">
      <c r="A20" s="155" t="s">
        <v>286</v>
      </c>
      <c r="B20" s="41" t="s">
        <v>352</v>
      </c>
      <c r="C20" s="41" t="s">
        <v>314</v>
      </c>
      <c r="D20" s="41" t="s">
        <v>315</v>
      </c>
      <c r="E20" s="50" t="s">
        <v>353</v>
      </c>
      <c r="F20" s="41" t="s">
        <v>317</v>
      </c>
      <c r="G20" s="50" t="s">
        <v>336</v>
      </c>
      <c r="H20" s="41" t="s">
        <v>337</v>
      </c>
      <c r="I20" s="41" t="s">
        <v>319</v>
      </c>
      <c r="J20" s="50" t="s">
        <v>354</v>
      </c>
    </row>
    <row r="21" ht="42" customHeight="1" spans="1:10">
      <c r="A21" s="155" t="s">
        <v>286</v>
      </c>
      <c r="B21" s="41" t="s">
        <v>352</v>
      </c>
      <c r="C21" s="41" t="s">
        <v>314</v>
      </c>
      <c r="D21" s="41" t="s">
        <v>315</v>
      </c>
      <c r="E21" s="50" t="s">
        <v>355</v>
      </c>
      <c r="F21" s="41" t="s">
        <v>317</v>
      </c>
      <c r="G21" s="50" t="s">
        <v>340</v>
      </c>
      <c r="H21" s="41" t="s">
        <v>341</v>
      </c>
      <c r="I21" s="41" t="s">
        <v>319</v>
      </c>
      <c r="J21" s="50" t="s">
        <v>354</v>
      </c>
    </row>
    <row r="22" ht="42" customHeight="1" spans="1:10">
      <c r="A22" s="155" t="s">
        <v>286</v>
      </c>
      <c r="B22" s="41" t="s">
        <v>352</v>
      </c>
      <c r="C22" s="41" t="s">
        <v>314</v>
      </c>
      <c r="D22" s="41" t="s">
        <v>315</v>
      </c>
      <c r="E22" s="50" t="s">
        <v>356</v>
      </c>
      <c r="F22" s="41" t="s">
        <v>317</v>
      </c>
      <c r="G22" s="50" t="s">
        <v>83</v>
      </c>
      <c r="H22" s="41" t="s">
        <v>344</v>
      </c>
      <c r="I22" s="41" t="s">
        <v>319</v>
      </c>
      <c r="J22" s="50" t="s">
        <v>354</v>
      </c>
    </row>
    <row r="23" ht="42" customHeight="1" spans="1:10">
      <c r="A23" s="155" t="s">
        <v>286</v>
      </c>
      <c r="B23" s="41" t="s">
        <v>352</v>
      </c>
      <c r="C23" s="41" t="s">
        <v>314</v>
      </c>
      <c r="D23" s="41" t="s">
        <v>315</v>
      </c>
      <c r="E23" s="50" t="s">
        <v>357</v>
      </c>
      <c r="F23" s="41" t="s">
        <v>317</v>
      </c>
      <c r="G23" s="50" t="s">
        <v>86</v>
      </c>
      <c r="H23" s="41" t="s">
        <v>346</v>
      </c>
      <c r="I23" s="41" t="s">
        <v>319</v>
      </c>
      <c r="J23" s="50" t="s">
        <v>354</v>
      </c>
    </row>
    <row r="24" ht="42" customHeight="1" spans="1:10">
      <c r="A24" s="155" t="s">
        <v>286</v>
      </c>
      <c r="B24" s="41" t="s">
        <v>352</v>
      </c>
      <c r="C24" s="41" t="s">
        <v>327</v>
      </c>
      <c r="D24" s="41" t="s">
        <v>328</v>
      </c>
      <c r="E24" s="50" t="s">
        <v>348</v>
      </c>
      <c r="F24" s="41" t="s">
        <v>317</v>
      </c>
      <c r="G24" s="50" t="s">
        <v>92</v>
      </c>
      <c r="H24" s="41" t="s">
        <v>325</v>
      </c>
      <c r="I24" s="41" t="s">
        <v>326</v>
      </c>
      <c r="J24" s="50" t="s">
        <v>354</v>
      </c>
    </row>
    <row r="25" ht="42" customHeight="1" spans="1:10">
      <c r="A25" s="155" t="s">
        <v>286</v>
      </c>
      <c r="B25" s="41" t="s">
        <v>352</v>
      </c>
      <c r="C25" s="41" t="s">
        <v>331</v>
      </c>
      <c r="D25" s="41" t="s">
        <v>332</v>
      </c>
      <c r="E25" s="50" t="s">
        <v>350</v>
      </c>
      <c r="F25" s="41" t="s">
        <v>317</v>
      </c>
      <c r="G25" s="50" t="s">
        <v>351</v>
      </c>
      <c r="H25" s="41" t="s">
        <v>325</v>
      </c>
      <c r="I25" s="41" t="s">
        <v>326</v>
      </c>
      <c r="J25" s="50" t="s">
        <v>354</v>
      </c>
    </row>
    <row r="26" ht="42" customHeight="1" spans="1:10">
      <c r="A26" s="155" t="s">
        <v>294</v>
      </c>
      <c r="B26" s="41" t="s">
        <v>358</v>
      </c>
      <c r="C26" s="41" t="s">
        <v>314</v>
      </c>
      <c r="D26" s="41" t="s">
        <v>315</v>
      </c>
      <c r="E26" s="50" t="s">
        <v>359</v>
      </c>
      <c r="F26" s="41" t="s">
        <v>317</v>
      </c>
      <c r="G26" s="50" t="s">
        <v>83</v>
      </c>
      <c r="H26" s="41" t="s">
        <v>318</v>
      </c>
      <c r="I26" s="41" t="s">
        <v>319</v>
      </c>
      <c r="J26" s="50" t="s">
        <v>360</v>
      </c>
    </row>
    <row r="27" ht="42" customHeight="1" spans="1:10">
      <c r="A27" s="155" t="s">
        <v>294</v>
      </c>
      <c r="B27" s="41" t="s">
        <v>358</v>
      </c>
      <c r="C27" s="41" t="s">
        <v>314</v>
      </c>
      <c r="D27" s="41" t="s">
        <v>315</v>
      </c>
      <c r="E27" s="50" t="s">
        <v>321</v>
      </c>
      <c r="F27" s="41" t="s">
        <v>317</v>
      </c>
      <c r="G27" s="50" t="s">
        <v>83</v>
      </c>
      <c r="H27" s="41" t="s">
        <v>361</v>
      </c>
      <c r="I27" s="41" t="s">
        <v>319</v>
      </c>
      <c r="J27" s="50" t="s">
        <v>360</v>
      </c>
    </row>
    <row r="28" ht="42" customHeight="1" spans="1:10">
      <c r="A28" s="155" t="s">
        <v>294</v>
      </c>
      <c r="B28" s="41" t="s">
        <v>358</v>
      </c>
      <c r="C28" s="41" t="s">
        <v>314</v>
      </c>
      <c r="D28" s="41" t="s">
        <v>322</v>
      </c>
      <c r="E28" s="50" t="s">
        <v>323</v>
      </c>
      <c r="F28" s="41" t="s">
        <v>317</v>
      </c>
      <c r="G28" s="50" t="s">
        <v>324</v>
      </c>
      <c r="H28" s="41" t="s">
        <v>325</v>
      </c>
      <c r="I28" s="41" t="s">
        <v>326</v>
      </c>
      <c r="J28" s="50" t="s">
        <v>360</v>
      </c>
    </row>
    <row r="29" ht="42" customHeight="1" spans="1:10">
      <c r="A29" s="155" t="s">
        <v>294</v>
      </c>
      <c r="B29" s="41" t="s">
        <v>358</v>
      </c>
      <c r="C29" s="41" t="s">
        <v>327</v>
      </c>
      <c r="D29" s="41" t="s">
        <v>328</v>
      </c>
      <c r="E29" s="50" t="s">
        <v>329</v>
      </c>
      <c r="F29" s="41" t="s">
        <v>317</v>
      </c>
      <c r="G29" s="50" t="s">
        <v>330</v>
      </c>
      <c r="H29" s="41" t="s">
        <v>325</v>
      </c>
      <c r="I29" s="41" t="s">
        <v>326</v>
      </c>
      <c r="J29" s="50" t="s">
        <v>360</v>
      </c>
    </row>
    <row r="30" ht="42" customHeight="1" spans="1:10">
      <c r="A30" s="155" t="s">
        <v>294</v>
      </c>
      <c r="B30" s="41" t="s">
        <v>358</v>
      </c>
      <c r="C30" s="41" t="s">
        <v>331</v>
      </c>
      <c r="D30" s="41" t="s">
        <v>332</v>
      </c>
      <c r="E30" s="50" t="s">
        <v>362</v>
      </c>
      <c r="F30" s="41" t="s">
        <v>317</v>
      </c>
      <c r="G30" s="50" t="s">
        <v>330</v>
      </c>
      <c r="H30" s="41" t="s">
        <v>325</v>
      </c>
      <c r="I30" s="41" t="s">
        <v>326</v>
      </c>
      <c r="J30" s="50" t="s">
        <v>360</v>
      </c>
    </row>
    <row r="31" ht="42" customHeight="1" spans="1:10">
      <c r="A31" s="155" t="s">
        <v>292</v>
      </c>
      <c r="B31" s="41" t="s">
        <v>352</v>
      </c>
      <c r="C31" s="41" t="s">
        <v>314</v>
      </c>
      <c r="D31" s="41" t="s">
        <v>315</v>
      </c>
      <c r="E31" s="50" t="s">
        <v>353</v>
      </c>
      <c r="F31" s="41" t="s">
        <v>349</v>
      </c>
      <c r="G31" s="50" t="s">
        <v>336</v>
      </c>
      <c r="H31" s="41" t="s">
        <v>337</v>
      </c>
      <c r="I31" s="41" t="s">
        <v>319</v>
      </c>
      <c r="J31" s="50" t="s">
        <v>363</v>
      </c>
    </row>
    <row r="32" ht="42" customHeight="1" spans="1:10">
      <c r="A32" s="155" t="s">
        <v>292</v>
      </c>
      <c r="B32" s="41" t="s">
        <v>352</v>
      </c>
      <c r="C32" s="41" t="s">
        <v>314</v>
      </c>
      <c r="D32" s="41" t="s">
        <v>315</v>
      </c>
      <c r="E32" s="50" t="s">
        <v>355</v>
      </c>
      <c r="F32" s="41" t="s">
        <v>349</v>
      </c>
      <c r="G32" s="50" t="s">
        <v>340</v>
      </c>
      <c r="H32" s="41" t="s">
        <v>341</v>
      </c>
      <c r="I32" s="41" t="s">
        <v>319</v>
      </c>
      <c r="J32" s="50" t="s">
        <v>363</v>
      </c>
    </row>
    <row r="33" ht="42" customHeight="1" spans="1:10">
      <c r="A33" s="155" t="s">
        <v>292</v>
      </c>
      <c r="B33" s="41" t="s">
        <v>352</v>
      </c>
      <c r="C33" s="41" t="s">
        <v>314</v>
      </c>
      <c r="D33" s="41" t="s">
        <v>315</v>
      </c>
      <c r="E33" s="50" t="s">
        <v>356</v>
      </c>
      <c r="F33" s="41" t="s">
        <v>349</v>
      </c>
      <c r="G33" s="50" t="s">
        <v>84</v>
      </c>
      <c r="H33" s="41" t="s">
        <v>344</v>
      </c>
      <c r="I33" s="41" t="s">
        <v>319</v>
      </c>
      <c r="J33" s="50" t="s">
        <v>363</v>
      </c>
    </row>
    <row r="34" ht="42" customHeight="1" spans="1:10">
      <c r="A34" s="155" t="s">
        <v>292</v>
      </c>
      <c r="B34" s="41" t="s">
        <v>352</v>
      </c>
      <c r="C34" s="41" t="s">
        <v>314</v>
      </c>
      <c r="D34" s="41" t="s">
        <v>315</v>
      </c>
      <c r="E34" s="50" t="s">
        <v>357</v>
      </c>
      <c r="F34" s="41" t="s">
        <v>349</v>
      </c>
      <c r="G34" s="50" t="s">
        <v>86</v>
      </c>
      <c r="H34" s="41" t="s">
        <v>346</v>
      </c>
      <c r="I34" s="41" t="s">
        <v>319</v>
      </c>
      <c r="J34" s="50" t="s">
        <v>363</v>
      </c>
    </row>
    <row r="35" ht="42" customHeight="1" spans="1:10">
      <c r="A35" s="155" t="s">
        <v>292</v>
      </c>
      <c r="B35" s="41" t="s">
        <v>352</v>
      </c>
      <c r="C35" s="41" t="s">
        <v>327</v>
      </c>
      <c r="D35" s="41" t="s">
        <v>328</v>
      </c>
      <c r="E35" s="50" t="s">
        <v>348</v>
      </c>
      <c r="F35" s="41" t="s">
        <v>349</v>
      </c>
      <c r="G35" s="50" t="s">
        <v>92</v>
      </c>
      <c r="H35" s="41" t="s">
        <v>325</v>
      </c>
      <c r="I35" s="41" t="s">
        <v>319</v>
      </c>
      <c r="J35" s="50" t="s">
        <v>363</v>
      </c>
    </row>
    <row r="36" ht="42" customHeight="1" spans="1:10">
      <c r="A36" s="155" t="s">
        <v>292</v>
      </c>
      <c r="B36" s="41" t="s">
        <v>352</v>
      </c>
      <c r="C36" s="41" t="s">
        <v>331</v>
      </c>
      <c r="D36" s="41" t="s">
        <v>332</v>
      </c>
      <c r="E36" s="50" t="s">
        <v>350</v>
      </c>
      <c r="F36" s="41" t="s">
        <v>349</v>
      </c>
      <c r="G36" s="50" t="s">
        <v>351</v>
      </c>
      <c r="H36" s="41" t="s">
        <v>325</v>
      </c>
      <c r="I36" s="41" t="s">
        <v>319</v>
      </c>
      <c r="J36" s="50" t="s">
        <v>363</v>
      </c>
    </row>
    <row r="37" ht="42" customHeight="1" spans="1:10">
      <c r="A37" s="155" t="s">
        <v>284</v>
      </c>
      <c r="B37" s="41" t="s">
        <v>364</v>
      </c>
      <c r="C37" s="41" t="s">
        <v>314</v>
      </c>
      <c r="D37" s="41" t="s">
        <v>315</v>
      </c>
      <c r="E37" s="50" t="s">
        <v>365</v>
      </c>
      <c r="F37" s="41" t="s">
        <v>317</v>
      </c>
      <c r="G37" s="50" t="s">
        <v>366</v>
      </c>
      <c r="H37" s="41" t="s">
        <v>361</v>
      </c>
      <c r="I37" s="41" t="s">
        <v>319</v>
      </c>
      <c r="J37" s="50" t="s">
        <v>360</v>
      </c>
    </row>
    <row r="38" ht="42" customHeight="1" spans="1:10">
      <c r="A38" s="155" t="s">
        <v>284</v>
      </c>
      <c r="B38" s="41" t="s">
        <v>364</v>
      </c>
      <c r="C38" s="41" t="s">
        <v>314</v>
      </c>
      <c r="D38" s="41" t="s">
        <v>367</v>
      </c>
      <c r="E38" s="50" t="s">
        <v>368</v>
      </c>
      <c r="F38" s="41" t="s">
        <v>349</v>
      </c>
      <c r="G38" s="50" t="s">
        <v>330</v>
      </c>
      <c r="H38" s="41" t="s">
        <v>325</v>
      </c>
      <c r="I38" s="41" t="s">
        <v>319</v>
      </c>
      <c r="J38" s="50" t="s">
        <v>360</v>
      </c>
    </row>
    <row r="39" ht="42" customHeight="1" spans="1:10">
      <c r="A39" s="155" t="s">
        <v>284</v>
      </c>
      <c r="B39" s="41" t="s">
        <v>364</v>
      </c>
      <c r="C39" s="41" t="s">
        <v>327</v>
      </c>
      <c r="D39" s="41" t="s">
        <v>328</v>
      </c>
      <c r="E39" s="50" t="s">
        <v>369</v>
      </c>
      <c r="F39" s="41" t="s">
        <v>349</v>
      </c>
      <c r="G39" s="50" t="s">
        <v>330</v>
      </c>
      <c r="H39" s="41" t="s">
        <v>325</v>
      </c>
      <c r="I39" s="41" t="s">
        <v>319</v>
      </c>
      <c r="J39" s="50" t="s">
        <v>360</v>
      </c>
    </row>
    <row r="40" ht="42" customHeight="1" spans="1:10">
      <c r="A40" s="155" t="s">
        <v>284</v>
      </c>
      <c r="B40" s="41" t="s">
        <v>364</v>
      </c>
      <c r="C40" s="41" t="s">
        <v>331</v>
      </c>
      <c r="D40" s="41" t="s">
        <v>332</v>
      </c>
      <c r="E40" s="50" t="s">
        <v>362</v>
      </c>
      <c r="F40" s="41" t="s">
        <v>349</v>
      </c>
      <c r="G40" s="50" t="s">
        <v>330</v>
      </c>
      <c r="H40" s="41" t="s">
        <v>325</v>
      </c>
      <c r="I40" s="41" t="s">
        <v>319</v>
      </c>
      <c r="J40" s="50" t="s">
        <v>360</v>
      </c>
    </row>
    <row r="41" ht="42" customHeight="1" spans="1:10">
      <c r="A41" s="155" t="s">
        <v>296</v>
      </c>
      <c r="B41" s="41" t="s">
        <v>352</v>
      </c>
      <c r="C41" s="41" t="s">
        <v>314</v>
      </c>
      <c r="D41" s="41" t="s">
        <v>315</v>
      </c>
      <c r="E41" s="50" t="s">
        <v>353</v>
      </c>
      <c r="F41" s="41" t="s">
        <v>317</v>
      </c>
      <c r="G41" s="50" t="s">
        <v>370</v>
      </c>
      <c r="H41" s="41" t="s">
        <v>337</v>
      </c>
      <c r="I41" s="41" t="s">
        <v>319</v>
      </c>
      <c r="J41" s="50" t="s">
        <v>371</v>
      </c>
    </row>
    <row r="42" ht="42" customHeight="1" spans="1:10">
      <c r="A42" s="155" t="s">
        <v>296</v>
      </c>
      <c r="B42" s="41" t="s">
        <v>352</v>
      </c>
      <c r="C42" s="41" t="s">
        <v>314</v>
      </c>
      <c r="D42" s="41" t="s">
        <v>315</v>
      </c>
      <c r="E42" s="50" t="s">
        <v>355</v>
      </c>
      <c r="F42" s="41" t="s">
        <v>317</v>
      </c>
      <c r="G42" s="50" t="s">
        <v>372</v>
      </c>
      <c r="H42" s="41" t="s">
        <v>341</v>
      </c>
      <c r="I42" s="41" t="s">
        <v>319</v>
      </c>
      <c r="J42" s="50" t="s">
        <v>373</v>
      </c>
    </row>
    <row r="43" ht="42" customHeight="1" spans="1:10">
      <c r="A43" s="155" t="s">
        <v>296</v>
      </c>
      <c r="B43" s="41" t="s">
        <v>352</v>
      </c>
      <c r="C43" s="41" t="s">
        <v>314</v>
      </c>
      <c r="D43" s="41" t="s">
        <v>315</v>
      </c>
      <c r="E43" s="50" t="s">
        <v>356</v>
      </c>
      <c r="F43" s="41" t="s">
        <v>317</v>
      </c>
      <c r="G43" s="50" t="s">
        <v>83</v>
      </c>
      <c r="H43" s="41" t="s">
        <v>344</v>
      </c>
      <c r="I43" s="41" t="s">
        <v>319</v>
      </c>
      <c r="J43" s="50" t="s">
        <v>374</v>
      </c>
    </row>
    <row r="44" ht="42" customHeight="1" spans="1:10">
      <c r="A44" s="155" t="s">
        <v>296</v>
      </c>
      <c r="B44" s="41" t="s">
        <v>352</v>
      </c>
      <c r="C44" s="41" t="s">
        <v>314</v>
      </c>
      <c r="D44" s="41" t="s">
        <v>315</v>
      </c>
      <c r="E44" s="50" t="s">
        <v>357</v>
      </c>
      <c r="F44" s="41" t="s">
        <v>317</v>
      </c>
      <c r="G44" s="50" t="s">
        <v>88</v>
      </c>
      <c r="H44" s="41" t="s">
        <v>346</v>
      </c>
      <c r="I44" s="41" t="s">
        <v>319</v>
      </c>
      <c r="J44" s="50" t="s">
        <v>375</v>
      </c>
    </row>
    <row r="45" ht="42" customHeight="1" spans="1:10">
      <c r="A45" s="155" t="s">
        <v>296</v>
      </c>
      <c r="B45" s="41" t="s">
        <v>352</v>
      </c>
      <c r="C45" s="41" t="s">
        <v>327</v>
      </c>
      <c r="D45" s="41" t="s">
        <v>328</v>
      </c>
      <c r="E45" s="50" t="s">
        <v>348</v>
      </c>
      <c r="F45" s="41" t="s">
        <v>317</v>
      </c>
      <c r="G45" s="50" t="s">
        <v>92</v>
      </c>
      <c r="H45" s="41" t="s">
        <v>325</v>
      </c>
      <c r="I45" s="41" t="s">
        <v>326</v>
      </c>
      <c r="J45" s="50" t="s">
        <v>376</v>
      </c>
    </row>
    <row r="46" ht="42" customHeight="1" spans="1:10">
      <c r="A46" s="155" t="s">
        <v>296</v>
      </c>
      <c r="B46" s="41" t="s">
        <v>352</v>
      </c>
      <c r="C46" s="41" t="s">
        <v>331</v>
      </c>
      <c r="D46" s="41" t="s">
        <v>332</v>
      </c>
      <c r="E46" s="50" t="s">
        <v>350</v>
      </c>
      <c r="F46" s="41" t="s">
        <v>317</v>
      </c>
      <c r="G46" s="50" t="s">
        <v>351</v>
      </c>
      <c r="H46" s="41" t="s">
        <v>325</v>
      </c>
      <c r="I46" s="41" t="s">
        <v>326</v>
      </c>
      <c r="J46" s="50" t="s">
        <v>377</v>
      </c>
    </row>
    <row r="47" ht="42" customHeight="1" spans="1:10">
      <c r="A47" s="155" t="s">
        <v>289</v>
      </c>
      <c r="B47" s="41" t="s">
        <v>378</v>
      </c>
      <c r="C47" s="41" t="s">
        <v>314</v>
      </c>
      <c r="D47" s="41" t="s">
        <v>315</v>
      </c>
      <c r="E47" s="50" t="s">
        <v>353</v>
      </c>
      <c r="F47" s="41" t="s">
        <v>317</v>
      </c>
      <c r="G47" s="50" t="s">
        <v>336</v>
      </c>
      <c r="H47" s="41" t="s">
        <v>337</v>
      </c>
      <c r="I47" s="41" t="s">
        <v>319</v>
      </c>
      <c r="J47" s="50" t="s">
        <v>379</v>
      </c>
    </row>
    <row r="48" ht="42" customHeight="1" spans="1:10">
      <c r="A48" s="155" t="s">
        <v>289</v>
      </c>
      <c r="B48" s="41" t="s">
        <v>378</v>
      </c>
      <c r="C48" s="41" t="s">
        <v>314</v>
      </c>
      <c r="D48" s="41" t="s">
        <v>315</v>
      </c>
      <c r="E48" s="50" t="s">
        <v>355</v>
      </c>
      <c r="F48" s="41" t="s">
        <v>317</v>
      </c>
      <c r="G48" s="50" t="s">
        <v>340</v>
      </c>
      <c r="H48" s="41" t="s">
        <v>341</v>
      </c>
      <c r="I48" s="41" t="s">
        <v>319</v>
      </c>
      <c r="J48" s="50" t="s">
        <v>380</v>
      </c>
    </row>
    <row r="49" ht="42" customHeight="1" spans="1:10">
      <c r="A49" s="155" t="s">
        <v>289</v>
      </c>
      <c r="B49" s="41" t="s">
        <v>378</v>
      </c>
      <c r="C49" s="41" t="s">
        <v>314</v>
      </c>
      <c r="D49" s="41" t="s">
        <v>315</v>
      </c>
      <c r="E49" s="50" t="s">
        <v>356</v>
      </c>
      <c r="F49" s="41" t="s">
        <v>317</v>
      </c>
      <c r="G49" s="50" t="s">
        <v>84</v>
      </c>
      <c r="H49" s="41" t="s">
        <v>381</v>
      </c>
      <c r="I49" s="41" t="s">
        <v>319</v>
      </c>
      <c r="J49" s="50" t="s">
        <v>382</v>
      </c>
    </row>
    <row r="50" ht="42" customHeight="1" spans="1:10">
      <c r="A50" s="155" t="s">
        <v>289</v>
      </c>
      <c r="B50" s="41" t="s">
        <v>378</v>
      </c>
      <c r="C50" s="41" t="s">
        <v>314</v>
      </c>
      <c r="D50" s="41" t="s">
        <v>315</v>
      </c>
      <c r="E50" s="50" t="s">
        <v>345</v>
      </c>
      <c r="F50" s="41" t="s">
        <v>317</v>
      </c>
      <c r="G50" s="50" t="s">
        <v>86</v>
      </c>
      <c r="H50" s="41" t="s">
        <v>346</v>
      </c>
      <c r="I50" s="41" t="s">
        <v>319</v>
      </c>
      <c r="J50" s="50" t="s">
        <v>383</v>
      </c>
    </row>
    <row r="51" ht="42" customHeight="1" spans="1:10">
      <c r="A51" s="155" t="s">
        <v>289</v>
      </c>
      <c r="B51" s="41" t="s">
        <v>378</v>
      </c>
      <c r="C51" s="41" t="s">
        <v>327</v>
      </c>
      <c r="D51" s="41" t="s">
        <v>328</v>
      </c>
      <c r="E51" s="50" t="s">
        <v>348</v>
      </c>
      <c r="F51" s="41" t="s">
        <v>349</v>
      </c>
      <c r="G51" s="50" t="s">
        <v>92</v>
      </c>
      <c r="H51" s="41" t="s">
        <v>325</v>
      </c>
      <c r="I51" s="41" t="s">
        <v>319</v>
      </c>
      <c r="J51" s="50" t="s">
        <v>376</v>
      </c>
    </row>
    <row r="52" ht="42" customHeight="1" spans="1:10">
      <c r="A52" s="155" t="s">
        <v>289</v>
      </c>
      <c r="B52" s="41" t="s">
        <v>378</v>
      </c>
      <c r="C52" s="41" t="s">
        <v>331</v>
      </c>
      <c r="D52" s="41" t="s">
        <v>332</v>
      </c>
      <c r="E52" s="50" t="s">
        <v>350</v>
      </c>
      <c r="F52" s="41" t="s">
        <v>349</v>
      </c>
      <c r="G52" s="50" t="s">
        <v>324</v>
      </c>
      <c r="H52" s="41" t="s">
        <v>325</v>
      </c>
      <c r="I52" s="41" t="s">
        <v>319</v>
      </c>
      <c r="J52" s="50" t="s">
        <v>384</v>
      </c>
    </row>
    <row r="53" ht="42" customHeight="1" spans="1:10">
      <c r="A53" s="155" t="s">
        <v>280</v>
      </c>
      <c r="B53" s="41" t="s">
        <v>385</v>
      </c>
      <c r="C53" s="41" t="s">
        <v>314</v>
      </c>
      <c r="D53" s="41" t="s">
        <v>315</v>
      </c>
      <c r="E53" s="50" t="s">
        <v>386</v>
      </c>
      <c r="F53" s="41" t="s">
        <v>317</v>
      </c>
      <c r="G53" s="50" t="s">
        <v>83</v>
      </c>
      <c r="H53" s="41" t="s">
        <v>318</v>
      </c>
      <c r="I53" s="41" t="s">
        <v>319</v>
      </c>
      <c r="J53" s="50" t="s">
        <v>387</v>
      </c>
    </row>
    <row r="54" ht="42" customHeight="1" spans="1:10">
      <c r="A54" s="155" t="s">
        <v>280</v>
      </c>
      <c r="B54" s="41" t="s">
        <v>385</v>
      </c>
      <c r="C54" s="41" t="s">
        <v>314</v>
      </c>
      <c r="D54" s="41" t="s">
        <v>315</v>
      </c>
      <c r="E54" s="50" t="s">
        <v>359</v>
      </c>
      <c r="F54" s="41" t="s">
        <v>317</v>
      </c>
      <c r="G54" s="50" t="s">
        <v>83</v>
      </c>
      <c r="H54" s="41" t="s">
        <v>318</v>
      </c>
      <c r="I54" s="41" t="s">
        <v>319</v>
      </c>
      <c r="J54" s="50" t="s">
        <v>387</v>
      </c>
    </row>
    <row r="55" ht="42" customHeight="1" spans="1:10">
      <c r="A55" s="155" t="s">
        <v>280</v>
      </c>
      <c r="B55" s="41" t="s">
        <v>385</v>
      </c>
      <c r="C55" s="41" t="s">
        <v>314</v>
      </c>
      <c r="D55" s="41" t="s">
        <v>315</v>
      </c>
      <c r="E55" s="50" t="s">
        <v>321</v>
      </c>
      <c r="F55" s="41" t="s">
        <v>317</v>
      </c>
      <c r="G55" s="50" t="s">
        <v>84</v>
      </c>
      <c r="H55" s="41" t="s">
        <v>318</v>
      </c>
      <c r="I55" s="41" t="s">
        <v>319</v>
      </c>
      <c r="J55" s="50" t="s">
        <v>387</v>
      </c>
    </row>
    <row r="56" ht="42" customHeight="1" spans="1:10">
      <c r="A56" s="155" t="s">
        <v>280</v>
      </c>
      <c r="B56" s="41" t="s">
        <v>385</v>
      </c>
      <c r="C56" s="41" t="s">
        <v>314</v>
      </c>
      <c r="D56" s="41" t="s">
        <v>322</v>
      </c>
      <c r="E56" s="50" t="s">
        <v>323</v>
      </c>
      <c r="F56" s="41" t="s">
        <v>349</v>
      </c>
      <c r="G56" s="50" t="s">
        <v>324</v>
      </c>
      <c r="H56" s="41" t="s">
        <v>325</v>
      </c>
      <c r="I56" s="41" t="s">
        <v>319</v>
      </c>
      <c r="J56" s="50" t="s">
        <v>387</v>
      </c>
    </row>
    <row r="57" ht="42" customHeight="1" spans="1:10">
      <c r="A57" s="155" t="s">
        <v>280</v>
      </c>
      <c r="B57" s="41" t="s">
        <v>385</v>
      </c>
      <c r="C57" s="41" t="s">
        <v>327</v>
      </c>
      <c r="D57" s="41" t="s">
        <v>328</v>
      </c>
      <c r="E57" s="50" t="s">
        <v>329</v>
      </c>
      <c r="F57" s="41" t="s">
        <v>349</v>
      </c>
      <c r="G57" s="50" t="s">
        <v>330</v>
      </c>
      <c r="H57" s="41" t="s">
        <v>325</v>
      </c>
      <c r="I57" s="41" t="s">
        <v>319</v>
      </c>
      <c r="J57" s="50" t="s">
        <v>387</v>
      </c>
    </row>
    <row r="58" ht="42" customHeight="1" spans="1:10">
      <c r="A58" s="155" t="s">
        <v>280</v>
      </c>
      <c r="B58" s="41" t="s">
        <v>385</v>
      </c>
      <c r="C58" s="41" t="s">
        <v>331</v>
      </c>
      <c r="D58" s="41" t="s">
        <v>332</v>
      </c>
      <c r="E58" s="50" t="s">
        <v>362</v>
      </c>
      <c r="F58" s="41" t="s">
        <v>349</v>
      </c>
      <c r="G58" s="50" t="s">
        <v>330</v>
      </c>
      <c r="H58" s="41" t="s">
        <v>325</v>
      </c>
      <c r="I58" s="41" t="s">
        <v>319</v>
      </c>
      <c r="J58" s="50" t="s">
        <v>387</v>
      </c>
    </row>
    <row r="59" ht="42" customHeight="1" spans="1:10">
      <c r="A59" s="155" t="s">
        <v>302</v>
      </c>
      <c r="B59" s="41" t="s">
        <v>388</v>
      </c>
      <c r="C59" s="41" t="s">
        <v>314</v>
      </c>
      <c r="D59" s="41" t="s">
        <v>315</v>
      </c>
      <c r="E59" s="50" t="s">
        <v>389</v>
      </c>
      <c r="F59" s="41" t="s">
        <v>317</v>
      </c>
      <c r="G59" s="50" t="s">
        <v>390</v>
      </c>
      <c r="H59" s="41" t="s">
        <v>391</v>
      </c>
      <c r="I59" s="41" t="s">
        <v>319</v>
      </c>
      <c r="J59" s="50" t="s">
        <v>392</v>
      </c>
    </row>
    <row r="60" ht="42" customHeight="1" spans="1:10">
      <c r="A60" s="155" t="s">
        <v>302</v>
      </c>
      <c r="B60" s="41" t="s">
        <v>388</v>
      </c>
      <c r="C60" s="41" t="s">
        <v>327</v>
      </c>
      <c r="D60" s="41" t="s">
        <v>328</v>
      </c>
      <c r="E60" s="50" t="s">
        <v>369</v>
      </c>
      <c r="F60" s="41" t="s">
        <v>349</v>
      </c>
      <c r="G60" s="50" t="s">
        <v>330</v>
      </c>
      <c r="H60" s="41" t="s">
        <v>325</v>
      </c>
      <c r="I60" s="41" t="s">
        <v>326</v>
      </c>
      <c r="J60" s="50" t="s">
        <v>392</v>
      </c>
    </row>
    <row r="61" ht="42" customHeight="1" spans="1:10">
      <c r="A61" s="155" t="s">
        <v>302</v>
      </c>
      <c r="B61" s="41" t="s">
        <v>388</v>
      </c>
      <c r="C61" s="41" t="s">
        <v>331</v>
      </c>
      <c r="D61" s="41" t="s">
        <v>332</v>
      </c>
      <c r="E61" s="50" t="s">
        <v>362</v>
      </c>
      <c r="F61" s="41" t="s">
        <v>349</v>
      </c>
      <c r="G61" s="50" t="s">
        <v>330</v>
      </c>
      <c r="H61" s="41" t="s">
        <v>325</v>
      </c>
      <c r="I61" s="41" t="s">
        <v>326</v>
      </c>
      <c r="J61" s="50" t="s">
        <v>392</v>
      </c>
    </row>
    <row r="62" ht="88" customHeight="1" spans="1:10">
      <c r="A62" s="155" t="s">
        <v>300</v>
      </c>
      <c r="B62" s="41" t="s">
        <v>313</v>
      </c>
      <c r="C62" s="41" t="s">
        <v>314</v>
      </c>
      <c r="D62" s="41" t="s">
        <v>315</v>
      </c>
      <c r="E62" s="50" t="s">
        <v>393</v>
      </c>
      <c r="F62" s="41" t="s">
        <v>349</v>
      </c>
      <c r="G62" s="50" t="s">
        <v>97</v>
      </c>
      <c r="H62" s="41" t="s">
        <v>346</v>
      </c>
      <c r="I62" s="41" t="s">
        <v>319</v>
      </c>
      <c r="J62" s="50" t="s">
        <v>320</v>
      </c>
    </row>
    <row r="63" ht="88" customHeight="1" spans="1:10">
      <c r="A63" s="155" t="s">
        <v>300</v>
      </c>
      <c r="B63" s="41" t="s">
        <v>313</v>
      </c>
      <c r="C63" s="41" t="s">
        <v>314</v>
      </c>
      <c r="D63" s="41" t="s">
        <v>322</v>
      </c>
      <c r="E63" s="50" t="s">
        <v>323</v>
      </c>
      <c r="F63" s="41" t="s">
        <v>317</v>
      </c>
      <c r="G63" s="50" t="s">
        <v>324</v>
      </c>
      <c r="H63" s="41" t="s">
        <v>325</v>
      </c>
      <c r="I63" s="41" t="s">
        <v>326</v>
      </c>
      <c r="J63" s="50" t="s">
        <v>320</v>
      </c>
    </row>
    <row r="64" ht="88" customHeight="1" spans="1:10">
      <c r="A64" s="155" t="s">
        <v>300</v>
      </c>
      <c r="B64" s="41" t="s">
        <v>313</v>
      </c>
      <c r="C64" s="41" t="s">
        <v>327</v>
      </c>
      <c r="D64" s="41" t="s">
        <v>328</v>
      </c>
      <c r="E64" s="50" t="s">
        <v>329</v>
      </c>
      <c r="F64" s="41" t="s">
        <v>317</v>
      </c>
      <c r="G64" s="50" t="s">
        <v>330</v>
      </c>
      <c r="H64" s="41" t="s">
        <v>325</v>
      </c>
      <c r="I64" s="41" t="s">
        <v>326</v>
      </c>
      <c r="J64" s="50" t="s">
        <v>320</v>
      </c>
    </row>
    <row r="65" ht="88" customHeight="1" spans="1:10">
      <c r="A65" s="155" t="s">
        <v>300</v>
      </c>
      <c r="B65" s="41" t="s">
        <v>313</v>
      </c>
      <c r="C65" s="41" t="s">
        <v>331</v>
      </c>
      <c r="D65" s="41" t="s">
        <v>332</v>
      </c>
      <c r="E65" s="50" t="s">
        <v>362</v>
      </c>
      <c r="F65" s="41" t="s">
        <v>317</v>
      </c>
      <c r="G65" s="50" t="s">
        <v>330</v>
      </c>
      <c r="H65" s="41" t="s">
        <v>325</v>
      </c>
      <c r="I65" s="41" t="s">
        <v>326</v>
      </c>
      <c r="J65" s="50" t="s">
        <v>320</v>
      </c>
    </row>
    <row r="66" ht="42" customHeight="1" spans="1:10">
      <c r="A66" s="155" t="s">
        <v>282</v>
      </c>
      <c r="B66" s="41" t="s">
        <v>394</v>
      </c>
      <c r="C66" s="41" t="s">
        <v>314</v>
      </c>
      <c r="D66" s="41" t="s">
        <v>315</v>
      </c>
      <c r="E66" s="50" t="s">
        <v>389</v>
      </c>
      <c r="F66" s="41" t="s">
        <v>317</v>
      </c>
      <c r="G66" s="50" t="s">
        <v>83</v>
      </c>
      <c r="H66" s="41" t="s">
        <v>391</v>
      </c>
      <c r="I66" s="41" t="s">
        <v>319</v>
      </c>
      <c r="J66" s="50" t="s">
        <v>354</v>
      </c>
    </row>
    <row r="67" ht="42" customHeight="1" spans="1:10">
      <c r="A67" s="155" t="s">
        <v>282</v>
      </c>
      <c r="B67" s="41" t="s">
        <v>394</v>
      </c>
      <c r="C67" s="41" t="s">
        <v>327</v>
      </c>
      <c r="D67" s="41" t="s">
        <v>328</v>
      </c>
      <c r="E67" s="50" t="s">
        <v>369</v>
      </c>
      <c r="F67" s="41" t="s">
        <v>349</v>
      </c>
      <c r="G67" s="50" t="s">
        <v>330</v>
      </c>
      <c r="H67" s="41" t="s">
        <v>325</v>
      </c>
      <c r="I67" s="41" t="s">
        <v>319</v>
      </c>
      <c r="J67" s="50" t="s">
        <v>354</v>
      </c>
    </row>
    <row r="68" ht="42" customHeight="1" spans="1:10">
      <c r="A68" s="155" t="s">
        <v>282</v>
      </c>
      <c r="B68" s="41" t="s">
        <v>394</v>
      </c>
      <c r="C68" s="41" t="s">
        <v>331</v>
      </c>
      <c r="D68" s="41" t="s">
        <v>332</v>
      </c>
      <c r="E68" s="50" t="s">
        <v>362</v>
      </c>
      <c r="F68" s="41" t="s">
        <v>349</v>
      </c>
      <c r="G68" s="50" t="s">
        <v>330</v>
      </c>
      <c r="H68" s="41" t="s">
        <v>325</v>
      </c>
      <c r="I68" s="41" t="s">
        <v>319</v>
      </c>
      <c r="J68" s="50" t="s">
        <v>354</v>
      </c>
    </row>
  </sheetData>
  <mergeCells count="26">
    <mergeCell ref="A3:J3"/>
    <mergeCell ref="A4:H4"/>
    <mergeCell ref="A9:A13"/>
    <mergeCell ref="A14:A19"/>
    <mergeCell ref="A20:A25"/>
    <mergeCell ref="A26:A30"/>
    <mergeCell ref="A31:A36"/>
    <mergeCell ref="A37:A40"/>
    <mergeCell ref="A41:A46"/>
    <mergeCell ref="A47:A52"/>
    <mergeCell ref="A53:A58"/>
    <mergeCell ref="A59:A61"/>
    <mergeCell ref="A62:A65"/>
    <mergeCell ref="A66:A68"/>
    <mergeCell ref="B9:B13"/>
    <mergeCell ref="B14:B19"/>
    <mergeCell ref="B20:B25"/>
    <mergeCell ref="B26:B30"/>
    <mergeCell ref="B31:B36"/>
    <mergeCell ref="B37:B40"/>
    <mergeCell ref="B41:B46"/>
    <mergeCell ref="B47:B52"/>
    <mergeCell ref="B53:B58"/>
    <mergeCell ref="B59:B61"/>
    <mergeCell ref="B62:B65"/>
    <mergeCell ref="B66:B6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吕太丽</cp:lastModifiedBy>
  <dcterms:created xsi:type="dcterms:W3CDTF">2025-02-21T09:04:00Z</dcterms:created>
  <dcterms:modified xsi:type="dcterms:W3CDTF">2025-05-22T09:10:02Z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6EA5DCF013644DA29EFAC9775A60E244_13</vt:lpwstr>
  </property>
  <property fmtid="{D5CDD505-2E9C-101B-9397-08002B2CF9AE}" pid="3" name="KSOProductBuildVer">
    <vt:lpwstr>2052-12.1.0.18912</vt:lpwstr>
  </property>
</Properties>
</file>