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9.2\计财科\预算、决算\预决算公开\预算公开\2025\公开\预算公开有索引号\数据包\"/>
    </mc:Choice>
  </mc:AlternateContent>
  <bookViews>
    <workbookView xWindow="0" yWindow="0" windowWidth="23040" windowHeight="87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62913"/>
</workbook>
</file>

<file path=xl/calcChain.xml><?xml version="1.0" encoding="utf-8"?>
<calcChain xmlns="http://schemas.openxmlformats.org/spreadsheetml/2006/main">
  <c r="A4" i="17" l="1"/>
  <c r="A3" i="17" l="1"/>
  <c r="A3" i="16"/>
  <c r="A3" i="15"/>
  <c r="A3" i="13"/>
  <c r="A3" i="11"/>
  <c r="A3" i="10"/>
  <c r="A3" i="6"/>
  <c r="A4" i="6"/>
  <c r="J17" i="18"/>
  <c r="I17" i="18"/>
  <c r="H17" i="18"/>
  <c r="G6" i="17"/>
  <c r="F6" i="17"/>
  <c r="E6" i="17"/>
  <c r="A4" i="16"/>
  <c r="A4" i="15"/>
  <c r="A4" i="14"/>
  <c r="A3" i="14"/>
  <c r="A4" i="13"/>
  <c r="A4" i="12"/>
  <c r="A3" i="12"/>
  <c r="A4" i="11"/>
  <c r="A4" i="10"/>
  <c r="A4" i="9"/>
  <c r="A3" i="9"/>
  <c r="A4" i="8"/>
  <c r="A3" i="8"/>
  <c r="A4" i="7"/>
  <c r="A3" i="7"/>
  <c r="A4" i="5"/>
  <c r="A3" i="5"/>
  <c r="A4" i="4"/>
  <c r="A3" i="4"/>
  <c r="A4" i="3"/>
  <c r="A3" i="3"/>
  <c r="A4" i="2"/>
  <c r="A3" i="2"/>
  <c r="A4" i="1"/>
  <c r="A3" i="1"/>
</calcChain>
</file>

<file path=xl/sharedStrings.xml><?xml version="1.0" encoding="utf-8"?>
<sst xmlns="http://schemas.openxmlformats.org/spreadsheetml/2006/main" count="983" uniqueCount="452">
  <si>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</si>
  <si>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</si>
  <si>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</si>
  <si>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</si>
  <si>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</si>
  <si>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</si>
  <si>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</si>
  <si>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</si>
  <si>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</si>
  <si>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</si>
  <si>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</si>
  <si>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</si>
  <si>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</si>
  <si>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</si>
  <si>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</si>
  <si>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</si>
  <si>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</si>
  <si>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</si>
  <si>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</si>
  <si>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</si>
  <si>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</si>
  <si>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</si>
  <si>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</si>
  <si>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</si>
  <si>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</si>
  <si>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</si>
  <si>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</si>
  <si>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</si>
  <si>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</si>
  <si>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</si>
  <si>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</si>
  <si>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</si>
  <si>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</si>
  <si>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</si>
  <si>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</si>
  <si>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</si>
  <si>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</si>
  <si>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</si>
  <si>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</si>
  <si>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</si>
  <si>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</si>
  <si>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</si>
  <si>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</si>
  <si>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</si>
  <si>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</si>
  <si>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</si>
  <si>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</si>
  <si>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</si>
  <si>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</si>
  <si>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</si>
  <si>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</si>
  <si>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</si>
  <si>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</si>
  <si>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</si>
  <si>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</si>
  <si>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</si>
  <si>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</si>
  <si>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</si>
  <si>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</si>
  <si>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</si>
  <si>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</si>
  <si>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</si>
  <si>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</si>
  <si>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</si>
  <si>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</si>
  <si>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</si>
  <si>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</si>
  <si>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</si>
  <si>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</si>
  <si>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105018</t>
  </si>
  <si>
    <t>云南省昆明市东川区第二中学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</si>
  <si>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</si>
  <si>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</si>
  <si>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</si>
  <si>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</si>
  <si>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</si>
  <si>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</si>
  <si>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</si>
  <si>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</si>
  <si>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</si>
  <si>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</si>
  <si>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</si>
  <si>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</si>
  <si>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</si>
  <si>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</si>
  <si>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</si>
  <si>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</si>
  <si>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</si>
  <si>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</si>
  <si>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</si>
  <si>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</si>
  <si>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</si>
  <si>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</si>
  <si>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</si>
  <si>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</si>
  <si>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</si>
  <si>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</si>
  <si>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</si>
  <si>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</si>
  <si>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</si>
  <si>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</si>
  <si>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</si>
  <si>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</si>
  <si>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2050299</t>
  </si>
  <si>
    <t>其他普通教育支出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</si>
  <si>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</si>
  <si>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</si>
  <si>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</si>
  <si>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</si>
  <si>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</si>
  <si>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</si>
  <si>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</si>
  <si>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</si>
  <si>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</si>
  <si>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</si>
  <si>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</si>
  <si>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</si>
  <si>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</si>
  <si>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</si>
  <si>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2080802</t>
  </si>
  <si>
    <t>伤残抚恤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</si>
  <si>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</si>
  <si>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</si>
  <si>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</si>
  <si>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</si>
  <si>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</si>
  <si>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</si>
  <si>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</si>
  <si>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</si>
  <si>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</si>
  <si>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</si>
  <si>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217</t>
  </si>
  <si>
    <t>金融支出</t>
  </si>
  <si>
    <t>21799</t>
  </si>
  <si>
    <t>其他金融支出</t>
  </si>
  <si>
    <t>2179999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</si>
  <si>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</si>
  <si>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</si>
  <si>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</si>
  <si>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</si>
  <si>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</si>
  <si>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</si>
  <si>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</si>
  <si>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</si>
  <si>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</si>
  <si>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</si>
  <si>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</si>
  <si>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</si>
  <si>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</si>
  <si>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</si>
  <si>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</si>
  <si>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</si>
  <si>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</si>
  <si>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</si>
  <si>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</si>
  <si>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</si>
  <si>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</si>
  <si>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</si>
  <si>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</si>
  <si>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</si>
  <si>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</si>
  <si>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</si>
  <si>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</si>
  <si>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</si>
  <si>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</si>
  <si>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</si>
  <si>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</si>
  <si>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</si>
  <si>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</si>
  <si>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</si>
  <si>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</si>
  <si>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</si>
  <si>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</si>
  <si>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</si>
  <si>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</si>
  <si>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</si>
  <si>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</si>
  <si>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</si>
  <si>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</si>
  <si>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</si>
  <si>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</si>
  <si>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</si>
  <si>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</si>
  <si>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</si>
  <si>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</si>
  <si>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</si>
  <si>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</si>
  <si>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</si>
  <si>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</si>
  <si>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</si>
  <si>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</si>
  <si>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</si>
  <si>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</si>
  <si>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</si>
  <si>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</si>
  <si>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</si>
  <si>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</si>
  <si>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</si>
  <si>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</si>
  <si>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</si>
  <si>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</si>
  <si>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</si>
  <si>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</si>
  <si>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</si>
  <si>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</si>
  <si>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</si>
  <si>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</si>
  <si>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</si>
  <si>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昆明市东川区教育体育局</t>
  </si>
  <si>
    <t>530113210000000002644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</si>
  <si>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</si>
  <si>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</si>
  <si>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</si>
  <si>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</si>
  <si>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</si>
  <si>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</si>
  <si>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</si>
  <si>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</si>
  <si>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</si>
  <si>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530113210000000002647</t>
  </si>
  <si>
    <t>抚恤金</t>
  </si>
  <si>
    <t>30304</t>
  </si>
  <si>
    <t>530113210000000002649</t>
  </si>
  <si>
    <t>遗属补助</t>
  </si>
  <si>
    <t>30305</t>
  </si>
  <si>
    <t>生活补助</t>
  </si>
  <si>
    <t>530113210000000002655</t>
  </si>
  <si>
    <t>离退休公用经费</t>
  </si>
  <si>
    <t>30299</t>
  </si>
  <si>
    <t>其他商品和服务支出</t>
  </si>
  <si>
    <t>530113210000000002657</t>
  </si>
  <si>
    <t>一般公用支出</t>
  </si>
  <si>
    <t>30229</t>
  </si>
  <si>
    <t>福利费</t>
  </si>
  <si>
    <t>530113210000000004124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</si>
  <si>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</si>
  <si>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</si>
  <si>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</si>
  <si>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</si>
  <si>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</si>
  <si>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</si>
  <si>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</si>
  <si>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</si>
  <si>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</si>
  <si>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</si>
  <si>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</si>
  <si>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530113210000000004252</t>
  </si>
  <si>
    <t>30113</t>
  </si>
  <si>
    <t>530113221100000321488</t>
  </si>
  <si>
    <t>离退休生活补助</t>
  </si>
  <si>
    <t>530113231100001170229</t>
  </si>
  <si>
    <t>编外聘用人员支出</t>
  </si>
  <si>
    <t>30199</t>
  </si>
  <si>
    <t>其他工资福利支出</t>
  </si>
  <si>
    <t>530113231100001500876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</si>
  <si>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</si>
  <si>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</si>
  <si>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</si>
  <si>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</si>
  <si>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</si>
  <si>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</si>
  <si>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</si>
  <si>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</si>
  <si>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</si>
  <si>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530113241100002963250</t>
  </si>
  <si>
    <t>义务教育课后服务经费</t>
  </si>
  <si>
    <t>30201</t>
  </si>
  <si>
    <t>办公费</t>
  </si>
  <si>
    <t>事业发展类</t>
  </si>
  <si>
    <t>530113241100002299527</t>
  </si>
  <si>
    <t>单位资金收支专户利息资金</t>
  </si>
  <si>
    <t>39999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</si>
  <si>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</si>
  <si>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</si>
  <si>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</si>
  <si>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</si>
  <si>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</si>
  <si>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</si>
  <si>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</si>
  <si>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</si>
  <si>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</si>
  <si>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</si>
  <si>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</si>
  <si>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</si>
  <si>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一年四个季度利息</t>
  </si>
  <si>
    <t>=</t>
  </si>
  <si>
    <t>次</t>
  </si>
  <si>
    <t>定量指标</t>
  </si>
  <si>
    <t>利息</t>
  </si>
  <si>
    <t>质量指标</t>
  </si>
  <si>
    <t>利息上缴次数</t>
  </si>
  <si>
    <t>利息上缴</t>
  </si>
  <si>
    <t>时效指标</t>
  </si>
  <si>
    <t>按时上缴</t>
  </si>
  <si>
    <t>100</t>
  </si>
  <si>
    <t>%</t>
  </si>
  <si>
    <t>指定时间范围</t>
  </si>
  <si>
    <t>效益指标</t>
  </si>
  <si>
    <t>社会效益</t>
  </si>
  <si>
    <t>提升资金使用效率</t>
  </si>
  <si>
    <t>得到提升</t>
  </si>
  <si>
    <t>是/否</t>
  </si>
  <si>
    <t>定性指标</t>
  </si>
  <si>
    <t>满意度指标</t>
  </si>
  <si>
    <t>服务对象满意度</t>
  </si>
  <si>
    <t>群众满意度</t>
  </si>
  <si>
    <t>&gt;=</t>
  </si>
  <si>
    <t>90</t>
  </si>
  <si>
    <t>为促进中小学生健康成长、帮助家长解决按时接送学生困难，进一步增强教育服务能力、使人民群众具有更多获得感和幸福感。根据《关于推进昆明市小学生课后服务的工作意见》昆教体办发〔2019〕237号（以此件为准）的要求，结合我区实际，在东川区中小学开展3点半课后服务工作，预算2023年中小学生课后服务经费财政拨款资金数额。</t>
  </si>
  <si>
    <t>中小学生课后服务天数</t>
  </si>
  <si>
    <t>200</t>
  </si>
  <si>
    <t>天</t>
  </si>
  <si>
    <t>按学年度40周计算，一周5天，一年课后服务天数 为200天</t>
  </si>
  <si>
    <t>学生作业负担减少</t>
  </si>
  <si>
    <t xml:space="preserve">学生作业负担
</t>
  </si>
  <si>
    <t>校外培训负担减少</t>
  </si>
  <si>
    <t xml:space="preserve">校外培训负担
</t>
  </si>
  <si>
    <t>课后服务时间段（春季学期、秋季学期）</t>
  </si>
  <si>
    <t>次/年</t>
  </si>
  <si>
    <t xml:space="preserve">课后服务时间段
</t>
  </si>
  <si>
    <t>成本指标</t>
  </si>
  <si>
    <t>经济成本指标</t>
  </si>
  <si>
    <t>600</t>
  </si>
  <si>
    <t>元/生·年</t>
  </si>
  <si>
    <t xml:space="preserve">课后服务费学校自有资金
</t>
  </si>
  <si>
    <t>对提升教育教学质量起到的作用</t>
  </si>
  <si>
    <t>东川区教育教学质量得长提升</t>
  </si>
  <si>
    <t>学校师生满意度</t>
  </si>
  <si>
    <t>分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</si>
  <si>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</si>
  <si>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</si>
  <si>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</si>
  <si>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</si>
  <si>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</si>
  <si>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</si>
  <si>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</si>
  <si>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</si>
  <si>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</si>
  <si>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</si>
  <si>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</si>
  <si>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</si>
  <si>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</si>
  <si>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</si>
  <si>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</si>
  <si>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</si>
  <si>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</si>
  <si>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</si>
  <si>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</si>
  <si>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</si>
  <si>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</si>
  <si>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</si>
  <si>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</si>
  <si>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</si>
  <si>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</si>
  <si>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</si>
  <si>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</si>
  <si>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</si>
  <si>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</si>
  <si>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</si>
  <si>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</si>
  <si>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</si>
  <si>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</si>
  <si>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</si>
  <si>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</si>
  <si>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</si>
  <si>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</si>
  <si>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</si>
  <si>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</si>
  <si>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</si>
  <si>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预算13表</t>
  </si>
  <si>
    <t>单位名称：云南省昆明市东川区第二中学</t>
    <phoneticPr fontId="22" type="noConversion"/>
  </si>
  <si>
    <t>部门编码</t>
  </si>
  <si>
    <t>部门名称</t>
  </si>
  <si>
    <t>云南省昆明市东川区第二中学</t>
    <phoneticPr fontId="22" type="noConversion"/>
  </si>
  <si>
    <t>内容</t>
  </si>
  <si>
    <t>说明</t>
  </si>
  <si>
    <t>部门总体目标</t>
  </si>
  <si>
    <t>部门职责</t>
  </si>
  <si>
    <t xml:space="preserve">    一、全面贯彻国家的教育方针、政策。树立正确的教育观和质量观，面向全体学生，促进学生全面发展。不断提高教育质量，努力为社会主义现代化和当地经济建设培养合格人才。二、坚持依法治校，遵守教育法律法规，不乱办学，不乱收费，不举办“校中校”，不分重点班和非重点班。建立健全学校各项制度，加强，，加强学校管理加强学校管理。三、实行校长负责制。完善全员聘用制，岗位责任制，坚持民主管理学校，推行校务公开。四、制定并组织实施学校的发展规划学年和学期学期划学年、学年和学期工作计划。五、指挥协调各处（室）的工作，对各处（室）的工作进行指导，督促，检查和评价。六、坚持以人为本，把德育工作放坚持作放在首位。坚持管理育人，教书育人，服务育人，环境育人的工作方针，抓好德育队伍建设，确实提高德育实效。七、坚持学校工作以教学为中心的原则。按照教育部颁发的《课程计划》《课程标准》组织教学，遵循教学规律，建立和完善教学常规管理，努力提高教学质量。八、坚强对安全、体育、卫生、劳动教育工作的领导管理，全面实施素质教育。九、重视教师队伍建设，定期组织教师学习政治理论，文化业务知识，不断提高教师的政治思想，职业道德，专业素养，充分调动他们教书育人的主动性、积极性和创造性。十、加强对总务工作的领导，贯彻勤俭办学的原则，搞好校园建设，努力开源节流，逐步改善办学条件。十一、加强学校与社会、家庭的联系。办好家长学校，发挥家长委员会的作用，调动社会各方面的办学积极性，支持学校建设和教育教学工作。</t>
    <phoneticPr fontId="22" type="noConversion"/>
  </si>
  <si>
    <t>根据三定方案归纳</t>
  </si>
  <si>
    <r>
      <t xml:space="preserve">总体绩效目标
</t>
    </r>
    <r>
      <rPr>
        <sz val="10"/>
        <color indexed="8"/>
        <rFont val="宋体"/>
        <family val="3"/>
        <charset val="134"/>
      </rPr>
      <t>（2025-2027年期间）</t>
    </r>
  </si>
  <si>
    <t>完成上级下达的招生计划，初中学业水平参考率达到标准，初中在校学生巩固率达到标准，完成教师培训计划，加强教育教学水平。</t>
  </si>
  <si>
    <t>根据部门职责，中长期规划，省委，省政府要求归纳</t>
  </si>
  <si>
    <t>部门年度目标</t>
  </si>
  <si>
    <t>预算年度（2025年）
绩效目标</t>
  </si>
  <si>
    <t>部门年度重点工作任务对应的目标或措施预计的产出和效果，每项工作任务都有明确的一项或几项目标。</t>
  </si>
  <si>
    <t>部门年度重点工作任务</t>
  </si>
  <si>
    <t>一级项目管理</t>
  </si>
  <si>
    <t>主要内容</t>
  </si>
  <si>
    <t>预算申报金额（元）</t>
  </si>
  <si>
    <t>总额</t>
  </si>
  <si>
    <t>财政拨款</t>
  </si>
  <si>
    <t>其他资金</t>
  </si>
  <si>
    <t>工资和福利支出</t>
  </si>
  <si>
    <t>教师工资、养老金、职业年金、医保、公积金、三类人员工资</t>
  </si>
  <si>
    <t>对个人和家庭的补助</t>
  </si>
  <si>
    <t>遗属补助、工伤抚恤费、退休生活补助</t>
  </si>
  <si>
    <t>商品和服务支出</t>
  </si>
  <si>
    <t>福利费、退休公用经费</t>
  </si>
  <si>
    <t>课后服务费</t>
    <phoneticPr fontId="22" type="noConversion"/>
  </si>
  <si>
    <t>课后服务费</t>
  </si>
  <si>
    <t>单位收支账户利息资金</t>
    <phoneticPr fontId="22" type="noConversion"/>
  </si>
  <si>
    <t>利息</t>
    <phoneticPr fontId="22" type="noConversion"/>
  </si>
  <si>
    <t>合计</t>
    <phoneticPr fontId="22" type="noConversion"/>
  </si>
  <si>
    <t>部门整体支出绩效指标</t>
    <phoneticPr fontId="22" type="noConversion"/>
  </si>
  <si>
    <t>绩效指标</t>
  </si>
  <si>
    <t>评（扣）分标准</t>
  </si>
  <si>
    <t>绩效指标设定依据及指标值数据来源</t>
  </si>
  <si>
    <t xml:space="preserve">二级指标 </t>
  </si>
  <si>
    <t>计划招生学生人数</t>
  </si>
  <si>
    <t>人</t>
  </si>
  <si>
    <t>根据年度实际招生人数评定</t>
  </si>
  <si>
    <t>招生计划</t>
  </si>
  <si>
    <t>参加初中学业水平考试学生</t>
  </si>
  <si>
    <t>根据年度实际参加考试人数评定</t>
  </si>
  <si>
    <t>毕业生参考计划</t>
  </si>
  <si>
    <t>初中学业水平考试参考率</t>
  </si>
  <si>
    <t>初中在校学生巩固率</t>
  </si>
  <si>
    <t>根据年度实际在校人数评定</t>
  </si>
  <si>
    <t>学校管理计划</t>
  </si>
  <si>
    <t>初中学业水平考试优生率</t>
  </si>
  <si>
    <t>逐年提高</t>
  </si>
  <si>
    <t>根据教学教学情况综合评定</t>
  </si>
  <si>
    <t>教学产生的成效</t>
  </si>
  <si>
    <t>初中学业水平考试及格率</t>
  </si>
  <si>
    <t>预算完成年度</t>
  </si>
  <si>
    <t>年</t>
  </si>
  <si>
    <t>年度资金落实完成情况评定</t>
  </si>
  <si>
    <t>社会效益指标</t>
  </si>
  <si>
    <t>提高当地人民的文化水平</t>
  </si>
  <si>
    <t>通过文化知识的培养，提高当地的就业率</t>
    <phoneticPr fontId="22" type="noConversion"/>
  </si>
  <si>
    <t>服务对象满意度指标</t>
  </si>
  <si>
    <t>办学生满意的教育，学生调查满意率</t>
    <phoneticPr fontId="22" type="noConversion"/>
  </si>
  <si>
    <t>&gt;</t>
  </si>
  <si>
    <t>根据问卷调查结果评定</t>
  </si>
  <si>
    <t>教师满意度</t>
  </si>
  <si>
    <t>2025年部门整体支出绩效目标表</t>
    <phoneticPr fontId="17" type="noConversion"/>
  </si>
  <si>
    <t>单位资金收支专户利息资金</t>
    <phoneticPr fontId="17" type="noConversion"/>
  </si>
  <si>
    <t>义务教育课后服务经费</t>
    <phoneticPr fontId="17" type="noConversion"/>
  </si>
  <si>
    <t>经常性项目</t>
    <phoneticPr fontId="22" type="noConversion"/>
  </si>
  <si>
    <t>经常性项目</t>
    <phoneticPr fontId="22" type="noConversion"/>
  </si>
  <si>
    <t>本级</t>
    <phoneticPr fontId="22" type="noConversion"/>
  </si>
  <si>
    <t>本级</t>
    <phoneticPr fontId="22" type="noConversion"/>
  </si>
  <si>
    <t>备注：云南省昆明市东川区第二中学2025年度无2025年上级转移支付补助项目支出预算表支出情况，此表无数据。</t>
    <phoneticPr fontId="17" type="noConversion"/>
  </si>
  <si>
    <t>备注：云南省昆明市东川区第二中学2025年度无2025年新增资产配置预算表支出情况，此表无数据。</t>
    <phoneticPr fontId="17" type="noConversion"/>
  </si>
  <si>
    <t>备注：云南省昆明市东川区第二中学2025年度无2025年对下转移支付绩效目标表支出情况，此表无数据。</t>
    <phoneticPr fontId="17" type="noConversion"/>
  </si>
  <si>
    <t>备注：云南省昆明市东川区第二中学2025年度无2025年对下转移支付预算表支出情况，此表无数据。</t>
    <phoneticPr fontId="17" type="noConversion"/>
  </si>
  <si>
    <t>备注：云南省昆明市东川区第二中学2025年度无2025年部门政府购买服务预算表支出情况，此表无数据。</t>
    <phoneticPr fontId="17" type="noConversion"/>
  </si>
  <si>
    <t>备注：云南省昆明市东川区第二中学2025年度无2025年部门政府采购预算表支出情况，此表无数据。</t>
    <phoneticPr fontId="17" type="noConversion"/>
  </si>
  <si>
    <t>备注：云南省昆明市东川区第二中学2025年度无2025年部门政府性基金预算支出预算表支出情况,此表无数据。</t>
    <phoneticPr fontId="17" type="noConversion"/>
  </si>
  <si>
    <t>备注：云南省昆明市东川区第二中学2025年度无2025年一般公共预算“三公”经费支出预算表支出情况</t>
    <phoneticPr fontId="17" type="noConversion"/>
  </si>
  <si>
    <r>
      <t>附件：云南省昆明市东川区第二中学2</t>
    </r>
    <r>
      <rPr>
        <sz val="11"/>
        <color theme="1"/>
        <rFont val="宋体"/>
        <family val="3"/>
        <charset val="134"/>
        <scheme val="minor"/>
      </rPr>
      <t>025年部门预算公开情况表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</si>
</sst>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  <numFmt numFmtId="181" formatCode="###,###,###,###,##0.00;[=0]&quot;&quot;"/>
  </numFmts>
  <fonts count="32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2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80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  <xf numFmtId="0" fontId="18" fillId="0" borderId="15"/>
    <xf numFmtId="0" fontId="22" fillId="0" borderId="15">
      <alignment vertical="top"/>
      <protection locked="0"/>
    </xf>
    <xf numFmtId="0" fontId="18" fillId="0" borderId="15"/>
    <xf numFmtId="0" fontId="18" fillId="0" borderId="15"/>
    <xf numFmtId="0" fontId="31" fillId="0" borderId="15">
      <alignment vertical="center"/>
    </xf>
  </cellStyleXfs>
  <cellXfs count="310"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Border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NumberFormat="1" applyFont="1" applyBorder="1">
      <alignment horizontal="left" vertical="center" wrapText="1"/>
    </xf>
    <xf numFmtId="49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49" fontId="15" fillId="0" borderId="1" xfId="0" applyNumberFormat="1" applyFont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 applyBorder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16" fillId="0" borderId="1" xfId="0" applyFont="1" applyFill="1" applyAlignment="1"/>
    <xf numFmtId="0" fontId="19" fillId="0" borderId="15" xfId="8" applyNumberFormat="1" applyFont="1" applyFill="1" applyBorder="1" applyAlignment="1" applyProtection="1">
      <alignment horizontal="right" vertical="center"/>
    </xf>
    <xf numFmtId="0" fontId="23" fillId="0" borderId="17" xfId="0" applyFont="1" applyFill="1" applyBorder="1" applyAlignment="1" applyProtection="1">
      <alignment horizontal="left" vertical="center"/>
    </xf>
    <xf numFmtId="0" fontId="21" fillId="0" borderId="17" xfId="0" quotePrefix="1" applyFont="1" applyFill="1" applyBorder="1" applyAlignment="1" applyProtection="1">
      <alignment horizontal="right" vertical="center" wrapText="1"/>
    </xf>
    <xf numFmtId="0" fontId="24" fillId="0" borderId="15" xfId="0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center" vertical="center" wrapText="1"/>
    </xf>
    <xf numFmtId="49" fontId="16" fillId="0" borderId="18" xfId="0" applyNumberFormat="1" applyFont="1" applyFill="1" applyBorder="1" applyAlignment="1">
      <alignment vertical="center" wrapText="1"/>
    </xf>
    <xf numFmtId="49" fontId="28" fillId="0" borderId="18" xfId="0" applyNumberFormat="1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vertical="center" wrapText="1"/>
    </xf>
    <xf numFmtId="181" fontId="27" fillId="0" borderId="18" xfId="0" applyNumberFormat="1" applyFont="1" applyFill="1" applyBorder="1" applyAlignment="1">
      <alignment horizontal="right" vertical="center" wrapText="1"/>
    </xf>
    <xf numFmtId="176" fontId="22" fillId="0" borderId="2" xfId="9" applyNumberFormat="1" applyFont="1" applyFill="1" applyBorder="1" applyAlignment="1" applyProtection="1">
      <alignment horizontal="right" vertical="center" wrapText="1"/>
      <protection locked="0"/>
    </xf>
    <xf numFmtId="176" fontId="27" fillId="0" borderId="2" xfId="0" applyNumberFormat="1" applyFont="1" applyFill="1" applyBorder="1" applyAlignment="1" applyProtection="1">
      <alignment horizontal="right" vertical="center"/>
    </xf>
    <xf numFmtId="49" fontId="30" fillId="0" borderId="18" xfId="10" applyNumberFormat="1" applyFont="1" applyFill="1" applyBorder="1" applyAlignment="1">
      <alignment horizontal="center" vertical="center"/>
    </xf>
    <xf numFmtId="49" fontId="30" fillId="0" borderId="18" xfId="10" applyNumberFormat="1" applyFont="1" applyFill="1" applyBorder="1" applyAlignment="1">
      <alignment horizontal="center" vertical="center" wrapText="1"/>
    </xf>
    <xf numFmtId="49" fontId="30" fillId="0" borderId="18" xfId="10" applyNumberFormat="1" applyFont="1" applyFill="1" applyBorder="1" applyAlignment="1">
      <alignment vertical="center" wrapText="1"/>
    </xf>
    <xf numFmtId="0" fontId="30" fillId="0" borderId="15" xfId="10" applyFont="1" applyFill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49" fontId="27" fillId="0" borderId="18" xfId="11" applyNumberFormat="1" applyFont="1" applyFill="1" applyBorder="1" applyAlignment="1">
      <alignment horizontal="center" vertical="center" wrapText="1"/>
    </xf>
    <xf numFmtId="9" fontId="27" fillId="0" borderId="18" xfId="0" applyNumberFormat="1" applyFont="1" applyFill="1" applyBorder="1" applyAlignment="1">
      <alignment horizontal="center" vertical="center"/>
    </xf>
    <xf numFmtId="0" fontId="27" fillId="0" borderId="29" xfId="0" applyFont="1" applyFill="1" applyBorder="1" applyAlignment="1" applyProtection="1">
      <alignment horizontal="center" vertical="center" wrapText="1" readingOrder="1"/>
      <protection locked="0"/>
    </xf>
    <xf numFmtId="0" fontId="27" fillId="0" borderId="30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>
      <alignment horizontal="center" vertical="center"/>
    </xf>
    <xf numFmtId="9" fontId="27" fillId="0" borderId="34" xfId="0" applyNumberFormat="1" applyFont="1" applyBorder="1" applyAlignment="1" applyProtection="1">
      <alignment horizontal="center" vertical="center" wrapText="1"/>
      <protection locked="0"/>
    </xf>
    <xf numFmtId="49" fontId="27" fillId="0" borderId="18" xfId="10" applyNumberFormat="1" applyFont="1" applyFill="1" applyBorder="1" applyAlignment="1">
      <alignment vertical="center" wrapText="1"/>
    </xf>
    <xf numFmtId="0" fontId="16" fillId="0" borderId="15" xfId="10" applyFont="1" applyFill="1" applyAlignment="1">
      <alignment vertical="center"/>
    </xf>
    <xf numFmtId="0" fontId="24" fillId="0" borderId="1" xfId="0" applyFont="1" applyBorder="1"/>
    <xf numFmtId="0" fontId="21" fillId="0" borderId="2" xfId="0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21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>
      <alignment horizontal="left" vertical="center" wrapText="1" indent="1"/>
    </xf>
    <xf numFmtId="0" fontId="10" fillId="0" borderId="1" xfId="0" quotePrefix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27" fillId="0" borderId="29" xfId="0" applyFont="1" applyFill="1" applyBorder="1" applyAlignment="1" applyProtection="1">
      <alignment horizontal="center" vertical="center" wrapText="1" readingOrder="1"/>
      <protection locked="0"/>
    </xf>
    <xf numFmtId="0" fontId="27" fillId="0" borderId="31" xfId="0" applyFont="1" applyFill="1" applyBorder="1" applyAlignment="1" applyProtection="1">
      <alignment horizontal="center" vertical="center" wrapText="1" readingOrder="1"/>
      <protection locked="0"/>
    </xf>
    <xf numFmtId="0" fontId="27" fillId="0" borderId="32" xfId="0" applyFont="1" applyFill="1" applyBorder="1" applyAlignment="1" applyProtection="1">
      <alignment horizontal="center" vertical="center" wrapText="1" readingOrder="1"/>
      <protection locked="0"/>
    </xf>
    <xf numFmtId="0" fontId="27" fillId="0" borderId="33" xfId="0" applyFont="1" applyFill="1" applyBorder="1" applyAlignment="1" applyProtection="1">
      <alignment horizontal="center" vertical="center" wrapText="1" readingOrder="1"/>
      <protection locked="0"/>
    </xf>
    <xf numFmtId="0" fontId="29" fillId="0" borderId="18" xfId="0" applyFont="1" applyFill="1" applyBorder="1" applyAlignment="1">
      <alignment horizontal="center" vertical="center"/>
    </xf>
    <xf numFmtId="49" fontId="30" fillId="0" borderId="18" xfId="10" applyNumberFormat="1" applyFont="1" applyFill="1" applyBorder="1" applyAlignment="1">
      <alignment horizontal="center" vertical="center" wrapText="1"/>
    </xf>
    <xf numFmtId="49" fontId="30" fillId="0" borderId="18" xfId="10" applyNumberFormat="1" applyFont="1" applyFill="1" applyBorder="1" applyAlignment="1">
      <alignment horizontal="center" vertical="center"/>
    </xf>
    <xf numFmtId="49" fontId="27" fillId="0" borderId="19" xfId="0" applyNumberFormat="1" applyFont="1" applyFill="1" applyBorder="1" applyAlignment="1">
      <alignment horizontal="center" vertical="center" wrapText="1"/>
    </xf>
    <xf numFmtId="49" fontId="27" fillId="0" borderId="21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49" fontId="27" fillId="0" borderId="16" xfId="11" applyNumberFormat="1" applyFont="1" applyFill="1" applyBorder="1" applyAlignment="1">
      <alignment horizontal="center" vertical="center" wrapText="1"/>
    </xf>
    <xf numFmtId="49" fontId="27" fillId="0" borderId="26" xfId="11" applyNumberFormat="1" applyFont="1" applyFill="1" applyBorder="1" applyAlignment="1">
      <alignment horizontal="center" vertical="center" wrapText="1"/>
    </xf>
    <xf numFmtId="49" fontId="27" fillId="0" borderId="28" xfId="11" applyNumberFormat="1" applyFont="1" applyFill="1" applyBorder="1" applyAlignment="1">
      <alignment horizontal="center" vertical="center" wrapText="1"/>
    </xf>
    <xf numFmtId="49" fontId="27" fillId="0" borderId="27" xfId="11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/>
    </xf>
    <xf numFmtId="0" fontId="27" fillId="0" borderId="21" xfId="0" applyFont="1" applyFill="1" applyBorder="1" applyAlignment="1">
      <alignment horizontal="center" vertical="center"/>
    </xf>
    <xf numFmtId="49" fontId="27" fillId="0" borderId="20" xfId="0" applyNumberFormat="1" applyFont="1" applyFill="1" applyBorder="1" applyAlignment="1">
      <alignment horizontal="center" vertical="center" wrapText="1"/>
    </xf>
    <xf numFmtId="49" fontId="27" fillId="0" borderId="18" xfId="0" applyNumberFormat="1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>
      <alignment horizontal="center" vertical="center" wrapText="1"/>
    </xf>
    <xf numFmtId="49" fontId="16" fillId="0" borderId="23" xfId="0" applyNumberFormat="1" applyFont="1" applyFill="1" applyBorder="1" applyAlignment="1">
      <alignment horizontal="center" vertical="center" wrapText="1"/>
    </xf>
    <xf numFmtId="49" fontId="16" fillId="0" borderId="24" xfId="0" applyNumberFormat="1" applyFont="1" applyFill="1" applyBorder="1" applyAlignment="1">
      <alignment horizontal="center" vertical="center" wrapText="1"/>
    </xf>
    <xf numFmtId="49" fontId="16" fillId="0" borderId="25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 applyProtection="1">
      <alignment horizontal="left" vertical="center" wrapText="1"/>
    </xf>
    <xf numFmtId="0" fontId="23" fillId="0" borderId="17" xfId="0" applyFont="1" applyFill="1" applyBorder="1" applyAlignment="1" applyProtection="1">
      <alignment horizontal="left" vertical="center" wrapText="1"/>
    </xf>
    <xf numFmtId="0" fontId="25" fillId="0" borderId="14" xfId="0" applyFont="1" applyFill="1" applyBorder="1" applyAlignment="1" applyProtection="1">
      <alignment horizontal="left" vertical="center"/>
    </xf>
    <xf numFmtId="0" fontId="26" fillId="0" borderId="9" xfId="0" applyFont="1" applyFill="1" applyBorder="1" applyAlignment="1" applyProtection="1">
      <alignment horizontal="left" vertical="center"/>
    </xf>
    <xf numFmtId="0" fontId="26" fillId="0" borderId="10" xfId="0" applyFont="1" applyFill="1" applyBorder="1" applyAlignment="1" applyProtection="1">
      <alignment horizontal="left" vertical="center"/>
    </xf>
    <xf numFmtId="0" fontId="25" fillId="0" borderId="14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49" fontId="27" fillId="0" borderId="19" xfId="0" applyNumberFormat="1" applyFont="1" applyFill="1" applyBorder="1" applyAlignment="1">
      <alignment horizontal="left" vertical="center" wrapText="1"/>
    </xf>
    <xf numFmtId="49" fontId="27" fillId="0" borderId="20" xfId="0" applyNumberFormat="1" applyFont="1" applyFill="1" applyBorder="1" applyAlignment="1">
      <alignment horizontal="left" vertical="center" wrapText="1"/>
    </xf>
    <xf numFmtId="49" fontId="27" fillId="0" borderId="21" xfId="0" applyNumberFormat="1" applyFont="1" applyFill="1" applyBorder="1" applyAlignment="1">
      <alignment horizontal="left" vertical="center" wrapText="1"/>
    </xf>
    <xf numFmtId="0" fontId="29" fillId="0" borderId="18" xfId="0" applyFont="1" applyFill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</cellXfs>
  <cellStyles count="14">
    <cellStyle name="DateStyle" xfId="4"/>
    <cellStyle name="DateTimeStyle" xfId="5"/>
    <cellStyle name="IntegralNumberStyle" xfId="7"/>
    <cellStyle name="MoneyStyle" xfId="1"/>
    <cellStyle name="Normal" xfId="9"/>
    <cellStyle name="NumberStyle" xfId="1"/>
    <cellStyle name="PercentStyle" xfId="6"/>
    <cellStyle name="TextStyle" xfId="2"/>
    <cellStyle name="TimeStyle" xfId="3"/>
    <cellStyle name="常规" xfId="0" builtinId="0"/>
    <cellStyle name="常规 3" xfId="10"/>
    <cellStyle name="常规 3 3" xfId="12"/>
    <cellStyle name="常规 3 4" xfId="11"/>
    <cellStyle name="常规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 pane="bottomLeft" sqref="A1:B1"/>
    </sheetView>
  </sheetViews>
  <sheetFormatPr defaultColWidth="8.5546875" defaultRowHeight="12.75" customHeight="1"/>
  <cols>
    <col min="1" max="4" width="41" customWidth="1"/>
  </cols>
  <sheetData>
    <row r="1" spans="1:4" ht="12.75" customHeight="1">
      <c r="A1" s="309" t="s">
        <v>451</v>
      </c>
      <c r="B1" s="309"/>
      <c r="C1" s="1"/>
      <c r="D1" s="1"/>
    </row>
    <row r="2" spans="1:4" ht="15" customHeight="1">
      <c r="A2" s="2"/>
      <c r="B2" s="2"/>
      <c r="C2" s="2"/>
      <c r="D2" s="3" t="s">
        <v>0</v>
      </c>
    </row>
    <row r="3" spans="1:4" ht="41.25" customHeight="1">
      <c r="A3" s="122" t="str">
        <f>"2025"&amp;"年部门财务收支预算总表"</f>
        <v>2025年部门财务收支预算总表</v>
      </c>
      <c r="B3" s="123"/>
      <c r="C3" s="123"/>
      <c r="D3" s="123"/>
    </row>
    <row r="4" spans="1:4" ht="17.25" customHeight="1">
      <c r="A4" s="124" t="str">
        <f>"单位名称："&amp;"云南省昆明市东川区第二中学"</f>
        <v>单位名称：云南省昆明市东川区第二中学</v>
      </c>
      <c r="B4" s="125"/>
      <c r="D4" s="4" t="s">
        <v>1</v>
      </c>
    </row>
    <row r="5" spans="1:4" ht="23.25" customHeight="1">
      <c r="A5" s="126" t="s">
        <v>2</v>
      </c>
      <c r="B5" s="127"/>
      <c r="C5" s="126" t="s">
        <v>3</v>
      </c>
      <c r="D5" s="127"/>
    </row>
    <row r="6" spans="1:4" ht="24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7.25" customHeight="1">
      <c r="A7" s="6" t="s">
        <v>7</v>
      </c>
      <c r="B7" s="7">
        <v>38182265</v>
      </c>
      <c r="C7" s="6" t="s">
        <v>8</v>
      </c>
      <c r="D7" s="7"/>
    </row>
    <row r="8" spans="1:4" ht="17.25" customHeight="1">
      <c r="A8" s="6" t="s">
        <v>9</v>
      </c>
      <c r="B8" s="7"/>
      <c r="C8" s="6" t="s">
        <v>10</v>
      </c>
      <c r="D8" s="7"/>
    </row>
    <row r="9" spans="1:4" ht="17.25" customHeight="1">
      <c r="A9" s="6" t="s">
        <v>11</v>
      </c>
      <c r="B9" s="7"/>
      <c r="C9" s="8" t="s">
        <v>12</v>
      </c>
      <c r="D9" s="7"/>
    </row>
    <row r="10" spans="1:4" ht="17.25" customHeight="1">
      <c r="A10" s="6" t="s">
        <v>13</v>
      </c>
      <c r="B10" s="7"/>
      <c r="C10" s="8" t="s">
        <v>14</v>
      </c>
      <c r="D10" s="7"/>
    </row>
    <row r="11" spans="1:4" ht="17.25" customHeight="1">
      <c r="A11" s="6" t="s">
        <v>15</v>
      </c>
      <c r="B11" s="7">
        <v>1192000</v>
      </c>
      <c r="C11" s="8" t="s">
        <v>16</v>
      </c>
      <c r="D11" s="7">
        <v>26412119</v>
      </c>
    </row>
    <row r="12" spans="1:4" ht="17.25" customHeight="1">
      <c r="A12" s="6" t="s">
        <v>17</v>
      </c>
      <c r="B12" s="7"/>
      <c r="C12" s="8" t="s">
        <v>18</v>
      </c>
      <c r="D12" s="7"/>
    </row>
    <row r="13" spans="1:4" ht="17.25" customHeight="1">
      <c r="A13" s="6" t="s">
        <v>19</v>
      </c>
      <c r="B13" s="7"/>
      <c r="C13" s="9" t="s">
        <v>20</v>
      </c>
      <c r="D13" s="7"/>
    </row>
    <row r="14" spans="1:4" ht="17.25" customHeight="1">
      <c r="A14" s="6" t="s">
        <v>21</v>
      </c>
      <c r="B14" s="7"/>
      <c r="C14" s="9" t="s">
        <v>22</v>
      </c>
      <c r="D14" s="7">
        <v>6401513</v>
      </c>
    </row>
    <row r="15" spans="1:4" ht="17.25" customHeight="1">
      <c r="A15" s="6" t="s">
        <v>23</v>
      </c>
      <c r="B15" s="7"/>
      <c r="C15" s="9" t="s">
        <v>24</v>
      </c>
      <c r="D15" s="7">
        <v>3636294</v>
      </c>
    </row>
    <row r="16" spans="1:4" ht="17.25" customHeight="1">
      <c r="A16" s="6" t="s">
        <v>25</v>
      </c>
      <c r="B16" s="7">
        <v>1192000</v>
      </c>
      <c r="C16" s="9" t="s">
        <v>26</v>
      </c>
      <c r="D16" s="7"/>
    </row>
    <row r="17" spans="1:4" ht="17.25" customHeight="1">
      <c r="A17" s="10"/>
      <c r="B17" s="7"/>
      <c r="C17" s="9" t="s">
        <v>27</v>
      </c>
      <c r="D17" s="7"/>
    </row>
    <row r="18" spans="1:4" ht="17.25" customHeight="1">
      <c r="A18" s="11"/>
      <c r="B18" s="7"/>
      <c r="C18" s="9" t="s">
        <v>28</v>
      </c>
      <c r="D18" s="7"/>
    </row>
    <row r="19" spans="1:4" ht="17.25" customHeight="1">
      <c r="A19" s="11"/>
      <c r="B19" s="7"/>
      <c r="C19" s="9" t="s">
        <v>29</v>
      </c>
      <c r="D19" s="7"/>
    </row>
    <row r="20" spans="1:4" ht="17.25" customHeight="1">
      <c r="A20" s="11"/>
      <c r="B20" s="7"/>
      <c r="C20" s="9" t="s">
        <v>30</v>
      </c>
      <c r="D20" s="7"/>
    </row>
    <row r="21" spans="1:4" ht="17.25" customHeight="1">
      <c r="A21" s="11"/>
      <c r="B21" s="7"/>
      <c r="C21" s="9" t="s">
        <v>31</v>
      </c>
      <c r="D21" s="7"/>
    </row>
    <row r="22" spans="1:4" ht="17.25" customHeight="1">
      <c r="A22" s="11"/>
      <c r="B22" s="7"/>
      <c r="C22" s="9" t="s">
        <v>32</v>
      </c>
      <c r="D22" s="7">
        <v>2000</v>
      </c>
    </row>
    <row r="23" spans="1:4" ht="17.25" customHeight="1">
      <c r="A23" s="11"/>
      <c r="B23" s="7"/>
      <c r="C23" s="9" t="s">
        <v>33</v>
      </c>
      <c r="D23" s="7"/>
    </row>
    <row r="24" spans="1:4" ht="17.25" customHeight="1">
      <c r="A24" s="11"/>
      <c r="B24" s="7"/>
      <c r="C24" s="9" t="s">
        <v>34</v>
      </c>
      <c r="D24" s="7"/>
    </row>
    <row r="25" spans="1:4" ht="17.25" customHeight="1">
      <c r="A25" s="11"/>
      <c r="B25" s="7"/>
      <c r="C25" s="9" t="s">
        <v>35</v>
      </c>
      <c r="D25" s="7">
        <v>2922339</v>
      </c>
    </row>
    <row r="26" spans="1:4" ht="17.25" customHeight="1">
      <c r="A26" s="11"/>
      <c r="B26" s="7"/>
      <c r="C26" s="9" t="s">
        <v>36</v>
      </c>
      <c r="D26" s="7"/>
    </row>
    <row r="27" spans="1:4" ht="17.25" customHeight="1">
      <c r="A27" s="11"/>
      <c r="B27" s="7"/>
      <c r="C27" s="10" t="s">
        <v>37</v>
      </c>
      <c r="D27" s="7"/>
    </row>
    <row r="28" spans="1:4" ht="17.25" customHeight="1">
      <c r="A28" s="11"/>
      <c r="B28" s="7"/>
      <c r="C28" s="9" t="s">
        <v>38</v>
      </c>
      <c r="D28" s="7"/>
    </row>
    <row r="29" spans="1:4" ht="16.5" customHeight="1">
      <c r="A29" s="11"/>
      <c r="B29" s="7"/>
      <c r="C29" s="9" t="s">
        <v>39</v>
      </c>
      <c r="D29" s="7"/>
    </row>
    <row r="30" spans="1:4" ht="16.5" customHeight="1">
      <c r="A30" s="11"/>
      <c r="B30" s="7"/>
      <c r="C30" s="10" t="s">
        <v>40</v>
      </c>
      <c r="D30" s="7"/>
    </row>
    <row r="31" spans="1:4" ht="17.25" customHeight="1">
      <c r="A31" s="11"/>
      <c r="B31" s="7"/>
      <c r="C31" s="10" t="s">
        <v>41</v>
      </c>
      <c r="D31" s="7"/>
    </row>
    <row r="32" spans="1:4" ht="17.25" customHeight="1">
      <c r="A32" s="11"/>
      <c r="B32" s="7"/>
      <c r="C32" s="9" t="s">
        <v>42</v>
      </c>
      <c r="D32" s="7"/>
    </row>
    <row r="33" spans="1:4" ht="16.5" customHeight="1">
      <c r="A33" s="11" t="s">
        <v>43</v>
      </c>
      <c r="B33" s="7">
        <v>39374265</v>
      </c>
      <c r="C33" s="11" t="s">
        <v>44</v>
      </c>
      <c r="D33" s="7">
        <v>39374265</v>
      </c>
    </row>
    <row r="34" spans="1:4" ht="16.5" customHeight="1">
      <c r="A34" s="10" t="s">
        <v>45</v>
      </c>
      <c r="B34" s="7"/>
      <c r="C34" s="10" t="s">
        <v>46</v>
      </c>
      <c r="D34" s="7"/>
    </row>
    <row r="35" spans="1:4" ht="16.5" customHeight="1">
      <c r="A35" s="9" t="s">
        <v>47</v>
      </c>
      <c r="B35" s="7"/>
      <c r="C35" s="9" t="s">
        <v>47</v>
      </c>
      <c r="D35" s="7"/>
    </row>
    <row r="36" spans="1:4" ht="16.5" customHeight="1">
      <c r="A36" s="9" t="s">
        <v>48</v>
      </c>
      <c r="B36" s="7"/>
      <c r="C36" s="9" t="s">
        <v>49</v>
      </c>
      <c r="D36" s="7"/>
    </row>
    <row r="37" spans="1:4" ht="16.5" customHeight="1">
      <c r="A37" s="12" t="s">
        <v>50</v>
      </c>
      <c r="B37" s="7">
        <v>39374265</v>
      </c>
      <c r="C37" s="12" t="s">
        <v>51</v>
      </c>
      <c r="D37" s="7">
        <v>39374265</v>
      </c>
    </row>
  </sheetData>
  <mergeCells count="5">
    <mergeCell ref="A3:D3"/>
    <mergeCell ref="A4:B4"/>
    <mergeCell ref="A5:B5"/>
    <mergeCell ref="C5:D5"/>
    <mergeCell ref="A1:B1"/>
  </mergeCells>
  <phoneticPr fontId="17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09375" defaultRowHeight="14.25" customHeight="1"/>
  <cols>
    <col min="1" max="1" width="32.109375" customWidth="1"/>
    <col min="2" max="2" width="20.6640625" customWidth="1"/>
    <col min="3" max="3" width="32.109375" customWidth="1"/>
    <col min="4" max="4" width="27.6640625" customWidth="1"/>
    <col min="5" max="6" width="36.66406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1">
        <v>1</v>
      </c>
      <c r="B2" s="62">
        <v>0</v>
      </c>
      <c r="C2" s="61">
        <v>1</v>
      </c>
      <c r="D2" s="30"/>
      <c r="E2" s="30"/>
      <c r="F2" s="54" t="s">
        <v>329</v>
      </c>
    </row>
    <row r="3" spans="1:6" ht="42" customHeight="1">
      <c r="A3" s="213" t="str">
        <f>"2025"&amp;"年部门政府性基金预算支出预算表"</f>
        <v>2025年部门政府性基金预算支出预算表</v>
      </c>
      <c r="B3" s="214" t="s">
        <v>330</v>
      </c>
      <c r="C3" s="215"/>
      <c r="D3" s="159"/>
      <c r="E3" s="159"/>
      <c r="F3" s="159"/>
    </row>
    <row r="4" spans="1:6" ht="13.5" customHeight="1">
      <c r="A4" s="183" t="str">
        <f>"单位名称："&amp;"云南省昆明市东川区第二中学"</f>
        <v>单位名称：云南省昆明市东川区第二中学</v>
      </c>
      <c r="B4" s="183" t="s">
        <v>331</v>
      </c>
      <c r="C4" s="219"/>
      <c r="D4" s="30"/>
      <c r="E4" s="30"/>
      <c r="F4" s="54" t="s">
        <v>1</v>
      </c>
    </row>
    <row r="5" spans="1:6" ht="19.5" customHeight="1">
      <c r="A5" s="169" t="s">
        <v>190</v>
      </c>
      <c r="B5" s="217" t="s">
        <v>72</v>
      </c>
      <c r="C5" s="169" t="s">
        <v>73</v>
      </c>
      <c r="D5" s="196" t="s">
        <v>332</v>
      </c>
      <c r="E5" s="167"/>
      <c r="F5" s="168"/>
    </row>
    <row r="6" spans="1:6" ht="18.75" customHeight="1">
      <c r="A6" s="190"/>
      <c r="B6" s="218"/>
      <c r="C6" s="190"/>
      <c r="D6" s="63" t="s">
        <v>55</v>
      </c>
      <c r="E6" s="48" t="s">
        <v>75</v>
      </c>
      <c r="F6" s="63" t="s">
        <v>76</v>
      </c>
    </row>
    <row r="7" spans="1:6" ht="18.75" customHeight="1">
      <c r="A7" s="58">
        <v>1</v>
      </c>
      <c r="B7" s="64" t="s">
        <v>83</v>
      </c>
      <c r="C7" s="58">
        <v>3</v>
      </c>
      <c r="D7" s="33">
        <v>4</v>
      </c>
      <c r="E7" s="33">
        <v>5</v>
      </c>
      <c r="F7" s="33">
        <v>6</v>
      </c>
    </row>
    <row r="8" spans="1:6" ht="21" customHeight="1">
      <c r="A8" s="16"/>
      <c r="B8" s="16"/>
      <c r="C8" s="16"/>
      <c r="D8" s="7"/>
      <c r="E8" s="7"/>
      <c r="F8" s="7"/>
    </row>
    <row r="9" spans="1:6" ht="21" customHeight="1">
      <c r="A9" s="16"/>
      <c r="B9" s="16"/>
      <c r="C9" s="16"/>
      <c r="D9" s="7"/>
      <c r="E9" s="7"/>
      <c r="F9" s="7"/>
    </row>
    <row r="10" spans="1:6" ht="18.75" customHeight="1">
      <c r="A10" s="136" t="s">
        <v>180</v>
      </c>
      <c r="B10" s="136" t="s">
        <v>180</v>
      </c>
      <c r="C10" s="216" t="s">
        <v>180</v>
      </c>
      <c r="D10" s="7"/>
      <c r="E10" s="7"/>
      <c r="F10" s="7"/>
    </row>
    <row r="11" spans="1:6" ht="14.25" customHeight="1">
      <c r="A11" s="116" t="s">
        <v>449</v>
      </c>
    </row>
  </sheetData>
  <mergeCells count="7">
    <mergeCell ref="A3:F3"/>
    <mergeCell ref="A10:C10"/>
    <mergeCell ref="D5:F5"/>
    <mergeCell ref="B5:B6"/>
    <mergeCell ref="C5:C6"/>
    <mergeCell ref="A5:A6"/>
    <mergeCell ref="A4:C4"/>
  </mergeCells>
  <phoneticPr fontId="17" type="noConversion"/>
  <printOptions horizontalCentered="1"/>
  <pageMargins left="0.37" right="0.37" top="0.56000000000000005" bottom="0.56000000000000005" header="0.48" footer="0.48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09375" defaultRowHeight="14.25" customHeight="1"/>
  <cols>
    <col min="1" max="2" width="32.5546875" customWidth="1"/>
    <col min="3" max="3" width="41.109375" customWidth="1"/>
    <col min="4" max="4" width="21.6640625" customWidth="1"/>
    <col min="5" max="5" width="35.33203125" customWidth="1"/>
    <col min="6" max="6" width="7.6640625" customWidth="1"/>
    <col min="7" max="7" width="11.109375" customWidth="1"/>
    <col min="8" max="8" width="13.33203125" customWidth="1"/>
    <col min="9" max="18" width="20" customWidth="1"/>
    <col min="19" max="19" width="19.88671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3"/>
      <c r="C2" s="43"/>
      <c r="R2" s="44"/>
      <c r="S2" s="44" t="s">
        <v>333</v>
      </c>
    </row>
    <row r="3" spans="1:19" ht="41.25" customHeight="1">
      <c r="A3" s="232" t="str">
        <f>"2025"&amp;"年部门政府采购预算表"</f>
        <v>2025年部门政府采购预算表</v>
      </c>
      <c r="B3" s="181"/>
      <c r="C3" s="181"/>
      <c r="D3" s="182"/>
      <c r="E3" s="182"/>
      <c r="F3" s="182"/>
      <c r="G3" s="182"/>
      <c r="H3" s="182"/>
      <c r="I3" s="182"/>
      <c r="J3" s="182"/>
      <c r="K3" s="182"/>
      <c r="L3" s="182"/>
      <c r="M3" s="181"/>
      <c r="N3" s="182"/>
      <c r="O3" s="182"/>
      <c r="P3" s="181"/>
      <c r="Q3" s="182"/>
      <c r="R3" s="181"/>
      <c r="S3" s="181"/>
    </row>
    <row r="4" spans="1:19" ht="18.75" customHeight="1">
      <c r="A4" s="174" t="str">
        <f>"单位名称："&amp;"云南省昆明市东川区第二中学"</f>
        <v>单位名称：云南省昆明市东川区第二中学</v>
      </c>
      <c r="B4" s="235"/>
      <c r="C4" s="235"/>
      <c r="D4" s="236"/>
      <c r="E4" s="236"/>
      <c r="F4" s="236"/>
      <c r="G4" s="236"/>
      <c r="H4" s="236"/>
      <c r="I4" s="46"/>
      <c r="J4" s="46"/>
      <c r="K4" s="46"/>
      <c r="L4" s="46"/>
      <c r="R4" s="65"/>
      <c r="S4" s="54" t="s">
        <v>1</v>
      </c>
    </row>
    <row r="5" spans="1:19" ht="15.75" customHeight="1">
      <c r="A5" s="202" t="s">
        <v>189</v>
      </c>
      <c r="B5" s="222" t="s">
        <v>190</v>
      </c>
      <c r="C5" s="222" t="s">
        <v>334</v>
      </c>
      <c r="D5" s="233" t="s">
        <v>335</v>
      </c>
      <c r="E5" s="233" t="s">
        <v>336</v>
      </c>
      <c r="F5" s="233" t="s">
        <v>337</v>
      </c>
      <c r="G5" s="233" t="s">
        <v>338</v>
      </c>
      <c r="H5" s="233" t="s">
        <v>339</v>
      </c>
      <c r="I5" s="234" t="s">
        <v>197</v>
      </c>
      <c r="J5" s="234"/>
      <c r="K5" s="234"/>
      <c r="L5" s="234"/>
      <c r="M5" s="194"/>
      <c r="N5" s="234"/>
      <c r="O5" s="234"/>
      <c r="P5" s="191"/>
      <c r="Q5" s="234"/>
      <c r="R5" s="194"/>
      <c r="S5" s="192"/>
    </row>
    <row r="6" spans="1:19" ht="17.25" customHeight="1">
      <c r="A6" s="203"/>
      <c r="B6" s="223"/>
      <c r="C6" s="223"/>
      <c r="D6" s="220"/>
      <c r="E6" s="220"/>
      <c r="F6" s="220"/>
      <c r="G6" s="220"/>
      <c r="H6" s="220"/>
      <c r="I6" s="220" t="s">
        <v>55</v>
      </c>
      <c r="J6" s="220" t="s">
        <v>58</v>
      </c>
      <c r="K6" s="220" t="s">
        <v>340</v>
      </c>
      <c r="L6" s="220" t="s">
        <v>341</v>
      </c>
      <c r="M6" s="237" t="s">
        <v>342</v>
      </c>
      <c r="N6" s="225" t="s">
        <v>343</v>
      </c>
      <c r="O6" s="225"/>
      <c r="P6" s="226"/>
      <c r="Q6" s="225"/>
      <c r="R6" s="227"/>
      <c r="S6" s="224"/>
    </row>
    <row r="7" spans="1:19" ht="54" customHeight="1">
      <c r="A7" s="204"/>
      <c r="B7" s="224"/>
      <c r="C7" s="224"/>
      <c r="D7" s="221"/>
      <c r="E7" s="221"/>
      <c r="F7" s="221"/>
      <c r="G7" s="221"/>
      <c r="H7" s="221"/>
      <c r="I7" s="221"/>
      <c r="J7" s="221" t="s">
        <v>57</v>
      </c>
      <c r="K7" s="221"/>
      <c r="L7" s="221"/>
      <c r="M7" s="238"/>
      <c r="N7" s="67" t="s">
        <v>57</v>
      </c>
      <c r="O7" s="67" t="s">
        <v>64</v>
      </c>
      <c r="P7" s="66" t="s">
        <v>65</v>
      </c>
      <c r="Q7" s="67" t="s">
        <v>66</v>
      </c>
      <c r="R7" s="68" t="s">
        <v>67</v>
      </c>
      <c r="S7" s="66" t="s">
        <v>68</v>
      </c>
    </row>
    <row r="8" spans="1:19" ht="18" customHeight="1">
      <c r="A8" s="69">
        <v>1</v>
      </c>
      <c r="B8" s="69" t="s">
        <v>83</v>
      </c>
      <c r="C8" s="70">
        <v>3</v>
      </c>
      <c r="D8" s="70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</row>
    <row r="9" spans="1:19" ht="21" customHeight="1">
      <c r="A9" s="71"/>
      <c r="B9" s="72"/>
      <c r="C9" s="72"/>
      <c r="D9" s="73"/>
      <c r="E9" s="73"/>
      <c r="F9" s="73"/>
      <c r="G9" s="74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21" customHeight="1">
      <c r="A10" s="239" t="s">
        <v>180</v>
      </c>
      <c r="B10" s="240"/>
      <c r="C10" s="240"/>
      <c r="D10" s="241"/>
      <c r="E10" s="241"/>
      <c r="F10" s="241"/>
      <c r="G10" s="12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21" customHeight="1">
      <c r="A11" s="228" t="s">
        <v>344</v>
      </c>
      <c r="B11" s="229"/>
      <c r="C11" s="229"/>
      <c r="D11" s="228"/>
      <c r="E11" s="228"/>
      <c r="F11" s="228"/>
      <c r="G11" s="230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</row>
    <row r="12" spans="1:19" ht="14.25" customHeight="1">
      <c r="A12" s="116" t="s">
        <v>448</v>
      </c>
    </row>
  </sheetData>
  <mergeCells count="19">
    <mergeCell ref="A3:S3"/>
    <mergeCell ref="A5:A7"/>
    <mergeCell ref="D5:D7"/>
    <mergeCell ref="E5:E7"/>
    <mergeCell ref="F5:F7"/>
    <mergeCell ref="G5:G7"/>
    <mergeCell ref="H5:H7"/>
    <mergeCell ref="I5:S5"/>
    <mergeCell ref="K6:K7"/>
    <mergeCell ref="L6:L7"/>
    <mergeCell ref="A4:H4"/>
    <mergeCell ref="M6:M7"/>
    <mergeCell ref="I6:I7"/>
    <mergeCell ref="J6:J7"/>
    <mergeCell ref="C5:C7"/>
    <mergeCell ref="B5:B7"/>
    <mergeCell ref="N6:S6"/>
    <mergeCell ref="A11:S11"/>
    <mergeCell ref="A10:G10"/>
  </mergeCells>
  <phoneticPr fontId="17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09375" defaultRowHeight="14.25" customHeight="1"/>
  <cols>
    <col min="1" max="5" width="39.109375" customWidth="1"/>
    <col min="6" max="6" width="27.5546875" customWidth="1"/>
    <col min="7" max="7" width="28.5546875" customWidth="1"/>
    <col min="8" max="8" width="28.109375" customWidth="1"/>
    <col min="9" max="9" width="39.109375" customWidth="1"/>
    <col min="10" max="18" width="20.44140625" customWidth="1"/>
    <col min="19" max="20" width="20.332031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75"/>
      <c r="B2" s="43"/>
      <c r="C2" s="43"/>
      <c r="D2" s="43"/>
      <c r="E2" s="43"/>
      <c r="F2" s="43"/>
      <c r="G2" s="43"/>
      <c r="H2" s="75"/>
      <c r="I2" s="75"/>
      <c r="J2" s="75"/>
      <c r="K2" s="75"/>
      <c r="L2" s="75"/>
      <c r="M2" s="75"/>
      <c r="N2" s="76"/>
      <c r="O2" s="75"/>
      <c r="P2" s="75"/>
      <c r="Q2" s="43"/>
      <c r="R2" s="75"/>
      <c r="S2" s="77"/>
      <c r="T2" s="77" t="s">
        <v>345</v>
      </c>
    </row>
    <row r="3" spans="1:20" ht="41.25" customHeight="1">
      <c r="A3" s="242" t="str">
        <f>"2025"&amp;"年部门政府购买服务预算表"</f>
        <v>2025年部门政府购买服务预算表</v>
      </c>
      <c r="B3" s="181"/>
      <c r="C3" s="181"/>
      <c r="D3" s="181"/>
      <c r="E3" s="181"/>
      <c r="F3" s="181"/>
      <c r="G3" s="181"/>
      <c r="H3" s="243"/>
      <c r="I3" s="243"/>
      <c r="J3" s="243"/>
      <c r="K3" s="243"/>
      <c r="L3" s="243"/>
      <c r="M3" s="243"/>
      <c r="N3" s="244"/>
      <c r="O3" s="243"/>
      <c r="P3" s="243"/>
      <c r="Q3" s="181"/>
      <c r="R3" s="243"/>
      <c r="S3" s="244"/>
      <c r="T3" s="181"/>
    </row>
    <row r="4" spans="1:20" ht="22.5" customHeight="1">
      <c r="A4" s="245" t="str">
        <f>"单位名称："&amp;"云南省昆明市东川区第二中学"</f>
        <v>单位名称：云南省昆明市东川区第二中学</v>
      </c>
      <c r="B4" s="235"/>
      <c r="C4" s="235"/>
      <c r="D4" s="235"/>
      <c r="E4" s="235"/>
      <c r="F4" s="235"/>
      <c r="G4" s="235"/>
      <c r="H4" s="246"/>
      <c r="I4" s="246"/>
      <c r="J4" s="78"/>
      <c r="K4" s="78"/>
      <c r="L4" s="78"/>
      <c r="M4" s="78"/>
      <c r="N4" s="76"/>
      <c r="O4" s="75"/>
      <c r="P4" s="75"/>
      <c r="Q4" s="43"/>
      <c r="R4" s="75"/>
      <c r="S4" s="79"/>
      <c r="T4" s="77" t="s">
        <v>1</v>
      </c>
    </row>
    <row r="5" spans="1:20" ht="24" customHeight="1">
      <c r="A5" s="202" t="s">
        <v>189</v>
      </c>
      <c r="B5" s="222" t="s">
        <v>190</v>
      </c>
      <c r="C5" s="222" t="s">
        <v>334</v>
      </c>
      <c r="D5" s="222" t="s">
        <v>346</v>
      </c>
      <c r="E5" s="222" t="s">
        <v>347</v>
      </c>
      <c r="F5" s="222" t="s">
        <v>348</v>
      </c>
      <c r="G5" s="222" t="s">
        <v>349</v>
      </c>
      <c r="H5" s="233" t="s">
        <v>350</v>
      </c>
      <c r="I5" s="233" t="s">
        <v>351</v>
      </c>
      <c r="J5" s="234" t="s">
        <v>197</v>
      </c>
      <c r="K5" s="234"/>
      <c r="L5" s="234"/>
      <c r="M5" s="234"/>
      <c r="N5" s="194"/>
      <c r="O5" s="234"/>
      <c r="P5" s="234"/>
      <c r="Q5" s="191"/>
      <c r="R5" s="234"/>
      <c r="S5" s="194"/>
      <c r="T5" s="192"/>
    </row>
    <row r="6" spans="1:20" ht="24" customHeight="1">
      <c r="A6" s="203"/>
      <c r="B6" s="223"/>
      <c r="C6" s="223"/>
      <c r="D6" s="223"/>
      <c r="E6" s="223"/>
      <c r="F6" s="223"/>
      <c r="G6" s="223"/>
      <c r="H6" s="220"/>
      <c r="I6" s="220"/>
      <c r="J6" s="220" t="s">
        <v>55</v>
      </c>
      <c r="K6" s="220" t="s">
        <v>58</v>
      </c>
      <c r="L6" s="220" t="s">
        <v>340</v>
      </c>
      <c r="M6" s="220" t="s">
        <v>341</v>
      </c>
      <c r="N6" s="237" t="s">
        <v>342</v>
      </c>
      <c r="O6" s="225" t="s">
        <v>343</v>
      </c>
      <c r="P6" s="225"/>
      <c r="Q6" s="226"/>
      <c r="R6" s="225"/>
      <c r="S6" s="227"/>
      <c r="T6" s="224"/>
    </row>
    <row r="7" spans="1:20" ht="54" customHeight="1">
      <c r="A7" s="204"/>
      <c r="B7" s="224"/>
      <c r="C7" s="224"/>
      <c r="D7" s="224"/>
      <c r="E7" s="224"/>
      <c r="F7" s="224"/>
      <c r="G7" s="224"/>
      <c r="H7" s="221"/>
      <c r="I7" s="221"/>
      <c r="J7" s="221"/>
      <c r="K7" s="221" t="s">
        <v>57</v>
      </c>
      <c r="L7" s="221"/>
      <c r="M7" s="221"/>
      <c r="N7" s="238"/>
      <c r="O7" s="67" t="s">
        <v>57</v>
      </c>
      <c r="P7" s="67" t="s">
        <v>64</v>
      </c>
      <c r="Q7" s="66" t="s">
        <v>65</v>
      </c>
      <c r="R7" s="67" t="s">
        <v>66</v>
      </c>
      <c r="S7" s="68" t="s">
        <v>67</v>
      </c>
      <c r="T7" s="66" t="s">
        <v>68</v>
      </c>
    </row>
    <row r="8" spans="1:20" ht="17.25" customHeight="1">
      <c r="A8" s="32">
        <v>1</v>
      </c>
      <c r="B8" s="66">
        <v>2</v>
      </c>
      <c r="C8" s="32">
        <v>3</v>
      </c>
      <c r="D8" s="32">
        <v>4</v>
      </c>
      <c r="E8" s="66">
        <v>5</v>
      </c>
      <c r="F8" s="32">
        <v>6</v>
      </c>
      <c r="G8" s="32">
        <v>7</v>
      </c>
      <c r="H8" s="66">
        <v>8</v>
      </c>
      <c r="I8" s="32">
        <v>9</v>
      </c>
      <c r="J8" s="32">
        <v>10</v>
      </c>
      <c r="K8" s="66">
        <v>11</v>
      </c>
      <c r="L8" s="32">
        <v>12</v>
      </c>
      <c r="M8" s="32">
        <v>13</v>
      </c>
      <c r="N8" s="66">
        <v>14</v>
      </c>
      <c r="O8" s="32">
        <v>15</v>
      </c>
      <c r="P8" s="32">
        <v>16</v>
      </c>
      <c r="Q8" s="66">
        <v>17</v>
      </c>
      <c r="R8" s="32">
        <v>18</v>
      </c>
      <c r="S8" s="32">
        <v>19</v>
      </c>
      <c r="T8" s="32">
        <v>20</v>
      </c>
    </row>
    <row r="9" spans="1:20" ht="21" customHeight="1">
      <c r="A9" s="71"/>
      <c r="B9" s="72"/>
      <c r="C9" s="72"/>
      <c r="D9" s="72"/>
      <c r="E9" s="72"/>
      <c r="F9" s="72"/>
      <c r="G9" s="72"/>
      <c r="H9" s="73"/>
      <c r="I9" s="73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21" customHeight="1">
      <c r="A10" s="239" t="s">
        <v>180</v>
      </c>
      <c r="B10" s="240"/>
      <c r="C10" s="240"/>
      <c r="D10" s="240"/>
      <c r="E10" s="240"/>
      <c r="F10" s="240"/>
      <c r="G10" s="240"/>
      <c r="H10" s="241"/>
      <c r="I10" s="14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4.25" customHeight="1">
      <c r="A11" s="116" t="s">
        <v>447</v>
      </c>
    </row>
  </sheetData>
  <mergeCells count="19">
    <mergeCell ref="A10:I10"/>
    <mergeCell ref="K6:K7"/>
    <mergeCell ref="B5:B7"/>
    <mergeCell ref="C5:C7"/>
    <mergeCell ref="F5:F7"/>
    <mergeCell ref="G5:G7"/>
    <mergeCell ref="D5:D7"/>
    <mergeCell ref="E5:E7"/>
    <mergeCell ref="A3:T3"/>
    <mergeCell ref="A5:A7"/>
    <mergeCell ref="H5:H7"/>
    <mergeCell ref="I5:I7"/>
    <mergeCell ref="J5:T5"/>
    <mergeCell ref="L6:L7"/>
    <mergeCell ref="M6:M7"/>
    <mergeCell ref="A4:I4"/>
    <mergeCell ref="N6:N7"/>
    <mergeCell ref="J6:J7"/>
    <mergeCell ref="O6:T6"/>
  </mergeCells>
  <phoneticPr fontId="17" type="noConversion"/>
  <printOptions horizontalCentered="1"/>
  <pageMargins left="0.96" right="0.96" top="0.72" bottom="0.72" header="0" footer="0"/>
  <pageSetup paperSize="9" scale="6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9.109375" defaultRowHeight="14.25" customHeight="1"/>
  <cols>
    <col min="1" max="1" width="37.6640625" customWidth="1"/>
    <col min="2" max="13" width="20" customWidth="1"/>
  </cols>
  <sheetData>
    <row r="1" spans="1:1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7.25" customHeight="1">
      <c r="D2" s="28"/>
      <c r="M2" s="44" t="s">
        <v>352</v>
      </c>
    </row>
    <row r="3" spans="1:13" ht="41.25" customHeight="1">
      <c r="A3" s="242" t="str">
        <f>"2025"&amp;"年对下转移支付预算表"</f>
        <v>2025年对下转移支付预算表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1"/>
    </row>
    <row r="4" spans="1:13" ht="18" customHeight="1">
      <c r="A4" s="245" t="str">
        <f>"单位名称："&amp;"云南省昆明市东川区第二中学"</f>
        <v>单位名称：云南省昆明市东川区第二中学</v>
      </c>
      <c r="B4" s="246"/>
      <c r="C4" s="246"/>
      <c r="D4" s="247"/>
      <c r="E4" s="248"/>
      <c r="F4" s="248"/>
      <c r="G4" s="248"/>
      <c r="H4" s="248"/>
      <c r="I4" s="248"/>
      <c r="M4" s="65" t="s">
        <v>1</v>
      </c>
    </row>
    <row r="5" spans="1:13" ht="19.5" customHeight="1">
      <c r="A5" s="207" t="s">
        <v>353</v>
      </c>
      <c r="B5" s="196" t="s">
        <v>197</v>
      </c>
      <c r="C5" s="167"/>
      <c r="D5" s="167"/>
      <c r="E5" s="196" t="s">
        <v>354</v>
      </c>
      <c r="F5" s="167"/>
      <c r="G5" s="167"/>
      <c r="H5" s="167"/>
      <c r="I5" s="167"/>
      <c r="J5" s="167"/>
      <c r="K5" s="167"/>
      <c r="L5" s="167"/>
      <c r="M5" s="192"/>
    </row>
    <row r="6" spans="1:13" ht="40.5" customHeight="1">
      <c r="A6" s="170"/>
      <c r="B6" s="47" t="s">
        <v>55</v>
      </c>
      <c r="C6" s="55" t="s">
        <v>58</v>
      </c>
      <c r="D6" s="80" t="s">
        <v>340</v>
      </c>
      <c r="E6" s="40"/>
      <c r="F6" s="40"/>
      <c r="G6" s="40"/>
      <c r="H6" s="40"/>
      <c r="I6" s="40"/>
      <c r="J6" s="40"/>
      <c r="K6" s="40"/>
      <c r="L6" s="40"/>
      <c r="M6" s="81"/>
    </row>
    <row r="7" spans="1:13" ht="19.5" customHeight="1">
      <c r="A7" s="57">
        <v>1</v>
      </c>
      <c r="B7" s="57">
        <v>2</v>
      </c>
      <c r="C7" s="57">
        <v>3</v>
      </c>
      <c r="D7" s="37">
        <v>4</v>
      </c>
      <c r="E7" s="51">
        <v>5</v>
      </c>
      <c r="F7" s="57">
        <v>6</v>
      </c>
      <c r="G7" s="57">
        <v>7</v>
      </c>
      <c r="H7" s="37">
        <v>8</v>
      </c>
      <c r="I7" s="57">
        <v>9</v>
      </c>
      <c r="J7" s="57">
        <v>10</v>
      </c>
      <c r="K7" s="57">
        <v>11</v>
      </c>
      <c r="L7" s="57">
        <v>13</v>
      </c>
      <c r="M7" s="51">
        <v>24</v>
      </c>
    </row>
    <row r="8" spans="1:13" ht="19.5" customHeight="1">
      <c r="A8" s="2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9.5" customHeight="1">
      <c r="A9" s="2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4.25" customHeight="1">
      <c r="A10" s="116" t="s">
        <v>446</v>
      </c>
    </row>
  </sheetData>
  <mergeCells count="5">
    <mergeCell ref="A3:M3"/>
    <mergeCell ref="A5:A6"/>
    <mergeCell ref="B5:D5"/>
    <mergeCell ref="A4:I4"/>
    <mergeCell ref="E5:M5"/>
  </mergeCells>
  <phoneticPr fontId="17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44" t="s">
        <v>355</v>
      </c>
    </row>
    <row r="3" spans="1:10" ht="41.25" customHeight="1">
      <c r="A3" s="208" t="str">
        <f>"2025"&amp;"年对下转移支付绩效目标表"</f>
        <v>2025年对下转移支付绩效目标表</v>
      </c>
      <c r="B3" s="182"/>
      <c r="C3" s="182"/>
      <c r="D3" s="182"/>
      <c r="E3" s="182"/>
      <c r="F3" s="181"/>
      <c r="G3" s="182"/>
      <c r="H3" s="181"/>
      <c r="I3" s="181"/>
      <c r="J3" s="182"/>
    </row>
    <row r="4" spans="1:10" ht="17.25" customHeight="1">
      <c r="A4" s="183" t="str">
        <f>"单位名称："&amp;"云南省昆明市东川区第二中学"</f>
        <v>单位名称：云南省昆明市东川区第二中学</v>
      </c>
      <c r="B4" s="123"/>
      <c r="C4" s="123"/>
      <c r="D4" s="123"/>
      <c r="E4" s="123"/>
      <c r="F4" s="123"/>
      <c r="G4" s="123"/>
      <c r="H4" s="123"/>
    </row>
    <row r="5" spans="1:10" ht="44.25" customHeight="1">
      <c r="A5" s="56" t="s">
        <v>353</v>
      </c>
      <c r="B5" s="56" t="s">
        <v>273</v>
      </c>
      <c r="C5" s="56" t="s">
        <v>274</v>
      </c>
      <c r="D5" s="56" t="s">
        <v>275</v>
      </c>
      <c r="E5" s="56" t="s">
        <v>276</v>
      </c>
      <c r="F5" s="58" t="s">
        <v>277</v>
      </c>
      <c r="G5" s="56" t="s">
        <v>278</v>
      </c>
      <c r="H5" s="58" t="s">
        <v>279</v>
      </c>
      <c r="I5" s="58" t="s">
        <v>280</v>
      </c>
      <c r="J5" s="56" t="s">
        <v>281</v>
      </c>
    </row>
    <row r="6" spans="1:10" ht="14.25" customHeight="1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8">
        <v>6</v>
      </c>
      <c r="G6" s="56">
        <v>7</v>
      </c>
      <c r="H6" s="58">
        <v>8</v>
      </c>
      <c r="I6" s="58">
        <v>9</v>
      </c>
      <c r="J6" s="56">
        <v>10</v>
      </c>
    </row>
    <row r="7" spans="1:10" ht="42" customHeight="1">
      <c r="A7" s="25"/>
      <c r="B7" s="24"/>
      <c r="C7" s="24"/>
      <c r="D7" s="24"/>
      <c r="E7" s="60"/>
      <c r="F7" s="14"/>
      <c r="G7" s="60"/>
      <c r="H7" s="14"/>
      <c r="I7" s="14"/>
      <c r="J7" s="60"/>
    </row>
    <row r="8" spans="1:10" ht="42" customHeight="1">
      <c r="A8" s="25"/>
      <c r="B8" s="16"/>
      <c r="C8" s="16"/>
      <c r="D8" s="16"/>
      <c r="E8" s="25"/>
      <c r="F8" s="16"/>
      <c r="G8" s="25"/>
      <c r="H8" s="16"/>
      <c r="I8" s="16"/>
      <c r="J8" s="25"/>
    </row>
    <row r="9" spans="1:10" ht="12" customHeight="1">
      <c r="A9" s="116" t="s">
        <v>445</v>
      </c>
    </row>
  </sheetData>
  <mergeCells count="2">
    <mergeCell ref="A3:J3"/>
    <mergeCell ref="A4:H4"/>
  </mergeCells>
  <phoneticPr fontId="17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10.44140625" defaultRowHeight="14.25" customHeight="1"/>
  <cols>
    <col min="1" max="3" width="33.6640625" customWidth="1"/>
    <col min="4" max="4" width="45.5546875" customWidth="1"/>
    <col min="5" max="5" width="27.5546875" customWidth="1"/>
    <col min="6" max="6" width="21.6640625" customWidth="1"/>
    <col min="7" max="9" width="26.332031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53" t="s">
        <v>356</v>
      </c>
      <c r="B2" s="254"/>
      <c r="C2" s="254"/>
      <c r="D2" s="255"/>
      <c r="E2" s="255"/>
      <c r="F2" s="255"/>
      <c r="G2" s="254"/>
      <c r="H2" s="254"/>
      <c r="I2" s="255"/>
    </row>
    <row r="3" spans="1:9" ht="41.25" customHeight="1">
      <c r="A3" s="132" t="str">
        <f>"2025"&amp;"年新增资产配置预算表"</f>
        <v>2025年新增资产配置预算表</v>
      </c>
      <c r="B3" s="173"/>
      <c r="C3" s="173"/>
      <c r="D3" s="172"/>
      <c r="E3" s="172"/>
      <c r="F3" s="172"/>
      <c r="G3" s="173"/>
      <c r="H3" s="173"/>
      <c r="I3" s="172"/>
    </row>
    <row r="4" spans="1:9" ht="14.25" customHeight="1">
      <c r="A4" s="124" t="str">
        <f>"单位名称："&amp;"云南省昆明市东川区第二中学"</f>
        <v>单位名称：云南省昆明市东川区第二中学</v>
      </c>
      <c r="B4" s="256"/>
      <c r="C4" s="256"/>
      <c r="D4" s="2"/>
      <c r="F4" s="38"/>
      <c r="G4" s="23"/>
      <c r="H4" s="23"/>
      <c r="I4" s="3" t="s">
        <v>1</v>
      </c>
    </row>
    <row r="5" spans="1:9" ht="28.5" customHeight="1">
      <c r="A5" s="176" t="s">
        <v>189</v>
      </c>
      <c r="B5" s="179" t="s">
        <v>190</v>
      </c>
      <c r="C5" s="133" t="s">
        <v>357</v>
      </c>
      <c r="D5" s="176" t="s">
        <v>358</v>
      </c>
      <c r="E5" s="176" t="s">
        <v>359</v>
      </c>
      <c r="F5" s="176" t="s">
        <v>360</v>
      </c>
      <c r="G5" s="179" t="s">
        <v>361</v>
      </c>
      <c r="H5" s="257"/>
      <c r="I5" s="176"/>
    </row>
    <row r="6" spans="1:9" ht="21" customHeight="1">
      <c r="A6" s="133"/>
      <c r="B6" s="180"/>
      <c r="C6" s="180"/>
      <c r="D6" s="178"/>
      <c r="E6" s="180"/>
      <c r="F6" s="180"/>
      <c r="G6" s="40" t="s">
        <v>338</v>
      </c>
      <c r="H6" s="40" t="s">
        <v>362</v>
      </c>
      <c r="I6" s="40" t="s">
        <v>363</v>
      </c>
    </row>
    <row r="7" spans="1:9" ht="17.25" customHeight="1">
      <c r="A7" s="18" t="s">
        <v>82</v>
      </c>
      <c r="B7" s="82" t="s">
        <v>83</v>
      </c>
      <c r="C7" s="18" t="s">
        <v>84</v>
      </c>
      <c r="D7" s="60" t="s">
        <v>85</v>
      </c>
      <c r="E7" s="18" t="s">
        <v>86</v>
      </c>
      <c r="F7" s="82" t="s">
        <v>87</v>
      </c>
      <c r="G7" s="19" t="s">
        <v>88</v>
      </c>
      <c r="H7" s="60" t="s">
        <v>89</v>
      </c>
      <c r="I7" s="60">
        <v>9</v>
      </c>
    </row>
    <row r="8" spans="1:9" ht="19.5" customHeight="1">
      <c r="A8" s="20"/>
      <c r="B8" s="9"/>
      <c r="C8" s="9"/>
      <c r="D8" s="25"/>
      <c r="E8" s="16"/>
      <c r="F8" s="19"/>
      <c r="G8" s="83"/>
      <c r="H8" s="84"/>
      <c r="I8" s="84"/>
    </row>
    <row r="9" spans="1:9" ht="19.5" customHeight="1">
      <c r="A9" s="249" t="s">
        <v>55</v>
      </c>
      <c r="B9" s="250"/>
      <c r="C9" s="250"/>
      <c r="D9" s="251"/>
      <c r="E9" s="252"/>
      <c r="F9" s="252"/>
      <c r="G9" s="83"/>
      <c r="H9" s="84"/>
      <c r="I9" s="84"/>
    </row>
    <row r="10" spans="1:9" ht="14.25" customHeight="1">
      <c r="A10" s="116" t="s">
        <v>444</v>
      </c>
    </row>
  </sheetData>
  <mergeCells count="11">
    <mergeCell ref="A9:F9"/>
    <mergeCell ref="B5:B6"/>
    <mergeCell ref="A2:I2"/>
    <mergeCell ref="A3:I3"/>
    <mergeCell ref="A4:C4"/>
    <mergeCell ref="G5:I5"/>
    <mergeCell ref="F5:F6"/>
    <mergeCell ref="E5:E6"/>
    <mergeCell ref="D5:D6"/>
    <mergeCell ref="C5:C6"/>
    <mergeCell ref="A5:A6"/>
  </mergeCells>
  <phoneticPr fontId="17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09375" defaultRowHeight="14.25" customHeight="1"/>
  <cols>
    <col min="1" max="1" width="19.33203125" customWidth="1"/>
    <col min="2" max="2" width="33.88671875" customWidth="1"/>
    <col min="3" max="3" width="23.88671875" customWidth="1"/>
    <col min="4" max="4" width="11.109375" customWidth="1"/>
    <col min="5" max="5" width="17.6640625" customWidth="1"/>
    <col min="6" max="6" width="9.88671875" customWidth="1"/>
    <col min="7" max="7" width="17.6640625" customWidth="1"/>
    <col min="8" max="11" width="23.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53"/>
      <c r="E2" s="53"/>
      <c r="F2" s="53"/>
      <c r="G2" s="53"/>
      <c r="K2" s="44" t="s">
        <v>364</v>
      </c>
    </row>
    <row r="3" spans="1:11" ht="41.25" customHeight="1">
      <c r="A3" s="258" t="str">
        <f>"2025"&amp;"年上级转移支付补助项目支出预算表"</f>
        <v>2025年上级转移支付补助项目支出预算表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 ht="13.5" customHeight="1">
      <c r="A4" s="183" t="str">
        <f>"单位名称："&amp;"云南省昆明市东川区第二中学"</f>
        <v>单位名称：云南省昆明市东川区第二中学</v>
      </c>
      <c r="B4" s="184"/>
      <c r="C4" s="184"/>
      <c r="D4" s="184"/>
      <c r="E4" s="184"/>
      <c r="F4" s="184"/>
      <c r="G4" s="184"/>
      <c r="H4" s="46"/>
      <c r="I4" s="46"/>
      <c r="J4" s="46"/>
      <c r="K4" s="65" t="s">
        <v>1</v>
      </c>
    </row>
    <row r="5" spans="1:11" ht="21.75" customHeight="1">
      <c r="A5" s="186" t="s">
        <v>257</v>
      </c>
      <c r="B5" s="186" t="s">
        <v>192</v>
      </c>
      <c r="C5" s="186" t="s">
        <v>258</v>
      </c>
      <c r="D5" s="202" t="s">
        <v>193</v>
      </c>
      <c r="E5" s="202" t="s">
        <v>194</v>
      </c>
      <c r="F5" s="202" t="s">
        <v>259</v>
      </c>
      <c r="G5" s="202" t="s">
        <v>260</v>
      </c>
      <c r="H5" s="207" t="s">
        <v>55</v>
      </c>
      <c r="I5" s="196" t="s">
        <v>365</v>
      </c>
      <c r="J5" s="167"/>
      <c r="K5" s="168"/>
    </row>
    <row r="6" spans="1:11" ht="21.75" customHeight="1">
      <c r="A6" s="187"/>
      <c r="B6" s="187"/>
      <c r="C6" s="187"/>
      <c r="D6" s="203"/>
      <c r="E6" s="203"/>
      <c r="F6" s="203"/>
      <c r="G6" s="203"/>
      <c r="H6" s="188"/>
      <c r="I6" s="202" t="s">
        <v>58</v>
      </c>
      <c r="J6" s="202" t="s">
        <v>59</v>
      </c>
      <c r="K6" s="202" t="s">
        <v>60</v>
      </c>
    </row>
    <row r="7" spans="1:11" ht="40.5" customHeight="1">
      <c r="A7" s="193"/>
      <c r="B7" s="193"/>
      <c r="C7" s="193"/>
      <c r="D7" s="204"/>
      <c r="E7" s="204"/>
      <c r="F7" s="204"/>
      <c r="G7" s="204"/>
      <c r="H7" s="170"/>
      <c r="I7" s="204" t="s">
        <v>57</v>
      </c>
      <c r="J7" s="204"/>
      <c r="K7" s="204"/>
    </row>
    <row r="8" spans="1:11" ht="15" customHeight="1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1">
        <v>10</v>
      </c>
      <c r="K8" s="51">
        <v>11</v>
      </c>
    </row>
    <row r="9" spans="1:11" ht="18.75" customHeight="1">
      <c r="A9" s="25"/>
      <c r="B9" s="16"/>
      <c r="C9" s="25"/>
      <c r="D9" s="25"/>
      <c r="E9" s="25"/>
      <c r="F9" s="25"/>
      <c r="G9" s="25"/>
      <c r="H9" s="85"/>
      <c r="I9" s="86"/>
      <c r="J9" s="86"/>
      <c r="K9" s="85"/>
    </row>
    <row r="10" spans="1:11" ht="18.75" customHeight="1">
      <c r="A10" s="9"/>
      <c r="B10" s="16"/>
      <c r="C10" s="16"/>
      <c r="D10" s="16"/>
      <c r="E10" s="16"/>
      <c r="F10" s="16"/>
      <c r="G10" s="16"/>
      <c r="H10" s="87"/>
      <c r="I10" s="87"/>
      <c r="J10" s="87"/>
      <c r="K10" s="85"/>
    </row>
    <row r="11" spans="1:11" ht="18.75" customHeight="1">
      <c r="A11" s="198" t="s">
        <v>180</v>
      </c>
      <c r="B11" s="199"/>
      <c r="C11" s="199"/>
      <c r="D11" s="199"/>
      <c r="E11" s="199"/>
      <c r="F11" s="199"/>
      <c r="G11" s="148"/>
      <c r="H11" s="87"/>
      <c r="I11" s="87"/>
      <c r="J11" s="87"/>
      <c r="K11" s="85"/>
    </row>
    <row r="12" spans="1:11" ht="14.25" customHeight="1">
      <c r="A12" s="116" t="s">
        <v>443</v>
      </c>
    </row>
  </sheetData>
  <mergeCells count="15"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 pane="bottomLeft" activeCell="F9" sqref="F9:G9"/>
    </sheetView>
  </sheetViews>
  <sheetFormatPr defaultColWidth="9.109375" defaultRowHeight="14.25" customHeight="1"/>
  <cols>
    <col min="1" max="1" width="35.33203125" customWidth="1"/>
    <col min="2" max="4" width="28" customWidth="1"/>
    <col min="5" max="7" width="23.88671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53"/>
      <c r="G2" s="44" t="s">
        <v>366</v>
      </c>
    </row>
    <row r="3" spans="1:7" ht="41.25" customHeight="1">
      <c r="A3" s="182" t="str">
        <f>"2025"&amp;"年部门项目中期规划预算表"</f>
        <v>2025年部门项目中期规划预算表</v>
      </c>
      <c r="B3" s="182"/>
      <c r="C3" s="182"/>
      <c r="D3" s="182"/>
      <c r="E3" s="182"/>
      <c r="F3" s="182"/>
      <c r="G3" s="182"/>
    </row>
    <row r="4" spans="1:7" ht="13.5" customHeight="1">
      <c r="A4" s="183" t="str">
        <f>"单位名称："&amp;"云南省昆明市东川区第二中学"</f>
        <v>单位名称：云南省昆明市东川区第二中学</v>
      </c>
      <c r="B4" s="184"/>
      <c r="C4" s="184"/>
      <c r="D4" s="184"/>
      <c r="E4" s="46"/>
      <c r="F4" s="46"/>
      <c r="G4" s="65" t="s">
        <v>1</v>
      </c>
    </row>
    <row r="5" spans="1:7" ht="21.75" customHeight="1">
      <c r="A5" s="186" t="s">
        <v>258</v>
      </c>
      <c r="B5" s="186" t="s">
        <v>257</v>
      </c>
      <c r="C5" s="186" t="s">
        <v>192</v>
      </c>
      <c r="D5" s="202" t="s">
        <v>367</v>
      </c>
      <c r="E5" s="196" t="s">
        <v>58</v>
      </c>
      <c r="F5" s="167"/>
      <c r="G5" s="168"/>
    </row>
    <row r="6" spans="1:7" ht="21.75" customHeight="1">
      <c r="A6" s="187"/>
      <c r="B6" s="187"/>
      <c r="C6" s="187"/>
      <c r="D6" s="203"/>
      <c r="E6" s="259" t="str">
        <f>"2025"&amp;"年"</f>
        <v>2025年</v>
      </c>
      <c r="F6" s="202" t="str">
        <f>("2025"+1)&amp;"年"</f>
        <v>2026年</v>
      </c>
      <c r="G6" s="202" t="str">
        <f>("2025"+2)&amp;"年"</f>
        <v>2027年</v>
      </c>
    </row>
    <row r="7" spans="1:7" ht="40.5" customHeight="1">
      <c r="A7" s="193"/>
      <c r="B7" s="193"/>
      <c r="C7" s="193"/>
      <c r="D7" s="204"/>
      <c r="E7" s="170"/>
      <c r="F7" s="204" t="s">
        <v>57</v>
      </c>
      <c r="G7" s="204"/>
    </row>
    <row r="8" spans="1:7" ht="15" customHeight="1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</row>
    <row r="9" spans="1:7" ht="17.25" customHeight="1">
      <c r="A9" s="19" t="s">
        <v>70</v>
      </c>
      <c r="B9" s="117" t="s">
        <v>439</v>
      </c>
      <c r="C9" s="117" t="s">
        <v>270</v>
      </c>
      <c r="D9" s="117" t="s">
        <v>441</v>
      </c>
      <c r="E9" s="118">
        <v>2000</v>
      </c>
      <c r="F9" s="118">
        <v>2000</v>
      </c>
      <c r="G9" s="118">
        <v>2000</v>
      </c>
    </row>
    <row r="10" spans="1:7" ht="18.75" customHeight="1">
      <c r="A10" s="19" t="s">
        <v>70</v>
      </c>
      <c r="B10" s="117" t="s">
        <v>440</v>
      </c>
      <c r="C10" s="19" t="s">
        <v>265</v>
      </c>
      <c r="D10" s="117" t="s">
        <v>442</v>
      </c>
      <c r="E10" s="119">
        <v>1190000</v>
      </c>
      <c r="F10" s="119">
        <v>1190000</v>
      </c>
      <c r="G10" s="119">
        <v>1190000</v>
      </c>
    </row>
    <row r="11" spans="1:7" ht="18.75" customHeight="1">
      <c r="A11" s="260" t="s">
        <v>55</v>
      </c>
      <c r="B11" s="261" t="s">
        <v>368</v>
      </c>
      <c r="C11" s="261"/>
      <c r="D11" s="262"/>
      <c r="E11" s="87"/>
      <c r="F11" s="87"/>
      <c r="G11" s="87"/>
    </row>
  </sheetData>
  <mergeCells count="11">
    <mergeCell ref="A11:D11"/>
    <mergeCell ref="B5:B7"/>
    <mergeCell ref="C5:C7"/>
    <mergeCell ref="A5:A7"/>
    <mergeCell ref="G6:G7"/>
    <mergeCell ref="D5:D7"/>
    <mergeCell ref="A3:G3"/>
    <mergeCell ref="A4:D4"/>
    <mergeCell ref="F6:F7"/>
    <mergeCell ref="E6:E7"/>
    <mergeCell ref="E5:G5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0" workbookViewId="0">
      <selection activeCell="H21" sqref="H21:H30"/>
    </sheetView>
  </sheetViews>
  <sheetFormatPr defaultColWidth="10.109375" defaultRowHeight="27.6" customHeight="1"/>
  <cols>
    <col min="1" max="1" width="17.33203125" style="88" customWidth="1"/>
    <col min="2" max="2" width="29.5546875" style="88" customWidth="1"/>
    <col min="3" max="3" width="17.44140625" style="88" customWidth="1"/>
    <col min="4" max="4" width="16.44140625" style="88" customWidth="1"/>
    <col min="5" max="5" width="18.109375" style="88" customWidth="1"/>
    <col min="6" max="6" width="10.44140625" style="88" customWidth="1"/>
    <col min="7" max="7" width="10.33203125" style="88" customWidth="1"/>
    <col min="8" max="8" width="17.6640625" style="88" customWidth="1"/>
    <col min="9" max="9" width="14.33203125" style="88" customWidth="1"/>
    <col min="10" max="10" width="27.44140625" style="88" customWidth="1"/>
    <col min="11" max="256" width="10.109375" style="88"/>
    <col min="257" max="257" width="17.33203125" style="88" customWidth="1"/>
    <col min="258" max="258" width="29.5546875" style="88" customWidth="1"/>
    <col min="259" max="259" width="17.44140625" style="88" customWidth="1"/>
    <col min="260" max="260" width="16.44140625" style="88" customWidth="1"/>
    <col min="261" max="261" width="18.109375" style="88" customWidth="1"/>
    <col min="262" max="262" width="10.44140625" style="88" customWidth="1"/>
    <col min="263" max="263" width="10.33203125" style="88" customWidth="1"/>
    <col min="264" max="264" width="17.6640625" style="88" customWidth="1"/>
    <col min="265" max="265" width="14.33203125" style="88" customWidth="1"/>
    <col min="266" max="266" width="27.44140625" style="88" customWidth="1"/>
    <col min="267" max="512" width="10.109375" style="88"/>
    <col min="513" max="513" width="17.33203125" style="88" customWidth="1"/>
    <col min="514" max="514" width="29.5546875" style="88" customWidth="1"/>
    <col min="515" max="515" width="17.44140625" style="88" customWidth="1"/>
    <col min="516" max="516" width="16.44140625" style="88" customWidth="1"/>
    <col min="517" max="517" width="18.109375" style="88" customWidth="1"/>
    <col min="518" max="518" width="10.44140625" style="88" customWidth="1"/>
    <col min="519" max="519" width="10.33203125" style="88" customWidth="1"/>
    <col min="520" max="520" width="17.6640625" style="88" customWidth="1"/>
    <col min="521" max="521" width="14.33203125" style="88" customWidth="1"/>
    <col min="522" max="522" width="27.44140625" style="88" customWidth="1"/>
    <col min="523" max="768" width="10.109375" style="88"/>
    <col min="769" max="769" width="17.33203125" style="88" customWidth="1"/>
    <col min="770" max="770" width="29.5546875" style="88" customWidth="1"/>
    <col min="771" max="771" width="17.44140625" style="88" customWidth="1"/>
    <col min="772" max="772" width="16.44140625" style="88" customWidth="1"/>
    <col min="773" max="773" width="18.109375" style="88" customWidth="1"/>
    <col min="774" max="774" width="10.44140625" style="88" customWidth="1"/>
    <col min="775" max="775" width="10.33203125" style="88" customWidth="1"/>
    <col min="776" max="776" width="17.6640625" style="88" customWidth="1"/>
    <col min="777" max="777" width="14.33203125" style="88" customWidth="1"/>
    <col min="778" max="778" width="27.44140625" style="88" customWidth="1"/>
    <col min="779" max="1024" width="10.109375" style="88"/>
    <col min="1025" max="1025" width="17.33203125" style="88" customWidth="1"/>
    <col min="1026" max="1026" width="29.5546875" style="88" customWidth="1"/>
    <col min="1027" max="1027" width="17.44140625" style="88" customWidth="1"/>
    <col min="1028" max="1028" width="16.44140625" style="88" customWidth="1"/>
    <col min="1029" max="1029" width="18.109375" style="88" customWidth="1"/>
    <col min="1030" max="1030" width="10.44140625" style="88" customWidth="1"/>
    <col min="1031" max="1031" width="10.33203125" style="88" customWidth="1"/>
    <col min="1032" max="1032" width="17.6640625" style="88" customWidth="1"/>
    <col min="1033" max="1033" width="14.33203125" style="88" customWidth="1"/>
    <col min="1034" max="1034" width="27.44140625" style="88" customWidth="1"/>
    <col min="1035" max="1280" width="10.109375" style="88"/>
    <col min="1281" max="1281" width="17.33203125" style="88" customWidth="1"/>
    <col min="1282" max="1282" width="29.5546875" style="88" customWidth="1"/>
    <col min="1283" max="1283" width="17.44140625" style="88" customWidth="1"/>
    <col min="1284" max="1284" width="16.44140625" style="88" customWidth="1"/>
    <col min="1285" max="1285" width="18.109375" style="88" customWidth="1"/>
    <col min="1286" max="1286" width="10.44140625" style="88" customWidth="1"/>
    <col min="1287" max="1287" width="10.33203125" style="88" customWidth="1"/>
    <col min="1288" max="1288" width="17.6640625" style="88" customWidth="1"/>
    <col min="1289" max="1289" width="14.33203125" style="88" customWidth="1"/>
    <col min="1290" max="1290" width="27.44140625" style="88" customWidth="1"/>
    <col min="1291" max="1536" width="10.109375" style="88"/>
    <col min="1537" max="1537" width="17.33203125" style="88" customWidth="1"/>
    <col min="1538" max="1538" width="29.5546875" style="88" customWidth="1"/>
    <col min="1539" max="1539" width="17.44140625" style="88" customWidth="1"/>
    <col min="1540" max="1540" width="16.44140625" style="88" customWidth="1"/>
    <col min="1541" max="1541" width="18.109375" style="88" customWidth="1"/>
    <col min="1542" max="1542" width="10.44140625" style="88" customWidth="1"/>
    <col min="1543" max="1543" width="10.33203125" style="88" customWidth="1"/>
    <col min="1544" max="1544" width="17.6640625" style="88" customWidth="1"/>
    <col min="1545" max="1545" width="14.33203125" style="88" customWidth="1"/>
    <col min="1546" max="1546" width="27.44140625" style="88" customWidth="1"/>
    <col min="1547" max="1792" width="10.109375" style="88"/>
    <col min="1793" max="1793" width="17.33203125" style="88" customWidth="1"/>
    <col min="1794" max="1794" width="29.5546875" style="88" customWidth="1"/>
    <col min="1795" max="1795" width="17.44140625" style="88" customWidth="1"/>
    <col min="1796" max="1796" width="16.44140625" style="88" customWidth="1"/>
    <col min="1797" max="1797" width="18.109375" style="88" customWidth="1"/>
    <col min="1798" max="1798" width="10.44140625" style="88" customWidth="1"/>
    <col min="1799" max="1799" width="10.33203125" style="88" customWidth="1"/>
    <col min="1800" max="1800" width="17.6640625" style="88" customWidth="1"/>
    <col min="1801" max="1801" width="14.33203125" style="88" customWidth="1"/>
    <col min="1802" max="1802" width="27.44140625" style="88" customWidth="1"/>
    <col min="1803" max="2048" width="10.109375" style="88"/>
    <col min="2049" max="2049" width="17.33203125" style="88" customWidth="1"/>
    <col min="2050" max="2050" width="29.5546875" style="88" customWidth="1"/>
    <col min="2051" max="2051" width="17.44140625" style="88" customWidth="1"/>
    <col min="2052" max="2052" width="16.44140625" style="88" customWidth="1"/>
    <col min="2053" max="2053" width="18.109375" style="88" customWidth="1"/>
    <col min="2054" max="2054" width="10.44140625" style="88" customWidth="1"/>
    <col min="2055" max="2055" width="10.33203125" style="88" customWidth="1"/>
    <col min="2056" max="2056" width="17.6640625" style="88" customWidth="1"/>
    <col min="2057" max="2057" width="14.33203125" style="88" customWidth="1"/>
    <col min="2058" max="2058" width="27.44140625" style="88" customWidth="1"/>
    <col min="2059" max="2304" width="10.109375" style="88"/>
    <col min="2305" max="2305" width="17.33203125" style="88" customWidth="1"/>
    <col min="2306" max="2306" width="29.5546875" style="88" customWidth="1"/>
    <col min="2307" max="2307" width="17.44140625" style="88" customWidth="1"/>
    <col min="2308" max="2308" width="16.44140625" style="88" customWidth="1"/>
    <col min="2309" max="2309" width="18.109375" style="88" customWidth="1"/>
    <col min="2310" max="2310" width="10.44140625" style="88" customWidth="1"/>
    <col min="2311" max="2311" width="10.33203125" style="88" customWidth="1"/>
    <col min="2312" max="2312" width="17.6640625" style="88" customWidth="1"/>
    <col min="2313" max="2313" width="14.33203125" style="88" customWidth="1"/>
    <col min="2314" max="2314" width="27.44140625" style="88" customWidth="1"/>
    <col min="2315" max="2560" width="10.109375" style="88"/>
    <col min="2561" max="2561" width="17.33203125" style="88" customWidth="1"/>
    <col min="2562" max="2562" width="29.5546875" style="88" customWidth="1"/>
    <col min="2563" max="2563" width="17.44140625" style="88" customWidth="1"/>
    <col min="2564" max="2564" width="16.44140625" style="88" customWidth="1"/>
    <col min="2565" max="2565" width="18.109375" style="88" customWidth="1"/>
    <col min="2566" max="2566" width="10.44140625" style="88" customWidth="1"/>
    <col min="2567" max="2567" width="10.33203125" style="88" customWidth="1"/>
    <col min="2568" max="2568" width="17.6640625" style="88" customWidth="1"/>
    <col min="2569" max="2569" width="14.33203125" style="88" customWidth="1"/>
    <col min="2570" max="2570" width="27.44140625" style="88" customWidth="1"/>
    <col min="2571" max="2816" width="10.109375" style="88"/>
    <col min="2817" max="2817" width="17.33203125" style="88" customWidth="1"/>
    <col min="2818" max="2818" width="29.5546875" style="88" customWidth="1"/>
    <col min="2819" max="2819" width="17.44140625" style="88" customWidth="1"/>
    <col min="2820" max="2820" width="16.44140625" style="88" customWidth="1"/>
    <col min="2821" max="2821" width="18.109375" style="88" customWidth="1"/>
    <col min="2822" max="2822" width="10.44140625" style="88" customWidth="1"/>
    <col min="2823" max="2823" width="10.33203125" style="88" customWidth="1"/>
    <col min="2824" max="2824" width="17.6640625" style="88" customWidth="1"/>
    <col min="2825" max="2825" width="14.33203125" style="88" customWidth="1"/>
    <col min="2826" max="2826" width="27.44140625" style="88" customWidth="1"/>
    <col min="2827" max="3072" width="10.109375" style="88"/>
    <col min="3073" max="3073" width="17.33203125" style="88" customWidth="1"/>
    <col min="3074" max="3074" width="29.5546875" style="88" customWidth="1"/>
    <col min="3075" max="3075" width="17.44140625" style="88" customWidth="1"/>
    <col min="3076" max="3076" width="16.44140625" style="88" customWidth="1"/>
    <col min="3077" max="3077" width="18.109375" style="88" customWidth="1"/>
    <col min="3078" max="3078" width="10.44140625" style="88" customWidth="1"/>
    <col min="3079" max="3079" width="10.33203125" style="88" customWidth="1"/>
    <col min="3080" max="3080" width="17.6640625" style="88" customWidth="1"/>
    <col min="3081" max="3081" width="14.33203125" style="88" customWidth="1"/>
    <col min="3082" max="3082" width="27.44140625" style="88" customWidth="1"/>
    <col min="3083" max="3328" width="10.109375" style="88"/>
    <col min="3329" max="3329" width="17.33203125" style="88" customWidth="1"/>
    <col min="3330" max="3330" width="29.5546875" style="88" customWidth="1"/>
    <col min="3331" max="3331" width="17.44140625" style="88" customWidth="1"/>
    <col min="3332" max="3332" width="16.44140625" style="88" customWidth="1"/>
    <col min="3333" max="3333" width="18.109375" style="88" customWidth="1"/>
    <col min="3334" max="3334" width="10.44140625" style="88" customWidth="1"/>
    <col min="3335" max="3335" width="10.33203125" style="88" customWidth="1"/>
    <col min="3336" max="3336" width="17.6640625" style="88" customWidth="1"/>
    <col min="3337" max="3337" width="14.33203125" style="88" customWidth="1"/>
    <col min="3338" max="3338" width="27.44140625" style="88" customWidth="1"/>
    <col min="3339" max="3584" width="10.109375" style="88"/>
    <col min="3585" max="3585" width="17.33203125" style="88" customWidth="1"/>
    <col min="3586" max="3586" width="29.5546875" style="88" customWidth="1"/>
    <col min="3587" max="3587" width="17.44140625" style="88" customWidth="1"/>
    <col min="3588" max="3588" width="16.44140625" style="88" customWidth="1"/>
    <col min="3589" max="3589" width="18.109375" style="88" customWidth="1"/>
    <col min="3590" max="3590" width="10.44140625" style="88" customWidth="1"/>
    <col min="3591" max="3591" width="10.33203125" style="88" customWidth="1"/>
    <col min="3592" max="3592" width="17.6640625" style="88" customWidth="1"/>
    <col min="3593" max="3593" width="14.33203125" style="88" customWidth="1"/>
    <col min="3594" max="3594" width="27.44140625" style="88" customWidth="1"/>
    <col min="3595" max="3840" width="10.109375" style="88"/>
    <col min="3841" max="3841" width="17.33203125" style="88" customWidth="1"/>
    <col min="3842" max="3842" width="29.5546875" style="88" customWidth="1"/>
    <col min="3843" max="3843" width="17.44140625" style="88" customWidth="1"/>
    <col min="3844" max="3844" width="16.44140625" style="88" customWidth="1"/>
    <col min="3845" max="3845" width="18.109375" style="88" customWidth="1"/>
    <col min="3846" max="3846" width="10.44140625" style="88" customWidth="1"/>
    <col min="3847" max="3847" width="10.33203125" style="88" customWidth="1"/>
    <col min="3848" max="3848" width="17.6640625" style="88" customWidth="1"/>
    <col min="3849" max="3849" width="14.33203125" style="88" customWidth="1"/>
    <col min="3850" max="3850" width="27.44140625" style="88" customWidth="1"/>
    <col min="3851" max="4096" width="10.109375" style="88"/>
    <col min="4097" max="4097" width="17.33203125" style="88" customWidth="1"/>
    <col min="4098" max="4098" width="29.5546875" style="88" customWidth="1"/>
    <col min="4099" max="4099" width="17.44140625" style="88" customWidth="1"/>
    <col min="4100" max="4100" width="16.44140625" style="88" customWidth="1"/>
    <col min="4101" max="4101" width="18.109375" style="88" customWidth="1"/>
    <col min="4102" max="4102" width="10.44140625" style="88" customWidth="1"/>
    <col min="4103" max="4103" width="10.33203125" style="88" customWidth="1"/>
    <col min="4104" max="4104" width="17.6640625" style="88" customWidth="1"/>
    <col min="4105" max="4105" width="14.33203125" style="88" customWidth="1"/>
    <col min="4106" max="4106" width="27.44140625" style="88" customWidth="1"/>
    <col min="4107" max="4352" width="10.109375" style="88"/>
    <col min="4353" max="4353" width="17.33203125" style="88" customWidth="1"/>
    <col min="4354" max="4354" width="29.5546875" style="88" customWidth="1"/>
    <col min="4355" max="4355" width="17.44140625" style="88" customWidth="1"/>
    <col min="4356" max="4356" width="16.44140625" style="88" customWidth="1"/>
    <col min="4357" max="4357" width="18.109375" style="88" customWidth="1"/>
    <col min="4358" max="4358" width="10.44140625" style="88" customWidth="1"/>
    <col min="4359" max="4359" width="10.33203125" style="88" customWidth="1"/>
    <col min="4360" max="4360" width="17.6640625" style="88" customWidth="1"/>
    <col min="4361" max="4361" width="14.33203125" style="88" customWidth="1"/>
    <col min="4362" max="4362" width="27.44140625" style="88" customWidth="1"/>
    <col min="4363" max="4608" width="10.109375" style="88"/>
    <col min="4609" max="4609" width="17.33203125" style="88" customWidth="1"/>
    <col min="4610" max="4610" width="29.5546875" style="88" customWidth="1"/>
    <col min="4611" max="4611" width="17.44140625" style="88" customWidth="1"/>
    <col min="4612" max="4612" width="16.44140625" style="88" customWidth="1"/>
    <col min="4613" max="4613" width="18.109375" style="88" customWidth="1"/>
    <col min="4614" max="4614" width="10.44140625" style="88" customWidth="1"/>
    <col min="4615" max="4615" width="10.33203125" style="88" customWidth="1"/>
    <col min="4616" max="4616" width="17.6640625" style="88" customWidth="1"/>
    <col min="4617" max="4617" width="14.33203125" style="88" customWidth="1"/>
    <col min="4618" max="4618" width="27.44140625" style="88" customWidth="1"/>
    <col min="4619" max="4864" width="10.109375" style="88"/>
    <col min="4865" max="4865" width="17.33203125" style="88" customWidth="1"/>
    <col min="4866" max="4866" width="29.5546875" style="88" customWidth="1"/>
    <col min="4867" max="4867" width="17.44140625" style="88" customWidth="1"/>
    <col min="4868" max="4868" width="16.44140625" style="88" customWidth="1"/>
    <col min="4869" max="4869" width="18.109375" style="88" customWidth="1"/>
    <col min="4870" max="4870" width="10.44140625" style="88" customWidth="1"/>
    <col min="4871" max="4871" width="10.33203125" style="88" customWidth="1"/>
    <col min="4872" max="4872" width="17.6640625" style="88" customWidth="1"/>
    <col min="4873" max="4873" width="14.33203125" style="88" customWidth="1"/>
    <col min="4874" max="4874" width="27.44140625" style="88" customWidth="1"/>
    <col min="4875" max="5120" width="10.109375" style="88"/>
    <col min="5121" max="5121" width="17.33203125" style="88" customWidth="1"/>
    <col min="5122" max="5122" width="29.5546875" style="88" customWidth="1"/>
    <col min="5123" max="5123" width="17.44140625" style="88" customWidth="1"/>
    <col min="5124" max="5124" width="16.44140625" style="88" customWidth="1"/>
    <col min="5125" max="5125" width="18.109375" style="88" customWidth="1"/>
    <col min="5126" max="5126" width="10.44140625" style="88" customWidth="1"/>
    <col min="5127" max="5127" width="10.33203125" style="88" customWidth="1"/>
    <col min="5128" max="5128" width="17.6640625" style="88" customWidth="1"/>
    <col min="5129" max="5129" width="14.33203125" style="88" customWidth="1"/>
    <col min="5130" max="5130" width="27.44140625" style="88" customWidth="1"/>
    <col min="5131" max="5376" width="10.109375" style="88"/>
    <col min="5377" max="5377" width="17.33203125" style="88" customWidth="1"/>
    <col min="5378" max="5378" width="29.5546875" style="88" customWidth="1"/>
    <col min="5379" max="5379" width="17.44140625" style="88" customWidth="1"/>
    <col min="5380" max="5380" width="16.44140625" style="88" customWidth="1"/>
    <col min="5381" max="5381" width="18.109375" style="88" customWidth="1"/>
    <col min="5382" max="5382" width="10.44140625" style="88" customWidth="1"/>
    <col min="5383" max="5383" width="10.33203125" style="88" customWidth="1"/>
    <col min="5384" max="5384" width="17.6640625" style="88" customWidth="1"/>
    <col min="5385" max="5385" width="14.33203125" style="88" customWidth="1"/>
    <col min="5386" max="5386" width="27.44140625" style="88" customWidth="1"/>
    <col min="5387" max="5632" width="10.109375" style="88"/>
    <col min="5633" max="5633" width="17.33203125" style="88" customWidth="1"/>
    <col min="5634" max="5634" width="29.5546875" style="88" customWidth="1"/>
    <col min="5635" max="5635" width="17.44140625" style="88" customWidth="1"/>
    <col min="5636" max="5636" width="16.44140625" style="88" customWidth="1"/>
    <col min="5637" max="5637" width="18.109375" style="88" customWidth="1"/>
    <col min="5638" max="5638" width="10.44140625" style="88" customWidth="1"/>
    <col min="5639" max="5639" width="10.33203125" style="88" customWidth="1"/>
    <col min="5640" max="5640" width="17.6640625" style="88" customWidth="1"/>
    <col min="5641" max="5641" width="14.33203125" style="88" customWidth="1"/>
    <col min="5642" max="5642" width="27.44140625" style="88" customWidth="1"/>
    <col min="5643" max="5888" width="10.109375" style="88"/>
    <col min="5889" max="5889" width="17.33203125" style="88" customWidth="1"/>
    <col min="5890" max="5890" width="29.5546875" style="88" customWidth="1"/>
    <col min="5891" max="5891" width="17.44140625" style="88" customWidth="1"/>
    <col min="5892" max="5892" width="16.44140625" style="88" customWidth="1"/>
    <col min="5893" max="5893" width="18.109375" style="88" customWidth="1"/>
    <col min="5894" max="5894" width="10.44140625" style="88" customWidth="1"/>
    <col min="5895" max="5895" width="10.33203125" style="88" customWidth="1"/>
    <col min="5896" max="5896" width="17.6640625" style="88" customWidth="1"/>
    <col min="5897" max="5897" width="14.33203125" style="88" customWidth="1"/>
    <col min="5898" max="5898" width="27.44140625" style="88" customWidth="1"/>
    <col min="5899" max="6144" width="10.109375" style="88"/>
    <col min="6145" max="6145" width="17.33203125" style="88" customWidth="1"/>
    <col min="6146" max="6146" width="29.5546875" style="88" customWidth="1"/>
    <col min="6147" max="6147" width="17.44140625" style="88" customWidth="1"/>
    <col min="6148" max="6148" width="16.44140625" style="88" customWidth="1"/>
    <col min="6149" max="6149" width="18.109375" style="88" customWidth="1"/>
    <col min="6150" max="6150" width="10.44140625" style="88" customWidth="1"/>
    <col min="6151" max="6151" width="10.33203125" style="88" customWidth="1"/>
    <col min="6152" max="6152" width="17.6640625" style="88" customWidth="1"/>
    <col min="6153" max="6153" width="14.33203125" style="88" customWidth="1"/>
    <col min="6154" max="6154" width="27.44140625" style="88" customWidth="1"/>
    <col min="6155" max="6400" width="10.109375" style="88"/>
    <col min="6401" max="6401" width="17.33203125" style="88" customWidth="1"/>
    <col min="6402" max="6402" width="29.5546875" style="88" customWidth="1"/>
    <col min="6403" max="6403" width="17.44140625" style="88" customWidth="1"/>
    <col min="6404" max="6404" width="16.44140625" style="88" customWidth="1"/>
    <col min="6405" max="6405" width="18.109375" style="88" customWidth="1"/>
    <col min="6406" max="6406" width="10.44140625" style="88" customWidth="1"/>
    <col min="6407" max="6407" width="10.33203125" style="88" customWidth="1"/>
    <col min="6408" max="6408" width="17.6640625" style="88" customWidth="1"/>
    <col min="6409" max="6409" width="14.33203125" style="88" customWidth="1"/>
    <col min="6410" max="6410" width="27.44140625" style="88" customWidth="1"/>
    <col min="6411" max="6656" width="10.109375" style="88"/>
    <col min="6657" max="6657" width="17.33203125" style="88" customWidth="1"/>
    <col min="6658" max="6658" width="29.5546875" style="88" customWidth="1"/>
    <col min="6659" max="6659" width="17.44140625" style="88" customWidth="1"/>
    <col min="6660" max="6660" width="16.44140625" style="88" customWidth="1"/>
    <col min="6661" max="6661" width="18.109375" style="88" customWidth="1"/>
    <col min="6662" max="6662" width="10.44140625" style="88" customWidth="1"/>
    <col min="6663" max="6663" width="10.33203125" style="88" customWidth="1"/>
    <col min="6664" max="6664" width="17.6640625" style="88" customWidth="1"/>
    <col min="6665" max="6665" width="14.33203125" style="88" customWidth="1"/>
    <col min="6666" max="6666" width="27.44140625" style="88" customWidth="1"/>
    <col min="6667" max="6912" width="10.109375" style="88"/>
    <col min="6913" max="6913" width="17.33203125" style="88" customWidth="1"/>
    <col min="6914" max="6914" width="29.5546875" style="88" customWidth="1"/>
    <col min="6915" max="6915" width="17.44140625" style="88" customWidth="1"/>
    <col min="6916" max="6916" width="16.44140625" style="88" customWidth="1"/>
    <col min="6917" max="6917" width="18.109375" style="88" customWidth="1"/>
    <col min="6918" max="6918" width="10.44140625" style="88" customWidth="1"/>
    <col min="6919" max="6919" width="10.33203125" style="88" customWidth="1"/>
    <col min="6920" max="6920" width="17.6640625" style="88" customWidth="1"/>
    <col min="6921" max="6921" width="14.33203125" style="88" customWidth="1"/>
    <col min="6922" max="6922" width="27.44140625" style="88" customWidth="1"/>
    <col min="6923" max="7168" width="10.109375" style="88"/>
    <col min="7169" max="7169" width="17.33203125" style="88" customWidth="1"/>
    <col min="7170" max="7170" width="29.5546875" style="88" customWidth="1"/>
    <col min="7171" max="7171" width="17.44140625" style="88" customWidth="1"/>
    <col min="7172" max="7172" width="16.44140625" style="88" customWidth="1"/>
    <col min="7173" max="7173" width="18.109375" style="88" customWidth="1"/>
    <col min="7174" max="7174" width="10.44140625" style="88" customWidth="1"/>
    <col min="7175" max="7175" width="10.33203125" style="88" customWidth="1"/>
    <col min="7176" max="7176" width="17.6640625" style="88" customWidth="1"/>
    <col min="7177" max="7177" width="14.33203125" style="88" customWidth="1"/>
    <col min="7178" max="7178" width="27.44140625" style="88" customWidth="1"/>
    <col min="7179" max="7424" width="10.109375" style="88"/>
    <col min="7425" max="7425" width="17.33203125" style="88" customWidth="1"/>
    <col min="7426" max="7426" width="29.5546875" style="88" customWidth="1"/>
    <col min="7427" max="7427" width="17.44140625" style="88" customWidth="1"/>
    <col min="7428" max="7428" width="16.44140625" style="88" customWidth="1"/>
    <col min="7429" max="7429" width="18.109375" style="88" customWidth="1"/>
    <col min="7430" max="7430" width="10.44140625" style="88" customWidth="1"/>
    <col min="7431" max="7431" width="10.33203125" style="88" customWidth="1"/>
    <col min="7432" max="7432" width="17.6640625" style="88" customWidth="1"/>
    <col min="7433" max="7433" width="14.33203125" style="88" customWidth="1"/>
    <col min="7434" max="7434" width="27.44140625" style="88" customWidth="1"/>
    <col min="7435" max="7680" width="10.109375" style="88"/>
    <col min="7681" max="7681" width="17.33203125" style="88" customWidth="1"/>
    <col min="7682" max="7682" width="29.5546875" style="88" customWidth="1"/>
    <col min="7683" max="7683" width="17.44140625" style="88" customWidth="1"/>
    <col min="7684" max="7684" width="16.44140625" style="88" customWidth="1"/>
    <col min="7685" max="7685" width="18.109375" style="88" customWidth="1"/>
    <col min="7686" max="7686" width="10.44140625" style="88" customWidth="1"/>
    <col min="7687" max="7687" width="10.33203125" style="88" customWidth="1"/>
    <col min="7688" max="7688" width="17.6640625" style="88" customWidth="1"/>
    <col min="7689" max="7689" width="14.33203125" style="88" customWidth="1"/>
    <col min="7690" max="7690" width="27.44140625" style="88" customWidth="1"/>
    <col min="7691" max="7936" width="10.109375" style="88"/>
    <col min="7937" max="7937" width="17.33203125" style="88" customWidth="1"/>
    <col min="7938" max="7938" width="29.5546875" style="88" customWidth="1"/>
    <col min="7939" max="7939" width="17.44140625" style="88" customWidth="1"/>
    <col min="7940" max="7940" width="16.44140625" style="88" customWidth="1"/>
    <col min="7941" max="7941" width="18.109375" style="88" customWidth="1"/>
    <col min="7942" max="7942" width="10.44140625" style="88" customWidth="1"/>
    <col min="7943" max="7943" width="10.33203125" style="88" customWidth="1"/>
    <col min="7944" max="7944" width="17.6640625" style="88" customWidth="1"/>
    <col min="7945" max="7945" width="14.33203125" style="88" customWidth="1"/>
    <col min="7946" max="7946" width="27.44140625" style="88" customWidth="1"/>
    <col min="7947" max="8192" width="10.109375" style="88"/>
    <col min="8193" max="8193" width="17.33203125" style="88" customWidth="1"/>
    <col min="8194" max="8194" width="29.5546875" style="88" customWidth="1"/>
    <col min="8195" max="8195" width="17.44140625" style="88" customWidth="1"/>
    <col min="8196" max="8196" width="16.44140625" style="88" customWidth="1"/>
    <col min="8197" max="8197" width="18.109375" style="88" customWidth="1"/>
    <col min="8198" max="8198" width="10.44140625" style="88" customWidth="1"/>
    <col min="8199" max="8199" width="10.33203125" style="88" customWidth="1"/>
    <col min="8200" max="8200" width="17.6640625" style="88" customWidth="1"/>
    <col min="8201" max="8201" width="14.33203125" style="88" customWidth="1"/>
    <col min="8202" max="8202" width="27.44140625" style="88" customWidth="1"/>
    <col min="8203" max="8448" width="10.109375" style="88"/>
    <col min="8449" max="8449" width="17.33203125" style="88" customWidth="1"/>
    <col min="8450" max="8450" width="29.5546875" style="88" customWidth="1"/>
    <col min="8451" max="8451" width="17.44140625" style="88" customWidth="1"/>
    <col min="8452" max="8452" width="16.44140625" style="88" customWidth="1"/>
    <col min="8453" max="8453" width="18.109375" style="88" customWidth="1"/>
    <col min="8454" max="8454" width="10.44140625" style="88" customWidth="1"/>
    <col min="8455" max="8455" width="10.33203125" style="88" customWidth="1"/>
    <col min="8456" max="8456" width="17.6640625" style="88" customWidth="1"/>
    <col min="8457" max="8457" width="14.33203125" style="88" customWidth="1"/>
    <col min="8458" max="8458" width="27.44140625" style="88" customWidth="1"/>
    <col min="8459" max="8704" width="10.109375" style="88"/>
    <col min="8705" max="8705" width="17.33203125" style="88" customWidth="1"/>
    <col min="8706" max="8706" width="29.5546875" style="88" customWidth="1"/>
    <col min="8707" max="8707" width="17.44140625" style="88" customWidth="1"/>
    <col min="8708" max="8708" width="16.44140625" style="88" customWidth="1"/>
    <col min="8709" max="8709" width="18.109375" style="88" customWidth="1"/>
    <col min="8710" max="8710" width="10.44140625" style="88" customWidth="1"/>
    <col min="8711" max="8711" width="10.33203125" style="88" customWidth="1"/>
    <col min="8712" max="8712" width="17.6640625" style="88" customWidth="1"/>
    <col min="8713" max="8713" width="14.33203125" style="88" customWidth="1"/>
    <col min="8714" max="8714" width="27.44140625" style="88" customWidth="1"/>
    <col min="8715" max="8960" width="10.109375" style="88"/>
    <col min="8961" max="8961" width="17.33203125" style="88" customWidth="1"/>
    <col min="8962" max="8962" width="29.5546875" style="88" customWidth="1"/>
    <col min="8963" max="8963" width="17.44140625" style="88" customWidth="1"/>
    <col min="8964" max="8964" width="16.44140625" style="88" customWidth="1"/>
    <col min="8965" max="8965" width="18.109375" style="88" customWidth="1"/>
    <col min="8966" max="8966" width="10.44140625" style="88" customWidth="1"/>
    <col min="8967" max="8967" width="10.33203125" style="88" customWidth="1"/>
    <col min="8968" max="8968" width="17.6640625" style="88" customWidth="1"/>
    <col min="8969" max="8969" width="14.33203125" style="88" customWidth="1"/>
    <col min="8970" max="8970" width="27.44140625" style="88" customWidth="1"/>
    <col min="8971" max="9216" width="10.109375" style="88"/>
    <col min="9217" max="9217" width="17.33203125" style="88" customWidth="1"/>
    <col min="9218" max="9218" width="29.5546875" style="88" customWidth="1"/>
    <col min="9219" max="9219" width="17.44140625" style="88" customWidth="1"/>
    <col min="9220" max="9220" width="16.44140625" style="88" customWidth="1"/>
    <col min="9221" max="9221" width="18.109375" style="88" customWidth="1"/>
    <col min="9222" max="9222" width="10.44140625" style="88" customWidth="1"/>
    <col min="9223" max="9223" width="10.33203125" style="88" customWidth="1"/>
    <col min="9224" max="9224" width="17.6640625" style="88" customWidth="1"/>
    <col min="9225" max="9225" width="14.33203125" style="88" customWidth="1"/>
    <col min="9226" max="9226" width="27.44140625" style="88" customWidth="1"/>
    <col min="9227" max="9472" width="10.109375" style="88"/>
    <col min="9473" max="9473" width="17.33203125" style="88" customWidth="1"/>
    <col min="9474" max="9474" width="29.5546875" style="88" customWidth="1"/>
    <col min="9475" max="9475" width="17.44140625" style="88" customWidth="1"/>
    <col min="9476" max="9476" width="16.44140625" style="88" customWidth="1"/>
    <col min="9477" max="9477" width="18.109375" style="88" customWidth="1"/>
    <col min="9478" max="9478" width="10.44140625" style="88" customWidth="1"/>
    <col min="9479" max="9479" width="10.33203125" style="88" customWidth="1"/>
    <col min="9480" max="9480" width="17.6640625" style="88" customWidth="1"/>
    <col min="9481" max="9481" width="14.33203125" style="88" customWidth="1"/>
    <col min="9482" max="9482" width="27.44140625" style="88" customWidth="1"/>
    <col min="9483" max="9728" width="10.109375" style="88"/>
    <col min="9729" max="9729" width="17.33203125" style="88" customWidth="1"/>
    <col min="9730" max="9730" width="29.5546875" style="88" customWidth="1"/>
    <col min="9731" max="9731" width="17.44140625" style="88" customWidth="1"/>
    <col min="9732" max="9732" width="16.44140625" style="88" customWidth="1"/>
    <col min="9733" max="9733" width="18.109375" style="88" customWidth="1"/>
    <col min="9734" max="9734" width="10.44140625" style="88" customWidth="1"/>
    <col min="9735" max="9735" width="10.33203125" style="88" customWidth="1"/>
    <col min="9736" max="9736" width="17.6640625" style="88" customWidth="1"/>
    <col min="9737" max="9737" width="14.33203125" style="88" customWidth="1"/>
    <col min="9738" max="9738" width="27.44140625" style="88" customWidth="1"/>
    <col min="9739" max="9984" width="10.109375" style="88"/>
    <col min="9985" max="9985" width="17.33203125" style="88" customWidth="1"/>
    <col min="9986" max="9986" width="29.5546875" style="88" customWidth="1"/>
    <col min="9987" max="9987" width="17.44140625" style="88" customWidth="1"/>
    <col min="9988" max="9988" width="16.44140625" style="88" customWidth="1"/>
    <col min="9989" max="9989" width="18.109375" style="88" customWidth="1"/>
    <col min="9990" max="9990" width="10.44140625" style="88" customWidth="1"/>
    <col min="9991" max="9991" width="10.33203125" style="88" customWidth="1"/>
    <col min="9992" max="9992" width="17.6640625" style="88" customWidth="1"/>
    <col min="9993" max="9993" width="14.33203125" style="88" customWidth="1"/>
    <col min="9994" max="9994" width="27.44140625" style="88" customWidth="1"/>
    <col min="9995" max="10240" width="10.109375" style="88"/>
    <col min="10241" max="10241" width="17.33203125" style="88" customWidth="1"/>
    <col min="10242" max="10242" width="29.5546875" style="88" customWidth="1"/>
    <col min="10243" max="10243" width="17.44140625" style="88" customWidth="1"/>
    <col min="10244" max="10244" width="16.44140625" style="88" customWidth="1"/>
    <col min="10245" max="10245" width="18.109375" style="88" customWidth="1"/>
    <col min="10246" max="10246" width="10.44140625" style="88" customWidth="1"/>
    <col min="10247" max="10247" width="10.33203125" style="88" customWidth="1"/>
    <col min="10248" max="10248" width="17.6640625" style="88" customWidth="1"/>
    <col min="10249" max="10249" width="14.33203125" style="88" customWidth="1"/>
    <col min="10250" max="10250" width="27.44140625" style="88" customWidth="1"/>
    <col min="10251" max="10496" width="10.109375" style="88"/>
    <col min="10497" max="10497" width="17.33203125" style="88" customWidth="1"/>
    <col min="10498" max="10498" width="29.5546875" style="88" customWidth="1"/>
    <col min="10499" max="10499" width="17.44140625" style="88" customWidth="1"/>
    <col min="10500" max="10500" width="16.44140625" style="88" customWidth="1"/>
    <col min="10501" max="10501" width="18.109375" style="88" customWidth="1"/>
    <col min="10502" max="10502" width="10.44140625" style="88" customWidth="1"/>
    <col min="10503" max="10503" width="10.33203125" style="88" customWidth="1"/>
    <col min="10504" max="10504" width="17.6640625" style="88" customWidth="1"/>
    <col min="10505" max="10505" width="14.33203125" style="88" customWidth="1"/>
    <col min="10506" max="10506" width="27.44140625" style="88" customWidth="1"/>
    <col min="10507" max="10752" width="10.109375" style="88"/>
    <col min="10753" max="10753" width="17.33203125" style="88" customWidth="1"/>
    <col min="10754" max="10754" width="29.5546875" style="88" customWidth="1"/>
    <col min="10755" max="10755" width="17.44140625" style="88" customWidth="1"/>
    <col min="10756" max="10756" width="16.44140625" style="88" customWidth="1"/>
    <col min="10757" max="10757" width="18.109375" style="88" customWidth="1"/>
    <col min="10758" max="10758" width="10.44140625" style="88" customWidth="1"/>
    <col min="10759" max="10759" width="10.33203125" style="88" customWidth="1"/>
    <col min="10760" max="10760" width="17.6640625" style="88" customWidth="1"/>
    <col min="10761" max="10761" width="14.33203125" style="88" customWidth="1"/>
    <col min="10762" max="10762" width="27.44140625" style="88" customWidth="1"/>
    <col min="10763" max="11008" width="10.109375" style="88"/>
    <col min="11009" max="11009" width="17.33203125" style="88" customWidth="1"/>
    <col min="11010" max="11010" width="29.5546875" style="88" customWidth="1"/>
    <col min="11011" max="11011" width="17.44140625" style="88" customWidth="1"/>
    <col min="11012" max="11012" width="16.44140625" style="88" customWidth="1"/>
    <col min="11013" max="11013" width="18.109375" style="88" customWidth="1"/>
    <col min="11014" max="11014" width="10.44140625" style="88" customWidth="1"/>
    <col min="11015" max="11015" width="10.33203125" style="88" customWidth="1"/>
    <col min="11016" max="11016" width="17.6640625" style="88" customWidth="1"/>
    <col min="11017" max="11017" width="14.33203125" style="88" customWidth="1"/>
    <col min="11018" max="11018" width="27.44140625" style="88" customWidth="1"/>
    <col min="11019" max="11264" width="10.109375" style="88"/>
    <col min="11265" max="11265" width="17.33203125" style="88" customWidth="1"/>
    <col min="11266" max="11266" width="29.5546875" style="88" customWidth="1"/>
    <col min="11267" max="11267" width="17.44140625" style="88" customWidth="1"/>
    <col min="11268" max="11268" width="16.44140625" style="88" customWidth="1"/>
    <col min="11269" max="11269" width="18.109375" style="88" customWidth="1"/>
    <col min="11270" max="11270" width="10.44140625" style="88" customWidth="1"/>
    <col min="11271" max="11271" width="10.33203125" style="88" customWidth="1"/>
    <col min="11272" max="11272" width="17.6640625" style="88" customWidth="1"/>
    <col min="11273" max="11273" width="14.33203125" style="88" customWidth="1"/>
    <col min="11274" max="11274" width="27.44140625" style="88" customWidth="1"/>
    <col min="11275" max="11520" width="10.109375" style="88"/>
    <col min="11521" max="11521" width="17.33203125" style="88" customWidth="1"/>
    <col min="11522" max="11522" width="29.5546875" style="88" customWidth="1"/>
    <col min="11523" max="11523" width="17.44140625" style="88" customWidth="1"/>
    <col min="11524" max="11524" width="16.44140625" style="88" customWidth="1"/>
    <col min="11525" max="11525" width="18.109375" style="88" customWidth="1"/>
    <col min="11526" max="11526" width="10.44140625" style="88" customWidth="1"/>
    <col min="11527" max="11527" width="10.33203125" style="88" customWidth="1"/>
    <col min="11528" max="11528" width="17.6640625" style="88" customWidth="1"/>
    <col min="11529" max="11529" width="14.33203125" style="88" customWidth="1"/>
    <col min="11530" max="11530" width="27.44140625" style="88" customWidth="1"/>
    <col min="11531" max="11776" width="10.109375" style="88"/>
    <col min="11777" max="11777" width="17.33203125" style="88" customWidth="1"/>
    <col min="11778" max="11778" width="29.5546875" style="88" customWidth="1"/>
    <col min="11779" max="11779" width="17.44140625" style="88" customWidth="1"/>
    <col min="11780" max="11780" width="16.44140625" style="88" customWidth="1"/>
    <col min="11781" max="11781" width="18.109375" style="88" customWidth="1"/>
    <col min="11782" max="11782" width="10.44140625" style="88" customWidth="1"/>
    <col min="11783" max="11783" width="10.33203125" style="88" customWidth="1"/>
    <col min="11784" max="11784" width="17.6640625" style="88" customWidth="1"/>
    <col min="11785" max="11785" width="14.33203125" style="88" customWidth="1"/>
    <col min="11786" max="11786" width="27.44140625" style="88" customWidth="1"/>
    <col min="11787" max="12032" width="10.109375" style="88"/>
    <col min="12033" max="12033" width="17.33203125" style="88" customWidth="1"/>
    <col min="12034" max="12034" width="29.5546875" style="88" customWidth="1"/>
    <col min="12035" max="12035" width="17.44140625" style="88" customWidth="1"/>
    <col min="12036" max="12036" width="16.44140625" style="88" customWidth="1"/>
    <col min="12037" max="12037" width="18.109375" style="88" customWidth="1"/>
    <col min="12038" max="12038" width="10.44140625" style="88" customWidth="1"/>
    <col min="12039" max="12039" width="10.33203125" style="88" customWidth="1"/>
    <col min="12040" max="12040" width="17.6640625" style="88" customWidth="1"/>
    <col min="12041" max="12041" width="14.33203125" style="88" customWidth="1"/>
    <col min="12042" max="12042" width="27.44140625" style="88" customWidth="1"/>
    <col min="12043" max="12288" width="10.109375" style="88"/>
    <col min="12289" max="12289" width="17.33203125" style="88" customWidth="1"/>
    <col min="12290" max="12290" width="29.5546875" style="88" customWidth="1"/>
    <col min="12291" max="12291" width="17.44140625" style="88" customWidth="1"/>
    <col min="12292" max="12292" width="16.44140625" style="88" customWidth="1"/>
    <col min="12293" max="12293" width="18.109375" style="88" customWidth="1"/>
    <col min="12294" max="12294" width="10.44140625" style="88" customWidth="1"/>
    <col min="12295" max="12295" width="10.33203125" style="88" customWidth="1"/>
    <col min="12296" max="12296" width="17.6640625" style="88" customWidth="1"/>
    <col min="12297" max="12297" width="14.33203125" style="88" customWidth="1"/>
    <col min="12298" max="12298" width="27.44140625" style="88" customWidth="1"/>
    <col min="12299" max="12544" width="10.109375" style="88"/>
    <col min="12545" max="12545" width="17.33203125" style="88" customWidth="1"/>
    <col min="12546" max="12546" width="29.5546875" style="88" customWidth="1"/>
    <col min="12547" max="12547" width="17.44140625" style="88" customWidth="1"/>
    <col min="12548" max="12548" width="16.44140625" style="88" customWidth="1"/>
    <col min="12549" max="12549" width="18.109375" style="88" customWidth="1"/>
    <col min="12550" max="12550" width="10.44140625" style="88" customWidth="1"/>
    <col min="12551" max="12551" width="10.33203125" style="88" customWidth="1"/>
    <col min="12552" max="12552" width="17.6640625" style="88" customWidth="1"/>
    <col min="12553" max="12553" width="14.33203125" style="88" customWidth="1"/>
    <col min="12554" max="12554" width="27.44140625" style="88" customWidth="1"/>
    <col min="12555" max="12800" width="10.109375" style="88"/>
    <col min="12801" max="12801" width="17.33203125" style="88" customWidth="1"/>
    <col min="12802" max="12802" width="29.5546875" style="88" customWidth="1"/>
    <col min="12803" max="12803" width="17.44140625" style="88" customWidth="1"/>
    <col min="12804" max="12804" width="16.44140625" style="88" customWidth="1"/>
    <col min="12805" max="12805" width="18.109375" style="88" customWidth="1"/>
    <col min="12806" max="12806" width="10.44140625" style="88" customWidth="1"/>
    <col min="12807" max="12807" width="10.33203125" style="88" customWidth="1"/>
    <col min="12808" max="12808" width="17.6640625" style="88" customWidth="1"/>
    <col min="12809" max="12809" width="14.33203125" style="88" customWidth="1"/>
    <col min="12810" max="12810" width="27.44140625" style="88" customWidth="1"/>
    <col min="12811" max="13056" width="10.109375" style="88"/>
    <col min="13057" max="13057" width="17.33203125" style="88" customWidth="1"/>
    <col min="13058" max="13058" width="29.5546875" style="88" customWidth="1"/>
    <col min="13059" max="13059" width="17.44140625" style="88" customWidth="1"/>
    <col min="13060" max="13060" width="16.44140625" style="88" customWidth="1"/>
    <col min="13061" max="13061" width="18.109375" style="88" customWidth="1"/>
    <col min="13062" max="13062" width="10.44140625" style="88" customWidth="1"/>
    <col min="13063" max="13063" width="10.33203125" style="88" customWidth="1"/>
    <col min="13064" max="13064" width="17.6640625" style="88" customWidth="1"/>
    <col min="13065" max="13065" width="14.33203125" style="88" customWidth="1"/>
    <col min="13066" max="13066" width="27.44140625" style="88" customWidth="1"/>
    <col min="13067" max="13312" width="10.109375" style="88"/>
    <col min="13313" max="13313" width="17.33203125" style="88" customWidth="1"/>
    <col min="13314" max="13314" width="29.5546875" style="88" customWidth="1"/>
    <col min="13315" max="13315" width="17.44140625" style="88" customWidth="1"/>
    <col min="13316" max="13316" width="16.44140625" style="88" customWidth="1"/>
    <col min="13317" max="13317" width="18.109375" style="88" customWidth="1"/>
    <col min="13318" max="13318" width="10.44140625" style="88" customWidth="1"/>
    <col min="13319" max="13319" width="10.33203125" style="88" customWidth="1"/>
    <col min="13320" max="13320" width="17.6640625" style="88" customWidth="1"/>
    <col min="13321" max="13321" width="14.33203125" style="88" customWidth="1"/>
    <col min="13322" max="13322" width="27.44140625" style="88" customWidth="1"/>
    <col min="13323" max="13568" width="10.109375" style="88"/>
    <col min="13569" max="13569" width="17.33203125" style="88" customWidth="1"/>
    <col min="13570" max="13570" width="29.5546875" style="88" customWidth="1"/>
    <col min="13571" max="13571" width="17.44140625" style="88" customWidth="1"/>
    <col min="13572" max="13572" width="16.44140625" style="88" customWidth="1"/>
    <col min="13573" max="13573" width="18.109375" style="88" customWidth="1"/>
    <col min="13574" max="13574" width="10.44140625" style="88" customWidth="1"/>
    <col min="13575" max="13575" width="10.33203125" style="88" customWidth="1"/>
    <col min="13576" max="13576" width="17.6640625" style="88" customWidth="1"/>
    <col min="13577" max="13577" width="14.33203125" style="88" customWidth="1"/>
    <col min="13578" max="13578" width="27.44140625" style="88" customWidth="1"/>
    <col min="13579" max="13824" width="10.109375" style="88"/>
    <col min="13825" max="13825" width="17.33203125" style="88" customWidth="1"/>
    <col min="13826" max="13826" width="29.5546875" style="88" customWidth="1"/>
    <col min="13827" max="13827" width="17.44140625" style="88" customWidth="1"/>
    <col min="13828" max="13828" width="16.44140625" style="88" customWidth="1"/>
    <col min="13829" max="13829" width="18.109375" style="88" customWidth="1"/>
    <col min="13830" max="13830" width="10.44140625" style="88" customWidth="1"/>
    <col min="13831" max="13831" width="10.33203125" style="88" customWidth="1"/>
    <col min="13832" max="13832" width="17.6640625" style="88" customWidth="1"/>
    <col min="13833" max="13833" width="14.33203125" style="88" customWidth="1"/>
    <col min="13834" max="13834" width="27.44140625" style="88" customWidth="1"/>
    <col min="13835" max="14080" width="10.109375" style="88"/>
    <col min="14081" max="14081" width="17.33203125" style="88" customWidth="1"/>
    <col min="14082" max="14082" width="29.5546875" style="88" customWidth="1"/>
    <col min="14083" max="14083" width="17.44140625" style="88" customWidth="1"/>
    <col min="14084" max="14084" width="16.44140625" style="88" customWidth="1"/>
    <col min="14085" max="14085" width="18.109375" style="88" customWidth="1"/>
    <col min="14086" max="14086" width="10.44140625" style="88" customWidth="1"/>
    <col min="14087" max="14087" width="10.33203125" style="88" customWidth="1"/>
    <col min="14088" max="14088" width="17.6640625" style="88" customWidth="1"/>
    <col min="14089" max="14089" width="14.33203125" style="88" customWidth="1"/>
    <col min="14090" max="14090" width="27.44140625" style="88" customWidth="1"/>
    <col min="14091" max="14336" width="10.109375" style="88"/>
    <col min="14337" max="14337" width="17.33203125" style="88" customWidth="1"/>
    <col min="14338" max="14338" width="29.5546875" style="88" customWidth="1"/>
    <col min="14339" max="14339" width="17.44140625" style="88" customWidth="1"/>
    <col min="14340" max="14340" width="16.44140625" style="88" customWidth="1"/>
    <col min="14341" max="14341" width="18.109375" style="88" customWidth="1"/>
    <col min="14342" max="14342" width="10.44140625" style="88" customWidth="1"/>
    <col min="14343" max="14343" width="10.33203125" style="88" customWidth="1"/>
    <col min="14344" max="14344" width="17.6640625" style="88" customWidth="1"/>
    <col min="14345" max="14345" width="14.33203125" style="88" customWidth="1"/>
    <col min="14346" max="14346" width="27.44140625" style="88" customWidth="1"/>
    <col min="14347" max="14592" width="10.109375" style="88"/>
    <col min="14593" max="14593" width="17.33203125" style="88" customWidth="1"/>
    <col min="14594" max="14594" width="29.5546875" style="88" customWidth="1"/>
    <col min="14595" max="14595" width="17.44140625" style="88" customWidth="1"/>
    <col min="14596" max="14596" width="16.44140625" style="88" customWidth="1"/>
    <col min="14597" max="14597" width="18.109375" style="88" customWidth="1"/>
    <col min="14598" max="14598" width="10.44140625" style="88" customWidth="1"/>
    <col min="14599" max="14599" width="10.33203125" style="88" customWidth="1"/>
    <col min="14600" max="14600" width="17.6640625" style="88" customWidth="1"/>
    <col min="14601" max="14601" width="14.33203125" style="88" customWidth="1"/>
    <col min="14602" max="14602" width="27.44140625" style="88" customWidth="1"/>
    <col min="14603" max="14848" width="10.109375" style="88"/>
    <col min="14849" max="14849" width="17.33203125" style="88" customWidth="1"/>
    <col min="14850" max="14850" width="29.5546875" style="88" customWidth="1"/>
    <col min="14851" max="14851" width="17.44140625" style="88" customWidth="1"/>
    <col min="14852" max="14852" width="16.44140625" style="88" customWidth="1"/>
    <col min="14853" max="14853" width="18.109375" style="88" customWidth="1"/>
    <col min="14854" max="14854" width="10.44140625" style="88" customWidth="1"/>
    <col min="14855" max="14855" width="10.33203125" style="88" customWidth="1"/>
    <col min="14856" max="14856" width="17.6640625" style="88" customWidth="1"/>
    <col min="14857" max="14857" width="14.33203125" style="88" customWidth="1"/>
    <col min="14858" max="14858" width="27.44140625" style="88" customWidth="1"/>
    <col min="14859" max="15104" width="10.109375" style="88"/>
    <col min="15105" max="15105" width="17.33203125" style="88" customWidth="1"/>
    <col min="15106" max="15106" width="29.5546875" style="88" customWidth="1"/>
    <col min="15107" max="15107" width="17.44140625" style="88" customWidth="1"/>
    <col min="15108" max="15108" width="16.44140625" style="88" customWidth="1"/>
    <col min="15109" max="15109" width="18.109375" style="88" customWidth="1"/>
    <col min="15110" max="15110" width="10.44140625" style="88" customWidth="1"/>
    <col min="15111" max="15111" width="10.33203125" style="88" customWidth="1"/>
    <col min="15112" max="15112" width="17.6640625" style="88" customWidth="1"/>
    <col min="15113" max="15113" width="14.33203125" style="88" customWidth="1"/>
    <col min="15114" max="15114" width="27.44140625" style="88" customWidth="1"/>
    <col min="15115" max="15360" width="10.109375" style="88"/>
    <col min="15361" max="15361" width="17.33203125" style="88" customWidth="1"/>
    <col min="15362" max="15362" width="29.5546875" style="88" customWidth="1"/>
    <col min="15363" max="15363" width="17.44140625" style="88" customWidth="1"/>
    <col min="15364" max="15364" width="16.44140625" style="88" customWidth="1"/>
    <col min="15365" max="15365" width="18.109375" style="88" customWidth="1"/>
    <col min="15366" max="15366" width="10.44140625" style="88" customWidth="1"/>
    <col min="15367" max="15367" width="10.33203125" style="88" customWidth="1"/>
    <col min="15368" max="15368" width="17.6640625" style="88" customWidth="1"/>
    <col min="15369" max="15369" width="14.33203125" style="88" customWidth="1"/>
    <col min="15370" max="15370" width="27.44140625" style="88" customWidth="1"/>
    <col min="15371" max="15616" width="10.109375" style="88"/>
    <col min="15617" max="15617" width="17.33203125" style="88" customWidth="1"/>
    <col min="15618" max="15618" width="29.5546875" style="88" customWidth="1"/>
    <col min="15619" max="15619" width="17.44140625" style="88" customWidth="1"/>
    <col min="15620" max="15620" width="16.44140625" style="88" customWidth="1"/>
    <col min="15621" max="15621" width="18.109375" style="88" customWidth="1"/>
    <col min="15622" max="15622" width="10.44140625" style="88" customWidth="1"/>
    <col min="15623" max="15623" width="10.33203125" style="88" customWidth="1"/>
    <col min="15624" max="15624" width="17.6640625" style="88" customWidth="1"/>
    <col min="15625" max="15625" width="14.33203125" style="88" customWidth="1"/>
    <col min="15626" max="15626" width="27.44140625" style="88" customWidth="1"/>
    <col min="15627" max="15872" width="10.109375" style="88"/>
    <col min="15873" max="15873" width="17.33203125" style="88" customWidth="1"/>
    <col min="15874" max="15874" width="29.5546875" style="88" customWidth="1"/>
    <col min="15875" max="15875" width="17.44140625" style="88" customWidth="1"/>
    <col min="15876" max="15876" width="16.44140625" style="88" customWidth="1"/>
    <col min="15877" max="15877" width="18.109375" style="88" customWidth="1"/>
    <col min="15878" max="15878" width="10.44140625" style="88" customWidth="1"/>
    <col min="15879" max="15879" width="10.33203125" style="88" customWidth="1"/>
    <col min="15880" max="15880" width="17.6640625" style="88" customWidth="1"/>
    <col min="15881" max="15881" width="14.33203125" style="88" customWidth="1"/>
    <col min="15882" max="15882" width="27.44140625" style="88" customWidth="1"/>
    <col min="15883" max="16128" width="10.109375" style="88"/>
    <col min="16129" max="16129" width="17.33203125" style="88" customWidth="1"/>
    <col min="16130" max="16130" width="29.5546875" style="88" customWidth="1"/>
    <col min="16131" max="16131" width="17.44140625" style="88" customWidth="1"/>
    <col min="16132" max="16132" width="16.44140625" style="88" customWidth="1"/>
    <col min="16133" max="16133" width="18.109375" style="88" customWidth="1"/>
    <col min="16134" max="16134" width="10.44140625" style="88" customWidth="1"/>
    <col min="16135" max="16135" width="10.33203125" style="88" customWidth="1"/>
    <col min="16136" max="16136" width="17.6640625" style="88" customWidth="1"/>
    <col min="16137" max="16137" width="14.33203125" style="88" customWidth="1"/>
    <col min="16138" max="16138" width="27.44140625" style="88" customWidth="1"/>
    <col min="16139" max="16384" width="10.109375" style="88"/>
  </cols>
  <sheetData>
    <row r="1" spans="1:10" ht="27.6" customHeight="1">
      <c r="J1" s="89" t="s">
        <v>369</v>
      </c>
    </row>
    <row r="2" spans="1:10" ht="27.6" customHeight="1">
      <c r="A2" s="291" t="s">
        <v>436</v>
      </c>
      <c r="B2" s="291"/>
      <c r="C2" s="291"/>
      <c r="D2" s="291"/>
      <c r="E2" s="291"/>
      <c r="F2" s="291"/>
      <c r="G2" s="291"/>
      <c r="H2" s="291"/>
      <c r="I2" s="291"/>
      <c r="J2" s="291"/>
    </row>
    <row r="3" spans="1:10" s="92" customFormat="1" ht="27.6" customHeight="1">
      <c r="A3" s="292" t="s">
        <v>370</v>
      </c>
      <c r="B3" s="292"/>
      <c r="C3" s="293"/>
      <c r="D3" s="90"/>
      <c r="E3" s="90"/>
      <c r="F3" s="90"/>
      <c r="G3" s="90"/>
      <c r="H3" s="90"/>
      <c r="I3" s="90"/>
      <c r="J3" s="91" t="s">
        <v>1</v>
      </c>
    </row>
    <row r="4" spans="1:10" s="92" customFormat="1" ht="27.6" customHeight="1">
      <c r="A4" s="93" t="s">
        <v>371</v>
      </c>
      <c r="B4" s="294">
        <v>105018</v>
      </c>
      <c r="C4" s="295"/>
      <c r="D4" s="295"/>
      <c r="E4" s="296"/>
      <c r="F4" s="297" t="s">
        <v>372</v>
      </c>
      <c r="G4" s="296"/>
      <c r="H4" s="298" t="s">
        <v>373</v>
      </c>
      <c r="I4" s="295"/>
      <c r="J4" s="296"/>
    </row>
    <row r="5" spans="1:10" ht="27.6" customHeight="1">
      <c r="A5" s="290" t="s">
        <v>374</v>
      </c>
      <c r="B5" s="290"/>
      <c r="C5" s="290"/>
      <c r="D5" s="290"/>
      <c r="E5" s="290"/>
      <c r="F5" s="290"/>
      <c r="G5" s="290"/>
      <c r="H5" s="290"/>
      <c r="I5" s="290"/>
      <c r="J5" s="94" t="s">
        <v>375</v>
      </c>
    </row>
    <row r="6" spans="1:10" ht="27.6" customHeight="1">
      <c r="A6" s="290" t="s">
        <v>376</v>
      </c>
      <c r="B6" s="95" t="s">
        <v>377</v>
      </c>
      <c r="C6" s="305" t="s">
        <v>378</v>
      </c>
      <c r="D6" s="306"/>
      <c r="E6" s="306"/>
      <c r="F6" s="306"/>
      <c r="G6" s="306"/>
      <c r="H6" s="306"/>
      <c r="I6" s="307"/>
      <c r="J6" s="96" t="s">
        <v>379</v>
      </c>
    </row>
    <row r="7" spans="1:10" ht="27.6" customHeight="1">
      <c r="A7" s="290"/>
      <c r="B7" s="97" t="s">
        <v>380</v>
      </c>
      <c r="C7" s="270" t="s">
        <v>381</v>
      </c>
      <c r="D7" s="284"/>
      <c r="E7" s="284"/>
      <c r="F7" s="284"/>
      <c r="G7" s="284"/>
      <c r="H7" s="284"/>
      <c r="I7" s="271"/>
      <c r="J7" s="96" t="s">
        <v>382</v>
      </c>
    </row>
    <row r="8" spans="1:10" ht="27.6" customHeight="1">
      <c r="A8" s="95" t="s">
        <v>383</v>
      </c>
      <c r="B8" s="98" t="s">
        <v>384</v>
      </c>
      <c r="C8" s="270" t="s">
        <v>381</v>
      </c>
      <c r="D8" s="284"/>
      <c r="E8" s="284"/>
      <c r="F8" s="284"/>
      <c r="G8" s="284"/>
      <c r="H8" s="284"/>
      <c r="I8" s="271"/>
      <c r="J8" s="99" t="s">
        <v>385</v>
      </c>
    </row>
    <row r="9" spans="1:10" ht="27.6" customHeight="1">
      <c r="A9" s="308" t="s">
        <v>386</v>
      </c>
      <c r="B9" s="308"/>
      <c r="C9" s="308"/>
      <c r="D9" s="308"/>
      <c r="E9" s="308"/>
      <c r="F9" s="308"/>
      <c r="G9" s="308"/>
      <c r="H9" s="308"/>
      <c r="I9" s="308"/>
      <c r="J9" s="308"/>
    </row>
    <row r="10" spans="1:10" ht="27.6" customHeight="1">
      <c r="A10" s="286" t="s">
        <v>387</v>
      </c>
      <c r="B10" s="287"/>
      <c r="C10" s="299" t="s">
        <v>388</v>
      </c>
      <c r="D10" s="300"/>
      <c r="E10" s="300"/>
      <c r="F10" s="300"/>
      <c r="G10" s="301"/>
      <c r="H10" s="290" t="s">
        <v>389</v>
      </c>
      <c r="I10" s="290"/>
      <c r="J10" s="290"/>
    </row>
    <row r="11" spans="1:10" ht="27.6" customHeight="1">
      <c r="A11" s="288"/>
      <c r="B11" s="289"/>
      <c r="C11" s="302"/>
      <c r="D11" s="303"/>
      <c r="E11" s="303"/>
      <c r="F11" s="303"/>
      <c r="G11" s="304"/>
      <c r="H11" s="95" t="s">
        <v>390</v>
      </c>
      <c r="I11" s="95" t="s">
        <v>391</v>
      </c>
      <c r="J11" s="95" t="s">
        <v>392</v>
      </c>
    </row>
    <row r="12" spans="1:10" ht="27.6" customHeight="1">
      <c r="A12" s="285" t="s">
        <v>393</v>
      </c>
      <c r="B12" s="285"/>
      <c r="C12" s="272" t="s">
        <v>394</v>
      </c>
      <c r="D12" s="273"/>
      <c r="E12" s="273"/>
      <c r="F12" s="273"/>
      <c r="G12" s="283"/>
      <c r="H12" s="100">
        <v>36046474</v>
      </c>
      <c r="I12" s="100">
        <v>36046474</v>
      </c>
      <c r="J12" s="100">
        <v>0</v>
      </c>
    </row>
    <row r="13" spans="1:10" ht="27.6" customHeight="1">
      <c r="A13" s="285" t="s">
        <v>395</v>
      </c>
      <c r="B13" s="285"/>
      <c r="C13" s="272" t="s">
        <v>396</v>
      </c>
      <c r="D13" s="273"/>
      <c r="E13" s="273"/>
      <c r="F13" s="273"/>
      <c r="G13" s="283"/>
      <c r="H13" s="100">
        <v>1592191</v>
      </c>
      <c r="I13" s="100">
        <v>1592191</v>
      </c>
      <c r="J13" s="100">
        <v>0</v>
      </c>
    </row>
    <row r="14" spans="1:10" ht="27.6" customHeight="1">
      <c r="A14" s="285" t="s">
        <v>397</v>
      </c>
      <c r="B14" s="285"/>
      <c r="C14" s="272" t="s">
        <v>398</v>
      </c>
      <c r="D14" s="273"/>
      <c r="E14" s="273"/>
      <c r="F14" s="273"/>
      <c r="G14" s="274"/>
      <c r="H14" s="101">
        <v>543600</v>
      </c>
      <c r="I14" s="101">
        <v>543600</v>
      </c>
      <c r="J14" s="100">
        <v>0</v>
      </c>
    </row>
    <row r="15" spans="1:10" ht="27.6" customHeight="1">
      <c r="A15" s="270" t="s">
        <v>399</v>
      </c>
      <c r="B15" s="271"/>
      <c r="C15" s="272" t="s">
        <v>400</v>
      </c>
      <c r="D15" s="273"/>
      <c r="E15" s="273"/>
      <c r="F15" s="273"/>
      <c r="G15" s="274"/>
      <c r="H15" s="102">
        <v>1190000</v>
      </c>
      <c r="I15" s="100">
        <v>0</v>
      </c>
      <c r="J15" s="102">
        <v>1190000</v>
      </c>
    </row>
    <row r="16" spans="1:10" ht="27.6" customHeight="1">
      <c r="A16" s="270" t="s">
        <v>401</v>
      </c>
      <c r="B16" s="271"/>
      <c r="C16" s="272" t="s">
        <v>402</v>
      </c>
      <c r="D16" s="273"/>
      <c r="E16" s="273"/>
      <c r="F16" s="273"/>
      <c r="G16" s="283"/>
      <c r="H16" s="100">
        <v>2000</v>
      </c>
      <c r="I16" s="100"/>
      <c r="J16" s="100">
        <v>2000</v>
      </c>
    </row>
    <row r="17" spans="1:10" ht="27.6" customHeight="1">
      <c r="A17" s="270" t="s">
        <v>403</v>
      </c>
      <c r="B17" s="284"/>
      <c r="C17" s="284"/>
      <c r="D17" s="284"/>
      <c r="E17" s="284"/>
      <c r="F17" s="284"/>
      <c r="G17" s="271"/>
      <c r="H17" s="100">
        <f>SUM(H12:H16)</f>
        <v>39374265</v>
      </c>
      <c r="I17" s="100">
        <f>SUM(I12:I16)</f>
        <v>38182265</v>
      </c>
      <c r="J17" s="100">
        <f>SUM(J12:J16)</f>
        <v>1192000</v>
      </c>
    </row>
    <row r="18" spans="1:10" ht="27.6" customHeight="1">
      <c r="A18" s="282" t="s">
        <v>404</v>
      </c>
      <c r="B18" s="282"/>
      <c r="C18" s="282"/>
      <c r="D18" s="282"/>
      <c r="E18" s="282"/>
      <c r="F18" s="282"/>
      <c r="G18" s="282"/>
      <c r="H18" s="282"/>
      <c r="I18" s="282"/>
      <c r="J18" s="282"/>
    </row>
    <row r="19" spans="1:10" ht="27.6" customHeight="1">
      <c r="A19" s="267" t="s">
        <v>405</v>
      </c>
      <c r="B19" s="267"/>
      <c r="C19" s="267"/>
      <c r="D19" s="267"/>
      <c r="E19" s="267"/>
      <c r="F19" s="267"/>
      <c r="G19" s="267"/>
      <c r="H19" s="268" t="s">
        <v>406</v>
      </c>
      <c r="I19" s="269" t="s">
        <v>281</v>
      </c>
      <c r="J19" s="268" t="s">
        <v>407</v>
      </c>
    </row>
    <row r="20" spans="1:10" s="106" customFormat="1" ht="27.6" customHeight="1">
      <c r="A20" s="103" t="s">
        <v>274</v>
      </c>
      <c r="B20" s="103" t="s">
        <v>408</v>
      </c>
      <c r="C20" s="104" t="s">
        <v>276</v>
      </c>
      <c r="D20" s="104" t="s">
        <v>277</v>
      </c>
      <c r="E20" s="104" t="s">
        <v>278</v>
      </c>
      <c r="F20" s="105" t="s">
        <v>279</v>
      </c>
      <c r="G20" s="105" t="s">
        <v>280</v>
      </c>
      <c r="H20" s="268"/>
      <c r="I20" s="269"/>
      <c r="J20" s="268"/>
    </row>
    <row r="21" spans="1:10" s="106" customFormat="1" ht="27.6" customHeight="1">
      <c r="A21" s="275" t="s">
        <v>282</v>
      </c>
      <c r="B21" s="275" t="s">
        <v>283</v>
      </c>
      <c r="C21" s="121" t="s">
        <v>409</v>
      </c>
      <c r="D21" s="108" t="s">
        <v>285</v>
      </c>
      <c r="E21" s="107">
        <v>990</v>
      </c>
      <c r="F21" s="108" t="s">
        <v>410</v>
      </c>
      <c r="G21" s="108" t="s">
        <v>287</v>
      </c>
      <c r="H21" s="121" t="s">
        <v>411</v>
      </c>
      <c r="I21" s="107" t="s">
        <v>412</v>
      </c>
      <c r="J21" s="104"/>
    </row>
    <row r="22" spans="1:10" s="106" customFormat="1" ht="27.6" customHeight="1">
      <c r="A22" s="276"/>
      <c r="B22" s="278"/>
      <c r="C22" s="121" t="s">
        <v>413</v>
      </c>
      <c r="D22" s="108" t="s">
        <v>285</v>
      </c>
      <c r="E22" s="107">
        <v>860</v>
      </c>
      <c r="F22" s="108" t="s">
        <v>410</v>
      </c>
      <c r="G22" s="108" t="s">
        <v>287</v>
      </c>
      <c r="H22" s="121" t="s">
        <v>414</v>
      </c>
      <c r="I22" s="107" t="s">
        <v>415</v>
      </c>
      <c r="J22" s="104"/>
    </row>
    <row r="23" spans="1:10" s="106" customFormat="1" ht="27.6" customHeight="1">
      <c r="A23" s="276"/>
      <c r="B23" s="279" t="s">
        <v>289</v>
      </c>
      <c r="C23" s="121" t="s">
        <v>416</v>
      </c>
      <c r="D23" s="108" t="s">
        <v>285</v>
      </c>
      <c r="E23" s="109">
        <v>1</v>
      </c>
      <c r="F23" s="107" t="s">
        <v>295</v>
      </c>
      <c r="G23" s="107" t="s">
        <v>302</v>
      </c>
      <c r="H23" s="121" t="s">
        <v>414</v>
      </c>
      <c r="I23" s="107" t="s">
        <v>415</v>
      </c>
      <c r="J23" s="104"/>
    </row>
    <row r="24" spans="1:10" s="106" customFormat="1" ht="27.6" customHeight="1">
      <c r="A24" s="276"/>
      <c r="B24" s="280"/>
      <c r="C24" s="121" t="s">
        <v>417</v>
      </c>
      <c r="D24" s="108" t="s">
        <v>285</v>
      </c>
      <c r="E24" s="109">
        <v>1</v>
      </c>
      <c r="F24" s="107" t="s">
        <v>295</v>
      </c>
      <c r="G24" s="107" t="s">
        <v>302</v>
      </c>
      <c r="H24" s="121" t="s">
        <v>418</v>
      </c>
      <c r="I24" s="107" t="s">
        <v>419</v>
      </c>
      <c r="J24" s="104"/>
    </row>
    <row r="25" spans="1:10" s="106" customFormat="1" ht="27.6" customHeight="1">
      <c r="A25" s="276"/>
      <c r="B25" s="280"/>
      <c r="C25" s="121" t="s">
        <v>420</v>
      </c>
      <c r="D25" s="108" t="s">
        <v>285</v>
      </c>
      <c r="E25" s="108" t="s">
        <v>421</v>
      </c>
      <c r="F25" s="107" t="s">
        <v>295</v>
      </c>
      <c r="G25" s="107" t="s">
        <v>302</v>
      </c>
      <c r="H25" s="108" t="s">
        <v>422</v>
      </c>
      <c r="I25" s="108" t="s">
        <v>423</v>
      </c>
      <c r="J25" s="104"/>
    </row>
    <row r="26" spans="1:10" s="106" customFormat="1" ht="27.6" customHeight="1">
      <c r="A26" s="277"/>
      <c r="B26" s="281"/>
      <c r="C26" s="121" t="s">
        <v>424</v>
      </c>
      <c r="D26" s="108" t="s">
        <v>285</v>
      </c>
      <c r="E26" s="108" t="s">
        <v>421</v>
      </c>
      <c r="F26" s="107" t="s">
        <v>295</v>
      </c>
      <c r="G26" s="107" t="s">
        <v>302</v>
      </c>
      <c r="H26" s="108" t="s">
        <v>422</v>
      </c>
      <c r="I26" s="108" t="s">
        <v>423</v>
      </c>
      <c r="J26" s="104"/>
    </row>
    <row r="27" spans="1:10" s="106" customFormat="1" ht="27.6" customHeight="1">
      <c r="A27" s="263" t="s">
        <v>297</v>
      </c>
      <c r="B27" s="110" t="s">
        <v>292</v>
      </c>
      <c r="C27" s="108" t="s">
        <v>425</v>
      </c>
      <c r="D27" s="108" t="s">
        <v>285</v>
      </c>
      <c r="E27" s="111">
        <v>2023</v>
      </c>
      <c r="F27" s="107" t="s">
        <v>426</v>
      </c>
      <c r="G27" s="107" t="s">
        <v>302</v>
      </c>
      <c r="H27" s="108" t="s">
        <v>427</v>
      </c>
      <c r="I27" s="108" t="s">
        <v>425</v>
      </c>
      <c r="J27" s="104"/>
    </row>
    <row r="28" spans="1:10" s="106" customFormat="1" ht="27.6" customHeight="1">
      <c r="A28" s="264"/>
      <c r="B28" s="263" t="s">
        <v>428</v>
      </c>
      <c r="C28" s="111" t="s">
        <v>429</v>
      </c>
      <c r="D28" s="108" t="s">
        <v>285</v>
      </c>
      <c r="E28" s="108" t="s">
        <v>421</v>
      </c>
      <c r="F28" s="107" t="s">
        <v>295</v>
      </c>
      <c r="G28" s="107" t="s">
        <v>302</v>
      </c>
      <c r="H28" s="108" t="s">
        <v>422</v>
      </c>
      <c r="I28" s="108" t="s">
        <v>423</v>
      </c>
      <c r="J28" s="104"/>
    </row>
    <row r="29" spans="1:10" s="106" customFormat="1" ht="27.6" customHeight="1">
      <c r="A29" s="265"/>
      <c r="B29" s="266"/>
      <c r="C29" s="111" t="s">
        <v>430</v>
      </c>
      <c r="D29" s="108" t="s">
        <v>285</v>
      </c>
      <c r="E29" s="108" t="s">
        <v>421</v>
      </c>
      <c r="F29" s="107" t="s">
        <v>295</v>
      </c>
      <c r="G29" s="107" t="s">
        <v>302</v>
      </c>
      <c r="H29" s="108" t="s">
        <v>422</v>
      </c>
      <c r="I29" s="108" t="s">
        <v>423</v>
      </c>
      <c r="J29" s="104"/>
    </row>
    <row r="30" spans="1:10" s="115" customFormat="1" ht="27.6" customHeight="1">
      <c r="A30" s="112" t="s">
        <v>303</v>
      </c>
      <c r="B30" s="112" t="s">
        <v>431</v>
      </c>
      <c r="C30" s="120" t="s">
        <v>432</v>
      </c>
      <c r="D30" s="108" t="s">
        <v>433</v>
      </c>
      <c r="E30" s="113">
        <v>0.95</v>
      </c>
      <c r="F30" s="107" t="s">
        <v>295</v>
      </c>
      <c r="G30" s="107" t="s">
        <v>302</v>
      </c>
      <c r="H30" s="108" t="s">
        <v>434</v>
      </c>
      <c r="I30" s="108" t="s">
        <v>435</v>
      </c>
      <c r="J30" s="114" t="s">
        <v>368</v>
      </c>
    </row>
  </sheetData>
  <mergeCells count="35">
    <mergeCell ref="A10:B11"/>
    <mergeCell ref="H10:J10"/>
    <mergeCell ref="A2:J2"/>
    <mergeCell ref="A3:C3"/>
    <mergeCell ref="B4:E4"/>
    <mergeCell ref="F4:G4"/>
    <mergeCell ref="H4:J4"/>
    <mergeCell ref="A5:I5"/>
    <mergeCell ref="C10:G11"/>
    <mergeCell ref="A6:A7"/>
    <mergeCell ref="C6:I6"/>
    <mergeCell ref="C7:I7"/>
    <mergeCell ref="C8:I8"/>
    <mergeCell ref="A9:J9"/>
    <mergeCell ref="A12:B12"/>
    <mergeCell ref="A13:B13"/>
    <mergeCell ref="C12:G12"/>
    <mergeCell ref="C13:G13"/>
    <mergeCell ref="A14:B14"/>
    <mergeCell ref="A15:B15"/>
    <mergeCell ref="C14:G14"/>
    <mergeCell ref="C15:G15"/>
    <mergeCell ref="J19:J20"/>
    <mergeCell ref="A21:A26"/>
    <mergeCell ref="B21:B22"/>
    <mergeCell ref="B23:B26"/>
    <mergeCell ref="A16:B16"/>
    <mergeCell ref="A18:J18"/>
    <mergeCell ref="C16:G16"/>
    <mergeCell ref="A17:G17"/>
    <mergeCell ref="A27:A29"/>
    <mergeCell ref="B28:B29"/>
    <mergeCell ref="A19:G19"/>
    <mergeCell ref="H19:H20"/>
    <mergeCell ref="I19:I20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pane="bottomLeft"/>
    </sheetView>
  </sheetViews>
  <sheetFormatPr defaultColWidth="8.5546875" defaultRowHeight="12.75" customHeight="1"/>
  <cols>
    <col min="1" max="1" width="15.88671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131" t="s">
        <v>52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19" ht="41.25" customHeight="1">
      <c r="A3" s="132" t="str">
        <f>"2025"&amp;"年部门收入预算表"</f>
        <v>2025年部门收入预算表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19" ht="17.25" customHeight="1">
      <c r="A4" s="124" t="str">
        <f>"单位名称："&amp;"云南省昆明市东川区第二中学"</f>
        <v>单位名称：云南省昆明市东川区第二中学</v>
      </c>
      <c r="B4" s="123"/>
      <c r="S4" s="2" t="s">
        <v>1</v>
      </c>
    </row>
    <row r="5" spans="1:19" ht="21.75" customHeight="1">
      <c r="A5" s="138" t="s">
        <v>53</v>
      </c>
      <c r="B5" s="141" t="s">
        <v>54</v>
      </c>
      <c r="C5" s="141" t="s">
        <v>55</v>
      </c>
      <c r="D5" s="135" t="s">
        <v>56</v>
      </c>
      <c r="E5" s="135"/>
      <c r="F5" s="135"/>
      <c r="G5" s="135"/>
      <c r="H5" s="135"/>
      <c r="I5" s="136"/>
      <c r="J5" s="135"/>
      <c r="K5" s="135"/>
      <c r="L5" s="135"/>
      <c r="M5" s="135"/>
      <c r="N5" s="137"/>
      <c r="O5" s="135" t="s">
        <v>45</v>
      </c>
      <c r="P5" s="135"/>
      <c r="Q5" s="135"/>
      <c r="R5" s="135"/>
      <c r="S5" s="137"/>
    </row>
    <row r="6" spans="1:19" ht="27" customHeight="1">
      <c r="A6" s="139"/>
      <c r="B6" s="128"/>
      <c r="C6" s="128"/>
      <c r="D6" s="128" t="s">
        <v>57</v>
      </c>
      <c r="E6" s="128" t="s">
        <v>58</v>
      </c>
      <c r="F6" s="128" t="s">
        <v>59</v>
      </c>
      <c r="G6" s="128" t="s">
        <v>60</v>
      </c>
      <c r="H6" s="128" t="s">
        <v>61</v>
      </c>
      <c r="I6" s="143" t="s">
        <v>62</v>
      </c>
      <c r="J6" s="144"/>
      <c r="K6" s="144"/>
      <c r="L6" s="144"/>
      <c r="M6" s="144"/>
      <c r="N6" s="145"/>
      <c r="O6" s="128" t="s">
        <v>57</v>
      </c>
      <c r="P6" s="128" t="s">
        <v>58</v>
      </c>
      <c r="Q6" s="128" t="s">
        <v>59</v>
      </c>
      <c r="R6" s="128" t="s">
        <v>60</v>
      </c>
      <c r="S6" s="128" t="s">
        <v>63</v>
      </c>
    </row>
    <row r="7" spans="1:19" ht="30" customHeight="1">
      <c r="A7" s="140"/>
      <c r="B7" s="142"/>
      <c r="C7" s="129"/>
      <c r="D7" s="129"/>
      <c r="E7" s="129"/>
      <c r="F7" s="129"/>
      <c r="G7" s="129"/>
      <c r="H7" s="129"/>
      <c r="I7" s="14" t="s">
        <v>57</v>
      </c>
      <c r="J7" s="13" t="s">
        <v>64</v>
      </c>
      <c r="K7" s="13" t="s">
        <v>65</v>
      </c>
      <c r="L7" s="13" t="s">
        <v>66</v>
      </c>
      <c r="M7" s="13" t="s">
        <v>67</v>
      </c>
      <c r="N7" s="13" t="s">
        <v>68</v>
      </c>
      <c r="O7" s="130"/>
      <c r="P7" s="130"/>
      <c r="Q7" s="130"/>
      <c r="R7" s="130"/>
      <c r="S7" s="129"/>
    </row>
    <row r="8" spans="1:19" ht="15" customHeigh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4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spans="1:19" ht="18" customHeight="1">
      <c r="A9" s="16" t="s">
        <v>69</v>
      </c>
      <c r="B9" s="16" t="s">
        <v>70</v>
      </c>
      <c r="C9" s="7">
        <v>39374265</v>
      </c>
      <c r="D9" s="7">
        <v>39374265</v>
      </c>
      <c r="E9" s="7">
        <v>38182265</v>
      </c>
      <c r="F9" s="7"/>
      <c r="G9" s="7"/>
      <c r="H9" s="7"/>
      <c r="I9" s="7">
        <v>1192000</v>
      </c>
      <c r="J9" s="7"/>
      <c r="K9" s="7"/>
      <c r="L9" s="7"/>
      <c r="M9" s="7"/>
      <c r="N9" s="7">
        <v>1192000</v>
      </c>
      <c r="O9" s="7"/>
      <c r="P9" s="7"/>
      <c r="Q9" s="7"/>
      <c r="R9" s="7"/>
      <c r="S9" s="7"/>
    </row>
    <row r="10" spans="1:19" ht="18" customHeight="1">
      <c r="A10" s="133" t="s">
        <v>55</v>
      </c>
      <c r="B10" s="134"/>
      <c r="C10" s="7">
        <v>39374265</v>
      </c>
      <c r="D10" s="7">
        <v>39374265</v>
      </c>
      <c r="E10" s="7">
        <v>38182265</v>
      </c>
      <c r="F10" s="7"/>
      <c r="G10" s="7"/>
      <c r="H10" s="7"/>
      <c r="I10" s="7">
        <v>1192000</v>
      </c>
      <c r="J10" s="7"/>
      <c r="K10" s="7"/>
      <c r="L10" s="7"/>
      <c r="M10" s="7"/>
      <c r="N10" s="7">
        <v>1192000</v>
      </c>
      <c r="O10" s="7"/>
      <c r="P10" s="7"/>
      <c r="Q10" s="7"/>
      <c r="R10" s="7"/>
      <c r="S10" s="7"/>
    </row>
  </sheetData>
  <mergeCells count="20">
    <mergeCell ref="A2:S2"/>
    <mergeCell ref="A3:S3"/>
    <mergeCell ref="A4:B4"/>
    <mergeCell ref="A10:B10"/>
    <mergeCell ref="D5:N5"/>
    <mergeCell ref="O5:S5"/>
    <mergeCell ref="A5:A7"/>
    <mergeCell ref="B5:B7"/>
    <mergeCell ref="C5:C7"/>
    <mergeCell ref="D6:D7"/>
    <mergeCell ref="E6:E7"/>
    <mergeCell ref="F6:F7"/>
    <mergeCell ref="G6:G7"/>
    <mergeCell ref="H6:H7"/>
    <mergeCell ref="I6:N6"/>
    <mergeCell ref="S6:S7"/>
    <mergeCell ref="O6:O7"/>
    <mergeCell ref="P6:P7"/>
    <mergeCell ref="Q6:Q7"/>
    <mergeCell ref="R6:R7"/>
  </mergeCells>
  <phoneticPr fontId="17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31"/>
  <sheetViews>
    <sheetView showGridLines="0" showZeros="0" workbookViewId="0">
      <pane ySplit="1" topLeftCell="A5" activePane="bottomLeft" state="frozen"/>
      <selection pane="bottomLeft"/>
    </sheetView>
  </sheetViews>
  <sheetFormatPr defaultColWidth="8.5546875" defaultRowHeight="12.75" customHeight="1"/>
  <cols>
    <col min="1" max="1" width="14.33203125" customWidth="1"/>
    <col min="2" max="2" width="37.5546875" customWidth="1"/>
    <col min="3" max="8" width="24.5546875" customWidth="1"/>
    <col min="9" max="9" width="26.6640625" customWidth="1"/>
    <col min="10" max="11" width="24.44140625" customWidth="1"/>
    <col min="12" max="15" width="24.554687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46" t="s">
        <v>71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5" ht="41.25" customHeight="1">
      <c r="A3" s="132" t="str">
        <f>"2025"&amp;"年部门支出预算表"</f>
        <v>2025年部门支出预算表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7.25" customHeight="1">
      <c r="A4" s="124" t="str">
        <f>"单位名称："&amp;"云南省昆明市东川区第二中学"</f>
        <v>单位名称：云南省昆明市东川区第二中学</v>
      </c>
      <c r="B4" s="123"/>
      <c r="O4" s="2" t="s">
        <v>1</v>
      </c>
    </row>
    <row r="5" spans="1:15" ht="27" customHeight="1">
      <c r="A5" s="152" t="s">
        <v>72</v>
      </c>
      <c r="B5" s="152" t="s">
        <v>73</v>
      </c>
      <c r="C5" s="152" t="s">
        <v>55</v>
      </c>
      <c r="D5" s="154" t="s">
        <v>58</v>
      </c>
      <c r="E5" s="155"/>
      <c r="F5" s="158"/>
      <c r="G5" s="149" t="s">
        <v>59</v>
      </c>
      <c r="H5" s="149" t="s">
        <v>60</v>
      </c>
      <c r="I5" s="149" t="s">
        <v>74</v>
      </c>
      <c r="J5" s="154" t="s">
        <v>62</v>
      </c>
      <c r="K5" s="155"/>
      <c r="L5" s="155"/>
      <c r="M5" s="155"/>
      <c r="N5" s="156"/>
      <c r="O5" s="157"/>
    </row>
    <row r="6" spans="1:15" ht="42" customHeight="1">
      <c r="A6" s="153"/>
      <c r="B6" s="153"/>
      <c r="C6" s="150"/>
      <c r="D6" s="17" t="s">
        <v>57</v>
      </c>
      <c r="E6" s="17" t="s">
        <v>75</v>
      </c>
      <c r="F6" s="17" t="s">
        <v>76</v>
      </c>
      <c r="G6" s="150"/>
      <c r="H6" s="150"/>
      <c r="I6" s="151"/>
      <c r="J6" s="17" t="s">
        <v>57</v>
      </c>
      <c r="K6" s="5" t="s">
        <v>77</v>
      </c>
      <c r="L6" s="5" t="s">
        <v>78</v>
      </c>
      <c r="M6" s="5" t="s">
        <v>79</v>
      </c>
      <c r="N6" s="5" t="s">
        <v>80</v>
      </c>
      <c r="O6" s="5" t="s">
        <v>81</v>
      </c>
    </row>
    <row r="7" spans="1:15" ht="18" customHeight="1">
      <c r="A7" s="18" t="s">
        <v>82</v>
      </c>
      <c r="B7" s="18" t="s">
        <v>83</v>
      </c>
      <c r="C7" s="18" t="s">
        <v>84</v>
      </c>
      <c r="D7" s="19" t="s">
        <v>85</v>
      </c>
      <c r="E7" s="19" t="s">
        <v>86</v>
      </c>
      <c r="F7" s="19" t="s">
        <v>87</v>
      </c>
      <c r="G7" s="19" t="s">
        <v>88</v>
      </c>
      <c r="H7" s="19" t="s">
        <v>89</v>
      </c>
      <c r="I7" s="19" t="s">
        <v>90</v>
      </c>
      <c r="J7" s="19" t="s">
        <v>91</v>
      </c>
      <c r="K7" s="19" t="s">
        <v>92</v>
      </c>
      <c r="L7" s="19" t="s">
        <v>93</v>
      </c>
      <c r="M7" s="19" t="s">
        <v>94</v>
      </c>
      <c r="N7" s="18" t="s">
        <v>95</v>
      </c>
      <c r="O7" s="19" t="s">
        <v>96</v>
      </c>
    </row>
    <row r="8" spans="1:15" ht="21" customHeight="1">
      <c r="A8" s="20" t="s">
        <v>97</v>
      </c>
      <c r="B8" s="20" t="s">
        <v>98</v>
      </c>
      <c r="C8" s="7">
        <v>26412119</v>
      </c>
      <c r="D8" s="7">
        <v>25222119</v>
      </c>
      <c r="E8" s="7">
        <v>25222119</v>
      </c>
      <c r="F8" s="7"/>
      <c r="G8" s="7"/>
      <c r="H8" s="7"/>
      <c r="I8" s="7"/>
      <c r="J8" s="7">
        <v>1190000</v>
      </c>
      <c r="K8" s="7"/>
      <c r="L8" s="7"/>
      <c r="M8" s="7"/>
      <c r="N8" s="7"/>
      <c r="O8" s="7">
        <v>1190000</v>
      </c>
    </row>
    <row r="9" spans="1:15" ht="21" customHeight="1">
      <c r="A9" s="21" t="s">
        <v>99</v>
      </c>
      <c r="B9" s="21" t="s">
        <v>100</v>
      </c>
      <c r="C9" s="7">
        <v>26412119</v>
      </c>
      <c r="D9" s="7">
        <v>25222119</v>
      </c>
      <c r="E9" s="7">
        <v>25222119</v>
      </c>
      <c r="F9" s="7"/>
      <c r="G9" s="7"/>
      <c r="H9" s="7"/>
      <c r="I9" s="7"/>
      <c r="J9" s="7">
        <v>1190000</v>
      </c>
      <c r="K9" s="7"/>
      <c r="L9" s="7"/>
      <c r="M9" s="7"/>
      <c r="N9" s="7"/>
      <c r="O9" s="7">
        <v>1190000</v>
      </c>
    </row>
    <row r="10" spans="1:15" ht="21" customHeight="1">
      <c r="A10" s="22" t="s">
        <v>101</v>
      </c>
      <c r="B10" s="22" t="s">
        <v>102</v>
      </c>
      <c r="C10" s="7">
        <v>24928647</v>
      </c>
      <c r="D10" s="7">
        <v>24928647</v>
      </c>
      <c r="E10" s="7">
        <v>24928647</v>
      </c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21" customHeight="1">
      <c r="A11" s="22" t="s">
        <v>103</v>
      </c>
      <c r="B11" s="22" t="s">
        <v>104</v>
      </c>
      <c r="C11" s="7">
        <v>1483472</v>
      </c>
      <c r="D11" s="7">
        <v>293472</v>
      </c>
      <c r="E11" s="7">
        <v>293472</v>
      </c>
      <c r="F11" s="7"/>
      <c r="G11" s="7"/>
      <c r="H11" s="7"/>
      <c r="I11" s="7"/>
      <c r="J11" s="7">
        <v>1190000</v>
      </c>
      <c r="K11" s="7"/>
      <c r="L11" s="7"/>
      <c r="M11" s="7"/>
      <c r="N11" s="7"/>
      <c r="O11" s="7">
        <v>1190000</v>
      </c>
    </row>
    <row r="12" spans="1:15" ht="21" customHeight="1">
      <c r="A12" s="20" t="s">
        <v>105</v>
      </c>
      <c r="B12" s="20" t="s">
        <v>106</v>
      </c>
      <c r="C12" s="7">
        <v>6401513</v>
      </c>
      <c r="D12" s="7">
        <v>6401513</v>
      </c>
      <c r="E12" s="7">
        <v>6401513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21" customHeight="1">
      <c r="A13" s="21" t="s">
        <v>107</v>
      </c>
      <c r="B13" s="21" t="s">
        <v>108</v>
      </c>
      <c r="C13" s="7">
        <v>6321322</v>
      </c>
      <c r="D13" s="7">
        <v>6321322</v>
      </c>
      <c r="E13" s="7">
        <v>6321322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21" customHeight="1">
      <c r="A14" s="22" t="s">
        <v>109</v>
      </c>
      <c r="B14" s="22" t="s">
        <v>110</v>
      </c>
      <c r="C14" s="7">
        <v>1573200</v>
      </c>
      <c r="D14" s="7">
        <v>1573200</v>
      </c>
      <c r="E14" s="7">
        <v>1573200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21" customHeight="1">
      <c r="A15" s="22" t="s">
        <v>111</v>
      </c>
      <c r="B15" s="22" t="s">
        <v>112</v>
      </c>
      <c r="C15" s="7">
        <v>3869853</v>
      </c>
      <c r="D15" s="7">
        <v>3869853</v>
      </c>
      <c r="E15" s="7">
        <v>3869853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21" customHeight="1">
      <c r="A16" s="22" t="s">
        <v>113</v>
      </c>
      <c r="B16" s="22" t="s">
        <v>114</v>
      </c>
      <c r="C16" s="7">
        <v>878269</v>
      </c>
      <c r="D16" s="7">
        <v>878269</v>
      </c>
      <c r="E16" s="7">
        <v>878269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1" customHeight="1">
      <c r="A17" s="21" t="s">
        <v>115</v>
      </c>
      <c r="B17" s="21" t="s">
        <v>116</v>
      </c>
      <c r="C17" s="7">
        <v>80191</v>
      </c>
      <c r="D17" s="7">
        <v>80191</v>
      </c>
      <c r="E17" s="7">
        <v>80191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21" customHeight="1">
      <c r="A18" s="22" t="s">
        <v>117</v>
      </c>
      <c r="B18" s="22" t="s">
        <v>118</v>
      </c>
      <c r="C18" s="7">
        <v>11521</v>
      </c>
      <c r="D18" s="7">
        <v>11521</v>
      </c>
      <c r="E18" s="7">
        <v>11521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21" customHeight="1">
      <c r="A19" s="22" t="s">
        <v>119</v>
      </c>
      <c r="B19" s="22" t="s">
        <v>120</v>
      </c>
      <c r="C19" s="7">
        <v>68670</v>
      </c>
      <c r="D19" s="7">
        <v>68670</v>
      </c>
      <c r="E19" s="7">
        <v>68670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21" customHeight="1">
      <c r="A20" s="20" t="s">
        <v>121</v>
      </c>
      <c r="B20" s="20" t="s">
        <v>122</v>
      </c>
      <c r="C20" s="7">
        <v>3636294</v>
      </c>
      <c r="D20" s="7">
        <v>3636294</v>
      </c>
      <c r="E20" s="7">
        <v>3636294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21" customHeight="1">
      <c r="A21" s="21" t="s">
        <v>123</v>
      </c>
      <c r="B21" s="21" t="s">
        <v>124</v>
      </c>
      <c r="C21" s="7">
        <v>3636294</v>
      </c>
      <c r="D21" s="7">
        <v>3636294</v>
      </c>
      <c r="E21" s="7">
        <v>3636294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21" customHeight="1">
      <c r="A22" s="22" t="s">
        <v>125</v>
      </c>
      <c r="B22" s="22" t="s">
        <v>126</v>
      </c>
      <c r="C22" s="7">
        <v>1933893</v>
      </c>
      <c r="D22" s="7">
        <v>1933893</v>
      </c>
      <c r="E22" s="7">
        <v>1933893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>
      <c r="A23" s="22" t="s">
        <v>127</v>
      </c>
      <c r="B23" s="22" t="s">
        <v>128</v>
      </c>
      <c r="C23" s="7">
        <v>1612353</v>
      </c>
      <c r="D23" s="7">
        <v>1612353</v>
      </c>
      <c r="E23" s="7">
        <v>1612353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21" customHeight="1">
      <c r="A24" s="22" t="s">
        <v>129</v>
      </c>
      <c r="B24" s="22" t="s">
        <v>130</v>
      </c>
      <c r="C24" s="7">
        <v>90048</v>
      </c>
      <c r="D24" s="7">
        <v>90048</v>
      </c>
      <c r="E24" s="7">
        <v>90048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1" customHeight="1">
      <c r="A25" s="20" t="s">
        <v>131</v>
      </c>
      <c r="B25" s="20" t="s">
        <v>132</v>
      </c>
      <c r="C25" s="7">
        <v>2000</v>
      </c>
      <c r="D25" s="7"/>
      <c r="E25" s="7"/>
      <c r="F25" s="7"/>
      <c r="G25" s="7"/>
      <c r="H25" s="7"/>
      <c r="I25" s="7"/>
      <c r="J25" s="7">
        <v>2000</v>
      </c>
      <c r="K25" s="7"/>
      <c r="L25" s="7"/>
      <c r="M25" s="7"/>
      <c r="N25" s="7"/>
      <c r="O25" s="7">
        <v>2000</v>
      </c>
    </row>
    <row r="26" spans="1:15" ht="21" customHeight="1">
      <c r="A26" s="21" t="s">
        <v>133</v>
      </c>
      <c r="B26" s="21" t="s">
        <v>134</v>
      </c>
      <c r="C26" s="7">
        <v>2000</v>
      </c>
      <c r="D26" s="7"/>
      <c r="E26" s="7"/>
      <c r="F26" s="7"/>
      <c r="G26" s="7"/>
      <c r="H26" s="7"/>
      <c r="I26" s="7"/>
      <c r="J26" s="7">
        <v>2000</v>
      </c>
      <c r="K26" s="7"/>
      <c r="L26" s="7"/>
      <c r="M26" s="7"/>
      <c r="N26" s="7"/>
      <c r="O26" s="7">
        <v>2000</v>
      </c>
    </row>
    <row r="27" spans="1:15" ht="21" customHeight="1">
      <c r="A27" s="22" t="s">
        <v>135</v>
      </c>
      <c r="B27" s="22" t="s">
        <v>134</v>
      </c>
      <c r="C27" s="7">
        <v>2000</v>
      </c>
      <c r="D27" s="7"/>
      <c r="E27" s="7"/>
      <c r="F27" s="7"/>
      <c r="G27" s="7"/>
      <c r="H27" s="7"/>
      <c r="I27" s="7"/>
      <c r="J27" s="7">
        <v>2000</v>
      </c>
      <c r="K27" s="7"/>
      <c r="L27" s="7"/>
      <c r="M27" s="7"/>
      <c r="N27" s="7"/>
      <c r="O27" s="7">
        <v>2000</v>
      </c>
    </row>
    <row r="28" spans="1:15" ht="21" customHeight="1">
      <c r="A28" s="20" t="s">
        <v>136</v>
      </c>
      <c r="B28" s="20" t="s">
        <v>137</v>
      </c>
      <c r="C28" s="7">
        <v>2922339</v>
      </c>
      <c r="D28" s="7">
        <v>2922339</v>
      </c>
      <c r="E28" s="7">
        <v>2922339</v>
      </c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21" customHeight="1">
      <c r="A29" s="21" t="s">
        <v>138</v>
      </c>
      <c r="B29" s="21" t="s">
        <v>139</v>
      </c>
      <c r="C29" s="7">
        <v>2922339</v>
      </c>
      <c r="D29" s="7">
        <v>2922339</v>
      </c>
      <c r="E29" s="7">
        <v>2922339</v>
      </c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21" customHeight="1">
      <c r="A30" s="22" t="s">
        <v>140</v>
      </c>
      <c r="B30" s="22" t="s">
        <v>141</v>
      </c>
      <c r="C30" s="7">
        <v>2922339</v>
      </c>
      <c r="D30" s="7">
        <v>2922339</v>
      </c>
      <c r="E30" s="7">
        <v>2922339</v>
      </c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21" customHeight="1">
      <c r="A31" s="147" t="s">
        <v>55</v>
      </c>
      <c r="B31" s="148"/>
      <c r="C31" s="7">
        <v>39374265</v>
      </c>
      <c r="D31" s="7">
        <v>38182265</v>
      </c>
      <c r="E31" s="7">
        <v>38182265</v>
      </c>
      <c r="F31" s="7"/>
      <c r="G31" s="7"/>
      <c r="H31" s="7"/>
      <c r="I31" s="7"/>
      <c r="J31" s="7">
        <v>1192000</v>
      </c>
      <c r="K31" s="7"/>
      <c r="L31" s="7"/>
      <c r="M31" s="7"/>
      <c r="N31" s="7"/>
      <c r="O31" s="7">
        <v>1192000</v>
      </c>
    </row>
  </sheetData>
  <mergeCells count="12">
    <mergeCell ref="A2:O2"/>
    <mergeCell ref="A3:O3"/>
    <mergeCell ref="A4:B4"/>
    <mergeCell ref="A31:B31"/>
    <mergeCell ref="G5:G6"/>
    <mergeCell ref="H5:H6"/>
    <mergeCell ref="I5:I6"/>
    <mergeCell ref="C5:C6"/>
    <mergeCell ref="A5:A6"/>
    <mergeCell ref="B5:B6"/>
    <mergeCell ref="J5:O5"/>
    <mergeCell ref="D5:F5"/>
  </mergeCells>
  <phoneticPr fontId="17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5"/>
  <sheetViews>
    <sheetView showGridLines="0" showZeros="0" workbookViewId="0">
      <pane ySplit="1" topLeftCell="A17" activePane="bottomLeft" state="frozen"/>
      <selection pane="bottomLeft"/>
    </sheetView>
  </sheetViews>
  <sheetFormatPr defaultColWidth="8.5546875" defaultRowHeight="12.75" customHeight="1"/>
  <cols>
    <col min="1" max="4" width="35.554687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3"/>
      <c r="B2" s="2"/>
      <c r="C2" s="2"/>
      <c r="D2" s="2" t="s">
        <v>142</v>
      </c>
    </row>
    <row r="3" spans="1:4" ht="41.25" customHeight="1">
      <c r="A3" s="122" t="str">
        <f>"2025"&amp;"年部门财政拨款收支预算总表"</f>
        <v>2025年部门财政拨款收支预算总表</v>
      </c>
      <c r="B3" s="123"/>
      <c r="C3" s="123"/>
      <c r="D3" s="123"/>
    </row>
    <row r="4" spans="1:4" ht="17.25" customHeight="1">
      <c r="A4" s="124" t="str">
        <f>"单位名称："&amp;"云南省昆明市东川区第二中学"</f>
        <v>单位名称：云南省昆明市东川区第二中学</v>
      </c>
      <c r="B4" s="125"/>
      <c r="D4" s="2" t="s">
        <v>1</v>
      </c>
    </row>
    <row r="5" spans="1:4" ht="17.25" customHeight="1">
      <c r="A5" s="126" t="s">
        <v>2</v>
      </c>
      <c r="B5" s="127"/>
      <c r="C5" s="126" t="s">
        <v>3</v>
      </c>
      <c r="D5" s="127"/>
    </row>
    <row r="6" spans="1:4" ht="18.75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6.5" customHeight="1">
      <c r="A7" s="6" t="s">
        <v>143</v>
      </c>
      <c r="B7" s="7">
        <v>38182265</v>
      </c>
      <c r="C7" s="6" t="s">
        <v>144</v>
      </c>
      <c r="D7" s="7">
        <v>38182265</v>
      </c>
    </row>
    <row r="8" spans="1:4" ht="16.5" customHeight="1">
      <c r="A8" s="6" t="s">
        <v>145</v>
      </c>
      <c r="B8" s="7">
        <v>38182265</v>
      </c>
      <c r="C8" s="6" t="s">
        <v>146</v>
      </c>
      <c r="D8" s="7"/>
    </row>
    <row r="9" spans="1:4" ht="16.5" customHeight="1">
      <c r="A9" s="6" t="s">
        <v>147</v>
      </c>
      <c r="B9" s="7"/>
      <c r="C9" s="6" t="s">
        <v>148</v>
      </c>
      <c r="D9" s="7"/>
    </row>
    <row r="10" spans="1:4" ht="16.5" customHeight="1">
      <c r="A10" s="6" t="s">
        <v>149</v>
      </c>
      <c r="B10" s="7"/>
      <c r="C10" s="6" t="s">
        <v>150</v>
      </c>
      <c r="D10" s="7"/>
    </row>
    <row r="11" spans="1:4" ht="16.5" customHeight="1">
      <c r="A11" s="6" t="s">
        <v>151</v>
      </c>
      <c r="B11" s="7"/>
      <c r="C11" s="6" t="s">
        <v>152</v>
      </c>
      <c r="D11" s="7"/>
    </row>
    <row r="12" spans="1:4" ht="16.5" customHeight="1">
      <c r="A12" s="6" t="s">
        <v>145</v>
      </c>
      <c r="B12" s="7"/>
      <c r="C12" s="6" t="s">
        <v>153</v>
      </c>
      <c r="D12" s="7">
        <v>25222119</v>
      </c>
    </row>
    <row r="13" spans="1:4" ht="16.5" customHeight="1">
      <c r="A13" s="10" t="s">
        <v>147</v>
      </c>
      <c r="B13" s="7"/>
      <c r="C13" s="24" t="s">
        <v>154</v>
      </c>
      <c r="D13" s="7"/>
    </row>
    <row r="14" spans="1:4" ht="16.5" customHeight="1">
      <c r="A14" s="10" t="s">
        <v>149</v>
      </c>
      <c r="B14" s="7"/>
      <c r="C14" s="24" t="s">
        <v>155</v>
      </c>
      <c r="D14" s="7"/>
    </row>
    <row r="15" spans="1:4" ht="16.5" customHeight="1">
      <c r="A15" s="11"/>
      <c r="B15" s="7"/>
      <c r="C15" s="24" t="s">
        <v>156</v>
      </c>
      <c r="D15" s="7">
        <v>6401513</v>
      </c>
    </row>
    <row r="16" spans="1:4" ht="16.5" customHeight="1">
      <c r="A16" s="11"/>
      <c r="B16" s="7"/>
      <c r="C16" s="24" t="s">
        <v>157</v>
      </c>
      <c r="D16" s="7">
        <v>3636294</v>
      </c>
    </row>
    <row r="17" spans="1:4" ht="16.5" customHeight="1">
      <c r="A17" s="11"/>
      <c r="B17" s="7"/>
      <c r="C17" s="24" t="s">
        <v>158</v>
      </c>
      <c r="D17" s="7"/>
    </row>
    <row r="18" spans="1:4" ht="16.5" customHeight="1">
      <c r="A18" s="11"/>
      <c r="B18" s="7"/>
      <c r="C18" s="24" t="s">
        <v>159</v>
      </c>
      <c r="D18" s="7"/>
    </row>
    <row r="19" spans="1:4" ht="16.5" customHeight="1">
      <c r="A19" s="11"/>
      <c r="B19" s="7"/>
      <c r="C19" s="24" t="s">
        <v>160</v>
      </c>
      <c r="D19" s="7"/>
    </row>
    <row r="20" spans="1:4" ht="16.5" customHeight="1">
      <c r="A20" s="11"/>
      <c r="B20" s="7"/>
      <c r="C20" s="24" t="s">
        <v>161</v>
      </c>
      <c r="D20" s="7"/>
    </row>
    <row r="21" spans="1:4" ht="16.5" customHeight="1">
      <c r="A21" s="11"/>
      <c r="B21" s="7"/>
      <c r="C21" s="24" t="s">
        <v>162</v>
      </c>
      <c r="D21" s="7"/>
    </row>
    <row r="22" spans="1:4" ht="16.5" customHeight="1">
      <c r="A22" s="11"/>
      <c r="B22" s="7"/>
      <c r="C22" s="24" t="s">
        <v>163</v>
      </c>
      <c r="D22" s="7"/>
    </row>
    <row r="23" spans="1:4" ht="16.5" customHeight="1">
      <c r="A23" s="11"/>
      <c r="B23" s="7"/>
      <c r="C23" s="24" t="s">
        <v>164</v>
      </c>
      <c r="D23" s="7"/>
    </row>
    <row r="24" spans="1:4" ht="16.5" customHeight="1">
      <c r="A24" s="11"/>
      <c r="B24" s="7"/>
      <c r="C24" s="24" t="s">
        <v>165</v>
      </c>
      <c r="D24" s="7"/>
    </row>
    <row r="25" spans="1:4" ht="16.5" customHeight="1">
      <c r="A25" s="11"/>
      <c r="B25" s="7"/>
      <c r="C25" s="24" t="s">
        <v>166</v>
      </c>
      <c r="D25" s="7"/>
    </row>
    <row r="26" spans="1:4" ht="16.5" customHeight="1">
      <c r="A26" s="11"/>
      <c r="B26" s="7"/>
      <c r="C26" s="24" t="s">
        <v>167</v>
      </c>
      <c r="D26" s="7">
        <v>2922339</v>
      </c>
    </row>
    <row r="27" spans="1:4" ht="16.5" customHeight="1">
      <c r="A27" s="11"/>
      <c r="B27" s="7"/>
      <c r="C27" s="24" t="s">
        <v>168</v>
      </c>
      <c r="D27" s="7"/>
    </row>
    <row r="28" spans="1:4" ht="16.5" customHeight="1">
      <c r="A28" s="11"/>
      <c r="B28" s="7"/>
      <c r="C28" s="24" t="s">
        <v>169</v>
      </c>
      <c r="D28" s="7"/>
    </row>
    <row r="29" spans="1:4" ht="16.5" customHeight="1">
      <c r="A29" s="11"/>
      <c r="B29" s="7"/>
      <c r="C29" s="24" t="s">
        <v>170</v>
      </c>
      <c r="D29" s="7"/>
    </row>
    <row r="30" spans="1:4" ht="16.5" customHeight="1">
      <c r="A30" s="11"/>
      <c r="B30" s="7"/>
      <c r="C30" s="24" t="s">
        <v>171</v>
      </c>
      <c r="D30" s="7"/>
    </row>
    <row r="31" spans="1:4" ht="16.5" customHeight="1">
      <c r="A31" s="11"/>
      <c r="B31" s="7"/>
      <c r="C31" s="24" t="s">
        <v>172</v>
      </c>
      <c r="D31" s="7"/>
    </row>
    <row r="32" spans="1:4" ht="16.5" customHeight="1">
      <c r="A32" s="11"/>
      <c r="B32" s="7"/>
      <c r="C32" s="10" t="s">
        <v>173</v>
      </c>
      <c r="D32" s="7"/>
    </row>
    <row r="33" spans="1:4" ht="16.5" customHeight="1">
      <c r="A33" s="11"/>
      <c r="B33" s="7"/>
      <c r="C33" s="10" t="s">
        <v>174</v>
      </c>
      <c r="D33" s="7"/>
    </row>
    <row r="34" spans="1:4" ht="16.5" customHeight="1">
      <c r="A34" s="11"/>
      <c r="B34" s="7"/>
      <c r="C34" s="25" t="s">
        <v>175</v>
      </c>
      <c r="D34" s="7"/>
    </row>
    <row r="35" spans="1:4" ht="15" customHeight="1">
      <c r="A35" s="12" t="s">
        <v>50</v>
      </c>
      <c r="B35" s="26">
        <v>38182265</v>
      </c>
      <c r="C35" s="12" t="s">
        <v>51</v>
      </c>
      <c r="D35" s="26">
        <v>38182265</v>
      </c>
    </row>
  </sheetData>
  <mergeCells count="4">
    <mergeCell ref="A3:D3"/>
    <mergeCell ref="A5:B5"/>
    <mergeCell ref="C5:D5"/>
    <mergeCell ref="A4:B4"/>
  </mergeCells>
  <phoneticPr fontId="17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8"/>
  <sheetViews>
    <sheetView showZeros="0" workbookViewId="0">
      <pane ySplit="1" topLeftCell="A2" activePane="bottomLeft" state="frozen"/>
      <selection pane="bottomLeft"/>
    </sheetView>
  </sheetViews>
  <sheetFormatPr defaultColWidth="9.109375" defaultRowHeight="14.25" customHeight="1"/>
  <cols>
    <col min="1" max="1" width="20.109375" customWidth="1"/>
    <col min="2" max="2" width="44" customWidth="1"/>
    <col min="3" max="7" width="24.109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27"/>
      <c r="F2" s="28"/>
      <c r="G2" s="4" t="s">
        <v>176</v>
      </c>
    </row>
    <row r="3" spans="1:7" ht="41.25" customHeight="1">
      <c r="A3" s="159" t="str">
        <f>"2025"&amp;"年一般公共预算支出预算表（按功能科目分类）"</f>
        <v>2025年一般公共预算支出预算表（按功能科目分类）</v>
      </c>
      <c r="B3" s="159"/>
      <c r="C3" s="159"/>
      <c r="D3" s="159"/>
      <c r="E3" s="159"/>
      <c r="F3" s="159"/>
      <c r="G3" s="159"/>
    </row>
    <row r="4" spans="1:7" ht="18" customHeight="1">
      <c r="A4" s="29" t="str">
        <f>"单位名称："&amp;"云南省昆明市东川区第二中学"</f>
        <v>单位名称：云南省昆明市东川区第二中学</v>
      </c>
      <c r="F4" s="30"/>
      <c r="G4" s="4" t="s">
        <v>1</v>
      </c>
    </row>
    <row r="5" spans="1:7" ht="20.25" customHeight="1">
      <c r="A5" s="160" t="s">
        <v>177</v>
      </c>
      <c r="B5" s="161"/>
      <c r="C5" s="169" t="s">
        <v>55</v>
      </c>
      <c r="D5" s="166" t="s">
        <v>75</v>
      </c>
      <c r="E5" s="167"/>
      <c r="F5" s="168"/>
      <c r="G5" s="164" t="s">
        <v>76</v>
      </c>
    </row>
    <row r="6" spans="1:7" ht="20.25" customHeight="1">
      <c r="A6" s="31" t="s">
        <v>72</v>
      </c>
      <c r="B6" s="31" t="s">
        <v>73</v>
      </c>
      <c r="C6" s="170"/>
      <c r="D6" s="33" t="s">
        <v>57</v>
      </c>
      <c r="E6" s="33" t="s">
        <v>178</v>
      </c>
      <c r="F6" s="33" t="s">
        <v>179</v>
      </c>
      <c r="G6" s="165"/>
    </row>
    <row r="7" spans="1:7" ht="15" customHeight="1">
      <c r="A7" s="34" t="s">
        <v>82</v>
      </c>
      <c r="B7" s="34" t="s">
        <v>83</v>
      </c>
      <c r="C7" s="34" t="s">
        <v>84</v>
      </c>
      <c r="D7" s="34" t="s">
        <v>85</v>
      </c>
      <c r="E7" s="34" t="s">
        <v>86</v>
      </c>
      <c r="F7" s="34" t="s">
        <v>87</v>
      </c>
      <c r="G7" s="34" t="s">
        <v>88</v>
      </c>
    </row>
    <row r="8" spans="1:7" ht="18" customHeight="1">
      <c r="A8" s="25" t="s">
        <v>97</v>
      </c>
      <c r="B8" s="25" t="s">
        <v>98</v>
      </c>
      <c r="C8" s="7">
        <v>25222119</v>
      </c>
      <c r="D8" s="7">
        <v>25222119</v>
      </c>
      <c r="E8" s="7">
        <v>24739719</v>
      </c>
      <c r="F8" s="7">
        <v>482400</v>
      </c>
      <c r="G8" s="7"/>
    </row>
    <row r="9" spans="1:7" ht="18" customHeight="1">
      <c r="A9" s="35" t="s">
        <v>99</v>
      </c>
      <c r="B9" s="35" t="s">
        <v>100</v>
      </c>
      <c r="C9" s="7">
        <v>25222119</v>
      </c>
      <c r="D9" s="7">
        <v>25222119</v>
      </c>
      <c r="E9" s="7">
        <v>24739719</v>
      </c>
      <c r="F9" s="7">
        <v>482400</v>
      </c>
      <c r="G9" s="7"/>
    </row>
    <row r="10" spans="1:7" ht="18" customHeight="1">
      <c r="A10" s="36" t="s">
        <v>101</v>
      </c>
      <c r="B10" s="36" t="s">
        <v>102</v>
      </c>
      <c r="C10" s="7">
        <v>24928647</v>
      </c>
      <c r="D10" s="7">
        <v>24928647</v>
      </c>
      <c r="E10" s="7">
        <v>24446247</v>
      </c>
      <c r="F10" s="7">
        <v>482400</v>
      </c>
      <c r="G10" s="7"/>
    </row>
    <row r="11" spans="1:7" ht="18" customHeight="1">
      <c r="A11" s="36" t="s">
        <v>103</v>
      </c>
      <c r="B11" s="36" t="s">
        <v>104</v>
      </c>
      <c r="C11" s="7">
        <v>293472</v>
      </c>
      <c r="D11" s="7">
        <v>293472</v>
      </c>
      <c r="E11" s="7">
        <v>293472</v>
      </c>
      <c r="F11" s="7"/>
      <c r="G11" s="7"/>
    </row>
    <row r="12" spans="1:7" ht="18" customHeight="1">
      <c r="A12" s="25" t="s">
        <v>105</v>
      </c>
      <c r="B12" s="25" t="s">
        <v>106</v>
      </c>
      <c r="C12" s="7">
        <v>6401513</v>
      </c>
      <c r="D12" s="7">
        <v>6401513</v>
      </c>
      <c r="E12" s="7">
        <v>6340313</v>
      </c>
      <c r="F12" s="7">
        <v>61200</v>
      </c>
      <c r="G12" s="7"/>
    </row>
    <row r="13" spans="1:7" ht="18" customHeight="1">
      <c r="A13" s="35" t="s">
        <v>107</v>
      </c>
      <c r="B13" s="35" t="s">
        <v>108</v>
      </c>
      <c r="C13" s="7">
        <v>6321322</v>
      </c>
      <c r="D13" s="7">
        <v>6321322</v>
      </c>
      <c r="E13" s="7">
        <v>6260122</v>
      </c>
      <c r="F13" s="7">
        <v>61200</v>
      </c>
      <c r="G13" s="7"/>
    </row>
    <row r="14" spans="1:7" ht="18" customHeight="1">
      <c r="A14" s="36" t="s">
        <v>109</v>
      </c>
      <c r="B14" s="36" t="s">
        <v>110</v>
      </c>
      <c r="C14" s="7">
        <v>1573200</v>
      </c>
      <c r="D14" s="7">
        <v>1573200</v>
      </c>
      <c r="E14" s="7">
        <v>1512000</v>
      </c>
      <c r="F14" s="7">
        <v>61200</v>
      </c>
      <c r="G14" s="7"/>
    </row>
    <row r="15" spans="1:7" ht="18" customHeight="1">
      <c r="A15" s="36" t="s">
        <v>111</v>
      </c>
      <c r="B15" s="36" t="s">
        <v>112</v>
      </c>
      <c r="C15" s="7">
        <v>3869853</v>
      </c>
      <c r="D15" s="7">
        <v>3869853</v>
      </c>
      <c r="E15" s="7">
        <v>3869853</v>
      </c>
      <c r="F15" s="7"/>
      <c r="G15" s="7"/>
    </row>
    <row r="16" spans="1:7" ht="18" customHeight="1">
      <c r="A16" s="36" t="s">
        <v>113</v>
      </c>
      <c r="B16" s="36" t="s">
        <v>114</v>
      </c>
      <c r="C16" s="7">
        <v>878269</v>
      </c>
      <c r="D16" s="7">
        <v>878269</v>
      </c>
      <c r="E16" s="7">
        <v>878269</v>
      </c>
      <c r="F16" s="7"/>
      <c r="G16" s="7"/>
    </row>
    <row r="17" spans="1:7" ht="18" customHeight="1">
      <c r="A17" s="35" t="s">
        <v>115</v>
      </c>
      <c r="B17" s="35" t="s">
        <v>116</v>
      </c>
      <c r="C17" s="7">
        <v>80191</v>
      </c>
      <c r="D17" s="7">
        <v>80191</v>
      </c>
      <c r="E17" s="7">
        <v>80191</v>
      </c>
      <c r="F17" s="7"/>
      <c r="G17" s="7"/>
    </row>
    <row r="18" spans="1:7" ht="18" customHeight="1">
      <c r="A18" s="36" t="s">
        <v>117</v>
      </c>
      <c r="B18" s="36" t="s">
        <v>118</v>
      </c>
      <c r="C18" s="7">
        <v>11521</v>
      </c>
      <c r="D18" s="7">
        <v>11521</v>
      </c>
      <c r="E18" s="7">
        <v>11521</v>
      </c>
      <c r="F18" s="7"/>
      <c r="G18" s="7"/>
    </row>
    <row r="19" spans="1:7" ht="18" customHeight="1">
      <c r="A19" s="36" t="s">
        <v>119</v>
      </c>
      <c r="B19" s="36" t="s">
        <v>120</v>
      </c>
      <c r="C19" s="7">
        <v>68670</v>
      </c>
      <c r="D19" s="7">
        <v>68670</v>
      </c>
      <c r="E19" s="7">
        <v>68670</v>
      </c>
      <c r="F19" s="7"/>
      <c r="G19" s="7"/>
    </row>
    <row r="20" spans="1:7" ht="18" customHeight="1">
      <c r="A20" s="25" t="s">
        <v>121</v>
      </c>
      <c r="B20" s="25" t="s">
        <v>122</v>
      </c>
      <c r="C20" s="7">
        <v>3636294</v>
      </c>
      <c r="D20" s="7">
        <v>3636294</v>
      </c>
      <c r="E20" s="7">
        <v>3636294</v>
      </c>
      <c r="F20" s="7"/>
      <c r="G20" s="7"/>
    </row>
    <row r="21" spans="1:7" ht="18" customHeight="1">
      <c r="A21" s="35" t="s">
        <v>123</v>
      </c>
      <c r="B21" s="35" t="s">
        <v>124</v>
      </c>
      <c r="C21" s="7">
        <v>3636294</v>
      </c>
      <c r="D21" s="7">
        <v>3636294</v>
      </c>
      <c r="E21" s="7">
        <v>3636294</v>
      </c>
      <c r="F21" s="7"/>
      <c r="G21" s="7"/>
    </row>
    <row r="22" spans="1:7" ht="18" customHeight="1">
      <c r="A22" s="36" t="s">
        <v>125</v>
      </c>
      <c r="B22" s="36" t="s">
        <v>126</v>
      </c>
      <c r="C22" s="7">
        <v>1933893</v>
      </c>
      <c r="D22" s="7">
        <v>1933893</v>
      </c>
      <c r="E22" s="7">
        <v>1933893</v>
      </c>
      <c r="F22" s="7"/>
      <c r="G22" s="7"/>
    </row>
    <row r="23" spans="1:7" ht="18" customHeight="1">
      <c r="A23" s="36" t="s">
        <v>127</v>
      </c>
      <c r="B23" s="36" t="s">
        <v>128</v>
      </c>
      <c r="C23" s="7">
        <v>1612353</v>
      </c>
      <c r="D23" s="7">
        <v>1612353</v>
      </c>
      <c r="E23" s="7">
        <v>1612353</v>
      </c>
      <c r="F23" s="7"/>
      <c r="G23" s="7"/>
    </row>
    <row r="24" spans="1:7" ht="18" customHeight="1">
      <c r="A24" s="36" t="s">
        <v>129</v>
      </c>
      <c r="B24" s="36" t="s">
        <v>130</v>
      </c>
      <c r="C24" s="7">
        <v>90048</v>
      </c>
      <c r="D24" s="7">
        <v>90048</v>
      </c>
      <c r="E24" s="7">
        <v>90048</v>
      </c>
      <c r="F24" s="7"/>
      <c r="G24" s="7"/>
    </row>
    <row r="25" spans="1:7" ht="18" customHeight="1">
      <c r="A25" s="25" t="s">
        <v>136</v>
      </c>
      <c r="B25" s="25" t="s">
        <v>137</v>
      </c>
      <c r="C25" s="7">
        <v>2922339</v>
      </c>
      <c r="D25" s="7">
        <v>2922339</v>
      </c>
      <c r="E25" s="7">
        <v>2922339</v>
      </c>
      <c r="F25" s="7"/>
      <c r="G25" s="7"/>
    </row>
    <row r="26" spans="1:7" ht="18" customHeight="1">
      <c r="A26" s="35" t="s">
        <v>138</v>
      </c>
      <c r="B26" s="35" t="s">
        <v>139</v>
      </c>
      <c r="C26" s="7">
        <v>2922339</v>
      </c>
      <c r="D26" s="7">
        <v>2922339</v>
      </c>
      <c r="E26" s="7">
        <v>2922339</v>
      </c>
      <c r="F26" s="7"/>
      <c r="G26" s="7"/>
    </row>
    <row r="27" spans="1:7" ht="18" customHeight="1">
      <c r="A27" s="36" t="s">
        <v>140</v>
      </c>
      <c r="B27" s="36" t="s">
        <v>141</v>
      </c>
      <c r="C27" s="7">
        <v>2922339</v>
      </c>
      <c r="D27" s="7">
        <v>2922339</v>
      </c>
      <c r="E27" s="7">
        <v>2922339</v>
      </c>
      <c r="F27" s="7"/>
      <c r="G27" s="7"/>
    </row>
    <row r="28" spans="1:7" ht="18" customHeight="1">
      <c r="A28" s="162" t="s">
        <v>180</v>
      </c>
      <c r="B28" s="163" t="s">
        <v>180</v>
      </c>
      <c r="C28" s="7">
        <v>38182265</v>
      </c>
      <c r="D28" s="7">
        <v>38182265</v>
      </c>
      <c r="E28" s="7">
        <v>37638665</v>
      </c>
      <c r="F28" s="7">
        <v>543600</v>
      </c>
      <c r="G28" s="7"/>
    </row>
  </sheetData>
  <mergeCells count="6">
    <mergeCell ref="A3:G3"/>
    <mergeCell ref="A5:B5"/>
    <mergeCell ref="A28:B28"/>
    <mergeCell ref="G5:G6"/>
    <mergeCell ref="D5:F5"/>
    <mergeCell ref="C5:C6"/>
  </mergeCells>
  <phoneticPr fontId="17" type="noConversion"/>
  <printOptions horizontalCentered="1"/>
  <pageMargins left="0.37" right="0.37" top="0.56000000000000005" bottom="0.56000000000000005" header="0.48" footer="0.48"/>
  <pageSetup paperSize="9" fitToHeight="10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10.44140625" defaultRowHeight="14.25" customHeight="1"/>
  <cols>
    <col min="1" max="6" width="28.1093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38"/>
      <c r="B2" s="38"/>
      <c r="C2" s="38"/>
      <c r="D2" s="38"/>
      <c r="E2" s="23"/>
      <c r="F2" s="39" t="s">
        <v>181</v>
      </c>
    </row>
    <row r="3" spans="1:6" ht="41.25" customHeight="1">
      <c r="A3" s="171" t="str">
        <f>"2025"&amp;"年一般公共预算“三公”经费支出预算表"</f>
        <v>2025年一般公共预算“三公”经费支出预算表</v>
      </c>
      <c r="B3" s="172"/>
      <c r="C3" s="172"/>
      <c r="D3" s="172"/>
      <c r="E3" s="173"/>
      <c r="F3" s="172"/>
    </row>
    <row r="4" spans="1:6" ht="14.25" customHeight="1">
      <c r="A4" s="174" t="str">
        <f>"单位名称："&amp;"云南省昆明市东川区第二中学"</f>
        <v>单位名称：云南省昆明市东川区第二中学</v>
      </c>
      <c r="B4" s="175"/>
      <c r="D4" s="38"/>
      <c r="E4" s="23"/>
      <c r="F4" s="3" t="s">
        <v>1</v>
      </c>
    </row>
    <row r="5" spans="1:6" ht="27" customHeight="1">
      <c r="A5" s="176" t="s">
        <v>182</v>
      </c>
      <c r="B5" s="176" t="s">
        <v>183</v>
      </c>
      <c r="C5" s="133" t="s">
        <v>184</v>
      </c>
      <c r="D5" s="176"/>
      <c r="E5" s="179"/>
      <c r="F5" s="176" t="s">
        <v>185</v>
      </c>
    </row>
    <row r="6" spans="1:6" ht="28.5" customHeight="1">
      <c r="A6" s="177"/>
      <c r="B6" s="178"/>
      <c r="C6" s="40" t="s">
        <v>57</v>
      </c>
      <c r="D6" s="40" t="s">
        <v>186</v>
      </c>
      <c r="E6" s="40" t="s">
        <v>187</v>
      </c>
      <c r="F6" s="180"/>
    </row>
    <row r="7" spans="1:6" ht="17.25" customHeight="1">
      <c r="A7" s="19" t="s">
        <v>82</v>
      </c>
      <c r="B7" s="19" t="s">
        <v>83</v>
      </c>
      <c r="C7" s="19" t="s">
        <v>84</v>
      </c>
      <c r="D7" s="19" t="s">
        <v>85</v>
      </c>
      <c r="E7" s="19" t="s">
        <v>86</v>
      </c>
      <c r="F7" s="19" t="s">
        <v>87</v>
      </c>
    </row>
    <row r="8" spans="1:6" ht="17.25" customHeight="1">
      <c r="A8" s="7"/>
      <c r="B8" s="7"/>
      <c r="C8" s="7"/>
      <c r="D8" s="7"/>
      <c r="E8" s="7"/>
      <c r="F8" s="7"/>
    </row>
    <row r="9" spans="1:6" ht="14.25" customHeight="1">
      <c r="A9" s="116" t="s">
        <v>450</v>
      </c>
    </row>
  </sheetData>
  <mergeCells count="6">
    <mergeCell ref="A3:F3"/>
    <mergeCell ref="A4:B4"/>
    <mergeCell ref="A5:A6"/>
    <mergeCell ref="B5:B6"/>
    <mergeCell ref="C5:E5"/>
    <mergeCell ref="F5:F6"/>
  </mergeCells>
  <phoneticPr fontId="17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Y34"/>
  <sheetViews>
    <sheetView showZeros="0" topLeftCell="D1" workbookViewId="0">
      <pane ySplit="1" topLeftCell="A2" activePane="bottomLeft" state="frozen"/>
      <selection pane="bottomLeft"/>
    </sheetView>
  </sheetViews>
  <sheetFormatPr defaultColWidth="9.109375" defaultRowHeight="14.25" customHeight="1"/>
  <cols>
    <col min="1" max="2" width="32.88671875" customWidth="1"/>
    <col min="3" max="3" width="20.6640625" customWidth="1"/>
    <col min="4" max="4" width="31.33203125" customWidth="1"/>
    <col min="5" max="5" width="10.109375" customWidth="1"/>
    <col min="6" max="6" width="17.5546875" customWidth="1"/>
    <col min="7" max="7" width="10.33203125" customWidth="1"/>
    <col min="8" max="8" width="23" customWidth="1"/>
    <col min="9" max="25" width="18.6640625" customWidth="1"/>
  </cols>
  <sheetData>
    <row r="1" spans="1:25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.5" customHeight="1">
      <c r="B2" s="27"/>
      <c r="C2" s="41"/>
      <c r="E2" s="42"/>
      <c r="F2" s="42"/>
      <c r="G2" s="42"/>
      <c r="H2" s="42"/>
      <c r="I2" s="43"/>
      <c r="J2" s="43"/>
      <c r="K2" s="43"/>
      <c r="L2" s="43"/>
      <c r="M2" s="43"/>
      <c r="N2" s="43"/>
      <c r="O2" s="43"/>
      <c r="S2" s="43"/>
      <c r="W2" s="41"/>
      <c r="Y2" s="44" t="s">
        <v>188</v>
      </c>
    </row>
    <row r="3" spans="1:25" ht="45.75" customHeight="1">
      <c r="A3" s="181" t="str">
        <f>"2025"&amp;"年部门基本支出预算表"</f>
        <v>2025年部门基本支出预算表</v>
      </c>
      <c r="B3" s="182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2"/>
      <c r="Q3" s="182"/>
      <c r="R3" s="182"/>
      <c r="S3" s="181"/>
      <c r="T3" s="181"/>
      <c r="U3" s="181"/>
      <c r="V3" s="181"/>
      <c r="W3" s="181"/>
      <c r="X3" s="181"/>
      <c r="Y3" s="181"/>
    </row>
    <row r="4" spans="1:25" ht="18.75" customHeight="1">
      <c r="A4" s="183" t="str">
        <f>"单位名称："&amp;"云南省昆明市东川区第二中学"</f>
        <v>单位名称：云南省昆明市东川区第二中学</v>
      </c>
      <c r="B4" s="184"/>
      <c r="C4" s="185"/>
      <c r="D4" s="185"/>
      <c r="E4" s="185"/>
      <c r="F4" s="185"/>
      <c r="G4" s="185"/>
      <c r="H4" s="185"/>
      <c r="I4" s="45"/>
      <c r="J4" s="45"/>
      <c r="K4" s="45"/>
      <c r="L4" s="45"/>
      <c r="M4" s="45"/>
      <c r="N4" s="45"/>
      <c r="O4" s="45"/>
      <c r="P4" s="46"/>
      <c r="Q4" s="46"/>
      <c r="R4" s="46"/>
      <c r="S4" s="45"/>
      <c r="W4" s="41"/>
      <c r="Y4" s="44" t="s">
        <v>1</v>
      </c>
    </row>
    <row r="5" spans="1:25" ht="18" customHeight="1">
      <c r="A5" s="186" t="s">
        <v>189</v>
      </c>
      <c r="B5" s="186" t="s">
        <v>190</v>
      </c>
      <c r="C5" s="186" t="s">
        <v>191</v>
      </c>
      <c r="D5" s="186" t="s">
        <v>192</v>
      </c>
      <c r="E5" s="186" t="s">
        <v>193</v>
      </c>
      <c r="F5" s="186" t="s">
        <v>194</v>
      </c>
      <c r="G5" s="186" t="s">
        <v>195</v>
      </c>
      <c r="H5" s="186" t="s">
        <v>196</v>
      </c>
      <c r="I5" s="166" t="s">
        <v>197</v>
      </c>
      <c r="J5" s="191" t="s">
        <v>197</v>
      </c>
      <c r="K5" s="191"/>
      <c r="L5" s="191"/>
      <c r="M5" s="191"/>
      <c r="N5" s="191"/>
      <c r="O5" s="191"/>
      <c r="P5" s="167"/>
      <c r="Q5" s="167"/>
      <c r="R5" s="167"/>
      <c r="S5" s="194" t="s">
        <v>61</v>
      </c>
      <c r="T5" s="191" t="s">
        <v>62</v>
      </c>
      <c r="U5" s="191"/>
      <c r="V5" s="191"/>
      <c r="W5" s="191"/>
      <c r="X5" s="191"/>
      <c r="Y5" s="192"/>
    </row>
    <row r="6" spans="1:25" ht="18" customHeight="1">
      <c r="A6" s="187"/>
      <c r="B6" s="188"/>
      <c r="C6" s="190"/>
      <c r="D6" s="187"/>
      <c r="E6" s="187"/>
      <c r="F6" s="187"/>
      <c r="G6" s="187"/>
      <c r="H6" s="187"/>
      <c r="I6" s="169" t="s">
        <v>198</v>
      </c>
      <c r="J6" s="166" t="s">
        <v>58</v>
      </c>
      <c r="K6" s="191"/>
      <c r="L6" s="191"/>
      <c r="M6" s="191"/>
      <c r="N6" s="191"/>
      <c r="O6" s="192"/>
      <c r="P6" s="196" t="s">
        <v>199</v>
      </c>
      <c r="Q6" s="167"/>
      <c r="R6" s="168"/>
      <c r="S6" s="186" t="s">
        <v>61</v>
      </c>
      <c r="T6" s="166" t="s">
        <v>62</v>
      </c>
      <c r="U6" s="194" t="s">
        <v>64</v>
      </c>
      <c r="V6" s="191" t="s">
        <v>62</v>
      </c>
      <c r="W6" s="194" t="s">
        <v>66</v>
      </c>
      <c r="X6" s="194" t="s">
        <v>67</v>
      </c>
      <c r="Y6" s="195" t="s">
        <v>68</v>
      </c>
    </row>
    <row r="7" spans="1:25" ht="19.5" customHeight="1">
      <c r="A7" s="188"/>
      <c r="B7" s="188"/>
      <c r="C7" s="188"/>
      <c r="D7" s="188"/>
      <c r="E7" s="188"/>
      <c r="F7" s="188"/>
      <c r="G7" s="188"/>
      <c r="H7" s="188"/>
      <c r="I7" s="188"/>
      <c r="J7" s="197" t="s">
        <v>200</v>
      </c>
      <c r="K7" s="186"/>
      <c r="L7" s="186" t="s">
        <v>201</v>
      </c>
      <c r="M7" s="186" t="s">
        <v>202</v>
      </c>
      <c r="N7" s="186" t="s">
        <v>203</v>
      </c>
      <c r="O7" s="186" t="s">
        <v>204</v>
      </c>
      <c r="P7" s="186" t="s">
        <v>58</v>
      </c>
      <c r="Q7" s="186" t="s">
        <v>59</v>
      </c>
      <c r="R7" s="186" t="s">
        <v>60</v>
      </c>
      <c r="S7" s="188"/>
      <c r="T7" s="186" t="s">
        <v>57</v>
      </c>
      <c r="U7" s="186" t="s">
        <v>64</v>
      </c>
      <c r="V7" s="186" t="s">
        <v>205</v>
      </c>
      <c r="W7" s="186" t="s">
        <v>66</v>
      </c>
      <c r="X7" s="186" t="s">
        <v>67</v>
      </c>
      <c r="Y7" s="186" t="s">
        <v>68</v>
      </c>
    </row>
    <row r="8" spans="1:25" ht="37.5" customHeight="1">
      <c r="A8" s="189"/>
      <c r="B8" s="170"/>
      <c r="C8" s="189"/>
      <c r="D8" s="189"/>
      <c r="E8" s="189"/>
      <c r="F8" s="189"/>
      <c r="G8" s="189"/>
      <c r="H8" s="189"/>
      <c r="I8" s="189"/>
      <c r="J8" s="49" t="s">
        <v>57</v>
      </c>
      <c r="K8" s="50" t="s">
        <v>206</v>
      </c>
      <c r="L8" s="193" t="s">
        <v>207</v>
      </c>
      <c r="M8" s="193" t="s">
        <v>202</v>
      </c>
      <c r="N8" s="193" t="s">
        <v>203</v>
      </c>
      <c r="O8" s="193" t="s">
        <v>204</v>
      </c>
      <c r="P8" s="193" t="s">
        <v>202</v>
      </c>
      <c r="Q8" s="193" t="s">
        <v>203</v>
      </c>
      <c r="R8" s="193" t="s">
        <v>204</v>
      </c>
      <c r="S8" s="193" t="s">
        <v>61</v>
      </c>
      <c r="T8" s="193" t="s">
        <v>57</v>
      </c>
      <c r="U8" s="193" t="s">
        <v>64</v>
      </c>
      <c r="V8" s="193" t="s">
        <v>205</v>
      </c>
      <c r="W8" s="193" t="s">
        <v>66</v>
      </c>
      <c r="X8" s="193" t="s">
        <v>67</v>
      </c>
      <c r="Y8" s="193" t="s">
        <v>68</v>
      </c>
    </row>
    <row r="9" spans="1:25" ht="14.25" customHeight="1">
      <c r="A9" s="51">
        <v>1</v>
      </c>
      <c r="B9" s="51">
        <v>2</v>
      </c>
      <c r="C9" s="51">
        <v>3</v>
      </c>
      <c r="D9" s="51">
        <v>4</v>
      </c>
      <c r="E9" s="51">
        <v>5</v>
      </c>
      <c r="F9" s="51">
        <v>6</v>
      </c>
      <c r="G9" s="51">
        <v>7</v>
      </c>
      <c r="H9" s="51">
        <v>8</v>
      </c>
      <c r="I9" s="51">
        <v>9</v>
      </c>
      <c r="J9" s="51">
        <v>10</v>
      </c>
      <c r="K9" s="51">
        <v>11</v>
      </c>
      <c r="L9" s="51">
        <v>12</v>
      </c>
      <c r="M9" s="51">
        <v>13</v>
      </c>
      <c r="N9" s="51">
        <v>14</v>
      </c>
      <c r="O9" s="51">
        <v>15</v>
      </c>
      <c r="P9" s="51">
        <v>16</v>
      </c>
      <c r="Q9" s="51">
        <v>17</v>
      </c>
      <c r="R9" s="51">
        <v>18</v>
      </c>
      <c r="S9" s="51">
        <v>19</v>
      </c>
      <c r="T9" s="51">
        <v>20</v>
      </c>
      <c r="U9" s="51">
        <v>21</v>
      </c>
      <c r="V9" s="51">
        <v>22</v>
      </c>
      <c r="W9" s="51">
        <v>23</v>
      </c>
      <c r="X9" s="51">
        <v>24</v>
      </c>
      <c r="Y9" s="51">
        <v>25</v>
      </c>
    </row>
    <row r="10" spans="1:25" ht="20.25" customHeight="1">
      <c r="A10" s="10" t="s">
        <v>208</v>
      </c>
      <c r="B10" s="10" t="s">
        <v>70</v>
      </c>
      <c r="C10" s="10" t="s">
        <v>209</v>
      </c>
      <c r="D10" s="10" t="s">
        <v>210</v>
      </c>
      <c r="E10" s="10" t="s">
        <v>101</v>
      </c>
      <c r="F10" s="10" t="s">
        <v>102</v>
      </c>
      <c r="G10" s="10" t="s">
        <v>211</v>
      </c>
      <c r="H10" s="10" t="s">
        <v>212</v>
      </c>
      <c r="I10" s="7">
        <v>10852392</v>
      </c>
      <c r="J10" s="7">
        <v>10852392</v>
      </c>
      <c r="K10" s="7"/>
      <c r="L10" s="7"/>
      <c r="M10" s="7"/>
      <c r="N10" s="7">
        <v>10852392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20.25" customHeight="1">
      <c r="A11" s="10" t="s">
        <v>208</v>
      </c>
      <c r="B11" s="10" t="s">
        <v>70</v>
      </c>
      <c r="C11" s="10" t="s">
        <v>209</v>
      </c>
      <c r="D11" s="10" t="s">
        <v>210</v>
      </c>
      <c r="E11" s="10" t="s">
        <v>101</v>
      </c>
      <c r="F11" s="10" t="s">
        <v>102</v>
      </c>
      <c r="G11" s="10" t="s">
        <v>213</v>
      </c>
      <c r="H11" s="10" t="s">
        <v>214</v>
      </c>
      <c r="I11" s="7">
        <v>685092</v>
      </c>
      <c r="J11" s="7">
        <v>685092</v>
      </c>
      <c r="K11" s="52"/>
      <c r="L11" s="52"/>
      <c r="M11" s="52"/>
      <c r="N11" s="7">
        <v>685092</v>
      </c>
      <c r="O11" s="52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20.25" customHeight="1">
      <c r="A12" s="10" t="s">
        <v>208</v>
      </c>
      <c r="B12" s="10" t="s">
        <v>70</v>
      </c>
      <c r="C12" s="10" t="s">
        <v>209</v>
      </c>
      <c r="D12" s="10" t="s">
        <v>210</v>
      </c>
      <c r="E12" s="10" t="s">
        <v>101</v>
      </c>
      <c r="F12" s="10" t="s">
        <v>102</v>
      </c>
      <c r="G12" s="10" t="s">
        <v>215</v>
      </c>
      <c r="H12" s="10" t="s">
        <v>216</v>
      </c>
      <c r="I12" s="7">
        <v>17695</v>
      </c>
      <c r="J12" s="7">
        <v>17695</v>
      </c>
      <c r="K12" s="52"/>
      <c r="L12" s="52"/>
      <c r="M12" s="52"/>
      <c r="N12" s="7">
        <v>17695</v>
      </c>
      <c r="O12" s="52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20.25" customHeight="1">
      <c r="A13" s="10" t="s">
        <v>208</v>
      </c>
      <c r="B13" s="10" t="s">
        <v>70</v>
      </c>
      <c r="C13" s="10" t="s">
        <v>209</v>
      </c>
      <c r="D13" s="10" t="s">
        <v>210</v>
      </c>
      <c r="E13" s="10" t="s">
        <v>101</v>
      </c>
      <c r="F13" s="10" t="s">
        <v>102</v>
      </c>
      <c r="G13" s="10" t="s">
        <v>215</v>
      </c>
      <c r="H13" s="10" t="s">
        <v>216</v>
      </c>
      <c r="I13" s="7">
        <v>904366</v>
      </c>
      <c r="J13" s="7">
        <v>904366</v>
      </c>
      <c r="K13" s="52"/>
      <c r="L13" s="52"/>
      <c r="M13" s="52"/>
      <c r="N13" s="7">
        <v>904366</v>
      </c>
      <c r="O13" s="52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20.25" customHeight="1">
      <c r="A14" s="10" t="s">
        <v>208</v>
      </c>
      <c r="B14" s="10" t="s">
        <v>70</v>
      </c>
      <c r="C14" s="10" t="s">
        <v>209</v>
      </c>
      <c r="D14" s="10" t="s">
        <v>210</v>
      </c>
      <c r="E14" s="10" t="s">
        <v>101</v>
      </c>
      <c r="F14" s="10" t="s">
        <v>102</v>
      </c>
      <c r="G14" s="10" t="s">
        <v>217</v>
      </c>
      <c r="H14" s="10" t="s">
        <v>218</v>
      </c>
      <c r="I14" s="7">
        <v>8036256</v>
      </c>
      <c r="J14" s="7">
        <v>8036256</v>
      </c>
      <c r="K14" s="52"/>
      <c r="L14" s="52"/>
      <c r="M14" s="52"/>
      <c r="N14" s="7">
        <v>8036256</v>
      </c>
      <c r="O14" s="52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20.25" customHeight="1">
      <c r="A15" s="10" t="s">
        <v>208</v>
      </c>
      <c r="B15" s="10" t="s">
        <v>70</v>
      </c>
      <c r="C15" s="10" t="s">
        <v>209</v>
      </c>
      <c r="D15" s="10" t="s">
        <v>210</v>
      </c>
      <c r="E15" s="10" t="s">
        <v>101</v>
      </c>
      <c r="F15" s="10" t="s">
        <v>102</v>
      </c>
      <c r="G15" s="10" t="s">
        <v>217</v>
      </c>
      <c r="H15" s="10" t="s">
        <v>218</v>
      </c>
      <c r="I15" s="7">
        <v>2100264</v>
      </c>
      <c r="J15" s="7">
        <v>2100264</v>
      </c>
      <c r="K15" s="52"/>
      <c r="L15" s="52"/>
      <c r="M15" s="52"/>
      <c r="N15" s="7">
        <v>2100264</v>
      </c>
      <c r="O15" s="52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20.25" customHeight="1">
      <c r="A16" s="10" t="s">
        <v>208</v>
      </c>
      <c r="B16" s="10" t="s">
        <v>70</v>
      </c>
      <c r="C16" s="10" t="s">
        <v>209</v>
      </c>
      <c r="D16" s="10" t="s">
        <v>210</v>
      </c>
      <c r="E16" s="10" t="s">
        <v>101</v>
      </c>
      <c r="F16" s="10" t="s">
        <v>102</v>
      </c>
      <c r="G16" s="10" t="s">
        <v>217</v>
      </c>
      <c r="H16" s="10" t="s">
        <v>218</v>
      </c>
      <c r="I16" s="7">
        <v>4198</v>
      </c>
      <c r="J16" s="7">
        <v>4198</v>
      </c>
      <c r="K16" s="52"/>
      <c r="L16" s="52"/>
      <c r="M16" s="52"/>
      <c r="N16" s="7">
        <v>4198</v>
      </c>
      <c r="O16" s="52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20.25" customHeight="1">
      <c r="A17" s="10" t="s">
        <v>208</v>
      </c>
      <c r="B17" s="10" t="s">
        <v>70</v>
      </c>
      <c r="C17" s="10" t="s">
        <v>219</v>
      </c>
      <c r="D17" s="10" t="s">
        <v>220</v>
      </c>
      <c r="E17" s="10" t="s">
        <v>119</v>
      </c>
      <c r="F17" s="10" t="s">
        <v>120</v>
      </c>
      <c r="G17" s="10" t="s">
        <v>221</v>
      </c>
      <c r="H17" s="10" t="s">
        <v>220</v>
      </c>
      <c r="I17" s="7">
        <v>68670</v>
      </c>
      <c r="J17" s="7">
        <v>68670</v>
      </c>
      <c r="K17" s="52"/>
      <c r="L17" s="52"/>
      <c r="M17" s="52"/>
      <c r="N17" s="7">
        <v>68670</v>
      </c>
      <c r="O17" s="52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20.25" customHeight="1">
      <c r="A18" s="10" t="s">
        <v>208</v>
      </c>
      <c r="B18" s="10" t="s">
        <v>70</v>
      </c>
      <c r="C18" s="10" t="s">
        <v>222</v>
      </c>
      <c r="D18" s="10" t="s">
        <v>223</v>
      </c>
      <c r="E18" s="10" t="s">
        <v>117</v>
      </c>
      <c r="F18" s="10" t="s">
        <v>118</v>
      </c>
      <c r="G18" s="10" t="s">
        <v>224</v>
      </c>
      <c r="H18" s="10" t="s">
        <v>225</v>
      </c>
      <c r="I18" s="7">
        <v>11521</v>
      </c>
      <c r="J18" s="7">
        <v>11521</v>
      </c>
      <c r="K18" s="52"/>
      <c r="L18" s="52"/>
      <c r="M18" s="52"/>
      <c r="N18" s="7">
        <v>11521</v>
      </c>
      <c r="O18" s="52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20.25" customHeight="1">
      <c r="A19" s="10" t="s">
        <v>208</v>
      </c>
      <c r="B19" s="10" t="s">
        <v>70</v>
      </c>
      <c r="C19" s="10" t="s">
        <v>226</v>
      </c>
      <c r="D19" s="10" t="s">
        <v>227</v>
      </c>
      <c r="E19" s="10" t="s">
        <v>109</v>
      </c>
      <c r="F19" s="10" t="s">
        <v>110</v>
      </c>
      <c r="G19" s="10" t="s">
        <v>228</v>
      </c>
      <c r="H19" s="10" t="s">
        <v>229</v>
      </c>
      <c r="I19" s="7">
        <v>61200</v>
      </c>
      <c r="J19" s="7">
        <v>61200</v>
      </c>
      <c r="K19" s="52"/>
      <c r="L19" s="52"/>
      <c r="M19" s="52"/>
      <c r="N19" s="7">
        <v>61200</v>
      </c>
      <c r="O19" s="52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20.25" customHeight="1">
      <c r="A20" s="10" t="s">
        <v>208</v>
      </c>
      <c r="B20" s="10" t="s">
        <v>70</v>
      </c>
      <c r="C20" s="10" t="s">
        <v>230</v>
      </c>
      <c r="D20" s="10" t="s">
        <v>231</v>
      </c>
      <c r="E20" s="10" t="s">
        <v>101</v>
      </c>
      <c r="F20" s="10" t="s">
        <v>102</v>
      </c>
      <c r="G20" s="10" t="s">
        <v>232</v>
      </c>
      <c r="H20" s="10" t="s">
        <v>233</v>
      </c>
      <c r="I20" s="7">
        <v>482400</v>
      </c>
      <c r="J20" s="7">
        <v>482400</v>
      </c>
      <c r="K20" s="52"/>
      <c r="L20" s="52"/>
      <c r="M20" s="52"/>
      <c r="N20" s="7">
        <v>482400</v>
      </c>
      <c r="O20" s="52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20.25" customHeight="1">
      <c r="A21" s="10" t="s">
        <v>208</v>
      </c>
      <c r="B21" s="10" t="s">
        <v>70</v>
      </c>
      <c r="C21" s="10" t="s">
        <v>234</v>
      </c>
      <c r="D21" s="10" t="s">
        <v>235</v>
      </c>
      <c r="E21" s="10" t="s">
        <v>111</v>
      </c>
      <c r="F21" s="10" t="s">
        <v>112</v>
      </c>
      <c r="G21" s="10" t="s">
        <v>236</v>
      </c>
      <c r="H21" s="10" t="s">
        <v>237</v>
      </c>
      <c r="I21" s="7">
        <v>3869853</v>
      </c>
      <c r="J21" s="7">
        <v>3869853</v>
      </c>
      <c r="K21" s="52"/>
      <c r="L21" s="52"/>
      <c r="M21" s="52"/>
      <c r="N21" s="7">
        <v>3869853</v>
      </c>
      <c r="O21" s="52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20.25" customHeight="1">
      <c r="A22" s="10" t="s">
        <v>208</v>
      </c>
      <c r="B22" s="10" t="s">
        <v>70</v>
      </c>
      <c r="C22" s="10" t="s">
        <v>234</v>
      </c>
      <c r="D22" s="10" t="s">
        <v>235</v>
      </c>
      <c r="E22" s="10" t="s">
        <v>113</v>
      </c>
      <c r="F22" s="10" t="s">
        <v>114</v>
      </c>
      <c r="G22" s="10" t="s">
        <v>238</v>
      </c>
      <c r="H22" s="10" t="s">
        <v>239</v>
      </c>
      <c r="I22" s="7">
        <v>878269</v>
      </c>
      <c r="J22" s="7">
        <v>878269</v>
      </c>
      <c r="K22" s="52"/>
      <c r="L22" s="52"/>
      <c r="M22" s="52"/>
      <c r="N22" s="7">
        <v>878269</v>
      </c>
      <c r="O22" s="52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20.25" customHeight="1">
      <c r="A23" s="10" t="s">
        <v>208</v>
      </c>
      <c r="B23" s="10" t="s">
        <v>70</v>
      </c>
      <c r="C23" s="10" t="s">
        <v>234</v>
      </c>
      <c r="D23" s="10" t="s">
        <v>235</v>
      </c>
      <c r="E23" s="10" t="s">
        <v>125</v>
      </c>
      <c r="F23" s="10" t="s">
        <v>126</v>
      </c>
      <c r="G23" s="10" t="s">
        <v>240</v>
      </c>
      <c r="H23" s="10" t="s">
        <v>241</v>
      </c>
      <c r="I23" s="7">
        <v>52734</v>
      </c>
      <c r="J23" s="7">
        <v>52734</v>
      </c>
      <c r="K23" s="52"/>
      <c r="L23" s="52"/>
      <c r="M23" s="52"/>
      <c r="N23" s="7">
        <v>52734</v>
      </c>
      <c r="O23" s="52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20.25" customHeight="1">
      <c r="A24" s="10" t="s">
        <v>208</v>
      </c>
      <c r="B24" s="10" t="s">
        <v>70</v>
      </c>
      <c r="C24" s="10" t="s">
        <v>234</v>
      </c>
      <c r="D24" s="10" t="s">
        <v>235</v>
      </c>
      <c r="E24" s="10" t="s">
        <v>125</v>
      </c>
      <c r="F24" s="10" t="s">
        <v>126</v>
      </c>
      <c r="G24" s="10" t="s">
        <v>240</v>
      </c>
      <c r="H24" s="10" t="s">
        <v>241</v>
      </c>
      <c r="I24" s="7">
        <v>1881159</v>
      </c>
      <c r="J24" s="7">
        <v>1881159</v>
      </c>
      <c r="K24" s="52"/>
      <c r="L24" s="52"/>
      <c r="M24" s="52"/>
      <c r="N24" s="7">
        <v>1881159</v>
      </c>
      <c r="O24" s="52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20.25" customHeight="1">
      <c r="A25" s="10" t="s">
        <v>208</v>
      </c>
      <c r="B25" s="10" t="s">
        <v>70</v>
      </c>
      <c r="C25" s="10" t="s">
        <v>234</v>
      </c>
      <c r="D25" s="10" t="s">
        <v>235</v>
      </c>
      <c r="E25" s="10" t="s">
        <v>127</v>
      </c>
      <c r="F25" s="10" t="s">
        <v>128</v>
      </c>
      <c r="G25" s="10" t="s">
        <v>242</v>
      </c>
      <c r="H25" s="10" t="s">
        <v>243</v>
      </c>
      <c r="I25" s="7">
        <v>1124997</v>
      </c>
      <c r="J25" s="7">
        <v>1124997</v>
      </c>
      <c r="K25" s="52"/>
      <c r="L25" s="52"/>
      <c r="M25" s="52"/>
      <c r="N25" s="7">
        <v>1124997</v>
      </c>
      <c r="O25" s="52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20.25" customHeight="1">
      <c r="A26" s="10" t="s">
        <v>208</v>
      </c>
      <c r="B26" s="10" t="s">
        <v>70</v>
      </c>
      <c r="C26" s="10" t="s">
        <v>234</v>
      </c>
      <c r="D26" s="10" t="s">
        <v>235</v>
      </c>
      <c r="E26" s="10" t="s">
        <v>127</v>
      </c>
      <c r="F26" s="10" t="s">
        <v>128</v>
      </c>
      <c r="G26" s="10" t="s">
        <v>242</v>
      </c>
      <c r="H26" s="10" t="s">
        <v>243</v>
      </c>
      <c r="I26" s="7">
        <v>487356</v>
      </c>
      <c r="J26" s="7">
        <v>487356</v>
      </c>
      <c r="K26" s="52"/>
      <c r="L26" s="52"/>
      <c r="M26" s="52"/>
      <c r="N26" s="7">
        <v>487356</v>
      </c>
      <c r="O26" s="52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20.25" customHeight="1">
      <c r="A27" s="10" t="s">
        <v>208</v>
      </c>
      <c r="B27" s="10" t="s">
        <v>70</v>
      </c>
      <c r="C27" s="10" t="s">
        <v>234</v>
      </c>
      <c r="D27" s="10" t="s">
        <v>235</v>
      </c>
      <c r="E27" s="10" t="s">
        <v>101</v>
      </c>
      <c r="F27" s="10" t="s">
        <v>102</v>
      </c>
      <c r="G27" s="10" t="s">
        <v>244</v>
      </c>
      <c r="H27" s="10" t="s">
        <v>245</v>
      </c>
      <c r="I27" s="7">
        <v>157584</v>
      </c>
      <c r="J27" s="7">
        <v>157584</v>
      </c>
      <c r="K27" s="52"/>
      <c r="L27" s="52"/>
      <c r="M27" s="52"/>
      <c r="N27" s="7">
        <v>157584</v>
      </c>
      <c r="O27" s="52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20.25" customHeight="1">
      <c r="A28" s="10" t="s">
        <v>208</v>
      </c>
      <c r="B28" s="10" t="s">
        <v>70</v>
      </c>
      <c r="C28" s="10" t="s">
        <v>234</v>
      </c>
      <c r="D28" s="10" t="s">
        <v>235</v>
      </c>
      <c r="E28" s="10" t="s">
        <v>129</v>
      </c>
      <c r="F28" s="10" t="s">
        <v>130</v>
      </c>
      <c r="G28" s="10" t="s">
        <v>244</v>
      </c>
      <c r="H28" s="10" t="s">
        <v>245</v>
      </c>
      <c r="I28" s="7">
        <v>90048</v>
      </c>
      <c r="J28" s="7">
        <v>90048</v>
      </c>
      <c r="K28" s="52"/>
      <c r="L28" s="52"/>
      <c r="M28" s="52"/>
      <c r="N28" s="7">
        <v>90048</v>
      </c>
      <c r="O28" s="52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20.25" customHeight="1">
      <c r="A29" s="10" t="s">
        <v>208</v>
      </c>
      <c r="B29" s="10" t="s">
        <v>70</v>
      </c>
      <c r="C29" s="10" t="s">
        <v>246</v>
      </c>
      <c r="D29" s="10" t="s">
        <v>141</v>
      </c>
      <c r="E29" s="10" t="s">
        <v>140</v>
      </c>
      <c r="F29" s="10" t="s">
        <v>141</v>
      </c>
      <c r="G29" s="10" t="s">
        <v>247</v>
      </c>
      <c r="H29" s="10" t="s">
        <v>141</v>
      </c>
      <c r="I29" s="7">
        <v>2922339</v>
      </c>
      <c r="J29" s="7">
        <v>2922339</v>
      </c>
      <c r="K29" s="52"/>
      <c r="L29" s="52"/>
      <c r="M29" s="52"/>
      <c r="N29" s="7">
        <v>2922339</v>
      </c>
      <c r="O29" s="52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20.25" customHeight="1">
      <c r="A30" s="10" t="s">
        <v>208</v>
      </c>
      <c r="B30" s="10" t="s">
        <v>70</v>
      </c>
      <c r="C30" s="10" t="s">
        <v>248</v>
      </c>
      <c r="D30" s="10" t="s">
        <v>249</v>
      </c>
      <c r="E30" s="10" t="s">
        <v>109</v>
      </c>
      <c r="F30" s="10" t="s">
        <v>110</v>
      </c>
      <c r="G30" s="10" t="s">
        <v>224</v>
      </c>
      <c r="H30" s="10" t="s">
        <v>225</v>
      </c>
      <c r="I30" s="7">
        <v>1512000</v>
      </c>
      <c r="J30" s="7">
        <v>1512000</v>
      </c>
      <c r="K30" s="52"/>
      <c r="L30" s="52"/>
      <c r="M30" s="52"/>
      <c r="N30" s="7">
        <v>1512000</v>
      </c>
      <c r="O30" s="52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20.25" customHeight="1">
      <c r="A31" s="10" t="s">
        <v>208</v>
      </c>
      <c r="B31" s="10" t="s">
        <v>70</v>
      </c>
      <c r="C31" s="10" t="s">
        <v>250</v>
      </c>
      <c r="D31" s="10" t="s">
        <v>251</v>
      </c>
      <c r="E31" s="10" t="s">
        <v>103</v>
      </c>
      <c r="F31" s="10" t="s">
        <v>104</v>
      </c>
      <c r="G31" s="10" t="s">
        <v>252</v>
      </c>
      <c r="H31" s="10" t="s">
        <v>253</v>
      </c>
      <c r="I31" s="7">
        <v>109152</v>
      </c>
      <c r="J31" s="7">
        <v>109152</v>
      </c>
      <c r="K31" s="52"/>
      <c r="L31" s="52"/>
      <c r="M31" s="52"/>
      <c r="N31" s="7">
        <v>109152</v>
      </c>
      <c r="O31" s="52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20.25" customHeight="1">
      <c r="A32" s="10" t="s">
        <v>208</v>
      </c>
      <c r="B32" s="10" t="s">
        <v>70</v>
      </c>
      <c r="C32" s="10" t="s">
        <v>250</v>
      </c>
      <c r="D32" s="10" t="s">
        <v>251</v>
      </c>
      <c r="E32" s="10" t="s">
        <v>103</v>
      </c>
      <c r="F32" s="10" t="s">
        <v>104</v>
      </c>
      <c r="G32" s="10" t="s">
        <v>252</v>
      </c>
      <c r="H32" s="10" t="s">
        <v>253</v>
      </c>
      <c r="I32" s="7">
        <v>184320</v>
      </c>
      <c r="J32" s="7">
        <v>184320</v>
      </c>
      <c r="K32" s="52"/>
      <c r="L32" s="52"/>
      <c r="M32" s="52"/>
      <c r="N32" s="7">
        <v>184320</v>
      </c>
      <c r="O32" s="52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20.25" customHeight="1">
      <c r="A33" s="10" t="s">
        <v>208</v>
      </c>
      <c r="B33" s="10" t="s">
        <v>70</v>
      </c>
      <c r="C33" s="10" t="s">
        <v>254</v>
      </c>
      <c r="D33" s="10" t="s">
        <v>255</v>
      </c>
      <c r="E33" s="10" t="s">
        <v>101</v>
      </c>
      <c r="F33" s="10" t="s">
        <v>102</v>
      </c>
      <c r="G33" s="10" t="s">
        <v>217</v>
      </c>
      <c r="H33" s="10" t="s">
        <v>218</v>
      </c>
      <c r="I33" s="7">
        <v>1688400</v>
      </c>
      <c r="J33" s="7">
        <v>1688400</v>
      </c>
      <c r="K33" s="52"/>
      <c r="L33" s="52"/>
      <c r="M33" s="52"/>
      <c r="N33" s="7">
        <v>1688400</v>
      </c>
      <c r="O33" s="52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7.25" customHeight="1">
      <c r="A34" s="198" t="s">
        <v>180</v>
      </c>
      <c r="B34" s="199"/>
      <c r="C34" s="200"/>
      <c r="D34" s="200"/>
      <c r="E34" s="200"/>
      <c r="F34" s="200"/>
      <c r="G34" s="200"/>
      <c r="H34" s="201"/>
      <c r="I34" s="7">
        <v>38182265</v>
      </c>
      <c r="J34" s="7">
        <v>38182265</v>
      </c>
      <c r="K34" s="7"/>
      <c r="L34" s="7"/>
      <c r="M34" s="7"/>
      <c r="N34" s="7">
        <v>38182265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</sheetData>
  <mergeCells count="31">
    <mergeCell ref="A34:H34"/>
    <mergeCell ref="I5:Y5"/>
    <mergeCell ref="I6:I8"/>
    <mergeCell ref="L7:L8"/>
    <mergeCell ref="M7:M8"/>
    <mergeCell ref="N7:N8"/>
    <mergeCell ref="O7:O8"/>
    <mergeCell ref="T7:T8"/>
    <mergeCell ref="U7:U8"/>
    <mergeCell ref="V7:V8"/>
    <mergeCell ref="W7:W8"/>
    <mergeCell ref="X7:X8"/>
    <mergeCell ref="Y7:Y8"/>
    <mergeCell ref="P7:P8"/>
    <mergeCell ref="Q7:Q8"/>
    <mergeCell ref="A3:Y3"/>
    <mergeCell ref="A4:H4"/>
    <mergeCell ref="A5:A8"/>
    <mergeCell ref="C5:C8"/>
    <mergeCell ref="D5:D8"/>
    <mergeCell ref="E5:E8"/>
    <mergeCell ref="F5:F8"/>
    <mergeCell ref="G5:G8"/>
    <mergeCell ref="H5:H8"/>
    <mergeCell ref="J6:O6"/>
    <mergeCell ref="S6:S8"/>
    <mergeCell ref="T6:Y6"/>
    <mergeCell ref="R7:R8"/>
    <mergeCell ref="P6:R6"/>
    <mergeCell ref="B5:B8"/>
    <mergeCell ref="J7:K7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12"/>
  <sheetViews>
    <sheetView showZeros="0" topLeftCell="N1" workbookViewId="0">
      <pane ySplit="1" topLeftCell="A2" activePane="bottomLeft" state="frozen"/>
      <selection pane="bottomLeft" activeCell="R10" sqref="R10"/>
    </sheetView>
  </sheetViews>
  <sheetFormatPr defaultColWidth="9.109375" defaultRowHeight="14.25" customHeight="1"/>
  <cols>
    <col min="1" max="1" width="10.33203125" customWidth="1"/>
    <col min="2" max="2" width="13.44140625" customWidth="1"/>
    <col min="3" max="3" width="32.88671875" customWidth="1"/>
    <col min="4" max="4" width="23.88671875" customWidth="1"/>
    <col min="5" max="5" width="11.109375" customWidth="1"/>
    <col min="6" max="6" width="17.6640625" customWidth="1"/>
    <col min="7" max="7" width="9.88671875" customWidth="1"/>
    <col min="8" max="8" width="17.6640625" customWidth="1"/>
    <col min="9" max="13" width="20" customWidth="1"/>
    <col min="14" max="14" width="12.33203125" customWidth="1"/>
    <col min="15" max="15" width="12.6640625" customWidth="1"/>
    <col min="16" max="16" width="11.109375" customWidth="1"/>
    <col min="17" max="21" width="19.88671875" customWidth="1"/>
    <col min="22" max="22" width="20" customWidth="1"/>
    <col min="23" max="23" width="19.88671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27"/>
      <c r="E2" s="53"/>
      <c r="F2" s="53"/>
      <c r="G2" s="53"/>
      <c r="H2" s="53"/>
      <c r="U2" s="27"/>
      <c r="W2" s="4" t="s">
        <v>256</v>
      </c>
    </row>
    <row r="3" spans="1:23" ht="46.5" customHeight="1">
      <c r="A3" s="182" t="str">
        <f>"2025"&amp;"年部门项目支出预算表"</f>
        <v>2025年部门项目支出预算表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</row>
    <row r="4" spans="1:23" ht="13.5" customHeight="1">
      <c r="A4" s="183" t="str">
        <f>"单位名称："&amp;"云南省昆明市东川区第二中学"</f>
        <v>单位名称：云南省昆明市东川区第二中学</v>
      </c>
      <c r="B4" s="184"/>
      <c r="C4" s="184"/>
      <c r="D4" s="184"/>
      <c r="E4" s="184"/>
      <c r="F4" s="184"/>
      <c r="G4" s="184"/>
      <c r="H4" s="184"/>
      <c r="I4" s="46"/>
      <c r="J4" s="46"/>
      <c r="K4" s="46"/>
      <c r="L4" s="46"/>
      <c r="M4" s="46"/>
      <c r="N4" s="46"/>
      <c r="O4" s="46"/>
      <c r="P4" s="46"/>
      <c r="Q4" s="46"/>
      <c r="U4" s="27"/>
      <c r="W4" s="54" t="s">
        <v>1</v>
      </c>
    </row>
    <row r="5" spans="1:23" ht="21.75" customHeight="1">
      <c r="A5" s="186" t="s">
        <v>257</v>
      </c>
      <c r="B5" s="202" t="s">
        <v>191</v>
      </c>
      <c r="C5" s="186" t="s">
        <v>192</v>
      </c>
      <c r="D5" s="186" t="s">
        <v>258</v>
      </c>
      <c r="E5" s="202" t="s">
        <v>193</v>
      </c>
      <c r="F5" s="202" t="s">
        <v>194</v>
      </c>
      <c r="G5" s="202" t="s">
        <v>259</v>
      </c>
      <c r="H5" s="202" t="s">
        <v>260</v>
      </c>
      <c r="I5" s="207" t="s">
        <v>55</v>
      </c>
      <c r="J5" s="196" t="s">
        <v>261</v>
      </c>
      <c r="K5" s="167"/>
      <c r="L5" s="167"/>
      <c r="M5" s="168"/>
      <c r="N5" s="196" t="s">
        <v>199</v>
      </c>
      <c r="O5" s="167"/>
      <c r="P5" s="168"/>
      <c r="Q5" s="202" t="s">
        <v>61</v>
      </c>
      <c r="R5" s="196" t="s">
        <v>62</v>
      </c>
      <c r="S5" s="167"/>
      <c r="T5" s="167"/>
      <c r="U5" s="167"/>
      <c r="V5" s="167"/>
      <c r="W5" s="168"/>
    </row>
    <row r="6" spans="1:23" ht="21.75" customHeight="1">
      <c r="A6" s="187"/>
      <c r="B6" s="188"/>
      <c r="C6" s="187"/>
      <c r="D6" s="187"/>
      <c r="E6" s="203"/>
      <c r="F6" s="203"/>
      <c r="G6" s="203"/>
      <c r="H6" s="203"/>
      <c r="I6" s="188"/>
      <c r="J6" s="205" t="s">
        <v>58</v>
      </c>
      <c r="K6" s="164"/>
      <c r="L6" s="202" t="s">
        <v>59</v>
      </c>
      <c r="M6" s="202" t="s">
        <v>60</v>
      </c>
      <c r="N6" s="202" t="s">
        <v>58</v>
      </c>
      <c r="O6" s="202" t="s">
        <v>59</v>
      </c>
      <c r="P6" s="202" t="s">
        <v>60</v>
      </c>
      <c r="Q6" s="203"/>
      <c r="R6" s="202" t="s">
        <v>57</v>
      </c>
      <c r="S6" s="202" t="s">
        <v>64</v>
      </c>
      <c r="T6" s="202" t="s">
        <v>205</v>
      </c>
      <c r="U6" s="202" t="s">
        <v>66</v>
      </c>
      <c r="V6" s="202" t="s">
        <v>67</v>
      </c>
      <c r="W6" s="202" t="s">
        <v>68</v>
      </c>
    </row>
    <row r="7" spans="1:23" ht="21" customHeight="1">
      <c r="A7" s="188"/>
      <c r="B7" s="188"/>
      <c r="C7" s="188"/>
      <c r="D7" s="188"/>
      <c r="E7" s="188"/>
      <c r="F7" s="188"/>
      <c r="G7" s="188"/>
      <c r="H7" s="188"/>
      <c r="I7" s="188"/>
      <c r="J7" s="206" t="s">
        <v>57</v>
      </c>
      <c r="K7" s="165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</row>
    <row r="8" spans="1:23" ht="39.75" customHeight="1">
      <c r="A8" s="193"/>
      <c r="B8" s="170"/>
      <c r="C8" s="193"/>
      <c r="D8" s="193"/>
      <c r="E8" s="204"/>
      <c r="F8" s="204"/>
      <c r="G8" s="204"/>
      <c r="H8" s="204"/>
      <c r="I8" s="170"/>
      <c r="J8" s="56" t="s">
        <v>57</v>
      </c>
      <c r="K8" s="56" t="s">
        <v>262</v>
      </c>
      <c r="L8" s="204"/>
      <c r="M8" s="204"/>
      <c r="N8" s="204"/>
      <c r="O8" s="204"/>
      <c r="P8" s="204"/>
      <c r="Q8" s="204"/>
      <c r="R8" s="204"/>
      <c r="S8" s="204"/>
      <c r="T8" s="204"/>
      <c r="U8" s="170"/>
      <c r="V8" s="204"/>
      <c r="W8" s="204"/>
    </row>
    <row r="9" spans="1:23" ht="15" customHeight="1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51">
        <v>12</v>
      </c>
      <c r="M9" s="51">
        <v>13</v>
      </c>
      <c r="N9" s="51">
        <v>14</v>
      </c>
      <c r="O9" s="51">
        <v>15</v>
      </c>
      <c r="P9" s="51">
        <v>16</v>
      </c>
      <c r="Q9" s="51">
        <v>17</v>
      </c>
      <c r="R9" s="51">
        <v>18</v>
      </c>
      <c r="S9" s="51">
        <v>19</v>
      </c>
      <c r="T9" s="51">
        <v>20</v>
      </c>
      <c r="U9" s="57">
        <v>21</v>
      </c>
      <c r="V9" s="51">
        <v>22</v>
      </c>
      <c r="W9" s="57">
        <v>23</v>
      </c>
    </row>
    <row r="10" spans="1:23" ht="21.75" customHeight="1">
      <c r="A10" s="24" t="s">
        <v>263</v>
      </c>
      <c r="B10" s="24" t="s">
        <v>264</v>
      </c>
      <c r="C10" s="24" t="s">
        <v>265</v>
      </c>
      <c r="D10" s="24" t="s">
        <v>70</v>
      </c>
      <c r="E10" s="24" t="s">
        <v>103</v>
      </c>
      <c r="F10" s="24" t="s">
        <v>104</v>
      </c>
      <c r="G10" s="24" t="s">
        <v>266</v>
      </c>
      <c r="H10" s="24" t="s">
        <v>267</v>
      </c>
      <c r="I10" s="7">
        <v>1190000</v>
      </c>
      <c r="J10" s="7"/>
      <c r="K10" s="7"/>
      <c r="L10" s="7"/>
      <c r="M10" s="7"/>
      <c r="N10" s="7"/>
      <c r="O10" s="7"/>
      <c r="P10" s="7"/>
      <c r="Q10" s="7"/>
      <c r="R10" s="7">
        <v>1190000</v>
      </c>
      <c r="S10" s="7"/>
      <c r="T10" s="7"/>
      <c r="U10" s="7"/>
      <c r="V10" s="7"/>
      <c r="W10" s="7">
        <v>1190000</v>
      </c>
    </row>
    <row r="11" spans="1:23" ht="21.75" customHeight="1">
      <c r="A11" s="24" t="s">
        <v>268</v>
      </c>
      <c r="B11" s="24" t="s">
        <v>269</v>
      </c>
      <c r="C11" s="24" t="s">
        <v>270</v>
      </c>
      <c r="D11" s="24" t="s">
        <v>70</v>
      </c>
      <c r="E11" s="24" t="s">
        <v>135</v>
      </c>
      <c r="F11" s="24" t="s">
        <v>134</v>
      </c>
      <c r="G11" s="24" t="s">
        <v>271</v>
      </c>
      <c r="H11" s="24" t="s">
        <v>81</v>
      </c>
      <c r="I11" s="7">
        <v>2000</v>
      </c>
      <c r="J11" s="7"/>
      <c r="K11" s="7"/>
      <c r="L11" s="7"/>
      <c r="M11" s="7"/>
      <c r="N11" s="7"/>
      <c r="O11" s="7"/>
      <c r="P11" s="7"/>
      <c r="Q11" s="7"/>
      <c r="R11" s="7">
        <v>2000</v>
      </c>
      <c r="S11" s="7"/>
      <c r="T11" s="7"/>
      <c r="U11" s="7"/>
      <c r="V11" s="7"/>
      <c r="W11" s="7">
        <v>2000</v>
      </c>
    </row>
    <row r="12" spans="1:23" ht="18.75" customHeight="1">
      <c r="A12" s="198" t="s">
        <v>180</v>
      </c>
      <c r="B12" s="199"/>
      <c r="C12" s="199"/>
      <c r="D12" s="199"/>
      <c r="E12" s="199"/>
      <c r="F12" s="199"/>
      <c r="G12" s="199"/>
      <c r="H12" s="148"/>
      <c r="I12" s="7">
        <v>1192000</v>
      </c>
      <c r="J12" s="7"/>
      <c r="K12" s="7"/>
      <c r="L12" s="7"/>
      <c r="M12" s="7"/>
      <c r="N12" s="7"/>
      <c r="O12" s="7"/>
      <c r="P12" s="7"/>
      <c r="Q12" s="7"/>
      <c r="R12" s="7">
        <v>1192000</v>
      </c>
      <c r="S12" s="7"/>
      <c r="T12" s="7"/>
      <c r="U12" s="7"/>
      <c r="V12" s="7"/>
      <c r="W12" s="7">
        <v>1192000</v>
      </c>
    </row>
  </sheetData>
  <mergeCells count="28">
    <mergeCell ref="A12:H12"/>
    <mergeCell ref="U6:U8"/>
    <mergeCell ref="B5:B8"/>
    <mergeCell ref="J6:K7"/>
    <mergeCell ref="A3:W3"/>
    <mergeCell ref="F5:F8"/>
    <mergeCell ref="A5:A8"/>
    <mergeCell ref="C5:C8"/>
    <mergeCell ref="A4:H4"/>
    <mergeCell ref="D5:D8"/>
    <mergeCell ref="G5:G8"/>
    <mergeCell ref="H5:H8"/>
    <mergeCell ref="I5:I8"/>
    <mergeCell ref="L6:L8"/>
    <mergeCell ref="E5:E8"/>
    <mergeCell ref="M6:M8"/>
    <mergeCell ref="J5:M5"/>
    <mergeCell ref="N5:P5"/>
    <mergeCell ref="N6:N8"/>
    <mergeCell ref="O6:O8"/>
    <mergeCell ref="P6:P8"/>
    <mergeCell ref="Q5:Q8"/>
    <mergeCell ref="R5:W5"/>
    <mergeCell ref="R6:R8"/>
    <mergeCell ref="S6:S8"/>
    <mergeCell ref="T6:T8"/>
    <mergeCell ref="V6:V8"/>
    <mergeCell ref="W6:W8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19"/>
  <sheetViews>
    <sheetView showZeros="0" workbookViewId="0">
      <pane ySplit="1" topLeftCell="A11" activePane="bottomLeft" state="frozen"/>
      <selection pane="bottomLeft" activeCell="A13" sqref="A13:A19"/>
    </sheetView>
  </sheetViews>
  <sheetFormatPr defaultColWidth="9.109375" defaultRowHeight="12" customHeight="1"/>
  <cols>
    <col min="1" max="1" width="34.33203125" customWidth="1"/>
    <col min="2" max="2" width="29" customWidth="1"/>
    <col min="3" max="5" width="23.5546875" customWidth="1"/>
    <col min="6" max="6" width="11.33203125" customWidth="1"/>
    <col min="7" max="7" width="25.109375" customWidth="1"/>
    <col min="8" max="8" width="15.5546875" customWidth="1"/>
    <col min="9" max="9" width="13.44140625" customWidth="1"/>
    <col min="10" max="10" width="18.88671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44" t="s">
        <v>272</v>
      </c>
    </row>
    <row r="3" spans="1:10" ht="39.75" customHeight="1">
      <c r="A3" s="208" t="str">
        <f>"2025"&amp;"年部门项目支出绩效目标表"</f>
        <v>2025年部门项目支出绩效目标表</v>
      </c>
      <c r="B3" s="182"/>
      <c r="C3" s="182"/>
      <c r="D3" s="182"/>
      <c r="E3" s="182"/>
      <c r="F3" s="181"/>
      <c r="G3" s="182"/>
      <c r="H3" s="181"/>
      <c r="I3" s="181"/>
      <c r="J3" s="182"/>
    </row>
    <row r="4" spans="1:10" ht="17.25" customHeight="1">
      <c r="A4" s="183" t="str">
        <f>"单位名称："&amp;"云南省昆明市东川区第二中学"</f>
        <v>单位名称：云南省昆明市东川区第二中学</v>
      </c>
      <c r="B4" s="123"/>
      <c r="C4" s="123"/>
      <c r="D4" s="123"/>
      <c r="E4" s="123"/>
      <c r="F4" s="123"/>
      <c r="G4" s="123"/>
      <c r="H4" s="123"/>
    </row>
    <row r="5" spans="1:10" ht="44.25" customHeight="1">
      <c r="A5" s="56" t="s">
        <v>192</v>
      </c>
      <c r="B5" s="56" t="s">
        <v>273</v>
      </c>
      <c r="C5" s="56" t="s">
        <v>274</v>
      </c>
      <c r="D5" s="56" t="s">
        <v>275</v>
      </c>
      <c r="E5" s="56" t="s">
        <v>276</v>
      </c>
      <c r="F5" s="58" t="s">
        <v>277</v>
      </c>
      <c r="G5" s="56" t="s">
        <v>278</v>
      </c>
      <c r="H5" s="58" t="s">
        <v>279</v>
      </c>
      <c r="I5" s="58" t="s">
        <v>280</v>
      </c>
      <c r="J5" s="56" t="s">
        <v>281</v>
      </c>
    </row>
    <row r="6" spans="1:10" ht="18.75" customHeight="1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1">
        <v>6</v>
      </c>
      <c r="G6" s="59">
        <v>7</v>
      </c>
      <c r="H6" s="51">
        <v>8</v>
      </c>
      <c r="I6" s="51">
        <v>9</v>
      </c>
      <c r="J6" s="59">
        <v>10</v>
      </c>
    </row>
    <row r="7" spans="1:10" ht="42" customHeight="1">
      <c r="A7" s="25" t="s">
        <v>70</v>
      </c>
      <c r="B7" s="24"/>
      <c r="C7" s="24"/>
      <c r="D7" s="24"/>
      <c r="E7" s="60"/>
      <c r="F7" s="14"/>
      <c r="G7" s="60"/>
      <c r="H7" s="14"/>
      <c r="I7" s="14"/>
      <c r="J7" s="60"/>
    </row>
    <row r="8" spans="1:10" ht="42" customHeight="1">
      <c r="A8" s="209" t="s">
        <v>270</v>
      </c>
      <c r="B8" s="210" t="s">
        <v>437</v>
      </c>
      <c r="C8" s="16" t="s">
        <v>282</v>
      </c>
      <c r="D8" s="16" t="s">
        <v>283</v>
      </c>
      <c r="E8" s="25" t="s">
        <v>284</v>
      </c>
      <c r="F8" s="16" t="s">
        <v>285</v>
      </c>
      <c r="G8" s="25" t="s">
        <v>85</v>
      </c>
      <c r="H8" s="16" t="s">
        <v>286</v>
      </c>
      <c r="I8" s="16" t="s">
        <v>287</v>
      </c>
      <c r="J8" s="25" t="s">
        <v>288</v>
      </c>
    </row>
    <row r="9" spans="1:10" ht="42" customHeight="1">
      <c r="A9" s="209" t="s">
        <v>270</v>
      </c>
      <c r="B9" s="211" t="s">
        <v>270</v>
      </c>
      <c r="C9" s="16" t="s">
        <v>282</v>
      </c>
      <c r="D9" s="16" t="s">
        <v>289</v>
      </c>
      <c r="E9" s="25" t="s">
        <v>290</v>
      </c>
      <c r="F9" s="16" t="s">
        <v>285</v>
      </c>
      <c r="G9" s="25" t="s">
        <v>85</v>
      </c>
      <c r="H9" s="16" t="s">
        <v>286</v>
      </c>
      <c r="I9" s="16" t="s">
        <v>287</v>
      </c>
      <c r="J9" s="25" t="s">
        <v>291</v>
      </c>
    </row>
    <row r="10" spans="1:10" ht="42" customHeight="1">
      <c r="A10" s="209" t="s">
        <v>270</v>
      </c>
      <c r="B10" s="211" t="s">
        <v>270</v>
      </c>
      <c r="C10" s="16" t="s">
        <v>282</v>
      </c>
      <c r="D10" s="16" t="s">
        <v>292</v>
      </c>
      <c r="E10" s="25" t="s">
        <v>293</v>
      </c>
      <c r="F10" s="16" t="s">
        <v>285</v>
      </c>
      <c r="G10" s="25" t="s">
        <v>294</v>
      </c>
      <c r="H10" s="16" t="s">
        <v>295</v>
      </c>
      <c r="I10" s="16" t="s">
        <v>287</v>
      </c>
      <c r="J10" s="25" t="s">
        <v>296</v>
      </c>
    </row>
    <row r="11" spans="1:10" ht="42" customHeight="1">
      <c r="A11" s="209" t="s">
        <v>270</v>
      </c>
      <c r="B11" s="211" t="s">
        <v>270</v>
      </c>
      <c r="C11" s="16" t="s">
        <v>297</v>
      </c>
      <c r="D11" s="16" t="s">
        <v>298</v>
      </c>
      <c r="E11" s="25" t="s">
        <v>299</v>
      </c>
      <c r="F11" s="16" t="s">
        <v>285</v>
      </c>
      <c r="G11" s="25" t="s">
        <v>300</v>
      </c>
      <c r="H11" s="16" t="s">
        <v>301</v>
      </c>
      <c r="I11" s="16" t="s">
        <v>302</v>
      </c>
      <c r="J11" s="25" t="s">
        <v>299</v>
      </c>
    </row>
    <row r="12" spans="1:10" ht="42" customHeight="1">
      <c r="A12" s="209" t="s">
        <v>270</v>
      </c>
      <c r="B12" s="211" t="s">
        <v>270</v>
      </c>
      <c r="C12" s="16" t="s">
        <v>303</v>
      </c>
      <c r="D12" s="16" t="s">
        <v>304</v>
      </c>
      <c r="E12" s="25" t="s">
        <v>305</v>
      </c>
      <c r="F12" s="16" t="s">
        <v>306</v>
      </c>
      <c r="G12" s="25" t="s">
        <v>307</v>
      </c>
      <c r="H12" s="16" t="s">
        <v>295</v>
      </c>
      <c r="I12" s="16" t="s">
        <v>287</v>
      </c>
      <c r="J12" s="25" t="s">
        <v>305</v>
      </c>
    </row>
    <row r="13" spans="1:10" ht="42" customHeight="1">
      <c r="A13" s="212" t="s">
        <v>438</v>
      </c>
      <c r="B13" s="211" t="s">
        <v>308</v>
      </c>
      <c r="C13" s="16" t="s">
        <v>282</v>
      </c>
      <c r="D13" s="16" t="s">
        <v>283</v>
      </c>
      <c r="E13" s="25" t="s">
        <v>309</v>
      </c>
      <c r="F13" s="16" t="s">
        <v>285</v>
      </c>
      <c r="G13" s="25" t="s">
        <v>310</v>
      </c>
      <c r="H13" s="16" t="s">
        <v>311</v>
      </c>
      <c r="I13" s="16" t="s">
        <v>287</v>
      </c>
      <c r="J13" s="25" t="s">
        <v>312</v>
      </c>
    </row>
    <row r="14" spans="1:10" ht="42" customHeight="1">
      <c r="A14" s="209" t="s">
        <v>265</v>
      </c>
      <c r="B14" s="211" t="s">
        <v>308</v>
      </c>
      <c r="C14" s="16" t="s">
        <v>282</v>
      </c>
      <c r="D14" s="16" t="s">
        <v>289</v>
      </c>
      <c r="E14" s="25" t="s">
        <v>313</v>
      </c>
      <c r="F14" s="16" t="s">
        <v>285</v>
      </c>
      <c r="G14" s="25" t="s">
        <v>294</v>
      </c>
      <c r="H14" s="16" t="s">
        <v>295</v>
      </c>
      <c r="I14" s="16" t="s">
        <v>287</v>
      </c>
      <c r="J14" s="25" t="s">
        <v>314</v>
      </c>
    </row>
    <row r="15" spans="1:10" ht="42" customHeight="1">
      <c r="A15" s="209" t="s">
        <v>265</v>
      </c>
      <c r="B15" s="211" t="s">
        <v>308</v>
      </c>
      <c r="C15" s="16" t="s">
        <v>282</v>
      </c>
      <c r="D15" s="16" t="s">
        <v>289</v>
      </c>
      <c r="E15" s="25" t="s">
        <v>315</v>
      </c>
      <c r="F15" s="16" t="s">
        <v>285</v>
      </c>
      <c r="G15" s="25" t="s">
        <v>294</v>
      </c>
      <c r="H15" s="16" t="s">
        <v>295</v>
      </c>
      <c r="I15" s="16" t="s">
        <v>287</v>
      </c>
      <c r="J15" s="25" t="s">
        <v>316</v>
      </c>
    </row>
    <row r="16" spans="1:10" ht="42" customHeight="1">
      <c r="A16" s="209" t="s">
        <v>265</v>
      </c>
      <c r="B16" s="211" t="s">
        <v>308</v>
      </c>
      <c r="C16" s="16" t="s">
        <v>282</v>
      </c>
      <c r="D16" s="16" t="s">
        <v>292</v>
      </c>
      <c r="E16" s="25" t="s">
        <v>317</v>
      </c>
      <c r="F16" s="16" t="s">
        <v>285</v>
      </c>
      <c r="G16" s="25" t="s">
        <v>83</v>
      </c>
      <c r="H16" s="16" t="s">
        <v>318</v>
      </c>
      <c r="I16" s="16" t="s">
        <v>287</v>
      </c>
      <c r="J16" s="25" t="s">
        <v>319</v>
      </c>
    </row>
    <row r="17" spans="1:10" ht="42" customHeight="1">
      <c r="A17" s="209" t="s">
        <v>265</v>
      </c>
      <c r="B17" s="211" t="s">
        <v>308</v>
      </c>
      <c r="C17" s="16" t="s">
        <v>282</v>
      </c>
      <c r="D17" s="16" t="s">
        <v>320</v>
      </c>
      <c r="E17" s="25" t="s">
        <v>321</v>
      </c>
      <c r="F17" s="16" t="s">
        <v>285</v>
      </c>
      <c r="G17" s="25" t="s">
        <v>322</v>
      </c>
      <c r="H17" s="16" t="s">
        <v>323</v>
      </c>
      <c r="I17" s="16" t="s">
        <v>287</v>
      </c>
      <c r="J17" s="25" t="s">
        <v>324</v>
      </c>
    </row>
    <row r="18" spans="1:10" ht="42" customHeight="1">
      <c r="A18" s="209" t="s">
        <v>265</v>
      </c>
      <c r="B18" s="211" t="s">
        <v>308</v>
      </c>
      <c r="C18" s="16" t="s">
        <v>297</v>
      </c>
      <c r="D18" s="16" t="s">
        <v>298</v>
      </c>
      <c r="E18" s="25" t="s">
        <v>325</v>
      </c>
      <c r="F18" s="16" t="s">
        <v>285</v>
      </c>
      <c r="G18" s="25" t="s">
        <v>300</v>
      </c>
      <c r="H18" s="16" t="s">
        <v>301</v>
      </c>
      <c r="I18" s="16" t="s">
        <v>302</v>
      </c>
      <c r="J18" s="25" t="s">
        <v>326</v>
      </c>
    </row>
    <row r="19" spans="1:10" ht="42" customHeight="1">
      <c r="A19" s="209" t="s">
        <v>265</v>
      </c>
      <c r="B19" s="211" t="s">
        <v>308</v>
      </c>
      <c r="C19" s="16" t="s">
        <v>303</v>
      </c>
      <c r="D19" s="16" t="s">
        <v>304</v>
      </c>
      <c r="E19" s="25" t="s">
        <v>327</v>
      </c>
      <c r="F19" s="16" t="s">
        <v>285</v>
      </c>
      <c r="G19" s="25" t="s">
        <v>91</v>
      </c>
      <c r="H19" s="16" t="s">
        <v>328</v>
      </c>
      <c r="I19" s="16" t="s">
        <v>287</v>
      </c>
      <c r="J19" s="25" t="s">
        <v>327</v>
      </c>
    </row>
  </sheetData>
  <mergeCells count="6">
    <mergeCell ref="A3:J3"/>
    <mergeCell ref="A4:H4"/>
    <mergeCell ref="A8:A12"/>
    <mergeCell ref="B8:B12"/>
    <mergeCell ref="A13:A19"/>
    <mergeCell ref="B13:B19"/>
  </mergeCells>
  <phoneticPr fontId="17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17</vt:i4>
      </vt:variant>
    </vt:vector>
  </HeadingPairs>
  <TitlesOfParts>
    <vt:vector size="35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部门整体绩效目标13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2025-05-13T00:17:12Z</dcterms:modified>
</cp:coreProperties>
</file>