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360" windowHeight="17800"/>
  </bookViews>
  <sheets>
    <sheet name="部门财务收支预算总表01-1" sheetId="2" r:id="rId1"/>
    <sheet name="部门收入预算表01-2" sheetId="3" r:id="rId2"/>
    <sheet name="部门支出预算表01-3" sheetId="4" r:id="rId3"/>
    <sheet name="部门财政拨款收支预算总表02-1" sheetId="5" r:id="rId4"/>
    <sheet name="一般公共预算支出预算表02-2" sheetId="6" r:id="rId5"/>
    <sheet name="一般公共预算“三公”经费支出预算表03" sheetId="7" r:id="rId6"/>
    <sheet name="部门基本支出预算表04" sheetId="1"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 name="部门整体支出绩效目标表13" sheetId="18" r:id="rId18"/>
  </sheets>
  <definedNames>
    <definedName name="_xlnm.Print_Titles" localSheetId="6">部门基本支出预算表04!$A:$A,部门基本支出预算表04!$1:$1</definedName>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 name="_xlnm.Print_Titles" localSheetId="17">部门整体支出绩效目标表13!$A:$A,部门整体支出绩效目标表13!$1:$1</definedName>
    <definedName name="_xlnm._FilterDatabase" localSheetId="7" hidden="1">'部门项目支出预算表05-1'!$A$8:$W$31</definedName>
    <definedName name="_xlnm._FilterDatabase" localSheetId="6" hidden="1">部门基本支出预算表04!$A$8:$Y$168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<sst xmlns="http://schemas.openxmlformats.org/spreadsheetml/2006/main" count="3049" uniqueCount="686">
  <si>
    <t>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</si>
  <si>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</si>
  <si>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</si>
  <si>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</si>
  <si>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</si>
  <si>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</si>
  <si>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</si>
  <si>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</si>
  <si>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</si>
  <si>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</si>
  <si>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</si>
  <si>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</si>
  <si>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</si>
  <si>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</si>
  <si>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</si>
  <si>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</si>
  <si>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</si>
  <si>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</si>
  <si>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</si>
  <si>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</si>
  <si>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</si>
  <si>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</si>
  <si>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</si>
  <si>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</si>
  <si>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</si>
  <si>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</si>
  <si>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</si>
  <si>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</si>
  <si>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</si>
  <si>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</si>
  <si>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</si>
  <si>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</si>
  <si>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</si>
  <si>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</si>
  <si>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</si>
  <si>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</si>
  <si>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</si>
  <si>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</si>
  <si>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</si>
  <si>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</si>
  <si>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</si>
  <si>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</si>
  <si>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</si>
  <si>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</si>
  <si>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</si>
  <si>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</si>
  <si>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</si>
  <si>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</si>
  <si>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</si>
  <si>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</si>
  <si>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</si>
  <si>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</si>
  <si>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</si>
  <si>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</si>
  <si>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</si>
  <si>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</si>
  <si>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</si>
  <si>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</si>
  <si>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</si>
  <si>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</si>
  <si>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</si>
  <si>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</si>
  <si>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</si>
  <si>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</si>
  <si>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</si>
  <si>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</si>
  <si>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</si>
  <si>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</si>
  <si>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</si>
  <si>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571</t>
  </si>
  <si>
    <t>昆明市东川区拖布卡镇人民政府</t>
  </si>
  <si>
    <t>571001</t>
  </si>
  <si>
    <t>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</si>
  <si>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</si>
  <si>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</si>
  <si>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</si>
  <si>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</si>
  <si>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</si>
  <si>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</si>
  <si>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</si>
  <si>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</si>
  <si>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</si>
  <si>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</si>
  <si>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</si>
  <si>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</si>
  <si>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</si>
  <si>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</si>
  <si>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</si>
  <si>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</si>
  <si>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</si>
  <si>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</si>
  <si>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</si>
  <si>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</si>
  <si>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</si>
  <si>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</si>
  <si>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</si>
  <si>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</si>
  <si>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</si>
  <si>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</si>
  <si>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</si>
  <si>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20101</t>
  </si>
  <si>
    <t>人大事务</t>
  </si>
  <si>
    <t>2010101</t>
  </si>
  <si>
    <t>行政运行</t>
  </si>
  <si>
    <t>2010104</t>
  </si>
  <si>
    <t>人大会议</t>
  </si>
  <si>
    <t>2010108</t>
  </si>
  <si>
    <t>代表工作</t>
  </si>
  <si>
    <t>20103</t>
  </si>
  <si>
    <t>政府办公厅（室）及相关机构事务</t>
  </si>
  <si>
    <t>2010301</t>
  </si>
  <si>
    <t>2010350</t>
  </si>
  <si>
    <t>事业运行</t>
  </si>
  <si>
    <t>2010399</t>
  </si>
  <si>
    <t>其他政府办公厅（室）及相关机构事务支出</t>
  </si>
  <si>
    <t>20111</t>
  </si>
  <si>
    <t>纪检监察事务</t>
  </si>
  <si>
    <t>2011101</t>
  </si>
  <si>
    <t>20129</t>
  </si>
  <si>
    <t>群众团体事务</t>
  </si>
  <si>
    <t>2012901</t>
  </si>
  <si>
    <t>20131</t>
  </si>
  <si>
    <t>党委办公厅（室）及相关机构事务</t>
  </si>
  <si>
    <t>2013101</t>
  </si>
  <si>
    <t>2013199</t>
  </si>
  <si>
    <t>其他党委办公厅（室）及相关机构事务支出</t>
  </si>
  <si>
    <t>20139</t>
  </si>
  <si>
    <t>社会工作事务</t>
  </si>
  <si>
    <t>2013904</t>
  </si>
  <si>
    <t>专项业务</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</si>
  <si>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</si>
  <si>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</si>
  <si>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</si>
  <si>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</si>
  <si>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</si>
  <si>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</si>
  <si>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</si>
  <si>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</si>
  <si>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</si>
  <si>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</si>
  <si>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</si>
  <si>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</si>
  <si>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</si>
  <si>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</si>
  <si>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</si>
  <si>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</si>
  <si>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2080802</t>
  </si>
  <si>
    <t>伤残抚恤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</si>
  <si>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</si>
  <si>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</si>
  <si>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</si>
  <si>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</si>
  <si>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</si>
  <si>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</si>
  <si>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</si>
  <si>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</si>
  <si>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</si>
  <si>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</si>
  <si>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</si>
  <si>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</si>
  <si>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</si>
  <si>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</si>
  <si>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21101</t>
  </si>
  <si>
    <t>环境保护管理事务</t>
  </si>
  <si>
    <t>2110199</t>
  </si>
  <si>
    <t>其他环境保护管理事务支出</t>
  </si>
  <si>
    <t>212</t>
  </si>
  <si>
    <t>城乡社区支出</t>
  </si>
  <si>
    <t>21208</t>
  </si>
  <si>
    <t>国有土地使用权出让收入安排的支出</t>
  </si>
  <si>
    <t>2120807</t>
  </si>
  <si>
    <t>廉租住房支出</t>
  </si>
  <si>
    <t>2120811</t>
  </si>
  <si>
    <t>公共租赁住房支出</t>
  </si>
  <si>
    <t>213</t>
  </si>
  <si>
    <t>农林水支出</t>
  </si>
  <si>
    <t>21301</t>
  </si>
  <si>
    <t>农业农村</t>
  </si>
  <si>
    <t>2130110</t>
  </si>
  <si>
    <t>执法监管</t>
  </si>
  <si>
    <t>21305</t>
  </si>
  <si>
    <t>巩固脱贫攻坚成果衔接乡村振兴</t>
  </si>
  <si>
    <t>2130505</t>
  </si>
  <si>
    <t>生产发展</t>
  </si>
  <si>
    <t>21307</t>
  </si>
  <si>
    <t>农村综合改革</t>
  </si>
  <si>
    <t>2130705</t>
  </si>
  <si>
    <t>对村民委员会和村党支部的补助</t>
  </si>
  <si>
    <t>2130706</t>
  </si>
  <si>
    <t>对村集体经济组织的补助</t>
  </si>
  <si>
    <t>221</t>
  </si>
  <si>
    <t>住房保障支出</t>
  </si>
  <si>
    <t>22102</t>
  </si>
  <si>
    <t>住房改革支出</t>
  </si>
  <si>
    <t>2210201</t>
  </si>
  <si>
    <t>住房公积金</t>
  </si>
  <si>
    <t>224</t>
  </si>
  <si>
    <t>灾害防治及应急管理支出</t>
  </si>
  <si>
    <t>22401</t>
  </si>
  <si>
    <t>应急管理事务</t>
  </si>
  <si>
    <t>2240106</t>
  </si>
  <si>
    <t>安全监管</t>
  </si>
  <si>
    <t>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</si>
  <si>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</si>
  <si>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</si>
  <si>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</si>
  <si>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</si>
  <si>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</si>
  <si>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</si>
  <si>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</si>
  <si>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</si>
  <si>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</si>
  <si>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</si>
  <si>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</si>
  <si>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</si>
  <si>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</si>
  <si>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</si>
  <si>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</si>
  <si>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</si>
  <si>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</si>
  <si>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</si>
  <si>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</si>
  <si>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</si>
  <si>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</si>
  <si>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</si>
  <si>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</si>
  <si>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</si>
  <si>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</si>
  <si>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</si>
  <si>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</si>
  <si>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</si>
  <si>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</si>
  <si>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</si>
  <si>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</si>
  <si>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</si>
  <si>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</si>
  <si>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02-2表</t>
  </si>
  <si>
    <t>部门预算支出功能分类科目</t>
  </si>
  <si>
    <t>人员经费</t>
  </si>
  <si>
    <t>公用经费</t>
  </si>
  <si>
    <t>合  计</t>
  </si>
  <si>
    <t>03表</t>
  </si>
  <si>
    <t>“三公”经费合计</t>
  </si>
  <si>
    <t>因公出国（境）费</t>
  </si>
  <si>
    <t>公务用车购置及运行费</t>
  </si>
  <si>
    <t>公务接待费</t>
  </si>
  <si>
    <t>公务用车购置费</t>
  </si>
  <si>
    <t>公务用车运行费</t>
  </si>
  <si>
    <t>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</si>
  <si>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</si>
  <si>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</si>
  <si>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</si>
  <si>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</si>
  <si>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</si>
  <si>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</si>
  <si>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</si>
  <si>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</si>
  <si>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</si>
  <si>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</si>
  <si>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</si>
  <si>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</si>
  <si>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</si>
  <si>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</si>
  <si>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</si>
  <si>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</si>
  <si>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</si>
  <si>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其中：转隶人员公用经费</t>
  </si>
  <si>
    <t>已预拨</t>
  </si>
  <si>
    <t>530113210000000001274</t>
  </si>
  <si>
    <t>行政人员工资支出</t>
  </si>
  <si>
    <t>30101</t>
  </si>
  <si>
    <t>基本工资</t>
  </si>
  <si>
    <t>30102</t>
  </si>
  <si>
    <t>津贴补贴</t>
  </si>
  <si>
    <t>30103</t>
  </si>
  <si>
    <t>奖金</t>
  </si>
  <si>
    <t>530113210000000001275</t>
  </si>
  <si>
    <t>事业人员工资支出</t>
  </si>
  <si>
    <t>30107</t>
  </si>
  <si>
    <t>绩效工资</t>
  </si>
  <si>
    <t>530113210000000001277</t>
  </si>
  <si>
    <t>30113</t>
  </si>
  <si>
    <t>530113210000000001278</t>
  </si>
  <si>
    <t>村（社区）人员生活补助</t>
  </si>
  <si>
    <t>30305</t>
  </si>
  <si>
    <t>生活补助</t>
  </si>
  <si>
    <t>530113210000000001281</t>
  </si>
  <si>
    <t>遗属补助</t>
  </si>
  <si>
    <t>530113210000000001282</t>
  </si>
  <si>
    <t>公车购置及运维费</t>
  </si>
  <si>
    <t>30231</t>
  </si>
  <si>
    <t>公务用车运行维护费</t>
  </si>
  <si>
    <t>530113210000000001283</t>
  </si>
  <si>
    <t>30217</t>
  </si>
  <si>
    <t>530113210000000001284</t>
  </si>
  <si>
    <t>公务交通补贴</t>
  </si>
  <si>
    <t>30239</t>
  </si>
  <si>
    <t>其他交通费用</t>
  </si>
  <si>
    <t>530113210000000001285</t>
  </si>
  <si>
    <t>工会经费</t>
  </si>
  <si>
    <t>30228</t>
  </si>
  <si>
    <t>530113210000000001286</t>
  </si>
  <si>
    <t>村（社区）公用经费</t>
  </si>
  <si>
    <t>30299</t>
  </si>
  <si>
    <t>其他商品和服务支出</t>
  </si>
  <si>
    <t>530113210000000001288</t>
  </si>
  <si>
    <t>离退休公用经费</t>
  </si>
  <si>
    <t>530113210000000001290</t>
  </si>
  <si>
    <t>乡镇人大活动经费</t>
  </si>
  <si>
    <t>30201</t>
  </si>
  <si>
    <t>办公费</t>
  </si>
  <si>
    <t>530113210000000001291</t>
  </si>
  <si>
    <t>一般公用支出</t>
  </si>
  <si>
    <t>30205</t>
  </si>
  <si>
    <t>水费</t>
  </si>
  <si>
    <t>30206</t>
  </si>
  <si>
    <t>电费</t>
  </si>
  <si>
    <t>30207</t>
  </si>
  <si>
    <t>邮电费</t>
  </si>
  <si>
    <t>30211</t>
  </si>
  <si>
    <t>差旅费</t>
  </si>
  <si>
    <t>30213</t>
  </si>
  <si>
    <t>维修（护）费</t>
  </si>
  <si>
    <t>30215</t>
  </si>
  <si>
    <t>会议费</t>
  </si>
  <si>
    <t>30216</t>
  </si>
  <si>
    <t>培训费</t>
  </si>
  <si>
    <t>30229</t>
  </si>
  <si>
    <t>福利费</t>
  </si>
  <si>
    <t>530113210000000001292</t>
  </si>
  <si>
    <t>租车经费</t>
  </si>
  <si>
    <t>530113210000000001984</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</si>
  <si>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</si>
  <si>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</si>
  <si>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</si>
  <si>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</si>
  <si>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</si>
  <si>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</si>
  <si>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</si>
  <si>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</si>
  <si>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</si>
  <si>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</si>
  <si>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</si>
  <si>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530113221100000296298</t>
  </si>
  <si>
    <t>离退休生活补助</t>
  </si>
  <si>
    <t>530113231100001215293</t>
  </si>
  <si>
    <t>抚恤金</t>
  </si>
  <si>
    <t>30304</t>
  </si>
  <si>
    <t>530113231100001501579</t>
  </si>
  <si>
    <t>事业人员绩效奖励</t>
  </si>
  <si>
    <t>530113231100001501613</t>
  </si>
  <si>
    <t>行政人员绩效奖励</t>
  </si>
  <si>
    <t>530113231100001501614</t>
  </si>
  <si>
    <t>应急民兵补助</t>
  </si>
  <si>
    <t>05-1表</t>
  </si>
  <si>
    <t>项目分类</t>
  </si>
  <si>
    <t>项目单位</t>
  </si>
  <si>
    <t>经济科目编码</t>
  </si>
  <si>
    <t>经济科目名称</t>
  </si>
  <si>
    <t>本年拨款</t>
  </si>
  <si>
    <t>其中：本次下达</t>
  </si>
  <si>
    <t>专项业务类</t>
  </si>
  <si>
    <t>530113210000000001411</t>
  </si>
  <si>
    <t>基层安全生产专项经费</t>
  </si>
  <si>
    <t>31003</t>
  </si>
  <si>
    <t>专用设备购置</t>
  </si>
  <si>
    <t>530113210000000001413</t>
  </si>
  <si>
    <t>基层环境保护专项经费</t>
  </si>
  <si>
    <t>530113231100001172522</t>
  </si>
  <si>
    <t>乡镇机动专项资金</t>
  </si>
  <si>
    <t>530113231100001172555</t>
  </si>
  <si>
    <t>会议费专项资金</t>
  </si>
  <si>
    <t>530113231100001500835</t>
  </si>
  <si>
    <t>乡镇党建及共青团专项资金</t>
  </si>
  <si>
    <t>民生类</t>
  </si>
  <si>
    <t>530113221100000323546</t>
  </si>
  <si>
    <t>廉租房保障性专项资金</t>
  </si>
  <si>
    <t>30226</t>
  </si>
  <si>
    <t>劳务费</t>
  </si>
  <si>
    <t>事业发展类</t>
  </si>
  <si>
    <t>530113251100003983298</t>
  </si>
  <si>
    <t>拖布卡镇项目建设经费</t>
  </si>
  <si>
    <t>31099</t>
  </si>
  <si>
    <t>其他资本性支出</t>
  </si>
  <si>
    <t>05-2表</t>
  </si>
  <si>
    <t>项目年度绩效目标</t>
  </si>
  <si>
    <t>一级指标</t>
  </si>
  <si>
    <t>二级指标</t>
  </si>
  <si>
    <t>三级指标</t>
  </si>
  <si>
    <t>指标性质</t>
  </si>
  <si>
    <t>指标值</t>
  </si>
  <si>
    <t>度量单位</t>
  </si>
  <si>
    <t>指标属性</t>
  </si>
  <si>
    <t>指标内容</t>
  </si>
  <si>
    <t>加强基层安全环保监管队伍建设，推进安全环保监管“关口前移，重心下移”，是落实党委、政府履行监管责任的重要措施。发挥镇安全生产和环境保护监管中心的综合监管职能，强化对生产安全、交通安全、消防安全、食品卫生安全、校园安全及全民安全教育、社会稳定、防灾减灾等各项工作的统筹协调和督促指导，形成上下联动、齐抓共管的安全监管工作格局。根据《印发&lt;关于进一步加强基层安全生产和环境保护监督管理队伍建设的实施意见&gt;的通知》（东办发〔2015〕3号）文件精神，区财政对每年分别安排10万元的安全生产专项资金列入当年财政预算，主要用于应急救援体系建设、推动企业安全生产及、及宣传教育培训，聘请专家或中介参与检查，聘请兼职安全环保管理人员工资等。</t>
  </si>
  <si>
    <t>产出指标</t>
  </si>
  <si>
    <t>数量指标</t>
  </si>
  <si>
    <t>购买应急救援队伍装备</t>
  </si>
  <si>
    <t>=</t>
  </si>
  <si>
    <t>套</t>
  </si>
  <si>
    <t>定量指标</t>
  </si>
  <si>
    <t>监管矿山企业数</t>
  </si>
  <si>
    <t>个</t>
  </si>
  <si>
    <t>监管尾矿库数</t>
  </si>
  <si>
    <t>　 矿山企业、尾矿库安全隐患治理次数</t>
  </si>
  <si>
    <t>&gt;=</t>
  </si>
  <si>
    <t>次</t>
  </si>
  <si>
    <t>安全生产培训人次</t>
  </si>
  <si>
    <t>200</t>
  </si>
  <si>
    <t>人次</t>
  </si>
  <si>
    <t>　 安全生产宣传、培训次数</t>
  </si>
  <si>
    <t>质量指标</t>
  </si>
  <si>
    <t>安全生产执法检查率</t>
  </si>
  <si>
    <t>100</t>
  </si>
  <si>
    <t>%</t>
  </si>
  <si>
    <t>安全生产宣传覆盖率</t>
  </si>
  <si>
    <t>90</t>
  </si>
  <si>
    <t>定性指标</t>
  </si>
  <si>
    <t>时效指标</t>
  </si>
  <si>
    <t>项目执行时间</t>
  </si>
  <si>
    <t>2025</t>
  </si>
  <si>
    <t>年</t>
  </si>
  <si>
    <t>成本指标</t>
  </si>
  <si>
    <t>经济成本指标</t>
  </si>
  <si>
    <t>100000</t>
  </si>
  <si>
    <t>元</t>
  </si>
  <si>
    <t>东财预【2024】8号</t>
  </si>
  <si>
    <t>效益指标</t>
  </si>
  <si>
    <t>经济效益</t>
  </si>
  <si>
    <t>企业在安全生产环境下产生的经济效益</t>
  </si>
  <si>
    <t>不断提高</t>
  </si>
  <si>
    <t>万元</t>
  </si>
  <si>
    <t>社会效益</t>
  </si>
  <si>
    <t>企业安全生产意识提升</t>
  </si>
  <si>
    <t>企业安全生产意识</t>
  </si>
  <si>
    <t>生态效益</t>
  </si>
  <si>
    <t>尾矿库治理效果</t>
  </si>
  <si>
    <t>95</t>
  </si>
  <si>
    <t>可持续影响</t>
  </si>
  <si>
    <t>企业生态发展</t>
  </si>
  <si>
    <t>满意度指标</t>
  </si>
  <si>
    <t>服务对象满意度</t>
  </si>
  <si>
    <t>监管企业满意度</t>
  </si>
  <si>
    <t>拖布卡镇2024年项目建设经费，包括镇为民服务中心综合楼项目工程款1,150,000.00元，解决学校基础设施建设缺口资金2,437,023.00元，树桔活动场地附属工程款600,000.00元，库底情况费（东川港及新增影响区库底清理项目）572,125.20元，白鹤滩水电站建房委员会务工补贴253,799.00元。</t>
  </si>
  <si>
    <t>项目竣工验收合格率</t>
  </si>
  <si>
    <t>东财预【2024】1号</t>
  </si>
  <si>
    <t>项目完工时间</t>
  </si>
  <si>
    <t>&lt;=</t>
  </si>
  <si>
    <t>2024</t>
  </si>
  <si>
    <t>受益人群覆盖率</t>
  </si>
  <si>
    <t>98</t>
  </si>
  <si>
    <t>镇党建及共青团专项资金，用于党建和共青团工作支出。</t>
  </si>
  <si>
    <t>党建活动参与率</t>
  </si>
  <si>
    <t>党员积极性提升</t>
  </si>
  <si>
    <t>执行年度</t>
  </si>
  <si>
    <t>85000</t>
  </si>
  <si>
    <t>乡镇党建及共青团工作完成率</t>
  </si>
  <si>
    <t>加强基层安全环保监管队伍建设，推进安全环保监管“关口前移，重心下移”，是落实党委、政府履行监管责任的重要措施。发挥镇安全生产和环境保护监管中心的综合监管职能，宣传贯彻国家环境保护法律、法规、规章、国家标准、行业标准及环境保护方针政策，负责承办镇（街道）环境保护工作日常事务;了解、掌握辖区内企业的环保设施配套及生产经营单位的环保设施达标、环保管理机构、人员配置和管理状况;组织开展辖区内企业环保监督检查，协助区环保局依法履行环境保护监督管理；监督检查辖区内企业执行国家环境保护法律、法规、规章、国家标准、行业标准的情况;在环境保护监督检查中，发现环境违法行为或事故隐患，应当予以纠正或者责令限期整改;报告、统计辖区内环境污染事故的情况，配合调查处理环境污染事故;依法组织实施上级有关部门委托的环境保护行政处罚权。根据《印发&lt;关于进一步加强基层安全生产和环境保护监督管理队伍建设的实施意见&gt;的通知》（东办发〔2015〕3号）文件精神，区财政对每年分别安排5万元的环境保护专项资金列入当年财政预算，主要用于主要用于安全环保装备保障、重大安全（环境）隐患治理、推动企业环保标准化、安全环保先进技术推广应用及环境保护宣传教育培训，聘请专家或中介参与检查，聘请兼职安全环保管理人员工资等。</t>
  </si>
  <si>
    <t>环保宣传覆盖面</t>
  </si>
  <si>
    <t>18</t>
  </si>
  <si>
    <t>企业环保治理</t>
  </si>
  <si>
    <t>辖区企业环保治理</t>
  </si>
  <si>
    <t>环保知识宣传、培训</t>
  </si>
  <si>
    <t>培训人员参训率</t>
  </si>
  <si>
    <t>群众环保意识</t>
  </si>
  <si>
    <t>生态破坏行为</t>
  </si>
  <si>
    <t>有所下降</t>
  </si>
  <si>
    <t>起</t>
  </si>
  <si>
    <t>群众对环境保护工作的认可度</t>
  </si>
  <si>
    <t>92</t>
  </si>
  <si>
    <t>根据《昆明市东川区人民政府关于印发东川区乡（镇）财政管理体制方案（试行）等九个文件的通知》（东政发〔2009〕309号）和《昆明市东川区财政局关于编制东川区2022-2024年部门中期财政规划和2022年部门预算的通知》（东财预〔2019〕15号）文件精神，为提高理财的民主化、规范化，区级财政每年安排拖布卡镇1100000元的机动财力，用于维护乡镇生产生活秩序及乡镇建设。用于维护乡镇生产生活秩序及乡镇建设。2021年是拖布卡镇开展乡村振兴推进的第一年。拖布卡镇党委、政府在2021年将更加紧密地团结在以习近平同志为核心的党中央周围，在区委、区政府和镇党委的坚强领导下，紧紧依靠和团结全镇人民开展防汛抗旱支出62900元、爱国卫生知识培训支出54000元、文物看护支出11040元、农产品质量安全监管支出45000元、社会保障支出5400元、民政档案规范化管理支出22000元、国防建设支出11500元、基层群众自治支出166550元、强化政府服务职能支出721610元，推动全镇经济社会发展取得新进展，为谱写拖布卡新篇章而努力奋斗。</t>
  </si>
  <si>
    <t>拖布卡镇职责机构编制数</t>
  </si>
  <si>
    <t>工作完成率</t>
  </si>
  <si>
    <t>96</t>
  </si>
  <si>
    <t>各部门工作完成情况</t>
  </si>
  <si>
    <t>镇域范围基础设施建设情况</t>
  </si>
  <si>
    <t>各项工作任务完成情况</t>
  </si>
  <si>
    <t>93</t>
  </si>
  <si>
    <t>资源使用情况</t>
  </si>
  <si>
    <t>资源使用效率</t>
  </si>
  <si>
    <t>批次</t>
  </si>
  <si>
    <t>生态环境质量</t>
  </si>
  <si>
    <t>经济发展水平</t>
  </si>
  <si>
    <t>群众对政府执政能力和服务态度的认可度</t>
  </si>
  <si>
    <t>根据《东川区（乡镇）财政管理体制方案（试行）等九个文件的通知》（东政发〔2009〕309号）文件精神，每年由区级财政安排10万元会议费用于乡镇人大召开人代会，以保障人民代表大会制度的实施，贯彻好镇党委、政府的决策。根据《云南省乡镇人民代表大会主席团工作条例》第二条、第六条、第七条规定，主席团对本级人民代表大会负责并报告工作。在本级人民代表大会会议期间主持会议。听取和审议本级人民政府的经济、教育、科学、文化、卫生、民政、民族、社会治安等工作情况的报告，监督本级人民政府的工作。检查、督促本级人民政府及有关单位办理本级人民代表大会提出的建议、批评、意见。组织本级人民代表大会代表对本级国家机关和有关单位的工作进行评议和视察。联系本级人民代表大会代表和接受上一级人民代表大会常务委员会的委托，联系本行政区域内的上级人民代表大会代表，组织代表小组开展活动。</t>
  </si>
  <si>
    <t>人大代表数</t>
  </si>
  <si>
    <t>68</t>
  </si>
  <si>
    <t>人</t>
  </si>
  <si>
    <t>会议指南印制份数</t>
  </si>
  <si>
    <t>150</t>
  </si>
  <si>
    <t>份</t>
  </si>
  <si>
    <t>会议指南印制分数</t>
  </si>
  <si>
    <t>报告汇编印制份数</t>
  </si>
  <si>
    <t>报告汇编印制分数</t>
  </si>
  <si>
    <t>会期天数</t>
  </si>
  <si>
    <t>天</t>
  </si>
  <si>
    <t>会议如期举行概率</t>
  </si>
  <si>
    <t>人员参会率</t>
  </si>
  <si>
    <t>会议召开时间</t>
  </si>
  <si>
    <t>保证人民当家作主，动员全镇辐射至全区人民积极参加社会主义建设，努力构建社会主义和谐社会</t>
  </si>
  <si>
    <t>有所提高</t>
  </si>
  <si>
    <t>人民参政议政水平</t>
  </si>
  <si>
    <t>明显提升</t>
  </si>
  <si>
    <t>人民当家作主能力</t>
  </si>
  <si>
    <t>明显提高</t>
  </si>
  <si>
    <t>代表满意度指标</t>
  </si>
  <si>
    <t>群众满意度</t>
  </si>
  <si>
    <t>解决拖布卡镇每年对廉租房（含公租房）的维修、维护、管理等问题，保持廉租房（含公租房）正常运转</t>
  </si>
  <si>
    <t>保障性住房</t>
  </si>
  <si>
    <t>512</t>
  </si>
  <si>
    <t>反映保障性住房数量</t>
  </si>
  <si>
    <t>物业管理社区</t>
  </si>
  <si>
    <t>反映物业管理社区数量</t>
  </si>
  <si>
    <t>维修更换房门</t>
  </si>
  <si>
    <t>800</t>
  </si>
  <si>
    <t>反映保障性住房维修更换房门数量</t>
  </si>
  <si>
    <t>维修更换窗户</t>
  </si>
  <si>
    <t>反映保障性住房维修更换窗户数量</t>
  </si>
  <si>
    <t>维修更换6分镀锌钢管</t>
  </si>
  <si>
    <t>条</t>
  </si>
  <si>
    <t>反映保障性住维修更换6分镀锌钢管数量</t>
  </si>
  <si>
    <t>维修更换6分PEC管</t>
  </si>
  <si>
    <t>750</t>
  </si>
  <si>
    <t>反映保障性住维修更换6分PEC管数量</t>
  </si>
  <si>
    <t>楼顶做防水</t>
  </si>
  <si>
    <t>2000</t>
  </si>
  <si>
    <t>平方米</t>
  </si>
  <si>
    <t>反映保障性住房楼顶做防水面积</t>
  </si>
  <si>
    <t>安装路灯</t>
  </si>
  <si>
    <t>30</t>
  </si>
  <si>
    <t>反映保障性住房安装路灯数量</t>
  </si>
  <si>
    <t>物业聘用人员</t>
  </si>
  <si>
    <t>反映保障性住房物业聘用人员数</t>
  </si>
  <si>
    <t>廉租房小区环境完善率</t>
  </si>
  <si>
    <t>156000</t>
  </si>
  <si>
    <t>改善低收入群众居住条件</t>
  </si>
  <si>
    <t>反映项目完成后能达到的社会效益</t>
  </si>
  <si>
    <t>缓解住房紧张问题</t>
  </si>
  <si>
    <t>反映项目完成后服务对象满意度</t>
  </si>
  <si>
    <t>06表</t>
  </si>
  <si>
    <t>政府性基金预算支出预算表</t>
  </si>
  <si>
    <t>单位名称：昆明市发展和改革委员会</t>
  </si>
  <si>
    <t>政府性基金预算支出</t>
  </si>
  <si>
    <t>07表</t>
  </si>
  <si>
    <t>预算项目</t>
  </si>
  <si>
    <t>采购项目</t>
  </si>
  <si>
    <t>采购品目</t>
  </si>
  <si>
    <t>计量
单位</t>
  </si>
  <si>
    <t>数量</t>
  </si>
  <si>
    <t>面向中小企业预留资金</t>
  </si>
  <si>
    <t>政府性基金</t>
  </si>
  <si>
    <t>国有资本经营收益</t>
  </si>
  <si>
    <t>财政专户管理的收入</t>
  </si>
  <si>
    <t>单位自筹</t>
  </si>
  <si>
    <t>公务用车维修</t>
  </si>
  <si>
    <t>车辆维修和保养服务</t>
  </si>
  <si>
    <t>公务用车保险</t>
  </si>
  <si>
    <t>机动车保险服务</t>
  </si>
  <si>
    <t>办公椅</t>
  </si>
  <si>
    <t xml:space="preserve">华硕/ASUS PRO 商用笔记本电脑P2451FB10210K8DF2（I5-10210U 8G 256GSSD+1T 2G独显 14'屏FHD DOS） </t>
  </si>
  <si>
    <t>便携式计算机</t>
  </si>
  <si>
    <t>联想/lenovo 昭阳K4e-IAP002 笔记本电脑</t>
  </si>
  <si>
    <t>公务用车油卡</t>
  </si>
  <si>
    <t>车辆加油、添加燃料服务</t>
  </si>
  <si>
    <t>A3、A4打印纸</t>
  </si>
  <si>
    <t>复印纸</t>
  </si>
  <si>
    <t xml:space="preserve">联想/lenovo 开天M630Z 信创国产化台式电脑 台式机主机 兆芯KX-U6780A 主机+显示器 </t>
  </si>
  <si>
    <t>台式计算机</t>
  </si>
  <si>
    <t>联想启天M415</t>
  </si>
  <si>
    <t>备注：当面向中小企业预留资金大于合计时，面向中小企业预留资金为三年预计数。</t>
  </si>
  <si>
    <t>08表</t>
  </si>
  <si>
    <t>政府购买服务项目</t>
  </si>
  <si>
    <t>政府购买服务指导性目录代码</t>
  </si>
  <si>
    <t>基本支出/项目支出</t>
  </si>
  <si>
    <t>所属服务类别</t>
  </si>
  <si>
    <t>所属服务领域</t>
  </si>
  <si>
    <t>购买内容简述</t>
  </si>
  <si>
    <t>备注：昆明市东川区拖布卡镇人民政府2025年度无部门政府购买服务预算支出情况，此表无数据。</t>
  </si>
  <si>
    <t>09-1表</t>
  </si>
  <si>
    <t>单位名称（项目）</t>
  </si>
  <si>
    <t>地区</t>
  </si>
  <si>
    <t>备注：昆明市东川区拖布卡镇人民政府2025年度无2025年对下转移支付预算支出情况，此表无数据。</t>
  </si>
  <si>
    <t>09-2表</t>
  </si>
  <si>
    <t>备注：昆明市东川区拖布卡镇人民政府2025年度无2025年对下转移支付绩效目标表支出情况，此表无数据。</t>
  </si>
  <si>
    <t xml:space="preserve">10表
</t>
  </si>
  <si>
    <t>资产类别</t>
  </si>
  <si>
    <t>资产分类代码.名称</t>
  </si>
  <si>
    <t>资产名称</t>
  </si>
  <si>
    <t>计量单位</t>
  </si>
  <si>
    <t>财政部门批复数（元）</t>
  </si>
  <si>
    <t>单价</t>
  </si>
  <si>
    <t>金额</t>
  </si>
  <si>
    <t>备注：昆明市东川区拖布卡镇人民政府2025年度无2025年新增资产配置预算支出情况，此表无数据。</t>
  </si>
  <si>
    <t>11表</t>
  </si>
  <si>
    <t>上级补助</t>
  </si>
  <si>
    <t>备注：昆明市东川区拖布卡镇人民政府2025年度无2025上级转移支付补助项目支出预算支出情况，此表无数据。</t>
  </si>
  <si>
    <t>12表</t>
  </si>
  <si>
    <t xml:space="preserve"> </t>
  </si>
  <si>
    <t>项目级次</t>
  </si>
  <si>
    <t>311 专项业务类</t>
  </si>
  <si>
    <t>本级</t>
  </si>
  <si>
    <t>313 事业发展类</t>
  </si>
  <si>
    <t/>
  </si>
  <si>
    <t>13表</t>
  </si>
  <si>
    <t>部门编码</t>
  </si>
  <si>
    <t>部门名称</t>
  </si>
  <si>
    <t>内容</t>
  </si>
  <si>
    <t>说明</t>
  </si>
  <si>
    <t>部门总体目标</t>
  </si>
  <si>
    <t>部门职责</t>
  </si>
  <si>
    <t>1.宣传、贯彻落实党的路线、方针和政策和执行上级党委、政府的指示、决议、决定。
2.讨论决定本镇经济建设和社会发展中的重大问题，并抓好决策的贯彻实施。
3.编制和执行本镇国民经济和社会发展计划，编制并执行财政预算。
4.建立健全农村市场经济体系。
5.鼓励兴办各类协会和中介组织，提高农民的自我组织、自我管理能力。
6.引导农民进行科学化、现代化的农业生产，增加农民收入，发展农村经济。
7.组织引导农村劳动力培训、转移和就业。
8.负责为农村、农业、农民服务的公共服务和社会化服务体系建设，发展农村社会公共事业和集体公益事业。
9.推进"服务政府"，拓宽服务渠道、改进服务方式、提升公共服务水平，坚持"以人为本、民生为先、富民为根、和谐为要"的方针，更加注重管理服务，方便群众办事。
10. 领导本镇的社会主义民主法制建设和精神文明建设，积极发展各项社会事业，加强社会治安综合治理和维护稳定工作，做好社会治安综合治理及人口和计划生育工作，发挥人民调解、行政调解和司法调解的作用，认真做好农村扶贫和社会救助工作，积极预防和化解社会矛盾，维护社会稳定。
11.负责上级人民政府交办的其他事项。</t>
  </si>
  <si>
    <t>根据三定方案归纳</t>
  </si>
  <si>
    <t>（一）经济发展目标：完成区政府下达的经济指标、项目建设和招商引资任务。
（二）巩固脱贫成果，实现稳定持续脱贫；统筹谋划布局，有效实施乡村振兴；
（三）加快产业转型，不断提升综合竞争力；筑牢基础管理，构建绿色生态家园；
（四）发展社会事业，着力增进群众福祉；牢固宗旨意识，强化政府服务职能。</t>
  </si>
  <si>
    <t>根据部门职责，中长期规划，各级党委，各级政府要求归纳</t>
  </si>
  <si>
    <t>部门年度目标</t>
  </si>
  <si>
    <t>统筹城乡发展空间，立体化布局乡村发展。
全力以赴促进农村经济多元发展，强化农业化产业化招商。
全面发展绿色农业，推进科技农业，打造乡村环境新面貌。
着力推进特色产业布局，构建现代农业科技创新体系，推进一二三产业深度融合。
加强乡村生态系统建设与保护，持续改善农村人居环境，建设“产业生态化、居住城镇化、风貌特色化、特征民族化、环境卫生化”的美丽宜居村庄。
组织实施精神文明“七进农村”工程，加强农村思想道德建设；着力弘扬“感恩、诚信、法治、发展、和谐”的新民风建设；弘扬乡村优秀传统文化，增强农村文化的吸引力和凝聚力。
推动农村基层党组织核心体系建设，创新基层管理体制机制，夯实基层政权。
加强农村基层设施建设，提升农村劳动力就业质量，增强农村公共服务供给。
加强乡村振兴建设，稳步推进新型城镇化建设。</t>
  </si>
  <si>
    <t>部门年度重点工作任务对应的目标或措施预计的产出和效果，每项工作任务都有明确的一项或几项目标。</t>
  </si>
  <si>
    <t>二、部门年度重点工作任务</t>
  </si>
  <si>
    <t>一级项目管理</t>
  </si>
  <si>
    <t>主要内容</t>
  </si>
  <si>
    <t>对应项目</t>
  </si>
  <si>
    <t>预算申报金额（元）</t>
  </si>
  <si>
    <t>总额</t>
  </si>
  <si>
    <t>财政拨款</t>
  </si>
  <si>
    <t>其他资金</t>
  </si>
  <si>
    <t>做好本部门人员、公用经费保障，按照规定落实干部职工各项待遇，支持部门正常履职。</t>
  </si>
  <si>
    <t>单击查看预算项目（20）</t>
  </si>
  <si>
    <t>严格落实安全生产责任制，持续巩固脱贫成果，在巩固提升上再发力，实现乡村振兴新成效。</t>
  </si>
  <si>
    <t>单击查看预算项目（7）</t>
  </si>
  <si>
    <t>三、部门整体支出绩效指标</t>
  </si>
  <si>
    <t>绩效指标</t>
  </si>
  <si>
    <t>评（扣）分标准</t>
  </si>
  <si>
    <t>绩效指标设定依据及指标值数据来源</t>
  </si>
  <si>
    <t xml:space="preserve">二级指标 </t>
  </si>
  <si>
    <t>乡镇半供养人员</t>
  </si>
  <si>
    <t>316</t>
  </si>
  <si>
    <t>该指标权重5分，按照实际完成值/指标值×指标分值，进行打分，最高不得超过指标分值</t>
  </si>
  <si>
    <t>包括村书记主任“一肩挑18人，村委副职54人（含青年人才18人），村监委会主任18人，村监委委员36人，村民小组长148人“。社区”一肩挑1人，村书记1人，村主任1人，社区副职7人，社区专职工作人员10人，监委主任2人，监委委员4人，小组长16人“村民兵连长20人</t>
  </si>
  <si>
    <t>机关事业单位退休人员</t>
  </si>
  <si>
    <t>22</t>
  </si>
  <si>
    <t>养老金领取人数</t>
  </si>
  <si>
    <t>应急车辆数</t>
  </si>
  <si>
    <t>辆</t>
  </si>
  <si>
    <t>应急车辆数量</t>
  </si>
  <si>
    <t>解决民意纠纷事件或其他危害社会稳定的事件数</t>
  </si>
  <si>
    <t>80</t>
  </si>
  <si>
    <t>上年度解决民意纠纷事件或其他危害社会稳定的事件数</t>
  </si>
  <si>
    <t>职工应付职工薪酬发放完成率</t>
  </si>
  <si>
    <t>该指标权重10分，按照实际完成值/指标值×指标分值，进行打分，最高不得超过指标分值</t>
  </si>
  <si>
    <t>职工应付职工薪酬发放完成率=100%</t>
  </si>
  <si>
    <t>工资发放记录</t>
  </si>
  <si>
    <t>民意矛盾纠纷处理效率</t>
  </si>
  <si>
    <t>民意矛盾纠纷处理效率=100%</t>
  </si>
  <si>
    <t>上年度民意矛盾纠纷处理效率</t>
  </si>
  <si>
    <t>车辆安全出勤率</t>
  </si>
  <si>
    <t>车辆安全出勤率=100%</t>
  </si>
  <si>
    <t>车辆安全出出勤情况</t>
  </si>
  <si>
    <t>完成年度</t>
  </si>
  <si>
    <t>该指标权重10分，在2025年完成相关工作任务德麻烦，否则不得分</t>
  </si>
  <si>
    <t>预算支出完成年度</t>
  </si>
  <si>
    <t>25,037,366.52</t>
  </si>
  <si>
    <t>该指标权重10分，预算内使用资金的满分，否则不得分</t>
  </si>
  <si>
    <t>预算内使用资金</t>
  </si>
  <si>
    <t>预算批复</t>
  </si>
  <si>
    <t>统筹谋划布局，全面推进乡村振兴</t>
  </si>
  <si>
    <t>有效推进</t>
  </si>
  <si>
    <t>是/否</t>
  </si>
  <si>
    <t>该指标权重5分，统筹谋划布局，全面推进乡村振兴得满分，否则不得分</t>
  </si>
  <si>
    <t>相关文件</t>
  </si>
  <si>
    <t>挖掘红色文化，培育特色旅游产业，以特色旅游小镇为主线，加快推进临港新城建设</t>
  </si>
  <si>
    <t>有效加快</t>
  </si>
  <si>
    <t>该指标权重5分，挖掘红色文化，培育特色旅游产业，以特色旅游小镇为主线，加快推进临港新城建设得满分，否则不得分</t>
  </si>
  <si>
    <t>保障机构正常运转</t>
  </si>
  <si>
    <t>有效保障</t>
  </si>
  <si>
    <t>该指标权重5分，保障机构正常运转得满分，否则不得分</t>
  </si>
  <si>
    <t>发展社会事业，着力增进群众福祉</t>
  </si>
  <si>
    <t>有效增进</t>
  </si>
  <si>
    <t>该指标权重5分，发展社会事业，着力增进群众福祉得满分，否则不得分</t>
  </si>
  <si>
    <t>提升生态文明，营造宜居乡村环境</t>
  </si>
  <si>
    <t>有效提升</t>
  </si>
  <si>
    <t>该指标权重10分，提升生态文明，营造宜居乡村环境得满分，否则不得分</t>
  </si>
  <si>
    <t>社会公众或服务对象满意度</t>
  </si>
  <si>
    <t>&gt;</t>
  </si>
  <si>
    <t>该指标权重10分，满意度达95%以上得满分，60%-95%之间按直线法插值计算，60%以下不得分。</t>
  </si>
  <si>
    <t>社会公众或服务对象满意度95%以上</t>
  </si>
  <si>
    <t>文件调查</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</si>
</sst>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2">
    <font>
      <sz val="11"/>
      <color theme="1"/>
      <name val="宋体"/>
      <charset val="134"/>
      <scheme val="minor"/>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sz val="11"/>
      <color rgb="FF000000"/>
      <name val="宋体"/>
      <charset val="134"/>
    </font>
    <font>
      <b/>
      <sz val="11"/>
      <color rgb="FF000000"/>
      <name val="宋体"/>
      <charset val="134"/>
    </font>
    <font>
      <sz val="11"/>
      <color indexed="8"/>
      <name val="宋体"/>
      <charset val="134"/>
    </font>
    <font>
      <sz val="9"/>
      <color indexed="8"/>
      <name val="宋体"/>
      <charset val="134"/>
    </font>
    <font>
      <sz val="9"/>
      <color theme="1"/>
      <name val="宋体"/>
      <charset val="134"/>
    </font>
    <font>
      <sz val="12"/>
      <color rgb="FF000000"/>
      <name val="宋体"/>
      <charset val="134"/>
    </font>
    <font>
      <b/>
      <sz val="23"/>
      <color rgb="FF000000"/>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9"/>
      <name val="微软雅黑"/>
      <charset val="1"/>
    </font>
  </fonts>
  <fills count="35">
    <fill>
      <patternFill patternType="none"/>
    </fill>
    <fill>
      <patternFill patternType="gray125"/>
    </fill>
    <fill>
      <patternFill patternType="solid">
        <fgColor rgb="FFFFFFFF"/>
        <bgColor indexed="64"/>
      </patternFill>
    </fill>
    <fill>
      <patternFill patternType="solid">
        <fgColor rgb="FFDBEEF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4" borderId="22"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23" applyNumberFormat="0" applyFill="0" applyAlignment="0" applyProtection="0">
      <alignment vertical="center"/>
    </xf>
    <xf numFmtId="0" fontId="27" fillId="0" borderId="23" applyNumberFormat="0" applyFill="0" applyAlignment="0" applyProtection="0">
      <alignment vertical="center"/>
    </xf>
    <xf numFmtId="0" fontId="28" fillId="0" borderId="24" applyNumberFormat="0" applyFill="0" applyAlignment="0" applyProtection="0">
      <alignment vertical="center"/>
    </xf>
    <xf numFmtId="0" fontId="28" fillId="0" borderId="0" applyNumberFormat="0" applyFill="0" applyBorder="0" applyAlignment="0" applyProtection="0">
      <alignment vertical="center"/>
    </xf>
    <xf numFmtId="0" fontId="29" fillId="5" borderId="25" applyNumberFormat="0" applyAlignment="0" applyProtection="0">
      <alignment vertical="center"/>
    </xf>
    <xf numFmtId="0" fontId="30" fillId="6" borderId="26" applyNumberFormat="0" applyAlignment="0" applyProtection="0">
      <alignment vertical="center"/>
    </xf>
    <xf numFmtId="0" fontId="31" fillId="6" borderId="25" applyNumberFormat="0" applyAlignment="0" applyProtection="0">
      <alignment vertical="center"/>
    </xf>
    <xf numFmtId="0" fontId="32" fillId="7" borderId="27" applyNumberFormat="0" applyAlignment="0" applyProtection="0">
      <alignment vertical="center"/>
    </xf>
    <xf numFmtId="0" fontId="33" fillId="0" borderId="28" applyNumberFormat="0" applyFill="0" applyAlignment="0" applyProtection="0">
      <alignment vertical="center"/>
    </xf>
    <xf numFmtId="0" fontId="34" fillId="0" borderId="29" applyNumberFormat="0" applyFill="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9" fillId="32" borderId="0" applyNumberFormat="0" applyBorder="0" applyAlignment="0" applyProtection="0">
      <alignment vertical="center"/>
    </xf>
    <xf numFmtId="0" fontId="39" fillId="33" borderId="0" applyNumberFormat="0" applyBorder="0" applyAlignment="0" applyProtection="0">
      <alignment vertical="center"/>
    </xf>
    <xf numFmtId="0" fontId="38" fillId="34" borderId="0" applyNumberFormat="0" applyBorder="0" applyAlignment="0" applyProtection="0">
      <alignment vertical="center"/>
    </xf>
    <xf numFmtId="176" fontId="40" fillId="0" borderId="1">
      <alignment horizontal="right" vertical="center"/>
    </xf>
    <xf numFmtId="177" fontId="40" fillId="0" borderId="1">
      <alignment horizontal="right" vertical="center"/>
    </xf>
    <xf numFmtId="10" fontId="40" fillId="0" borderId="1">
      <alignment horizontal="right" vertical="center"/>
    </xf>
    <xf numFmtId="178" fontId="40" fillId="0" borderId="1">
      <alignment horizontal="right" vertical="center"/>
    </xf>
    <xf numFmtId="49" fontId="40" fillId="0" borderId="1">
      <alignment horizontal="left" vertical="center" wrapText="1"/>
    </xf>
    <xf numFmtId="178" fontId="40" fillId="0" borderId="1">
      <alignment horizontal="right" vertical="center"/>
    </xf>
    <xf numFmtId="179" fontId="40" fillId="0" borderId="1">
      <alignment horizontal="right" vertical="center"/>
    </xf>
    <xf numFmtId="180" fontId="40" fillId="0" borderId="1">
      <alignment horizontal="right" vertical="center"/>
    </xf>
    <xf numFmtId="0" fontId="41" fillId="0" borderId="0">
      <alignment vertical="top"/>
      <protection locked="0"/>
    </xf>
  </cellStyleXfs>
  <cellXfs count="235">
    <xf numFmtId="0" fontId="0" fillId="0" borderId="0" xfId="0" applyFont="1" applyBorder="1"/>
    <xf numFmtId="0" fontId="0" fillId="0" borderId="0" xfId="0" applyFont="1" applyBorder="1" applyAlignment="1">
      <alignment horizontal="center" vertical="center"/>
    </xf>
    <xf numFmtId="0" fontId="1" fillId="2" borderId="0" xfId="0" applyFont="1" applyFill="1" applyBorder="1" applyAlignment="1">
      <alignment horizontal="center" vertical="center"/>
    </xf>
    <xf numFmtId="0" fontId="1" fillId="3" borderId="0" xfId="0" applyFont="1" applyFill="1" applyBorder="1" applyAlignment="1">
      <alignment horizontal="center" vertical="center"/>
    </xf>
    <xf numFmtId="0" fontId="2" fillId="2" borderId="0"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0" xfId="0" applyFont="1" applyFill="1" applyBorder="1" applyAlignment="1">
      <alignment horizontal="left" vertical="center"/>
    </xf>
    <xf numFmtId="0" fontId="3" fillId="2" borderId="1" xfId="0" applyFont="1" applyFill="1" applyBorder="1" applyAlignment="1">
      <alignment horizontal="center" vertical="center"/>
    </xf>
    <xf numFmtId="0" fontId="3"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3" fillId="2" borderId="2" xfId="0" applyFont="1" applyFill="1" applyBorder="1" applyAlignment="1">
      <alignment horizontal="center" vertical="center"/>
    </xf>
    <xf numFmtId="0" fontId="3" fillId="2" borderId="3" xfId="0" applyFont="1" applyFill="1" applyBorder="1" applyAlignment="1">
      <alignment horizontal="left"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49" fontId="5" fillId="0" borderId="1" xfId="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0" fontId="5" fillId="0" borderId="1" xfId="0" applyFont="1" applyBorder="1" applyAlignment="1">
      <alignment horizontal="center" vertical="center" wrapText="1"/>
    </xf>
    <xf numFmtId="0" fontId="2" fillId="0" borderId="1" xfId="0" applyFont="1" applyBorder="1" applyAlignment="1">
      <alignment horizontal="left" vertical="center" wrapText="1"/>
    </xf>
    <xf numFmtId="0" fontId="6" fillId="0" borderId="1" xfId="0" applyFont="1" applyBorder="1" applyAlignment="1">
      <alignment horizontal="left" vertical="center"/>
    </xf>
    <xf numFmtId="49" fontId="7" fillId="0" borderId="5" xfId="0" applyNumberFormat="1" applyFont="1" applyFill="1" applyBorder="1" applyAlignment="1">
      <alignment horizontal="center" vertical="center" wrapText="1"/>
    </xf>
    <xf numFmtId="49" fontId="7" fillId="0" borderId="6" xfId="0" applyNumberFormat="1" applyFont="1" applyFill="1" applyBorder="1" applyAlignment="1">
      <alignment horizontal="center" vertical="center" wrapText="1"/>
    </xf>
    <xf numFmtId="0" fontId="7" fillId="0" borderId="7" xfId="0" applyFont="1" applyFill="1" applyBorder="1" applyAlignment="1">
      <alignment horizontal="center" vertical="center"/>
    </xf>
    <xf numFmtId="49" fontId="7" fillId="0" borderId="8" xfId="0" applyNumberFormat="1" applyFont="1" applyFill="1" applyBorder="1" applyAlignment="1">
      <alignment horizontal="center" vertical="center" wrapText="1"/>
    </xf>
    <xf numFmtId="49" fontId="7" fillId="0" borderId="9" xfId="0" applyNumberFormat="1" applyFont="1" applyFill="1" applyBorder="1" applyAlignment="1">
      <alignment horizontal="center" vertical="center" wrapText="1"/>
    </xf>
    <xf numFmtId="49" fontId="7" fillId="0" borderId="7" xfId="0" applyNumberFormat="1"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2" borderId="1" xfId="0" applyFont="1" applyFill="1" applyBorder="1" applyAlignment="1">
      <alignment horizontal="left" vertical="center"/>
    </xf>
    <xf numFmtId="4" fontId="2" fillId="2" borderId="1" xfId="0" applyNumberFormat="1" applyFont="1" applyFill="1" applyBorder="1" applyAlignment="1" applyProtection="1">
      <alignment horizontal="right" vertical="center"/>
      <protection locked="0"/>
    </xf>
    <xf numFmtId="0" fontId="5" fillId="0" borderId="1" xfId="0" applyFont="1" applyBorder="1"/>
    <xf numFmtId="49" fontId="8" fillId="0" borderId="10" xfId="0" applyNumberFormat="1" applyFont="1" applyFill="1" applyBorder="1" applyAlignment="1">
      <alignment horizontal="left" vertical="center" wrapText="1"/>
    </xf>
    <xf numFmtId="49" fontId="8" fillId="0" borderId="11" xfId="0" applyNumberFormat="1" applyFont="1" applyFill="1" applyBorder="1" applyAlignment="1">
      <alignment horizontal="left" vertical="center" wrapText="1"/>
    </xf>
    <xf numFmtId="49" fontId="8" fillId="0" borderId="12" xfId="0" applyNumberFormat="1" applyFont="1" applyFill="1" applyBorder="1" applyAlignment="1">
      <alignment horizontal="left" vertical="center" wrapText="1"/>
    </xf>
    <xf numFmtId="49" fontId="8" fillId="0" borderId="7" xfId="0" applyNumberFormat="1" applyFont="1" applyFill="1" applyBorder="1" applyAlignment="1">
      <alignment horizontal="left" vertical="center" wrapText="1"/>
    </xf>
    <xf numFmtId="4" fontId="2" fillId="0" borderId="1" xfId="0" applyNumberFormat="1" applyFont="1" applyBorder="1" applyAlignment="1">
      <alignment horizontal="right" vertical="center"/>
    </xf>
    <xf numFmtId="49" fontId="9" fillId="0" borderId="1" xfId="53" applyNumberFormat="1" applyFont="1" applyBorder="1">
      <alignment horizontal="left" vertical="center" wrapText="1"/>
    </xf>
    <xf numFmtId="0" fontId="6" fillId="0" borderId="1" xfId="0" applyFont="1" applyBorder="1" applyAlignment="1">
      <alignment horizontal="center" vertical="center"/>
    </xf>
    <xf numFmtId="49" fontId="10" fillId="0" borderId="1" xfId="0" applyNumberFormat="1" applyFont="1" applyBorder="1" applyAlignment="1">
      <alignment horizontal="center" vertical="center" wrapText="1"/>
    </xf>
    <xf numFmtId="49" fontId="10" fillId="0" borderId="1" xfId="0" applyNumberFormat="1" applyFont="1" applyBorder="1" applyAlignment="1" applyProtection="1">
      <alignment horizontal="center" vertical="center"/>
      <protection locked="0"/>
    </xf>
    <xf numFmtId="49" fontId="10" fillId="0" borderId="1" xfId="0" applyNumberFormat="1" applyFont="1" applyBorder="1" applyAlignment="1" applyProtection="1">
      <alignment horizontal="center" vertical="center" wrapText="1"/>
      <protection locked="0"/>
    </xf>
    <xf numFmtId="0" fontId="10" fillId="0" borderId="1" xfId="0" applyFont="1" applyBorder="1" applyAlignment="1">
      <alignment horizontal="center" vertical="center"/>
    </xf>
    <xf numFmtId="0" fontId="2" fillId="0" borderId="1" xfId="0" applyFont="1" applyBorder="1" applyAlignment="1" applyProtection="1">
      <alignment horizontal="center" vertical="center" wrapText="1"/>
      <protection locked="0"/>
    </xf>
    <xf numFmtId="0" fontId="2" fillId="2" borderId="1" xfId="0" applyFont="1" applyFill="1" applyBorder="1" applyAlignment="1" applyProtection="1">
      <alignment horizontal="left" vertical="center" wrapText="1"/>
      <protection locked="0"/>
    </xf>
    <xf numFmtId="0" fontId="2" fillId="0" borderId="1" xfId="0" applyFont="1" applyBorder="1" applyAlignment="1">
      <alignment horizontal="center" vertical="center" wrapText="1"/>
    </xf>
    <xf numFmtId="0" fontId="2" fillId="2" borderId="0" xfId="0" applyFont="1" applyFill="1" applyBorder="1" applyAlignment="1">
      <alignment horizontal="right" vertical="center" wrapText="1"/>
    </xf>
    <xf numFmtId="0" fontId="5" fillId="0" borderId="4" xfId="0" applyFont="1" applyBorder="1" applyAlignment="1">
      <alignment horizontal="center" vertical="center"/>
    </xf>
    <xf numFmtId="0" fontId="5" fillId="2" borderId="1" xfId="0" applyFont="1" applyFill="1" applyBorder="1" applyAlignment="1">
      <alignment horizontal="center" vertical="center"/>
    </xf>
    <xf numFmtId="49" fontId="5" fillId="0" borderId="1" xfId="0" applyNumberFormat="1" applyFont="1" applyBorder="1" applyAlignment="1">
      <alignment vertical="center" wrapText="1"/>
    </xf>
    <xf numFmtId="0" fontId="5" fillId="0" borderId="1" xfId="0" applyFont="1" applyBorder="1" applyAlignment="1">
      <alignment vertical="center" wrapText="1"/>
    </xf>
    <xf numFmtId="49" fontId="10" fillId="0" borderId="1" xfId="0" applyNumberFormat="1" applyFont="1" applyBorder="1" applyAlignment="1">
      <alignment horizontal="center" vertical="center"/>
    </xf>
    <xf numFmtId="49" fontId="3" fillId="0" borderId="0" xfId="0" applyNumberFormat="1" applyFont="1" applyBorder="1"/>
    <xf numFmtId="0" fontId="2" fillId="0" borderId="0" xfId="0" applyFont="1" applyBorder="1" applyAlignment="1" applyProtection="1">
      <alignment horizontal="right" vertical="center"/>
      <protection locked="0"/>
    </xf>
    <xf numFmtId="0" fontId="11"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5" fillId="0" borderId="0" xfId="0" applyFont="1" applyBorder="1" applyAlignment="1">
      <alignment horizontal="left" vertical="center"/>
    </xf>
    <xf numFmtId="0" fontId="5" fillId="0" borderId="0" xfId="0" applyFont="1" applyBorder="1"/>
    <xf numFmtId="0" fontId="2" fillId="0" borderId="0" xfId="0" applyFont="1" applyBorder="1" applyAlignment="1" applyProtection="1">
      <alignment horizontal="right"/>
      <protection locked="0"/>
    </xf>
    <xf numFmtId="0" fontId="5" fillId="0" borderId="13" xfId="0" applyFont="1" applyBorder="1" applyAlignment="1" applyProtection="1">
      <alignment horizontal="center" vertical="center" wrapText="1"/>
      <protection locked="0"/>
    </xf>
    <xf numFmtId="0" fontId="5" fillId="0" borderId="13" xfId="0" applyFont="1" applyBorder="1" applyAlignment="1">
      <alignment horizontal="center" vertical="center" wrapText="1"/>
    </xf>
    <xf numFmtId="0" fontId="5" fillId="0" borderId="14" xfId="0" applyFont="1" applyBorder="1" applyAlignment="1" applyProtection="1">
      <alignment horizontal="center" vertical="center" wrapText="1"/>
      <protection locked="0"/>
    </xf>
    <xf numFmtId="0" fontId="5" fillId="0" borderId="14" xfId="0" applyFont="1" applyBorder="1" applyAlignment="1">
      <alignment horizontal="center" vertical="center" wrapText="1"/>
    </xf>
    <xf numFmtId="0" fontId="5" fillId="0" borderId="13" xfId="0" applyFont="1" applyBorder="1" applyAlignment="1">
      <alignment horizontal="center" vertical="center"/>
    </xf>
    <xf numFmtId="0" fontId="5" fillId="2" borderId="15" xfId="0" applyFont="1" applyFill="1" applyBorder="1" applyAlignment="1" applyProtection="1">
      <alignment horizontal="center" vertical="center" wrapText="1"/>
      <protection locked="0"/>
    </xf>
    <xf numFmtId="0" fontId="5" fillId="0" borderId="15" xfId="0" applyFont="1" applyBorder="1" applyAlignment="1">
      <alignment horizontal="center" vertical="center" wrapText="1"/>
    </xf>
    <xf numFmtId="0" fontId="5" fillId="0" borderId="15" xfId="0" applyFont="1" applyBorder="1" applyAlignment="1">
      <alignment horizontal="center" vertical="center"/>
    </xf>
    <xf numFmtId="0" fontId="3" fillId="0" borderId="1" xfId="0" applyFont="1" applyBorder="1" applyAlignment="1">
      <alignment horizontal="center" vertical="center"/>
    </xf>
    <xf numFmtId="0" fontId="2" fillId="0" borderId="1" xfId="0" applyFont="1" applyBorder="1" applyAlignment="1" applyProtection="1">
      <alignment horizontal="left" vertical="center"/>
      <protection locked="0"/>
    </xf>
    <xf numFmtId="4" fontId="2" fillId="0" borderId="1" xfId="0" applyNumberFormat="1" applyFont="1" applyBorder="1" applyAlignment="1" applyProtection="1">
      <alignment horizontal="right"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5" fillId="2" borderId="13" xfId="0" applyFont="1" applyFill="1" applyBorder="1" applyAlignment="1">
      <alignment horizontal="center" vertical="center"/>
    </xf>
    <xf numFmtId="0" fontId="5" fillId="0" borderId="14" xfId="0" applyFont="1" applyBorder="1" applyAlignment="1">
      <alignment horizontal="center" vertical="center"/>
    </xf>
    <xf numFmtId="4" fontId="2" fillId="0" borderId="1" xfId="0" applyNumberFormat="1" applyFont="1" applyBorder="1" applyAlignment="1">
      <alignment horizontal="right" vertical="center" wrapText="1"/>
    </xf>
    <xf numFmtId="0" fontId="2" fillId="0" borderId="1" xfId="0" applyFont="1" applyBorder="1" applyAlignment="1" applyProtection="1">
      <alignment horizontal="left" vertical="center" wrapText="1"/>
      <protection locked="0"/>
    </xf>
    <xf numFmtId="0" fontId="3"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3" fillId="0" borderId="1" xfId="0" applyFont="1" applyBorder="1" applyAlignment="1" applyProtection="1">
      <alignment horizontal="center" vertical="center"/>
      <protection locked="0"/>
    </xf>
    <xf numFmtId="4" fontId="9" fillId="0" borderId="1" xfId="54"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12" fillId="0" borderId="0" xfId="0" applyFont="1" applyBorder="1" applyAlignment="1" applyProtection="1">
      <alignment vertical="top"/>
      <protection locked="0"/>
    </xf>
    <xf numFmtId="0" fontId="12" fillId="0" borderId="0" xfId="0" applyFont="1" applyBorder="1" applyAlignment="1">
      <alignment vertical="top"/>
    </xf>
    <xf numFmtId="0" fontId="13" fillId="2" borderId="0" xfId="0" applyFont="1" applyFill="1" applyBorder="1" applyAlignment="1" applyProtection="1">
      <alignment horizontal="center" vertical="center" wrapText="1"/>
      <protection locked="0"/>
    </xf>
    <xf numFmtId="0" fontId="12" fillId="0" borderId="0" xfId="0" applyFont="1" applyBorder="1" applyProtection="1">
      <protection locked="0"/>
    </xf>
    <xf numFmtId="0" fontId="12" fillId="0" borderId="0" xfId="0" applyFont="1" applyBorder="1"/>
    <xf numFmtId="0" fontId="2" fillId="2" borderId="0"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right" vertical="center"/>
      <protection locked="0"/>
    </xf>
    <xf numFmtId="0" fontId="3" fillId="2" borderId="0" xfId="0" applyFont="1" applyFill="1" applyBorder="1" applyAlignment="1" applyProtection="1">
      <alignment horizontal="right" vertical="center" wrapText="1"/>
      <protection locked="0"/>
    </xf>
    <xf numFmtId="0" fontId="3" fillId="0" borderId="1" xfId="0" applyFont="1" applyBorder="1" applyAlignment="1" applyProtection="1">
      <alignment horizontal="center" vertical="center" wrapText="1"/>
      <protection locked="0"/>
    </xf>
    <xf numFmtId="0" fontId="3"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right" vertical="center"/>
      <protection locked="0"/>
    </xf>
    <xf numFmtId="0" fontId="3" fillId="2" borderId="1" xfId="0" applyFont="1" applyFill="1" applyBorder="1" applyAlignment="1" applyProtection="1">
      <alignment horizontal="right" vertical="center" wrapText="1"/>
      <protection locked="0"/>
    </xf>
    <xf numFmtId="0" fontId="2" fillId="2" borderId="1" xfId="0"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lignment horizontal="left" vertical="center" wrapText="1"/>
    </xf>
    <xf numFmtId="3" fontId="2" fillId="2" borderId="1" xfId="0" applyNumberFormat="1" applyFont="1" applyFill="1" applyBorder="1" applyAlignment="1" applyProtection="1">
      <alignment horizontal="right" vertical="center"/>
      <protection locked="0"/>
    </xf>
    <xf numFmtId="4" fontId="2" fillId="0" borderId="1" xfId="0" applyNumberFormat="1" applyFont="1" applyBorder="1" applyAlignment="1" applyProtection="1">
      <alignment horizontal="right" vertical="center"/>
      <protection locked="0"/>
    </xf>
    <xf numFmtId="0" fontId="2" fillId="0" borderId="1" xfId="0" applyFont="1" applyBorder="1" applyAlignment="1" applyProtection="1">
      <alignment horizontal="left"/>
      <protection locked="0"/>
    </xf>
    <xf numFmtId="0" fontId="2" fillId="0" borderId="1" xfId="0" applyFont="1" applyBorder="1" applyAlignment="1">
      <alignment horizontal="left"/>
    </xf>
    <xf numFmtId="0" fontId="2" fillId="2" borderId="1"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14" fillId="0" borderId="0" xfId="0" applyFont="1" applyBorder="1" applyAlignment="1">
      <alignment horizontal="center" vertical="center"/>
    </xf>
    <xf numFmtId="0" fontId="11" fillId="0" borderId="0"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2" fillId="0" borderId="1" xfId="0" applyFont="1" applyBorder="1" applyAlignment="1">
      <alignment vertical="center" wrapText="1"/>
    </xf>
    <xf numFmtId="0" fontId="2" fillId="2" borderId="1" xfId="0" applyFont="1" applyFill="1" applyBorder="1" applyAlignment="1" applyProtection="1">
      <alignment horizontal="center" vertical="center"/>
      <protection locked="0"/>
    </xf>
    <xf numFmtId="0" fontId="3" fillId="0" borderId="0" xfId="0" applyFont="1" applyBorder="1" applyAlignment="1">
      <alignment horizontal="right" vertical="center"/>
    </xf>
    <xf numFmtId="0" fontId="14" fillId="0" borderId="0" xfId="0" applyFont="1" applyBorder="1" applyAlignment="1">
      <alignment horizontal="center" vertical="center" wrapText="1"/>
    </xf>
    <xf numFmtId="0" fontId="2" fillId="0" borderId="0" xfId="0" applyFont="1" applyBorder="1" applyAlignment="1">
      <alignment horizontal="left" vertical="center" wrapText="1"/>
    </xf>
    <xf numFmtId="0" fontId="5" fillId="0" borderId="0" xfId="0" applyFont="1" applyBorder="1" applyAlignment="1">
      <alignment wrapText="1"/>
    </xf>
    <xf numFmtId="0" fontId="3" fillId="0" borderId="0" xfId="0" applyFont="1" applyBorder="1" applyAlignment="1">
      <alignment horizontal="right" wrapText="1"/>
    </xf>
    <xf numFmtId="0" fontId="3" fillId="0" borderId="0" xfId="0" applyFont="1" applyBorder="1" applyAlignment="1">
      <alignment wrapText="1"/>
    </xf>
    <xf numFmtId="0" fontId="5" fillId="0" borderId="16" xfId="0" applyFont="1" applyBorder="1" applyAlignment="1">
      <alignment horizontal="center" vertical="center" wrapText="1"/>
    </xf>
    <xf numFmtId="0" fontId="3" fillId="0" borderId="2" xfId="0" applyFont="1" applyBorder="1" applyAlignment="1">
      <alignment horizontal="center" vertical="center"/>
    </xf>
    <xf numFmtId="178" fontId="9" fillId="0" borderId="1" xfId="0" applyNumberFormat="1" applyFont="1" applyBorder="1" applyAlignment="1">
      <alignment horizontal="right" vertical="center"/>
    </xf>
    <xf numFmtId="0" fontId="5" fillId="0" borderId="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0" xfId="0" applyFont="1" applyBorder="1" applyProtection="1">
      <protection locked="0"/>
    </xf>
    <xf numFmtId="0" fontId="11" fillId="0" borderId="0" xfId="0" applyFont="1" applyBorder="1" applyAlignment="1">
      <alignment horizontal="center" vertical="center" wrapText="1"/>
    </xf>
    <xf numFmtId="0" fontId="5" fillId="0" borderId="0" xfId="0" applyFont="1" applyBorder="1" applyProtection="1">
      <protection locked="0"/>
    </xf>
    <xf numFmtId="0" fontId="5" fillId="0" borderId="17" xfId="0" applyFont="1" applyBorder="1" applyAlignment="1" applyProtection="1">
      <alignment horizontal="center" vertical="center"/>
      <protection locked="0"/>
    </xf>
    <xf numFmtId="0" fontId="5" fillId="0" borderId="17" xfId="0" applyFont="1" applyBorder="1" applyAlignment="1">
      <alignment horizontal="center" vertical="center" wrapText="1"/>
    </xf>
    <xf numFmtId="0" fontId="5" fillId="0" borderId="18" xfId="0" applyFont="1" applyBorder="1" applyAlignment="1" applyProtection="1">
      <alignment horizontal="center" vertical="center"/>
      <protection locked="0"/>
    </xf>
    <xf numFmtId="0" fontId="5" fillId="0" borderId="18" xfId="0" applyFont="1" applyBorder="1" applyAlignment="1">
      <alignment horizontal="center" vertical="center" wrapText="1"/>
    </xf>
    <xf numFmtId="0" fontId="5" fillId="0" borderId="19" xfId="0" applyFont="1" applyBorder="1" applyAlignment="1" applyProtection="1">
      <alignment horizontal="center" vertical="center"/>
      <protection locked="0"/>
    </xf>
    <xf numFmtId="0" fontId="5" fillId="0" borderId="19" xfId="0" applyFont="1" applyBorder="1" applyAlignment="1">
      <alignment horizontal="center" vertical="center" wrapText="1"/>
    </xf>
    <xf numFmtId="0" fontId="2" fillId="0" borderId="15" xfId="0" applyFont="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19"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pplyProtection="1">
      <alignment horizontal="left" vertical="center"/>
      <protection locked="0"/>
    </xf>
    <xf numFmtId="0" fontId="2" fillId="0" borderId="21" xfId="0" applyFont="1" applyBorder="1" applyAlignment="1">
      <alignment horizontal="left" vertical="center"/>
    </xf>
    <xf numFmtId="0" fontId="2" fillId="0" borderId="0" xfId="0" applyFont="1" applyBorder="1" applyAlignment="1" applyProtection="1">
      <alignment vertical="top" wrapText="1"/>
      <protection locked="0"/>
    </xf>
    <xf numFmtId="0" fontId="11" fillId="0" borderId="0" xfId="0" applyFont="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5" fillId="0" borderId="21" xfId="0" applyFont="1" applyBorder="1" applyAlignment="1">
      <alignment horizontal="center" vertical="center" wrapText="1"/>
    </xf>
    <xf numFmtId="0" fontId="5" fillId="0" borderId="19" xfId="0" applyFont="1" applyBorder="1" applyAlignment="1" applyProtection="1">
      <alignment horizontal="center" vertical="center" wrapText="1"/>
      <protection locked="0"/>
    </xf>
    <xf numFmtId="0" fontId="2" fillId="2" borderId="19"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5" fillId="0" borderId="3"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21"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9" fillId="0" borderId="1" xfId="56" applyNumberFormat="1" applyFont="1" applyBorder="1" applyAlignment="1">
      <alignment horizontal="center" vertical="center"/>
    </xf>
    <xf numFmtId="180" fontId="9" fillId="0" borderId="1" xfId="0" applyNumberFormat="1" applyFont="1" applyBorder="1" applyAlignment="1">
      <alignment horizontal="center" vertical="center"/>
    </xf>
    <xf numFmtId="3" fontId="2" fillId="0" borderId="19" xfId="0" applyNumberFormat="1" applyFont="1" applyBorder="1" applyAlignment="1">
      <alignment horizontal="right" vertical="center"/>
    </xf>
    <xf numFmtId="0" fontId="2" fillId="2" borderId="19" xfId="0" applyFont="1" applyFill="1" applyBorder="1" applyAlignment="1">
      <alignment horizontal="right" vertical="center"/>
    </xf>
    <xf numFmtId="0" fontId="2" fillId="2" borderId="0" xfId="0" applyFont="1" applyFill="1" applyBorder="1" applyAlignment="1">
      <alignment horizontal="left" vertical="center"/>
    </xf>
    <xf numFmtId="178" fontId="9" fillId="0" borderId="0" xfId="0" applyNumberFormat="1" applyFont="1" applyBorder="1" applyAlignment="1">
      <alignment horizontal="left" vertical="center"/>
    </xf>
    <xf numFmtId="0" fontId="2" fillId="0" borderId="0" xfId="0" applyFont="1" applyBorder="1" applyAlignment="1">
      <alignment horizontal="right"/>
    </xf>
    <xf numFmtId="0" fontId="15" fillId="0" borderId="0" xfId="0" applyFont="1" applyBorder="1" applyAlignment="1" applyProtection="1">
      <alignment horizontal="right"/>
      <protection locked="0"/>
    </xf>
    <xf numFmtId="49" fontId="15" fillId="0" borderId="0" xfId="0" applyNumberFormat="1" applyFont="1" applyBorder="1" applyProtection="1">
      <protection locked="0"/>
    </xf>
    <xf numFmtId="0" fontId="3" fillId="0" borderId="0" xfId="0" applyFont="1" applyBorder="1" applyAlignment="1">
      <alignment horizontal="right"/>
    </xf>
    <xf numFmtId="0" fontId="16" fillId="0" borderId="0" xfId="0" applyFont="1" applyBorder="1" applyAlignment="1" applyProtection="1">
      <alignment horizontal="center" vertical="center" wrapText="1"/>
      <protection locked="0"/>
    </xf>
    <xf numFmtId="0" fontId="16" fillId="0" borderId="0" xfId="0" applyFont="1" applyBorder="1" applyAlignment="1" applyProtection="1">
      <alignment horizontal="center" vertical="center"/>
      <protection locked="0"/>
    </xf>
    <xf numFmtId="0" fontId="16" fillId="0" borderId="0" xfId="0" applyFont="1" applyBorder="1" applyAlignment="1">
      <alignment horizontal="center" vertical="center"/>
    </xf>
    <xf numFmtId="0" fontId="5" fillId="0" borderId="13" xfId="0" applyFont="1" applyBorder="1" applyAlignment="1" applyProtection="1">
      <alignment horizontal="center" vertical="center"/>
      <protection locked="0"/>
    </xf>
    <xf numFmtId="49" fontId="5" fillId="0" borderId="13" xfId="0" applyNumberFormat="1" applyFont="1" applyBorder="1" applyAlignment="1" applyProtection="1">
      <alignment horizontal="center" vertical="center" wrapText="1"/>
      <protection locked="0"/>
    </xf>
    <xf numFmtId="0" fontId="5" fillId="0" borderId="14" xfId="0" applyFont="1" applyBorder="1" applyAlignment="1" applyProtection="1">
      <alignment horizontal="center" vertical="center"/>
      <protection locked="0"/>
    </xf>
    <xf numFmtId="49" fontId="5" fillId="0" borderId="14" xfId="0" applyNumberFormat="1" applyFont="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protection locked="0"/>
    </xf>
    <xf numFmtId="0" fontId="2" fillId="2" borderId="1" xfId="0" applyFont="1" applyFill="1" applyBorder="1" applyAlignment="1" applyProtection="1">
      <alignment horizontal="left" vertical="center" wrapText="1" indent="1"/>
      <protection locked="0"/>
    </xf>
    <xf numFmtId="0" fontId="2" fillId="2" borderId="1" xfId="0" applyFont="1" applyFill="1" applyBorder="1" applyAlignment="1" applyProtection="1">
      <alignment horizontal="left" vertical="center" wrapText="1" indent="2"/>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1" xfId="0" applyFont="1" applyBorder="1" applyAlignment="1">
      <alignment horizontal="center" vertical="center" wrapText="1"/>
    </xf>
    <xf numFmtId="0" fontId="2" fillId="0" borderId="1" xfId="0" applyFont="1" applyBorder="1" applyAlignment="1">
      <alignment horizontal="left" vertical="center" wrapText="1" indent="1"/>
    </xf>
    <xf numFmtId="0" fontId="2" fillId="0" borderId="1" xfId="0" applyFont="1" applyBorder="1" applyAlignment="1">
      <alignment horizontal="left" vertical="center" wrapText="1" indent="2"/>
    </xf>
    <xf numFmtId="0" fontId="3" fillId="0" borderId="0" xfId="0" applyFont="1" applyBorder="1" applyAlignment="1">
      <alignment vertical="top"/>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20" xfId="0" applyFont="1" applyBorder="1" applyAlignment="1" applyProtection="1">
      <alignment horizontal="center" vertical="center" wrapText="1"/>
      <protection locked="0"/>
    </xf>
    <xf numFmtId="0" fontId="5" fillId="0" borderId="19" xfId="0" applyFont="1" applyBorder="1" applyAlignment="1">
      <alignment horizontal="center" vertical="center"/>
    </xf>
    <xf numFmtId="0" fontId="2" fillId="0" borderId="0" xfId="0" applyFont="1" applyBorder="1" applyAlignment="1">
      <alignment horizontal="right" vertical="center"/>
    </xf>
    <xf numFmtId="0" fontId="3" fillId="0" borderId="0" xfId="0" applyFont="1" applyBorder="1" applyAlignment="1" applyProtection="1">
      <alignment vertical="top"/>
      <protection locked="0"/>
    </xf>
    <xf numFmtId="49" fontId="3" fillId="0" borderId="0" xfId="0" applyNumberFormat="1" applyFont="1" applyBorder="1" applyProtection="1">
      <protection locked="0"/>
    </xf>
    <xf numFmtId="0" fontId="5" fillId="0" borderId="0" xfId="0" applyFont="1" applyBorder="1" applyAlignment="1" applyProtection="1">
      <alignment horizontal="left" vertical="center"/>
      <protection locked="0"/>
    </xf>
    <xf numFmtId="0" fontId="5" fillId="0" borderId="15"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2"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0" xfId="0" applyFont="1" applyBorder="1" applyAlignment="1">
      <alignment horizontal="right" vertical="center" wrapText="1"/>
    </xf>
    <xf numFmtId="0" fontId="17" fillId="0" borderId="0" xfId="0" applyFont="1" applyBorder="1" applyAlignment="1">
      <alignment horizontal="center" vertical="center"/>
    </xf>
    <xf numFmtId="0" fontId="3" fillId="2" borderId="0" xfId="0" applyFont="1" applyFill="1" applyBorder="1" applyAlignment="1" applyProtection="1">
      <alignment horizontal="left" vertical="center" wrapText="1"/>
      <protection locked="0"/>
    </xf>
    <xf numFmtId="0" fontId="12" fillId="2" borderId="1" xfId="0" applyFont="1" applyFill="1" applyBorder="1" applyAlignment="1" applyProtection="1">
      <alignment vertical="top" wrapText="1"/>
      <protection locked="0"/>
    </xf>
    <xf numFmtId="49" fontId="5" fillId="0" borderId="2"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1" xfId="0" applyNumberFormat="1" applyFont="1" applyBorder="1" applyAlignment="1">
      <alignment horizontal="center" vertical="center"/>
    </xf>
    <xf numFmtId="0" fontId="3" fillId="0" borderId="4" xfId="0" applyFont="1" applyBorder="1" applyAlignment="1">
      <alignment horizontal="center" vertical="center"/>
    </xf>
    <xf numFmtId="0" fontId="12" fillId="2" borderId="0" xfId="0" applyFont="1" applyFill="1" applyBorder="1" applyAlignment="1">
      <alignment horizontal="left" vertical="center"/>
    </xf>
    <xf numFmtId="0" fontId="18" fillId="0" borderId="1" xfId="0" applyFont="1" applyBorder="1" applyAlignment="1" applyProtection="1">
      <alignment horizontal="center" vertical="center" wrapText="1"/>
      <protection locked="0"/>
    </xf>
    <xf numFmtId="0" fontId="18" fillId="0" borderId="1" xfId="0" applyFont="1" applyBorder="1" applyAlignment="1" applyProtection="1">
      <alignment vertical="top" wrapText="1"/>
      <protection locked="0"/>
    </xf>
    <xf numFmtId="0" fontId="2" fillId="0" borderId="1" xfId="0" applyFont="1" applyBorder="1" applyAlignment="1" applyProtection="1">
      <alignment vertical="center" wrapText="1"/>
      <protection locked="0"/>
    </xf>
    <xf numFmtId="0" fontId="19" fillId="0" borderId="1" xfId="0" applyFont="1" applyBorder="1" applyAlignment="1">
      <alignment horizontal="center" vertical="center"/>
    </xf>
    <xf numFmtId="0" fontId="19" fillId="0" borderId="1" xfId="0" applyFont="1" applyBorder="1" applyAlignment="1" applyProtection="1">
      <alignment horizontal="center" vertical="center" wrapText="1"/>
      <protection locked="0"/>
    </xf>
    <xf numFmtId="178" fontId="20" fillId="0" borderId="1" xfId="0" applyNumberFormat="1" applyFont="1" applyBorder="1" applyAlignment="1">
      <alignment horizontal="right" vertical="center"/>
    </xf>
    <xf numFmtId="0" fontId="18" fillId="2" borderId="13" xfId="0" applyFont="1" applyFill="1" applyBorder="1" applyAlignment="1">
      <alignment horizontal="center" vertical="center"/>
    </xf>
    <xf numFmtId="0" fontId="18" fillId="0" borderId="2"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18" fillId="0" borderId="13" xfId="0" applyFont="1" applyBorder="1" applyAlignment="1" applyProtection="1">
      <alignment horizontal="center" vertical="center"/>
      <protection locked="0"/>
    </xf>
    <xf numFmtId="0" fontId="18" fillId="2" borderId="15" xfId="0" applyFont="1" applyFill="1" applyBorder="1" applyAlignment="1" applyProtection="1">
      <alignment horizontal="center" vertical="center" wrapText="1"/>
      <protection locked="0"/>
    </xf>
    <xf numFmtId="0" fontId="18" fillId="0" borderId="15" xfId="0" applyFont="1" applyBorder="1" applyAlignment="1" applyProtection="1">
      <alignment horizontal="center" vertical="center"/>
      <protection locked="0"/>
    </xf>
    <xf numFmtId="0" fontId="18" fillId="0" borderId="1" xfId="0" applyFont="1" applyBorder="1" applyAlignment="1" applyProtection="1">
      <alignment horizontal="center" vertical="center"/>
      <protection locked="0"/>
    </xf>
    <xf numFmtId="0" fontId="2" fillId="2" borderId="1" xfId="0" applyFont="1" applyFill="1" applyBorder="1" applyAlignment="1">
      <alignment horizontal="left" vertical="center" wrapText="1" indent="1"/>
    </xf>
    <xf numFmtId="0" fontId="2" fillId="2" borderId="1"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15"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2" fillId="2" borderId="15" xfId="0" applyFont="1" applyFill="1" applyBorder="1" applyAlignment="1">
      <alignment horizontal="left" vertical="center"/>
    </xf>
    <xf numFmtId="0" fontId="2" fillId="2" borderId="1" xfId="0" applyFont="1" applyFill="1" applyBorder="1" applyAlignment="1">
      <alignment horizontal="center" vertical="center"/>
    </xf>
    <xf numFmtId="0" fontId="12" fillId="0" borderId="1" xfId="0" applyFont="1" applyBorder="1" applyAlignment="1" applyProtection="1">
      <alignment vertical="top" wrapText="1"/>
      <protection locked="0"/>
    </xf>
    <xf numFmtId="0" fontId="3" fillId="0" borderId="4" xfId="0" applyFont="1" applyBorder="1" applyAlignment="1" applyProtection="1">
      <alignment horizontal="center" vertical="center" wrapText="1"/>
      <protection locked="0"/>
    </xf>
    <xf numFmtId="0" fontId="3" fillId="0" borderId="21" xfId="0" applyFont="1" applyBorder="1" applyAlignment="1" applyProtection="1">
      <alignment horizontal="center" vertical="center"/>
      <protection locked="0"/>
    </xf>
    <xf numFmtId="0" fontId="3" fillId="0" borderId="21"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2" fillId="2" borderId="19" xfId="0" applyFont="1" applyFill="1" applyBorder="1" applyAlignment="1" applyProtection="1">
      <alignment horizontal="right" vertical="center"/>
      <protection locked="0"/>
    </xf>
    <xf numFmtId="0" fontId="2" fillId="0" borderId="1" xfId="0" applyFont="1" applyBorder="1" applyAlignment="1" applyProtection="1">
      <alignment vertical="center"/>
      <protection locked="0"/>
    </xf>
    <xf numFmtId="0" fontId="2" fillId="2" borderId="0" xfId="0" applyFont="1" applyFill="1" applyBorder="1" applyAlignment="1" quotePrefix="1">
      <alignment horizontal="right" vertical="center" wrapText="1"/>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tyles" Target="styles.xml"/><Relationship Id="rId21" Type="http://schemas.openxmlformats.org/officeDocument/2006/relationships/sharedStrings" Target="sharedString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customXml" Target="../customXml/item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tabSelected="1" workbookViewId="0">
      <pane ySplit="1" topLeftCell="A5" activePane="bottomLeft" state="frozen"/>
      <selection/>
      <selection pane="bottomLeft" activeCell="E9" sqref="E9"/>
    </sheetView>
  </sheetViews>
  <sheetFormatPr defaultColWidth="8.57272727272727" defaultRowHeight="12.75" customHeight="1" outlineLevelCol="3"/>
  <cols>
    <col min="1" max="4" width="41" customWidth="1"/>
  </cols>
  <sheetData>
    <row r="1" customHeight="1" spans="1:4">
      <c r="A1" s="1"/>
      <c r="B1" s="1"/>
      <c r="C1" s="1"/>
      <c r="D1" s="1"/>
    </row>
    <row r="2" ht="15" customHeight="1" spans="1:4">
      <c r="A2" s="90"/>
      <c r="B2" s="90"/>
      <c r="C2" s="90"/>
      <c r="D2" s="104" t="s">
        <v>0</v>
      </c>
    </row>
    <row r="3" ht="41.25" customHeight="1" spans="1:1">
      <c r="A3" s="85" t="str">
        <f>"2025"&amp;"年部门财务收支预算总表"</f>
        <v>2025年部门财务收支预算总表</v>
      </c>
    </row>
    <row r="4" ht="17.25" customHeight="1" spans="1:4">
      <c r="A4" s="88" t="str">
        <f>"单位名称："&amp;"昆明市东川区拖布卡镇人民政府"</f>
        <v>单位名称：昆明市东川区拖布卡镇人民政府</v>
      </c>
      <c r="B4" s="200"/>
      <c r="D4" s="180" t="s">
        <v>1</v>
      </c>
    </row>
    <row r="5" ht="23.25" customHeight="1" spans="1:4">
      <c r="A5" s="201" t="s">
        <v>2</v>
      </c>
      <c r="B5" s="202"/>
      <c r="C5" s="201" t="s">
        <v>3</v>
      </c>
      <c r="D5" s="202"/>
    </row>
    <row r="6" ht="24" customHeight="1" spans="1:4">
      <c r="A6" s="201" t="s">
        <v>4</v>
      </c>
      <c r="B6" s="201" t="s">
        <v>5</v>
      </c>
      <c r="C6" s="201" t="s">
        <v>6</v>
      </c>
      <c r="D6" s="201" t="s">
        <v>5</v>
      </c>
    </row>
    <row r="7" ht="17.25" customHeight="1" spans="1:4">
      <c r="A7" s="203" t="s">
        <v>7</v>
      </c>
      <c r="B7" s="118">
        <v>24817366.52</v>
      </c>
      <c r="C7" s="203" t="s">
        <v>8</v>
      </c>
      <c r="D7" s="118">
        <v>11002204.11</v>
      </c>
    </row>
    <row r="8" ht="17.25" customHeight="1" spans="1:4">
      <c r="A8" s="203" t="s">
        <v>9</v>
      </c>
      <c r="B8" s="118">
        <v>220000</v>
      </c>
      <c r="C8" s="203" t="s">
        <v>10</v>
      </c>
      <c r="D8" s="118"/>
    </row>
    <row r="9" ht="17.25" customHeight="1" spans="1:4">
      <c r="A9" s="203" t="s">
        <v>11</v>
      </c>
      <c r="B9" s="118"/>
      <c r="C9" s="234" t="s">
        <v>12</v>
      </c>
      <c r="D9" s="118"/>
    </row>
    <row r="10" ht="17.25" customHeight="1" spans="1:4">
      <c r="A10" s="203" t="s">
        <v>13</v>
      </c>
      <c r="B10" s="118"/>
      <c r="C10" s="234" t="s">
        <v>14</v>
      </c>
      <c r="D10" s="118"/>
    </row>
    <row r="11" ht="17.25" customHeight="1" spans="1:4">
      <c r="A11" s="203" t="s">
        <v>15</v>
      </c>
      <c r="B11" s="118"/>
      <c r="C11" s="234" t="s">
        <v>16</v>
      </c>
      <c r="D11" s="118"/>
    </row>
    <row r="12" ht="17.25" customHeight="1" spans="1:4">
      <c r="A12" s="203" t="s">
        <v>17</v>
      </c>
      <c r="B12" s="118"/>
      <c r="C12" s="234" t="s">
        <v>18</v>
      </c>
      <c r="D12" s="118"/>
    </row>
    <row r="13" ht="17.25" customHeight="1" spans="1:4">
      <c r="A13" s="203" t="s">
        <v>19</v>
      </c>
      <c r="B13" s="118"/>
      <c r="C13" s="76" t="s">
        <v>20</v>
      </c>
      <c r="D13" s="118"/>
    </row>
    <row r="14" ht="17.25" customHeight="1" spans="1:4">
      <c r="A14" s="203" t="s">
        <v>21</v>
      </c>
      <c r="B14" s="118"/>
      <c r="C14" s="76" t="s">
        <v>22</v>
      </c>
      <c r="D14" s="118">
        <v>1700526.64</v>
      </c>
    </row>
    <row r="15" ht="17.25" customHeight="1" spans="1:4">
      <c r="A15" s="203" t="s">
        <v>23</v>
      </c>
      <c r="B15" s="118"/>
      <c r="C15" s="76" t="s">
        <v>24</v>
      </c>
      <c r="D15" s="118">
        <v>1056647.1</v>
      </c>
    </row>
    <row r="16" ht="17.25" customHeight="1" spans="1:4">
      <c r="A16" s="203" t="s">
        <v>25</v>
      </c>
      <c r="B16" s="118"/>
      <c r="C16" s="76" t="s">
        <v>26</v>
      </c>
      <c r="D16" s="118">
        <v>50000</v>
      </c>
    </row>
    <row r="17" ht="17.25" customHeight="1" spans="1:4">
      <c r="A17" s="28"/>
      <c r="B17" s="118"/>
      <c r="C17" s="76" t="s">
        <v>27</v>
      </c>
      <c r="D17" s="118">
        <v>220000</v>
      </c>
    </row>
    <row r="18" ht="17.25" customHeight="1" spans="1:4">
      <c r="A18" s="204"/>
      <c r="B18" s="118"/>
      <c r="C18" s="76" t="s">
        <v>28</v>
      </c>
      <c r="D18" s="118">
        <v>10031974.67</v>
      </c>
    </row>
    <row r="19" ht="17.25" customHeight="1" spans="1:4">
      <c r="A19" s="204"/>
      <c r="B19" s="118"/>
      <c r="C19" s="76" t="s">
        <v>29</v>
      </c>
      <c r="D19" s="118"/>
    </row>
    <row r="20" ht="17.25" customHeight="1" spans="1:4">
      <c r="A20" s="204"/>
      <c r="B20" s="118"/>
      <c r="C20" s="76" t="s">
        <v>30</v>
      </c>
      <c r="D20" s="118"/>
    </row>
    <row r="21" ht="17.25" customHeight="1" spans="1:4">
      <c r="A21" s="204"/>
      <c r="B21" s="118"/>
      <c r="C21" s="76" t="s">
        <v>31</v>
      </c>
      <c r="D21" s="118"/>
    </row>
    <row r="22" ht="17.25" customHeight="1" spans="1:4">
      <c r="A22" s="204"/>
      <c r="B22" s="118"/>
      <c r="C22" s="76" t="s">
        <v>32</v>
      </c>
      <c r="D22" s="118"/>
    </row>
    <row r="23" ht="17.25" customHeight="1" spans="1:4">
      <c r="A23" s="204"/>
      <c r="B23" s="118"/>
      <c r="C23" s="76" t="s">
        <v>33</v>
      </c>
      <c r="D23" s="118"/>
    </row>
    <row r="24" ht="17.25" customHeight="1" spans="1:4">
      <c r="A24" s="204"/>
      <c r="B24" s="118"/>
      <c r="C24" s="76" t="s">
        <v>34</v>
      </c>
      <c r="D24" s="118"/>
    </row>
    <row r="25" ht="17.25" customHeight="1" spans="1:4">
      <c r="A25" s="204"/>
      <c r="B25" s="118"/>
      <c r="C25" s="76" t="s">
        <v>35</v>
      </c>
      <c r="D25" s="118">
        <v>876014</v>
      </c>
    </row>
    <row r="26" ht="17.25" customHeight="1" spans="1:4">
      <c r="A26" s="204"/>
      <c r="B26" s="118"/>
      <c r="C26" s="76" t="s">
        <v>36</v>
      </c>
      <c r="D26" s="118"/>
    </row>
    <row r="27" ht="17.25" customHeight="1" spans="1:4">
      <c r="A27" s="204"/>
      <c r="B27" s="118"/>
      <c r="C27" s="28" t="s">
        <v>37</v>
      </c>
      <c r="D27" s="118"/>
    </row>
    <row r="28" ht="17.25" customHeight="1" spans="1:4">
      <c r="A28" s="204"/>
      <c r="B28" s="118"/>
      <c r="C28" s="76" t="s">
        <v>38</v>
      </c>
      <c r="D28" s="118">
        <v>100000</v>
      </c>
    </row>
    <row r="29" ht="16.5" customHeight="1" spans="1:4">
      <c r="A29" s="204"/>
      <c r="B29" s="118"/>
      <c r="C29" s="76" t="s">
        <v>39</v>
      </c>
      <c r="D29" s="118"/>
    </row>
    <row r="30" ht="16.5" customHeight="1" spans="1:4">
      <c r="A30" s="204"/>
      <c r="B30" s="118"/>
      <c r="C30" s="28" t="s">
        <v>40</v>
      </c>
      <c r="D30" s="118"/>
    </row>
    <row r="31" ht="17.25" customHeight="1" spans="1:4">
      <c r="A31" s="204"/>
      <c r="B31" s="118"/>
      <c r="C31" s="28" t="s">
        <v>41</v>
      </c>
      <c r="D31" s="118"/>
    </row>
    <row r="32" ht="17.25" customHeight="1" spans="1:4">
      <c r="A32" s="204"/>
      <c r="B32" s="118"/>
      <c r="C32" s="76" t="s">
        <v>42</v>
      </c>
      <c r="D32" s="118"/>
    </row>
    <row r="33" ht="16.5" customHeight="1" spans="1:4">
      <c r="A33" s="204" t="s">
        <v>43</v>
      </c>
      <c r="B33" s="118">
        <v>25037366.52</v>
      </c>
      <c r="C33" s="204" t="s">
        <v>44</v>
      </c>
      <c r="D33" s="118">
        <v>25037366.52</v>
      </c>
    </row>
    <row r="34" ht="16.5" customHeight="1" spans="1:4">
      <c r="A34" s="28" t="s">
        <v>45</v>
      </c>
      <c r="B34" s="118"/>
      <c r="C34" s="28" t="s">
        <v>46</v>
      </c>
      <c r="D34" s="118"/>
    </row>
    <row r="35" ht="16.5" customHeight="1" spans="1:4">
      <c r="A35" s="76" t="s">
        <v>47</v>
      </c>
      <c r="B35" s="118"/>
      <c r="C35" s="76" t="s">
        <v>47</v>
      </c>
      <c r="D35" s="118"/>
    </row>
    <row r="36" ht="16.5" customHeight="1" spans="1:4">
      <c r="A36" s="76" t="s">
        <v>48</v>
      </c>
      <c r="B36" s="118"/>
      <c r="C36" s="76" t="s">
        <v>49</v>
      </c>
      <c r="D36" s="118"/>
    </row>
    <row r="37" ht="16.5" customHeight="1" spans="1:4">
      <c r="A37" s="205" t="s">
        <v>50</v>
      </c>
      <c r="B37" s="118">
        <v>25037366.52</v>
      </c>
      <c r="C37" s="205" t="s">
        <v>51</v>
      </c>
      <c r="D37" s="118">
        <v>25037366.52</v>
      </c>
    </row>
  </sheetData>
  <sheetProtection sheet="1"/>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GridLines="0" showZeros="0" workbookViewId="0">
      <pane ySplit="1" topLeftCell="A2" activePane="bottomLeft" state="frozen"/>
      <selection/>
      <selection pane="bottomLeft" activeCell="C61" sqref="C61"/>
    </sheetView>
  </sheetViews>
  <sheetFormatPr defaultColWidth="8.57272727272727" defaultRowHeight="12.75" customHeight="1"/>
  <cols>
    <col min="1" max="1" width="15.8909090909091" customWidth="1"/>
    <col min="2" max="2" width="35" customWidth="1"/>
    <col min="3"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104" t="s">
        <v>52</v>
      </c>
    </row>
    <row r="3" ht="41.25" customHeight="1" spans="1:1">
      <c r="A3" s="85" t="str">
        <f>"2025"&amp;"年部门收入预算表"</f>
        <v>2025年部门收入预算表</v>
      </c>
    </row>
    <row r="4" ht="17.25" customHeight="1" spans="1:19">
      <c r="A4" s="88" t="str">
        <f>"单位名称："&amp;"昆明市东川区拖布卡镇人民政府"</f>
        <v>单位名称：昆明市东川区拖布卡镇人民政府</v>
      </c>
      <c r="S4" s="90" t="s">
        <v>1</v>
      </c>
    </row>
    <row r="5" ht="21.75" customHeight="1" spans="1:19">
      <c r="A5" s="221" t="s">
        <v>53</v>
      </c>
      <c r="B5" s="222" t="s">
        <v>54</v>
      </c>
      <c r="C5" s="222" t="s">
        <v>55</v>
      </c>
      <c r="D5" s="223" t="s">
        <v>56</v>
      </c>
      <c r="E5" s="223"/>
      <c r="F5" s="223"/>
      <c r="G5" s="223"/>
      <c r="H5" s="223"/>
      <c r="I5" s="170"/>
      <c r="J5" s="223"/>
      <c r="K5" s="223"/>
      <c r="L5" s="223"/>
      <c r="M5" s="223"/>
      <c r="N5" s="229"/>
      <c r="O5" s="223" t="s">
        <v>45</v>
      </c>
      <c r="P5" s="223"/>
      <c r="Q5" s="223"/>
      <c r="R5" s="223"/>
      <c r="S5" s="229"/>
    </row>
    <row r="6" ht="27" customHeight="1" spans="1:19">
      <c r="A6" s="224"/>
      <c r="B6" s="225"/>
      <c r="C6" s="225"/>
      <c r="D6" s="225" t="s">
        <v>57</v>
      </c>
      <c r="E6" s="225" t="s">
        <v>58</v>
      </c>
      <c r="F6" s="225" t="s">
        <v>59</v>
      </c>
      <c r="G6" s="225" t="s">
        <v>60</v>
      </c>
      <c r="H6" s="225" t="s">
        <v>61</v>
      </c>
      <c r="I6" s="230" t="s">
        <v>62</v>
      </c>
      <c r="J6" s="231"/>
      <c r="K6" s="231"/>
      <c r="L6" s="231"/>
      <c r="M6" s="231"/>
      <c r="N6" s="232"/>
      <c r="O6" s="225" t="s">
        <v>57</v>
      </c>
      <c r="P6" s="225" t="s">
        <v>58</v>
      </c>
      <c r="Q6" s="225" t="s">
        <v>59</v>
      </c>
      <c r="R6" s="225" t="s">
        <v>60</v>
      </c>
      <c r="S6" s="225" t="s">
        <v>63</v>
      </c>
    </row>
    <row r="7" ht="30" customHeight="1" spans="1:19">
      <c r="A7" s="226"/>
      <c r="B7" s="143"/>
      <c r="C7" s="153"/>
      <c r="D7" s="153"/>
      <c r="E7" s="153"/>
      <c r="F7" s="153"/>
      <c r="G7" s="153"/>
      <c r="H7" s="153"/>
      <c r="I7" s="109" t="s">
        <v>57</v>
      </c>
      <c r="J7" s="232" t="s">
        <v>64</v>
      </c>
      <c r="K7" s="232" t="s">
        <v>65</v>
      </c>
      <c r="L7" s="232" t="s">
        <v>66</v>
      </c>
      <c r="M7" s="232" t="s">
        <v>67</v>
      </c>
      <c r="N7" s="232" t="s">
        <v>68</v>
      </c>
      <c r="O7" s="233"/>
      <c r="P7" s="233"/>
      <c r="Q7" s="233"/>
      <c r="R7" s="233"/>
      <c r="S7" s="153"/>
    </row>
    <row r="8" ht="15" customHeight="1" spans="1:19">
      <c r="A8" s="227">
        <v>1</v>
      </c>
      <c r="B8" s="227">
        <v>2</v>
      </c>
      <c r="C8" s="227">
        <v>3</v>
      </c>
      <c r="D8" s="227">
        <v>4</v>
      </c>
      <c r="E8" s="227">
        <v>5</v>
      </c>
      <c r="F8" s="227">
        <v>6</v>
      </c>
      <c r="G8" s="227">
        <v>7</v>
      </c>
      <c r="H8" s="227">
        <v>8</v>
      </c>
      <c r="I8" s="109">
        <v>9</v>
      </c>
      <c r="J8" s="227">
        <v>10</v>
      </c>
      <c r="K8" s="227">
        <v>11</v>
      </c>
      <c r="L8" s="227">
        <v>12</v>
      </c>
      <c r="M8" s="227">
        <v>13</v>
      </c>
      <c r="N8" s="227">
        <v>14</v>
      </c>
      <c r="O8" s="227">
        <v>15</v>
      </c>
      <c r="P8" s="227">
        <v>16</v>
      </c>
      <c r="Q8" s="227">
        <v>17</v>
      </c>
      <c r="R8" s="227">
        <v>18</v>
      </c>
      <c r="S8" s="227">
        <v>19</v>
      </c>
    </row>
    <row r="9" ht="18" customHeight="1" spans="1:19">
      <c r="A9" s="44" t="s">
        <v>69</v>
      </c>
      <c r="B9" s="44" t="s">
        <v>70</v>
      </c>
      <c r="C9" s="118">
        <v>25037366.52</v>
      </c>
      <c r="D9" s="118">
        <v>25037366.52</v>
      </c>
      <c r="E9" s="118">
        <v>24817366.52</v>
      </c>
      <c r="F9" s="118">
        <v>220000</v>
      </c>
      <c r="G9" s="118"/>
      <c r="H9" s="118"/>
      <c r="I9" s="118"/>
      <c r="J9" s="118"/>
      <c r="K9" s="118"/>
      <c r="L9" s="118"/>
      <c r="M9" s="118"/>
      <c r="N9" s="118"/>
      <c r="O9" s="118"/>
      <c r="P9" s="118"/>
      <c r="Q9" s="118"/>
      <c r="R9" s="118"/>
      <c r="S9" s="118"/>
    </row>
    <row r="10" ht="18" customHeight="1" spans="1:19">
      <c r="A10" s="168" t="s">
        <v>71</v>
      </c>
      <c r="B10" s="168" t="s">
        <v>70</v>
      </c>
      <c r="C10" s="118">
        <v>25037366.52</v>
      </c>
      <c r="D10" s="118">
        <v>25037366.52</v>
      </c>
      <c r="E10" s="118">
        <v>24817366.52</v>
      </c>
      <c r="F10" s="118">
        <v>220000</v>
      </c>
      <c r="G10" s="118"/>
      <c r="H10" s="118"/>
      <c r="I10" s="118"/>
      <c r="J10" s="118"/>
      <c r="K10" s="118"/>
      <c r="L10" s="118"/>
      <c r="M10" s="118"/>
      <c r="N10" s="118"/>
      <c r="O10" s="118"/>
      <c r="P10" s="118"/>
      <c r="Q10" s="118"/>
      <c r="R10" s="118"/>
      <c r="S10" s="118"/>
    </row>
    <row r="11" ht="18" customHeight="1" spans="1:19">
      <c r="A11" s="93" t="s">
        <v>55</v>
      </c>
      <c r="B11" s="228"/>
      <c r="C11" s="118">
        <v>25037366.52</v>
      </c>
      <c r="D11" s="118">
        <v>25037366.52</v>
      </c>
      <c r="E11" s="118">
        <v>24817366.52</v>
      </c>
      <c r="F11" s="118">
        <v>220000</v>
      </c>
      <c r="G11" s="118"/>
      <c r="H11" s="118"/>
      <c r="I11" s="118"/>
      <c r="J11" s="118"/>
      <c r="K11" s="118"/>
      <c r="L11" s="118"/>
      <c r="M11" s="118"/>
      <c r="N11" s="118"/>
      <c r="O11" s="118"/>
      <c r="P11" s="118"/>
      <c r="Q11" s="118"/>
      <c r="R11" s="118"/>
      <c r="S11" s="118"/>
    </row>
  </sheetData>
  <mergeCells count="20">
    <mergeCell ref="A2:S2"/>
    <mergeCell ref="A3:S3"/>
    <mergeCell ref="A4:B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62"/>
  <sheetViews>
    <sheetView showGridLines="0" showZeros="0" workbookViewId="0">
      <pane ySplit="1" topLeftCell="A10" activePane="bottomLeft" state="frozen"/>
      <selection/>
      <selection pane="bottomLeft" activeCell="A2" sqref="A2:O2"/>
    </sheetView>
  </sheetViews>
  <sheetFormatPr defaultColWidth="8.57272727272727" defaultRowHeight="12.75" customHeight="1"/>
  <cols>
    <col min="1" max="1" width="14.2909090909091" customWidth="1"/>
    <col min="2" max="2" width="37.5727272727273" customWidth="1"/>
    <col min="3" max="8" width="24.5727272727273" customWidth="1"/>
    <col min="9" max="9" width="26.7090909090909" customWidth="1"/>
    <col min="10" max="11" width="24.4272727272727" customWidth="1"/>
    <col min="12" max="15" width="24.5727272727273" customWidth="1"/>
  </cols>
  <sheetData>
    <row r="1" customHeight="1" spans="1:15">
      <c r="A1" s="1"/>
      <c r="B1" s="1"/>
      <c r="C1" s="1"/>
      <c r="D1" s="1"/>
      <c r="E1" s="1"/>
      <c r="F1" s="1"/>
      <c r="G1" s="1"/>
      <c r="H1" s="1"/>
      <c r="I1" s="1"/>
      <c r="J1" s="1"/>
      <c r="K1" s="1"/>
      <c r="L1" s="1"/>
      <c r="M1" s="1"/>
      <c r="N1" s="1"/>
      <c r="O1" s="1"/>
    </row>
    <row r="2" ht="17.25" customHeight="1" spans="1:1">
      <c r="A2" s="90" t="s">
        <v>72</v>
      </c>
    </row>
    <row r="3" ht="41.25" customHeight="1" spans="1:1">
      <c r="A3" s="85" t="str">
        <f>"2025"&amp;"年部门支出预算表"</f>
        <v>2025年部门支出预算表</v>
      </c>
    </row>
    <row r="4" ht="17.25" customHeight="1" spans="1:15">
      <c r="A4" s="88" t="str">
        <f>"单位名称："&amp;"昆明市东川区拖布卡镇人民政府"</f>
        <v>单位名称：昆明市东川区拖布卡镇人民政府</v>
      </c>
      <c r="O4" s="90" t="s">
        <v>1</v>
      </c>
    </row>
    <row r="5" ht="27" customHeight="1" spans="1:15">
      <c r="A5" s="207" t="s">
        <v>73</v>
      </c>
      <c r="B5" s="207" t="s">
        <v>74</v>
      </c>
      <c r="C5" s="207" t="s">
        <v>55</v>
      </c>
      <c r="D5" s="208" t="s">
        <v>58</v>
      </c>
      <c r="E5" s="209"/>
      <c r="F5" s="210"/>
      <c r="G5" s="211" t="s">
        <v>59</v>
      </c>
      <c r="H5" s="211" t="s">
        <v>60</v>
      </c>
      <c r="I5" s="211" t="s">
        <v>75</v>
      </c>
      <c r="J5" s="208" t="s">
        <v>62</v>
      </c>
      <c r="K5" s="209"/>
      <c r="L5" s="209"/>
      <c r="M5" s="209"/>
      <c r="N5" s="218"/>
      <c r="O5" s="219"/>
    </row>
    <row r="6" ht="42" customHeight="1" spans="1:15">
      <c r="A6" s="212"/>
      <c r="B6" s="212"/>
      <c r="C6" s="213"/>
      <c r="D6" s="214" t="s">
        <v>57</v>
      </c>
      <c r="E6" s="214" t="s">
        <v>76</v>
      </c>
      <c r="F6" s="214" t="s">
        <v>77</v>
      </c>
      <c r="G6" s="213"/>
      <c r="H6" s="213"/>
      <c r="I6" s="220"/>
      <c r="J6" s="214" t="s">
        <v>57</v>
      </c>
      <c r="K6" s="201" t="s">
        <v>78</v>
      </c>
      <c r="L6" s="201" t="s">
        <v>79</v>
      </c>
      <c r="M6" s="201" t="s">
        <v>80</v>
      </c>
      <c r="N6" s="201" t="s">
        <v>81</v>
      </c>
      <c r="O6" s="201" t="s">
        <v>82</v>
      </c>
    </row>
    <row r="7" ht="18" customHeight="1" spans="1:15">
      <c r="A7" s="96" t="s">
        <v>83</v>
      </c>
      <c r="B7" s="96" t="s">
        <v>84</v>
      </c>
      <c r="C7" s="96" t="s">
        <v>85</v>
      </c>
      <c r="D7" s="97" t="s">
        <v>86</v>
      </c>
      <c r="E7" s="97" t="s">
        <v>87</v>
      </c>
      <c r="F7" s="97" t="s">
        <v>88</v>
      </c>
      <c r="G7" s="97" t="s">
        <v>89</v>
      </c>
      <c r="H7" s="97" t="s">
        <v>90</v>
      </c>
      <c r="I7" s="97" t="s">
        <v>91</v>
      </c>
      <c r="J7" s="97" t="s">
        <v>92</v>
      </c>
      <c r="K7" s="97" t="s">
        <v>93</v>
      </c>
      <c r="L7" s="97" t="s">
        <v>94</v>
      </c>
      <c r="M7" s="97" t="s">
        <v>95</v>
      </c>
      <c r="N7" s="96" t="s">
        <v>96</v>
      </c>
      <c r="O7" s="97" t="s">
        <v>97</v>
      </c>
    </row>
    <row r="8" ht="21" customHeight="1" spans="1:15">
      <c r="A8" s="98" t="s">
        <v>98</v>
      </c>
      <c r="B8" s="98" t="s">
        <v>99</v>
      </c>
      <c r="C8" s="118">
        <v>11002204.11</v>
      </c>
      <c r="D8" s="118">
        <v>11002204.11</v>
      </c>
      <c r="E8" s="118">
        <v>10242204.11</v>
      </c>
      <c r="F8" s="118">
        <v>760000</v>
      </c>
      <c r="G8" s="118"/>
      <c r="H8" s="118"/>
      <c r="I8" s="118"/>
      <c r="J8" s="118"/>
      <c r="K8" s="118"/>
      <c r="L8" s="118"/>
      <c r="M8" s="118"/>
      <c r="N8" s="118"/>
      <c r="O8" s="118"/>
    </row>
    <row r="9" ht="21" customHeight="1" spans="1:15">
      <c r="A9" s="215" t="s">
        <v>100</v>
      </c>
      <c r="B9" s="215" t="s">
        <v>101</v>
      </c>
      <c r="C9" s="118">
        <v>279860</v>
      </c>
      <c r="D9" s="118">
        <v>279860</v>
      </c>
      <c r="E9" s="118">
        <v>179860</v>
      </c>
      <c r="F9" s="118">
        <v>100000</v>
      </c>
      <c r="G9" s="118"/>
      <c r="H9" s="118"/>
      <c r="I9" s="118"/>
      <c r="J9" s="118"/>
      <c r="K9" s="118"/>
      <c r="L9" s="118"/>
      <c r="M9" s="118"/>
      <c r="N9" s="118"/>
      <c r="O9" s="118"/>
    </row>
    <row r="10" ht="21" customHeight="1" spans="1:15">
      <c r="A10" s="216" t="s">
        <v>102</v>
      </c>
      <c r="B10" s="216" t="s">
        <v>103</v>
      </c>
      <c r="C10" s="118">
        <v>158100</v>
      </c>
      <c r="D10" s="118">
        <v>158100</v>
      </c>
      <c r="E10" s="118">
        <v>158100</v>
      </c>
      <c r="F10" s="118"/>
      <c r="G10" s="118"/>
      <c r="H10" s="118"/>
      <c r="I10" s="118"/>
      <c r="J10" s="118"/>
      <c r="K10" s="118"/>
      <c r="L10" s="118"/>
      <c r="M10" s="118"/>
      <c r="N10" s="118"/>
      <c r="O10" s="118"/>
    </row>
    <row r="11" ht="21" customHeight="1" spans="1:15">
      <c r="A11" s="216" t="s">
        <v>104</v>
      </c>
      <c r="B11" s="216" t="s">
        <v>105</v>
      </c>
      <c r="C11" s="118">
        <v>100000</v>
      </c>
      <c r="D11" s="118">
        <v>100000</v>
      </c>
      <c r="E11" s="118"/>
      <c r="F11" s="118">
        <v>100000</v>
      </c>
      <c r="G11" s="118"/>
      <c r="H11" s="118"/>
      <c r="I11" s="118"/>
      <c r="J11" s="118"/>
      <c r="K11" s="118"/>
      <c r="L11" s="118"/>
      <c r="M11" s="118"/>
      <c r="N11" s="118"/>
      <c r="O11" s="118"/>
    </row>
    <row r="12" ht="21" customHeight="1" spans="1:15">
      <c r="A12" s="216" t="s">
        <v>106</v>
      </c>
      <c r="B12" s="216" t="s">
        <v>107</v>
      </c>
      <c r="C12" s="118">
        <v>21760</v>
      </c>
      <c r="D12" s="118">
        <v>21760</v>
      </c>
      <c r="E12" s="118">
        <v>21760</v>
      </c>
      <c r="F12" s="118"/>
      <c r="G12" s="118"/>
      <c r="H12" s="118"/>
      <c r="I12" s="118"/>
      <c r="J12" s="118"/>
      <c r="K12" s="118"/>
      <c r="L12" s="118"/>
      <c r="M12" s="118"/>
      <c r="N12" s="118"/>
      <c r="O12" s="118"/>
    </row>
    <row r="13" ht="21" customHeight="1" spans="1:15">
      <c r="A13" s="215" t="s">
        <v>108</v>
      </c>
      <c r="B13" s="215" t="s">
        <v>109</v>
      </c>
      <c r="C13" s="118">
        <v>8538237.11</v>
      </c>
      <c r="D13" s="118">
        <v>8538237.11</v>
      </c>
      <c r="E13" s="118">
        <v>7963237.11</v>
      </c>
      <c r="F13" s="118">
        <v>575000</v>
      </c>
      <c r="G13" s="118"/>
      <c r="H13" s="118"/>
      <c r="I13" s="118"/>
      <c r="J13" s="118"/>
      <c r="K13" s="118"/>
      <c r="L13" s="118"/>
      <c r="M13" s="118"/>
      <c r="N13" s="118"/>
      <c r="O13" s="118"/>
    </row>
    <row r="14" ht="21" customHeight="1" spans="1:15">
      <c r="A14" s="216" t="s">
        <v>110</v>
      </c>
      <c r="B14" s="216" t="s">
        <v>103</v>
      </c>
      <c r="C14" s="118">
        <v>2957652</v>
      </c>
      <c r="D14" s="118">
        <v>2957652</v>
      </c>
      <c r="E14" s="118">
        <v>2957652</v>
      </c>
      <c r="F14" s="118"/>
      <c r="G14" s="118"/>
      <c r="H14" s="118"/>
      <c r="I14" s="118"/>
      <c r="J14" s="118"/>
      <c r="K14" s="118"/>
      <c r="L14" s="118"/>
      <c r="M14" s="118"/>
      <c r="N14" s="118"/>
      <c r="O14" s="118"/>
    </row>
    <row r="15" ht="21" customHeight="1" spans="1:15">
      <c r="A15" s="216" t="s">
        <v>111</v>
      </c>
      <c r="B15" s="216" t="s">
        <v>112</v>
      </c>
      <c r="C15" s="118">
        <v>4909585.11</v>
      </c>
      <c r="D15" s="118">
        <v>4909585.11</v>
      </c>
      <c r="E15" s="118">
        <v>4909585.11</v>
      </c>
      <c r="F15" s="118"/>
      <c r="G15" s="118"/>
      <c r="H15" s="118"/>
      <c r="I15" s="118"/>
      <c r="J15" s="118"/>
      <c r="K15" s="118"/>
      <c r="L15" s="118"/>
      <c r="M15" s="118"/>
      <c r="N15" s="118"/>
      <c r="O15" s="118"/>
    </row>
    <row r="16" ht="21" customHeight="1" spans="1:15">
      <c r="A16" s="216" t="s">
        <v>113</v>
      </c>
      <c r="B16" s="216" t="s">
        <v>114</v>
      </c>
      <c r="C16" s="118">
        <v>671000</v>
      </c>
      <c r="D16" s="118">
        <v>671000</v>
      </c>
      <c r="E16" s="118">
        <v>96000</v>
      </c>
      <c r="F16" s="118">
        <v>575000</v>
      </c>
      <c r="G16" s="118"/>
      <c r="H16" s="118"/>
      <c r="I16" s="118"/>
      <c r="J16" s="118"/>
      <c r="K16" s="118"/>
      <c r="L16" s="118"/>
      <c r="M16" s="118"/>
      <c r="N16" s="118"/>
      <c r="O16" s="118"/>
    </row>
    <row r="17" ht="21" customHeight="1" spans="1:15">
      <c r="A17" s="215" t="s">
        <v>115</v>
      </c>
      <c r="B17" s="215" t="s">
        <v>116</v>
      </c>
      <c r="C17" s="118">
        <v>362559</v>
      </c>
      <c r="D17" s="118">
        <v>362559</v>
      </c>
      <c r="E17" s="118">
        <v>362559</v>
      </c>
      <c r="F17" s="118"/>
      <c r="G17" s="118"/>
      <c r="H17" s="118"/>
      <c r="I17" s="118"/>
      <c r="J17" s="118"/>
      <c r="K17" s="118"/>
      <c r="L17" s="118"/>
      <c r="M17" s="118"/>
      <c r="N17" s="118"/>
      <c r="O17" s="118"/>
    </row>
    <row r="18" ht="21" customHeight="1" spans="1:15">
      <c r="A18" s="216" t="s">
        <v>117</v>
      </c>
      <c r="B18" s="216" t="s">
        <v>103</v>
      </c>
      <c r="C18" s="118">
        <v>362559</v>
      </c>
      <c r="D18" s="118">
        <v>362559</v>
      </c>
      <c r="E18" s="118">
        <v>362559</v>
      </c>
      <c r="F18" s="118"/>
      <c r="G18" s="118"/>
      <c r="H18" s="118"/>
      <c r="I18" s="118"/>
      <c r="J18" s="118"/>
      <c r="K18" s="118"/>
      <c r="L18" s="118"/>
      <c r="M18" s="118"/>
      <c r="N18" s="118"/>
      <c r="O18" s="118"/>
    </row>
    <row r="19" ht="21" customHeight="1" spans="1:15">
      <c r="A19" s="215" t="s">
        <v>118</v>
      </c>
      <c r="B19" s="215" t="s">
        <v>119</v>
      </c>
      <c r="C19" s="118">
        <v>5000</v>
      </c>
      <c r="D19" s="118">
        <v>5000</v>
      </c>
      <c r="E19" s="118"/>
      <c r="F19" s="118">
        <v>5000</v>
      </c>
      <c r="G19" s="118"/>
      <c r="H19" s="118"/>
      <c r="I19" s="118"/>
      <c r="J19" s="118"/>
      <c r="K19" s="118"/>
      <c r="L19" s="118"/>
      <c r="M19" s="118"/>
      <c r="N19" s="118"/>
      <c r="O19" s="118"/>
    </row>
    <row r="20" ht="21" customHeight="1" spans="1:15">
      <c r="A20" s="216" t="s">
        <v>120</v>
      </c>
      <c r="B20" s="216" t="s">
        <v>103</v>
      </c>
      <c r="C20" s="118">
        <v>5000</v>
      </c>
      <c r="D20" s="118">
        <v>5000</v>
      </c>
      <c r="E20" s="118"/>
      <c r="F20" s="118">
        <v>5000</v>
      </c>
      <c r="G20" s="118"/>
      <c r="H20" s="118"/>
      <c r="I20" s="118"/>
      <c r="J20" s="118"/>
      <c r="K20" s="118"/>
      <c r="L20" s="118"/>
      <c r="M20" s="118"/>
      <c r="N20" s="118"/>
      <c r="O20" s="118"/>
    </row>
    <row r="21" ht="21" customHeight="1" spans="1:15">
      <c r="A21" s="215" t="s">
        <v>121</v>
      </c>
      <c r="B21" s="215" t="s">
        <v>122</v>
      </c>
      <c r="C21" s="118">
        <v>389276</v>
      </c>
      <c r="D21" s="118">
        <v>389276</v>
      </c>
      <c r="E21" s="118">
        <v>309276</v>
      </c>
      <c r="F21" s="118">
        <v>80000</v>
      </c>
      <c r="G21" s="118"/>
      <c r="H21" s="118"/>
      <c r="I21" s="118"/>
      <c r="J21" s="118"/>
      <c r="K21" s="118"/>
      <c r="L21" s="118"/>
      <c r="M21" s="118"/>
      <c r="N21" s="118"/>
      <c r="O21" s="118"/>
    </row>
    <row r="22" ht="21" customHeight="1" spans="1:15">
      <c r="A22" s="216" t="s">
        <v>123</v>
      </c>
      <c r="B22" s="216" t="s">
        <v>103</v>
      </c>
      <c r="C22" s="118">
        <v>309276</v>
      </c>
      <c r="D22" s="118">
        <v>309276</v>
      </c>
      <c r="E22" s="118">
        <v>309276</v>
      </c>
      <c r="F22" s="118"/>
      <c r="G22" s="118"/>
      <c r="H22" s="118"/>
      <c r="I22" s="118"/>
      <c r="J22" s="118"/>
      <c r="K22" s="118"/>
      <c r="L22" s="118"/>
      <c r="M22" s="118"/>
      <c r="N22" s="118"/>
      <c r="O22" s="118"/>
    </row>
    <row r="23" ht="21" customHeight="1" spans="1:15">
      <c r="A23" s="216" t="s">
        <v>124</v>
      </c>
      <c r="B23" s="216" t="s">
        <v>125</v>
      </c>
      <c r="C23" s="118">
        <v>80000</v>
      </c>
      <c r="D23" s="118">
        <v>80000</v>
      </c>
      <c r="E23" s="118"/>
      <c r="F23" s="118">
        <v>80000</v>
      </c>
      <c r="G23" s="118"/>
      <c r="H23" s="118"/>
      <c r="I23" s="118"/>
      <c r="J23" s="118"/>
      <c r="K23" s="118"/>
      <c r="L23" s="118"/>
      <c r="M23" s="118"/>
      <c r="N23" s="118"/>
      <c r="O23" s="118"/>
    </row>
    <row r="24" ht="21" customHeight="1" spans="1:15">
      <c r="A24" s="215" t="s">
        <v>126</v>
      </c>
      <c r="B24" s="215" t="s">
        <v>127</v>
      </c>
      <c r="C24" s="118">
        <v>1427272</v>
      </c>
      <c r="D24" s="118">
        <v>1427272</v>
      </c>
      <c r="E24" s="118">
        <v>1427272</v>
      </c>
      <c r="F24" s="118"/>
      <c r="G24" s="118"/>
      <c r="H24" s="118"/>
      <c r="I24" s="118"/>
      <c r="J24" s="118"/>
      <c r="K24" s="118"/>
      <c r="L24" s="118"/>
      <c r="M24" s="118"/>
      <c r="N24" s="118"/>
      <c r="O24" s="118"/>
    </row>
    <row r="25" ht="21" customHeight="1" spans="1:15">
      <c r="A25" s="216" t="s">
        <v>128</v>
      </c>
      <c r="B25" s="216" t="s">
        <v>129</v>
      </c>
      <c r="C25" s="118">
        <v>1427272</v>
      </c>
      <c r="D25" s="118">
        <v>1427272</v>
      </c>
      <c r="E25" s="118">
        <v>1427272</v>
      </c>
      <c r="F25" s="118"/>
      <c r="G25" s="118"/>
      <c r="H25" s="118"/>
      <c r="I25" s="118"/>
      <c r="J25" s="118"/>
      <c r="K25" s="118"/>
      <c r="L25" s="118"/>
      <c r="M25" s="118"/>
      <c r="N25" s="118"/>
      <c r="O25" s="118"/>
    </row>
    <row r="26" ht="21" customHeight="1" spans="1:15">
      <c r="A26" s="98" t="s">
        <v>130</v>
      </c>
      <c r="B26" s="98" t="s">
        <v>131</v>
      </c>
      <c r="C26" s="118">
        <v>1700526.64</v>
      </c>
      <c r="D26" s="118">
        <v>1700526.64</v>
      </c>
      <c r="E26" s="118">
        <v>1700526.64</v>
      </c>
      <c r="F26" s="118"/>
      <c r="G26" s="118"/>
      <c r="H26" s="118"/>
      <c r="I26" s="118"/>
      <c r="J26" s="118"/>
      <c r="K26" s="118"/>
      <c r="L26" s="118"/>
      <c r="M26" s="118"/>
      <c r="N26" s="118"/>
      <c r="O26" s="118"/>
    </row>
    <row r="27" ht="21" customHeight="1" spans="1:15">
      <c r="A27" s="215" t="s">
        <v>132</v>
      </c>
      <c r="B27" s="215" t="s">
        <v>133</v>
      </c>
      <c r="C27" s="118">
        <v>1620950.88</v>
      </c>
      <c r="D27" s="118">
        <v>1620950.88</v>
      </c>
      <c r="E27" s="118">
        <v>1620950.88</v>
      </c>
      <c r="F27" s="118"/>
      <c r="G27" s="118"/>
      <c r="H27" s="118"/>
      <c r="I27" s="118"/>
      <c r="J27" s="118"/>
      <c r="K27" s="118"/>
      <c r="L27" s="118"/>
      <c r="M27" s="118"/>
      <c r="N27" s="118"/>
      <c r="O27" s="118"/>
    </row>
    <row r="28" ht="21" customHeight="1" spans="1:15">
      <c r="A28" s="216" t="s">
        <v>134</v>
      </c>
      <c r="B28" s="216" t="s">
        <v>135</v>
      </c>
      <c r="C28" s="118">
        <v>135000</v>
      </c>
      <c r="D28" s="118">
        <v>135000</v>
      </c>
      <c r="E28" s="118">
        <v>135000</v>
      </c>
      <c r="F28" s="118"/>
      <c r="G28" s="118"/>
      <c r="H28" s="118"/>
      <c r="I28" s="118"/>
      <c r="J28" s="118"/>
      <c r="K28" s="118"/>
      <c r="L28" s="118"/>
      <c r="M28" s="118"/>
      <c r="N28" s="118"/>
      <c r="O28" s="118"/>
    </row>
    <row r="29" ht="21" customHeight="1" spans="1:15">
      <c r="A29" s="216" t="s">
        <v>136</v>
      </c>
      <c r="B29" s="216" t="s">
        <v>137</v>
      </c>
      <c r="C29" s="118">
        <v>208800</v>
      </c>
      <c r="D29" s="118">
        <v>208800</v>
      </c>
      <c r="E29" s="118">
        <v>208800</v>
      </c>
      <c r="F29" s="118"/>
      <c r="G29" s="118"/>
      <c r="H29" s="118"/>
      <c r="I29" s="118"/>
      <c r="J29" s="118"/>
      <c r="K29" s="118"/>
      <c r="L29" s="118"/>
      <c r="M29" s="118"/>
      <c r="N29" s="118"/>
      <c r="O29" s="118"/>
    </row>
    <row r="30" ht="21" customHeight="1" spans="1:15">
      <c r="A30" s="216" t="s">
        <v>138</v>
      </c>
      <c r="B30" s="216" t="s">
        <v>139</v>
      </c>
      <c r="C30" s="118">
        <v>1178762.88</v>
      </c>
      <c r="D30" s="118">
        <v>1178762.88</v>
      </c>
      <c r="E30" s="118">
        <v>1178762.88</v>
      </c>
      <c r="F30" s="118"/>
      <c r="G30" s="118"/>
      <c r="H30" s="118"/>
      <c r="I30" s="118"/>
      <c r="J30" s="118"/>
      <c r="K30" s="118"/>
      <c r="L30" s="118"/>
      <c r="M30" s="118"/>
      <c r="N30" s="118"/>
      <c r="O30" s="118"/>
    </row>
    <row r="31" ht="21" customHeight="1" spans="1:15">
      <c r="A31" s="216" t="s">
        <v>140</v>
      </c>
      <c r="B31" s="216" t="s">
        <v>141</v>
      </c>
      <c r="C31" s="118">
        <v>98388</v>
      </c>
      <c r="D31" s="118">
        <v>98388</v>
      </c>
      <c r="E31" s="118">
        <v>98388</v>
      </c>
      <c r="F31" s="118"/>
      <c r="G31" s="118"/>
      <c r="H31" s="118"/>
      <c r="I31" s="118"/>
      <c r="J31" s="118"/>
      <c r="K31" s="118"/>
      <c r="L31" s="118"/>
      <c r="M31" s="118"/>
      <c r="N31" s="118"/>
      <c r="O31" s="118"/>
    </row>
    <row r="32" ht="21" customHeight="1" spans="1:15">
      <c r="A32" s="215" t="s">
        <v>142</v>
      </c>
      <c r="B32" s="215" t="s">
        <v>143</v>
      </c>
      <c r="C32" s="118">
        <v>79575.76</v>
      </c>
      <c r="D32" s="118">
        <v>79575.76</v>
      </c>
      <c r="E32" s="118">
        <v>79575.76</v>
      </c>
      <c r="F32" s="118"/>
      <c r="G32" s="118"/>
      <c r="H32" s="118"/>
      <c r="I32" s="118"/>
      <c r="J32" s="118"/>
      <c r="K32" s="118"/>
      <c r="L32" s="118"/>
      <c r="M32" s="118"/>
      <c r="N32" s="118"/>
      <c r="O32" s="118"/>
    </row>
    <row r="33" ht="21" customHeight="1" spans="1:15">
      <c r="A33" s="216" t="s">
        <v>144</v>
      </c>
      <c r="B33" s="216" t="s">
        <v>145</v>
      </c>
      <c r="C33" s="118">
        <v>31955.76</v>
      </c>
      <c r="D33" s="118">
        <v>31955.76</v>
      </c>
      <c r="E33" s="118">
        <v>31955.76</v>
      </c>
      <c r="F33" s="118"/>
      <c r="G33" s="118"/>
      <c r="H33" s="118"/>
      <c r="I33" s="118"/>
      <c r="J33" s="118"/>
      <c r="K33" s="118"/>
      <c r="L33" s="118"/>
      <c r="M33" s="118"/>
      <c r="N33" s="118"/>
      <c r="O33" s="118"/>
    </row>
    <row r="34" ht="21" customHeight="1" spans="1:15">
      <c r="A34" s="216" t="s">
        <v>146</v>
      </c>
      <c r="B34" s="216" t="s">
        <v>147</v>
      </c>
      <c r="C34" s="118">
        <v>47620</v>
      </c>
      <c r="D34" s="118">
        <v>47620</v>
      </c>
      <c r="E34" s="118">
        <v>47620</v>
      </c>
      <c r="F34" s="118"/>
      <c r="G34" s="118"/>
      <c r="H34" s="118"/>
      <c r="I34" s="118"/>
      <c r="J34" s="118"/>
      <c r="K34" s="118"/>
      <c r="L34" s="118"/>
      <c r="M34" s="118"/>
      <c r="N34" s="118"/>
      <c r="O34" s="118"/>
    </row>
    <row r="35" ht="21" customHeight="1" spans="1:15">
      <c r="A35" s="98" t="s">
        <v>148</v>
      </c>
      <c r="B35" s="98" t="s">
        <v>149</v>
      </c>
      <c r="C35" s="118">
        <v>1056647.1</v>
      </c>
      <c r="D35" s="118">
        <v>1056647.1</v>
      </c>
      <c r="E35" s="118">
        <v>1056647.1</v>
      </c>
      <c r="F35" s="118"/>
      <c r="G35" s="118"/>
      <c r="H35" s="118"/>
      <c r="I35" s="118"/>
      <c r="J35" s="118"/>
      <c r="K35" s="118"/>
      <c r="L35" s="118"/>
      <c r="M35" s="118"/>
      <c r="N35" s="118"/>
      <c r="O35" s="118"/>
    </row>
    <row r="36" ht="21" customHeight="1" spans="1:15">
      <c r="A36" s="215" t="s">
        <v>150</v>
      </c>
      <c r="B36" s="215" t="s">
        <v>151</v>
      </c>
      <c r="C36" s="118">
        <v>1056647.1</v>
      </c>
      <c r="D36" s="118">
        <v>1056647.1</v>
      </c>
      <c r="E36" s="118">
        <v>1056647.1</v>
      </c>
      <c r="F36" s="118"/>
      <c r="G36" s="118"/>
      <c r="H36" s="118"/>
      <c r="I36" s="118"/>
      <c r="J36" s="118"/>
      <c r="K36" s="118"/>
      <c r="L36" s="118"/>
      <c r="M36" s="118"/>
      <c r="N36" s="118"/>
      <c r="O36" s="118"/>
    </row>
    <row r="37" ht="21" customHeight="1" spans="1:15">
      <c r="A37" s="216" t="s">
        <v>152</v>
      </c>
      <c r="B37" s="216" t="s">
        <v>153</v>
      </c>
      <c r="C37" s="118">
        <v>235052</v>
      </c>
      <c r="D37" s="118">
        <v>235052</v>
      </c>
      <c r="E37" s="118">
        <v>235052</v>
      </c>
      <c r="F37" s="118"/>
      <c r="G37" s="118"/>
      <c r="H37" s="118"/>
      <c r="I37" s="118"/>
      <c r="J37" s="118"/>
      <c r="K37" s="118"/>
      <c r="L37" s="118"/>
      <c r="M37" s="118"/>
      <c r="N37" s="118"/>
      <c r="O37" s="118"/>
    </row>
    <row r="38" ht="21" customHeight="1" spans="1:15">
      <c r="A38" s="216" t="s">
        <v>154</v>
      </c>
      <c r="B38" s="216" t="s">
        <v>155</v>
      </c>
      <c r="C38" s="118">
        <v>368394</v>
      </c>
      <c r="D38" s="118">
        <v>368394</v>
      </c>
      <c r="E38" s="118">
        <v>368394</v>
      </c>
      <c r="F38" s="118"/>
      <c r="G38" s="118"/>
      <c r="H38" s="118"/>
      <c r="I38" s="118"/>
      <c r="J38" s="118"/>
      <c r="K38" s="118"/>
      <c r="L38" s="118"/>
      <c r="M38" s="118"/>
      <c r="N38" s="118"/>
      <c r="O38" s="118"/>
    </row>
    <row r="39" ht="21" customHeight="1" spans="1:15">
      <c r="A39" s="216" t="s">
        <v>156</v>
      </c>
      <c r="B39" s="216" t="s">
        <v>157</v>
      </c>
      <c r="C39" s="118">
        <v>440016</v>
      </c>
      <c r="D39" s="118">
        <v>440016</v>
      </c>
      <c r="E39" s="118">
        <v>440016</v>
      </c>
      <c r="F39" s="118"/>
      <c r="G39" s="118"/>
      <c r="H39" s="118"/>
      <c r="I39" s="118"/>
      <c r="J39" s="118"/>
      <c r="K39" s="118"/>
      <c r="L39" s="118"/>
      <c r="M39" s="118"/>
      <c r="N39" s="118"/>
      <c r="O39" s="118"/>
    </row>
    <row r="40" ht="21" customHeight="1" spans="1:15">
      <c r="A40" s="216" t="s">
        <v>158</v>
      </c>
      <c r="B40" s="216" t="s">
        <v>159</v>
      </c>
      <c r="C40" s="118">
        <v>13185.1</v>
      </c>
      <c r="D40" s="118">
        <v>13185.1</v>
      </c>
      <c r="E40" s="118">
        <v>13185.1</v>
      </c>
      <c r="F40" s="118"/>
      <c r="G40" s="118"/>
      <c r="H40" s="118"/>
      <c r="I40" s="118"/>
      <c r="J40" s="118"/>
      <c r="K40" s="118"/>
      <c r="L40" s="118"/>
      <c r="M40" s="118"/>
      <c r="N40" s="118"/>
      <c r="O40" s="118"/>
    </row>
    <row r="41" ht="21" customHeight="1" spans="1:15">
      <c r="A41" s="98" t="s">
        <v>160</v>
      </c>
      <c r="B41" s="98" t="s">
        <v>161</v>
      </c>
      <c r="C41" s="118">
        <v>50000</v>
      </c>
      <c r="D41" s="118">
        <v>50000</v>
      </c>
      <c r="E41" s="118"/>
      <c r="F41" s="118">
        <v>50000</v>
      </c>
      <c r="G41" s="118"/>
      <c r="H41" s="118"/>
      <c r="I41" s="118"/>
      <c r="J41" s="118"/>
      <c r="K41" s="118"/>
      <c r="L41" s="118"/>
      <c r="M41" s="118"/>
      <c r="N41" s="118"/>
      <c r="O41" s="118"/>
    </row>
    <row r="42" ht="21" customHeight="1" spans="1:15">
      <c r="A42" s="215" t="s">
        <v>162</v>
      </c>
      <c r="B42" s="215" t="s">
        <v>163</v>
      </c>
      <c r="C42" s="118">
        <v>50000</v>
      </c>
      <c r="D42" s="118">
        <v>50000</v>
      </c>
      <c r="E42" s="118"/>
      <c r="F42" s="118">
        <v>50000</v>
      </c>
      <c r="G42" s="118"/>
      <c r="H42" s="118"/>
      <c r="I42" s="118"/>
      <c r="J42" s="118"/>
      <c r="K42" s="118"/>
      <c r="L42" s="118"/>
      <c r="M42" s="118"/>
      <c r="N42" s="118"/>
      <c r="O42" s="118"/>
    </row>
    <row r="43" ht="21" customHeight="1" spans="1:15">
      <c r="A43" s="216" t="s">
        <v>164</v>
      </c>
      <c r="B43" s="216" t="s">
        <v>165</v>
      </c>
      <c r="C43" s="118">
        <v>50000</v>
      </c>
      <c r="D43" s="118">
        <v>50000</v>
      </c>
      <c r="E43" s="118"/>
      <c r="F43" s="118">
        <v>50000</v>
      </c>
      <c r="G43" s="118"/>
      <c r="H43" s="118"/>
      <c r="I43" s="118"/>
      <c r="J43" s="118"/>
      <c r="K43" s="118"/>
      <c r="L43" s="118"/>
      <c r="M43" s="118"/>
      <c r="N43" s="118"/>
      <c r="O43" s="118"/>
    </row>
    <row r="44" ht="21" customHeight="1" spans="1:15">
      <c r="A44" s="98" t="s">
        <v>166</v>
      </c>
      <c r="B44" s="98" t="s">
        <v>167</v>
      </c>
      <c r="C44" s="118">
        <v>220000</v>
      </c>
      <c r="D44" s="118"/>
      <c r="E44" s="118"/>
      <c r="F44" s="118"/>
      <c r="G44" s="118">
        <v>220000</v>
      </c>
      <c r="H44" s="118"/>
      <c r="I44" s="118"/>
      <c r="J44" s="118"/>
      <c r="K44" s="118"/>
      <c r="L44" s="118"/>
      <c r="M44" s="118"/>
      <c r="N44" s="118"/>
      <c r="O44" s="118"/>
    </row>
    <row r="45" ht="21" customHeight="1" spans="1:15">
      <c r="A45" s="215" t="s">
        <v>168</v>
      </c>
      <c r="B45" s="215" t="s">
        <v>169</v>
      </c>
      <c r="C45" s="118">
        <v>220000</v>
      </c>
      <c r="D45" s="118"/>
      <c r="E45" s="118"/>
      <c r="F45" s="118"/>
      <c r="G45" s="118">
        <v>220000</v>
      </c>
      <c r="H45" s="118"/>
      <c r="I45" s="118"/>
      <c r="J45" s="118"/>
      <c r="K45" s="118"/>
      <c r="L45" s="118"/>
      <c r="M45" s="118"/>
      <c r="N45" s="118"/>
      <c r="O45" s="118"/>
    </row>
    <row r="46" ht="21" customHeight="1" spans="1:15">
      <c r="A46" s="216" t="s">
        <v>170</v>
      </c>
      <c r="B46" s="216" t="s">
        <v>171</v>
      </c>
      <c r="C46" s="118">
        <v>60000</v>
      </c>
      <c r="D46" s="118"/>
      <c r="E46" s="118"/>
      <c r="F46" s="118"/>
      <c r="G46" s="118">
        <v>60000</v>
      </c>
      <c r="H46" s="118"/>
      <c r="I46" s="118"/>
      <c r="J46" s="118"/>
      <c r="K46" s="118"/>
      <c r="L46" s="118"/>
      <c r="M46" s="118"/>
      <c r="N46" s="118"/>
      <c r="O46" s="118"/>
    </row>
    <row r="47" ht="21" customHeight="1" spans="1:15">
      <c r="A47" s="216" t="s">
        <v>172</v>
      </c>
      <c r="B47" s="216" t="s">
        <v>173</v>
      </c>
      <c r="C47" s="118">
        <v>160000</v>
      </c>
      <c r="D47" s="118"/>
      <c r="E47" s="118"/>
      <c r="F47" s="118"/>
      <c r="G47" s="118">
        <v>160000</v>
      </c>
      <c r="H47" s="118"/>
      <c r="I47" s="118"/>
      <c r="J47" s="118"/>
      <c r="K47" s="118"/>
      <c r="L47" s="118"/>
      <c r="M47" s="118"/>
      <c r="N47" s="118"/>
      <c r="O47" s="118"/>
    </row>
    <row r="48" ht="21" customHeight="1" spans="1:15">
      <c r="A48" s="98" t="s">
        <v>174</v>
      </c>
      <c r="B48" s="98" t="s">
        <v>175</v>
      </c>
      <c r="C48" s="118">
        <v>10031974.67</v>
      </c>
      <c r="D48" s="118">
        <v>10031974.67</v>
      </c>
      <c r="E48" s="118">
        <v>5019027.47</v>
      </c>
      <c r="F48" s="118">
        <v>5012947.2</v>
      </c>
      <c r="G48" s="118"/>
      <c r="H48" s="118"/>
      <c r="I48" s="118"/>
      <c r="J48" s="118"/>
      <c r="K48" s="118"/>
      <c r="L48" s="118"/>
      <c r="M48" s="118"/>
      <c r="N48" s="118"/>
      <c r="O48" s="118"/>
    </row>
    <row r="49" ht="21" customHeight="1" spans="1:15">
      <c r="A49" s="215" t="s">
        <v>176</v>
      </c>
      <c r="B49" s="215" t="s">
        <v>177</v>
      </c>
      <c r="C49" s="118">
        <v>438828</v>
      </c>
      <c r="D49" s="118">
        <v>438828</v>
      </c>
      <c r="E49" s="118">
        <v>438828</v>
      </c>
      <c r="F49" s="118"/>
      <c r="G49" s="118"/>
      <c r="H49" s="118"/>
      <c r="I49" s="118"/>
      <c r="J49" s="118"/>
      <c r="K49" s="118"/>
      <c r="L49" s="118"/>
      <c r="M49" s="118"/>
      <c r="N49" s="118"/>
      <c r="O49" s="118"/>
    </row>
    <row r="50" ht="21" customHeight="1" spans="1:15">
      <c r="A50" s="216" t="s">
        <v>178</v>
      </c>
      <c r="B50" s="216" t="s">
        <v>179</v>
      </c>
      <c r="C50" s="118">
        <v>438828</v>
      </c>
      <c r="D50" s="118">
        <v>438828</v>
      </c>
      <c r="E50" s="118">
        <v>438828</v>
      </c>
      <c r="F50" s="118"/>
      <c r="G50" s="118"/>
      <c r="H50" s="118"/>
      <c r="I50" s="118"/>
      <c r="J50" s="118"/>
      <c r="K50" s="118"/>
      <c r="L50" s="118"/>
      <c r="M50" s="118"/>
      <c r="N50" s="118"/>
      <c r="O50" s="118"/>
    </row>
    <row r="51" ht="21" customHeight="1" spans="1:15">
      <c r="A51" s="215" t="s">
        <v>180</v>
      </c>
      <c r="B51" s="215" t="s">
        <v>181</v>
      </c>
      <c r="C51" s="118">
        <v>5012947.2</v>
      </c>
      <c r="D51" s="118">
        <v>5012947.2</v>
      </c>
      <c r="E51" s="118"/>
      <c r="F51" s="118">
        <v>5012947.2</v>
      </c>
      <c r="G51" s="118"/>
      <c r="H51" s="118"/>
      <c r="I51" s="118"/>
      <c r="J51" s="118"/>
      <c r="K51" s="118"/>
      <c r="L51" s="118"/>
      <c r="M51" s="118"/>
      <c r="N51" s="118"/>
      <c r="O51" s="118"/>
    </row>
    <row r="52" ht="21" customHeight="1" spans="1:15">
      <c r="A52" s="216" t="s">
        <v>182</v>
      </c>
      <c r="B52" s="216" t="s">
        <v>183</v>
      </c>
      <c r="C52" s="118">
        <v>5012947.2</v>
      </c>
      <c r="D52" s="118">
        <v>5012947.2</v>
      </c>
      <c r="E52" s="118"/>
      <c r="F52" s="118">
        <v>5012947.2</v>
      </c>
      <c r="G52" s="118"/>
      <c r="H52" s="118"/>
      <c r="I52" s="118"/>
      <c r="J52" s="118"/>
      <c r="K52" s="118"/>
      <c r="L52" s="118"/>
      <c r="M52" s="118"/>
      <c r="N52" s="118"/>
      <c r="O52" s="118"/>
    </row>
    <row r="53" ht="21" customHeight="1" spans="1:15">
      <c r="A53" s="215" t="s">
        <v>184</v>
      </c>
      <c r="B53" s="215" t="s">
        <v>185</v>
      </c>
      <c r="C53" s="118">
        <v>4580199.47</v>
      </c>
      <c r="D53" s="118">
        <v>4580199.47</v>
      </c>
      <c r="E53" s="118">
        <v>4580199.47</v>
      </c>
      <c r="F53" s="118"/>
      <c r="G53" s="118"/>
      <c r="H53" s="118"/>
      <c r="I53" s="118"/>
      <c r="J53" s="118"/>
      <c r="K53" s="118"/>
      <c r="L53" s="118"/>
      <c r="M53" s="118"/>
      <c r="N53" s="118"/>
      <c r="O53" s="118"/>
    </row>
    <row r="54" ht="21" customHeight="1" spans="1:15">
      <c r="A54" s="216" t="s">
        <v>186</v>
      </c>
      <c r="B54" s="216" t="s">
        <v>187</v>
      </c>
      <c r="C54" s="118">
        <v>4107759.47</v>
      </c>
      <c r="D54" s="118">
        <v>4107759.47</v>
      </c>
      <c r="E54" s="118">
        <v>4107759.47</v>
      </c>
      <c r="F54" s="118"/>
      <c r="G54" s="118"/>
      <c r="H54" s="118"/>
      <c r="I54" s="118"/>
      <c r="J54" s="118"/>
      <c r="K54" s="118"/>
      <c r="L54" s="118"/>
      <c r="M54" s="118"/>
      <c r="N54" s="118"/>
      <c r="O54" s="118"/>
    </row>
    <row r="55" ht="21" customHeight="1" spans="1:15">
      <c r="A55" s="216" t="s">
        <v>188</v>
      </c>
      <c r="B55" s="216" t="s">
        <v>189</v>
      </c>
      <c r="C55" s="118">
        <v>472440</v>
      </c>
      <c r="D55" s="118">
        <v>472440</v>
      </c>
      <c r="E55" s="118">
        <v>472440</v>
      </c>
      <c r="F55" s="118"/>
      <c r="G55" s="118"/>
      <c r="H55" s="118"/>
      <c r="I55" s="118"/>
      <c r="J55" s="118"/>
      <c r="K55" s="118"/>
      <c r="L55" s="118"/>
      <c r="M55" s="118"/>
      <c r="N55" s="118"/>
      <c r="O55" s="118"/>
    </row>
    <row r="56" ht="21" customHeight="1" spans="1:15">
      <c r="A56" s="98" t="s">
        <v>190</v>
      </c>
      <c r="B56" s="98" t="s">
        <v>191</v>
      </c>
      <c r="C56" s="118">
        <v>876014</v>
      </c>
      <c r="D56" s="118">
        <v>876014</v>
      </c>
      <c r="E56" s="118">
        <v>876014</v>
      </c>
      <c r="F56" s="118"/>
      <c r="G56" s="118"/>
      <c r="H56" s="118"/>
      <c r="I56" s="118"/>
      <c r="J56" s="118"/>
      <c r="K56" s="118"/>
      <c r="L56" s="118"/>
      <c r="M56" s="118"/>
      <c r="N56" s="118"/>
      <c r="O56" s="118"/>
    </row>
    <row r="57" ht="21" customHeight="1" spans="1:15">
      <c r="A57" s="215" t="s">
        <v>192</v>
      </c>
      <c r="B57" s="215" t="s">
        <v>193</v>
      </c>
      <c r="C57" s="118">
        <v>876014</v>
      </c>
      <c r="D57" s="118">
        <v>876014</v>
      </c>
      <c r="E57" s="118">
        <v>876014</v>
      </c>
      <c r="F57" s="118"/>
      <c r="G57" s="118"/>
      <c r="H57" s="118"/>
      <c r="I57" s="118"/>
      <c r="J57" s="118"/>
      <c r="K57" s="118"/>
      <c r="L57" s="118"/>
      <c r="M57" s="118"/>
      <c r="N57" s="118"/>
      <c r="O57" s="118"/>
    </row>
    <row r="58" ht="21" customHeight="1" spans="1:15">
      <c r="A58" s="216" t="s">
        <v>194</v>
      </c>
      <c r="B58" s="216" t="s">
        <v>195</v>
      </c>
      <c r="C58" s="118">
        <v>876014</v>
      </c>
      <c r="D58" s="118">
        <v>876014</v>
      </c>
      <c r="E58" s="118">
        <v>876014</v>
      </c>
      <c r="F58" s="118"/>
      <c r="G58" s="118"/>
      <c r="H58" s="118"/>
      <c r="I58" s="118"/>
      <c r="J58" s="118"/>
      <c r="K58" s="118"/>
      <c r="L58" s="118"/>
      <c r="M58" s="118"/>
      <c r="N58" s="118"/>
      <c r="O58" s="118"/>
    </row>
    <row r="59" ht="21" customHeight="1" spans="1:15">
      <c r="A59" s="98" t="s">
        <v>196</v>
      </c>
      <c r="B59" s="98" t="s">
        <v>197</v>
      </c>
      <c r="C59" s="118">
        <v>100000</v>
      </c>
      <c r="D59" s="118">
        <v>100000</v>
      </c>
      <c r="E59" s="118"/>
      <c r="F59" s="118">
        <v>100000</v>
      </c>
      <c r="G59" s="118"/>
      <c r="H59" s="118"/>
      <c r="I59" s="118"/>
      <c r="J59" s="118"/>
      <c r="K59" s="118"/>
      <c r="L59" s="118"/>
      <c r="M59" s="118"/>
      <c r="N59" s="118"/>
      <c r="O59" s="118"/>
    </row>
    <row r="60" ht="21" customHeight="1" spans="1:15">
      <c r="A60" s="215" t="s">
        <v>198</v>
      </c>
      <c r="B60" s="215" t="s">
        <v>199</v>
      </c>
      <c r="C60" s="118">
        <v>100000</v>
      </c>
      <c r="D60" s="118">
        <v>100000</v>
      </c>
      <c r="E60" s="118"/>
      <c r="F60" s="118">
        <v>100000</v>
      </c>
      <c r="G60" s="118"/>
      <c r="H60" s="118"/>
      <c r="I60" s="118"/>
      <c r="J60" s="118"/>
      <c r="K60" s="118"/>
      <c r="L60" s="118"/>
      <c r="M60" s="118"/>
      <c r="N60" s="118"/>
      <c r="O60" s="118"/>
    </row>
    <row r="61" ht="21" customHeight="1" spans="1:15">
      <c r="A61" s="216" t="s">
        <v>200</v>
      </c>
      <c r="B61" s="216" t="s">
        <v>201</v>
      </c>
      <c r="C61" s="118">
        <v>100000</v>
      </c>
      <c r="D61" s="118">
        <v>100000</v>
      </c>
      <c r="E61" s="118"/>
      <c r="F61" s="118">
        <v>100000</v>
      </c>
      <c r="G61" s="118"/>
      <c r="H61" s="118"/>
      <c r="I61" s="118"/>
      <c r="J61" s="118"/>
      <c r="K61" s="118"/>
      <c r="L61" s="118"/>
      <c r="M61" s="118"/>
      <c r="N61" s="118"/>
      <c r="O61" s="118"/>
    </row>
    <row r="62" ht="21" customHeight="1" spans="1:15">
      <c r="A62" s="217" t="s">
        <v>55</v>
      </c>
      <c r="B62" s="79"/>
      <c r="C62" s="118">
        <v>25037366.52</v>
      </c>
      <c r="D62" s="118">
        <v>24817366.52</v>
      </c>
      <c r="E62" s="118">
        <v>18894419.32</v>
      </c>
      <c r="F62" s="118">
        <v>5922947.2</v>
      </c>
      <c r="G62" s="118">
        <v>220000</v>
      </c>
      <c r="H62" s="118"/>
      <c r="I62" s="118"/>
      <c r="J62" s="118"/>
      <c r="K62" s="118"/>
      <c r="L62" s="118"/>
      <c r="M62" s="118"/>
      <c r="N62" s="118"/>
      <c r="O62" s="118"/>
    </row>
  </sheetData>
  <mergeCells count="12">
    <mergeCell ref="A2:O2"/>
    <mergeCell ref="A3:O3"/>
    <mergeCell ref="A4:B4"/>
    <mergeCell ref="D5:F5"/>
    <mergeCell ref="J5:O5"/>
    <mergeCell ref="A62:B62"/>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D2" sqref="D2"/>
    </sheetView>
  </sheetViews>
  <sheetFormatPr defaultColWidth="8.57272727272727" defaultRowHeight="12.75" customHeight="1" outlineLevelCol="3"/>
  <cols>
    <col min="1" max="4" width="35.5727272727273" customWidth="1"/>
  </cols>
  <sheetData>
    <row r="1" customHeight="1" spans="1:4">
      <c r="A1" s="1"/>
      <c r="B1" s="1"/>
      <c r="C1" s="1"/>
      <c r="D1" s="1"/>
    </row>
    <row r="2" ht="15" customHeight="1" spans="1:4">
      <c r="A2" s="86"/>
      <c r="B2" s="90"/>
      <c r="C2" s="90"/>
      <c r="D2" s="90" t="s">
        <v>202</v>
      </c>
    </row>
    <row r="3" ht="41.25" customHeight="1" spans="1:1">
      <c r="A3" s="85" t="str">
        <f>"2025"&amp;"年部门财政拨款收支预算总表"</f>
        <v>2025年部门财政拨款收支预算总表</v>
      </c>
    </row>
    <row r="4" ht="17.25" customHeight="1" spans="1:4">
      <c r="A4" s="88" t="str">
        <f>"单位名称："&amp;"昆明市东川区拖布卡镇人民政府"</f>
        <v>单位名称：昆明市东川区拖布卡镇人民政府</v>
      </c>
      <c r="B4" s="200"/>
      <c r="D4" s="90" t="s">
        <v>1</v>
      </c>
    </row>
    <row r="5" ht="17.25" customHeight="1" spans="1:4">
      <c r="A5" s="201" t="s">
        <v>2</v>
      </c>
      <c r="B5" s="202"/>
      <c r="C5" s="201" t="s">
        <v>3</v>
      </c>
      <c r="D5" s="202"/>
    </row>
    <row r="6" ht="18.75" customHeight="1" spans="1:4">
      <c r="A6" s="201" t="s">
        <v>4</v>
      </c>
      <c r="B6" s="201" t="s">
        <v>5</v>
      </c>
      <c r="C6" s="201" t="s">
        <v>6</v>
      </c>
      <c r="D6" s="201" t="s">
        <v>5</v>
      </c>
    </row>
    <row r="7" ht="16.5" customHeight="1" spans="1:4">
      <c r="A7" s="203" t="s">
        <v>203</v>
      </c>
      <c r="B7" s="118">
        <v>25037366.52</v>
      </c>
      <c r="C7" s="203" t="s">
        <v>204</v>
      </c>
      <c r="D7" s="118">
        <v>25037366.52</v>
      </c>
    </row>
    <row r="8" ht="16.5" customHeight="1" spans="1:4">
      <c r="A8" s="203" t="s">
        <v>205</v>
      </c>
      <c r="B8" s="118">
        <v>24817366.52</v>
      </c>
      <c r="C8" s="203" t="s">
        <v>206</v>
      </c>
      <c r="D8" s="118">
        <v>11002204.11</v>
      </c>
    </row>
    <row r="9" ht="16.5" customHeight="1" spans="1:4">
      <c r="A9" s="203" t="s">
        <v>207</v>
      </c>
      <c r="B9" s="118">
        <v>220000</v>
      </c>
      <c r="C9" s="203" t="s">
        <v>208</v>
      </c>
      <c r="D9" s="118"/>
    </row>
    <row r="10" ht="16.5" customHeight="1" spans="1:4">
      <c r="A10" s="203" t="s">
        <v>209</v>
      </c>
      <c r="B10" s="118"/>
      <c r="C10" s="203" t="s">
        <v>210</v>
      </c>
      <c r="D10" s="118"/>
    </row>
    <row r="11" ht="16.5" customHeight="1" spans="1:4">
      <c r="A11" s="203" t="s">
        <v>211</v>
      </c>
      <c r="B11" s="118"/>
      <c r="C11" s="203" t="s">
        <v>212</v>
      </c>
      <c r="D11" s="118"/>
    </row>
    <row r="12" ht="16.5" customHeight="1" spans="1:4">
      <c r="A12" s="203" t="s">
        <v>205</v>
      </c>
      <c r="B12" s="118"/>
      <c r="C12" s="203" t="s">
        <v>213</v>
      </c>
      <c r="D12" s="118"/>
    </row>
    <row r="13" ht="16.5" customHeight="1" spans="1:4">
      <c r="A13" s="28" t="s">
        <v>207</v>
      </c>
      <c r="B13" s="118"/>
      <c r="C13" s="108" t="s">
        <v>214</v>
      </c>
      <c r="D13" s="118"/>
    </row>
    <row r="14" ht="16.5" customHeight="1" spans="1:4">
      <c r="A14" s="28" t="s">
        <v>209</v>
      </c>
      <c r="B14" s="118"/>
      <c r="C14" s="108" t="s">
        <v>215</v>
      </c>
      <c r="D14" s="118"/>
    </row>
    <row r="15" ht="16.5" customHeight="1" spans="1:4">
      <c r="A15" s="204"/>
      <c r="B15" s="118"/>
      <c r="C15" s="108" t="s">
        <v>216</v>
      </c>
      <c r="D15" s="118">
        <v>1700526.64</v>
      </c>
    </row>
    <row r="16" ht="16.5" customHeight="1" spans="1:4">
      <c r="A16" s="204"/>
      <c r="B16" s="118"/>
      <c r="C16" s="108" t="s">
        <v>217</v>
      </c>
      <c r="D16" s="118">
        <v>1056647.1</v>
      </c>
    </row>
    <row r="17" ht="16.5" customHeight="1" spans="1:4">
      <c r="A17" s="204"/>
      <c r="B17" s="118"/>
      <c r="C17" s="108" t="s">
        <v>218</v>
      </c>
      <c r="D17" s="118">
        <v>50000</v>
      </c>
    </row>
    <row r="18" ht="16.5" customHeight="1" spans="1:4">
      <c r="A18" s="204"/>
      <c r="B18" s="118"/>
      <c r="C18" s="108" t="s">
        <v>219</v>
      </c>
      <c r="D18" s="118">
        <v>220000</v>
      </c>
    </row>
    <row r="19" ht="16.5" customHeight="1" spans="1:4">
      <c r="A19" s="204"/>
      <c r="B19" s="118"/>
      <c r="C19" s="108" t="s">
        <v>220</v>
      </c>
      <c r="D19" s="118">
        <v>10031974.67</v>
      </c>
    </row>
    <row r="20" ht="16.5" customHeight="1" spans="1:4">
      <c r="A20" s="204"/>
      <c r="B20" s="118"/>
      <c r="C20" s="108" t="s">
        <v>221</v>
      </c>
      <c r="D20" s="118"/>
    </row>
    <row r="21" ht="16.5" customHeight="1" spans="1:4">
      <c r="A21" s="204"/>
      <c r="B21" s="118"/>
      <c r="C21" s="108" t="s">
        <v>222</v>
      </c>
      <c r="D21" s="118"/>
    </row>
    <row r="22" ht="16.5" customHeight="1" spans="1:4">
      <c r="A22" s="204"/>
      <c r="B22" s="118"/>
      <c r="C22" s="108" t="s">
        <v>223</v>
      </c>
      <c r="D22" s="118"/>
    </row>
    <row r="23" ht="16.5" customHeight="1" spans="1:4">
      <c r="A23" s="204"/>
      <c r="B23" s="118"/>
      <c r="C23" s="108" t="s">
        <v>224</v>
      </c>
      <c r="D23" s="118"/>
    </row>
    <row r="24" ht="16.5" customHeight="1" spans="1:4">
      <c r="A24" s="204"/>
      <c r="B24" s="118"/>
      <c r="C24" s="108" t="s">
        <v>225</v>
      </c>
      <c r="D24" s="118"/>
    </row>
    <row r="25" ht="16.5" customHeight="1" spans="1:4">
      <c r="A25" s="204"/>
      <c r="B25" s="118"/>
      <c r="C25" s="108" t="s">
        <v>226</v>
      </c>
      <c r="D25" s="118"/>
    </row>
    <row r="26" ht="16.5" customHeight="1" spans="1:4">
      <c r="A26" s="204"/>
      <c r="B26" s="118"/>
      <c r="C26" s="108" t="s">
        <v>227</v>
      </c>
      <c r="D26" s="118">
        <v>876014</v>
      </c>
    </row>
    <row r="27" ht="16.5" customHeight="1" spans="1:4">
      <c r="A27" s="204"/>
      <c r="B27" s="118"/>
      <c r="C27" s="108" t="s">
        <v>228</v>
      </c>
      <c r="D27" s="118"/>
    </row>
    <row r="28" ht="16.5" customHeight="1" spans="1:4">
      <c r="A28" s="204"/>
      <c r="B28" s="118"/>
      <c r="C28" s="108" t="s">
        <v>229</v>
      </c>
      <c r="D28" s="118"/>
    </row>
    <row r="29" ht="16.5" customHeight="1" spans="1:4">
      <c r="A29" s="204"/>
      <c r="B29" s="118"/>
      <c r="C29" s="108" t="s">
        <v>230</v>
      </c>
      <c r="D29" s="118">
        <v>100000</v>
      </c>
    </row>
    <row r="30" ht="16.5" customHeight="1" spans="1:4">
      <c r="A30" s="204"/>
      <c r="B30" s="118"/>
      <c r="C30" s="108" t="s">
        <v>231</v>
      </c>
      <c r="D30" s="118"/>
    </row>
    <row r="31" ht="16.5" customHeight="1" spans="1:4">
      <c r="A31" s="204"/>
      <c r="B31" s="118"/>
      <c r="C31" s="108" t="s">
        <v>232</v>
      </c>
      <c r="D31" s="118"/>
    </row>
    <row r="32" ht="16.5" customHeight="1" spans="1:4">
      <c r="A32" s="204"/>
      <c r="B32" s="118"/>
      <c r="C32" s="28" t="s">
        <v>233</v>
      </c>
      <c r="D32" s="118"/>
    </row>
    <row r="33" ht="16.5" customHeight="1" spans="1:4">
      <c r="A33" s="204"/>
      <c r="B33" s="118"/>
      <c r="C33" s="28" t="s">
        <v>234</v>
      </c>
      <c r="D33" s="118"/>
    </row>
    <row r="34" ht="16.5" customHeight="1" spans="1:4">
      <c r="A34" s="204"/>
      <c r="B34" s="118"/>
      <c r="C34" s="19" t="s">
        <v>235</v>
      </c>
      <c r="D34" s="118"/>
    </row>
    <row r="35" ht="15" customHeight="1" spans="1:4">
      <c r="A35" s="205" t="s">
        <v>50</v>
      </c>
      <c r="B35" s="206">
        <v>25037366.52</v>
      </c>
      <c r="C35" s="205" t="s">
        <v>51</v>
      </c>
      <c r="D35" s="206">
        <v>25037366.52</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58"/>
  <sheetViews>
    <sheetView showZeros="0" workbookViewId="0">
      <pane ySplit="1" topLeftCell="A14" activePane="bottomLeft" state="frozen"/>
      <selection/>
      <selection pane="bottomLeft" activeCell="B46" sqref="B46"/>
    </sheetView>
  </sheetViews>
  <sheetFormatPr defaultColWidth="9.13636363636364" defaultRowHeight="14.25" customHeight="1" outlineLevelCol="6"/>
  <cols>
    <col min="1" max="1" width="20.1363636363636" customWidth="1"/>
    <col min="2" max="2" width="44" customWidth="1"/>
    <col min="3" max="7" width="24.1363636363636" customWidth="1"/>
  </cols>
  <sheetData>
    <row r="1" customHeight="1" spans="1:7">
      <c r="A1" s="1"/>
      <c r="B1" s="1"/>
      <c r="C1" s="1"/>
      <c r="D1" s="1"/>
      <c r="E1" s="1"/>
      <c r="F1" s="1"/>
      <c r="G1" s="1"/>
    </row>
    <row r="2" customHeight="1" spans="4:7">
      <c r="D2" s="175"/>
      <c r="F2" s="110"/>
      <c r="G2" s="180" t="s">
        <v>236</v>
      </c>
    </row>
    <row r="3" ht="41.25" customHeight="1" spans="1:7">
      <c r="A3" s="162" t="str">
        <f>"2025"&amp;"年一般公共预算支出预算表（按功能科目分类）"</f>
        <v>2025年一般公共预算支出预算表（按功能科目分类）</v>
      </c>
      <c r="B3" s="162"/>
      <c r="C3" s="162"/>
      <c r="D3" s="162"/>
      <c r="E3" s="162"/>
      <c r="F3" s="162"/>
      <c r="G3" s="162"/>
    </row>
    <row r="4" ht="18" customHeight="1" spans="1:7">
      <c r="A4" s="55" t="str">
        <f>"单位名称："&amp;"昆明市东川区拖布卡镇人民政府"</f>
        <v>单位名称：昆明市东川区拖布卡镇人民政府</v>
      </c>
      <c r="F4" s="159"/>
      <c r="G4" s="180" t="s">
        <v>1</v>
      </c>
    </row>
    <row r="5" ht="20.25" customHeight="1" spans="1:7">
      <c r="A5" s="196" t="s">
        <v>237</v>
      </c>
      <c r="B5" s="197"/>
      <c r="C5" s="163" t="s">
        <v>55</v>
      </c>
      <c r="D5" s="185" t="s">
        <v>76</v>
      </c>
      <c r="E5" s="14"/>
      <c r="F5" s="47"/>
      <c r="G5" s="177" t="s">
        <v>77</v>
      </c>
    </row>
    <row r="6" ht="20.25" customHeight="1" spans="1:7">
      <c r="A6" s="198" t="s">
        <v>73</v>
      </c>
      <c r="B6" s="198" t="s">
        <v>74</v>
      </c>
      <c r="C6" s="66"/>
      <c r="D6" s="15" t="s">
        <v>57</v>
      </c>
      <c r="E6" s="15" t="s">
        <v>238</v>
      </c>
      <c r="F6" s="15" t="s">
        <v>239</v>
      </c>
      <c r="G6" s="179"/>
    </row>
    <row r="7" ht="15" customHeight="1" spans="1:7">
      <c r="A7" s="27" t="s">
        <v>83</v>
      </c>
      <c r="B7" s="27" t="s">
        <v>84</v>
      </c>
      <c r="C7" s="27" t="s">
        <v>85</v>
      </c>
      <c r="D7" s="27" t="s">
        <v>86</v>
      </c>
      <c r="E7" s="27" t="s">
        <v>87</v>
      </c>
      <c r="F7" s="27" t="s">
        <v>88</v>
      </c>
      <c r="G7" s="27" t="s">
        <v>89</v>
      </c>
    </row>
    <row r="8" ht="18" customHeight="1" spans="1:7">
      <c r="A8" s="19" t="s">
        <v>98</v>
      </c>
      <c r="B8" s="19" t="s">
        <v>99</v>
      </c>
      <c r="C8" s="118">
        <v>11002204.11</v>
      </c>
      <c r="D8" s="118">
        <v>10242204.11</v>
      </c>
      <c r="E8" s="118">
        <v>9166364.11</v>
      </c>
      <c r="F8" s="118">
        <v>1075840</v>
      </c>
      <c r="G8" s="118">
        <v>760000</v>
      </c>
    </row>
    <row r="9" ht="18" customHeight="1" spans="1:7">
      <c r="A9" s="173" t="s">
        <v>100</v>
      </c>
      <c r="B9" s="173" t="s">
        <v>101</v>
      </c>
      <c r="C9" s="118">
        <v>279860</v>
      </c>
      <c r="D9" s="118">
        <v>179860</v>
      </c>
      <c r="E9" s="118">
        <v>141770</v>
      </c>
      <c r="F9" s="118">
        <v>38090</v>
      </c>
      <c r="G9" s="118">
        <v>100000</v>
      </c>
    </row>
    <row r="10" ht="18" customHeight="1" spans="1:7">
      <c r="A10" s="174" t="s">
        <v>102</v>
      </c>
      <c r="B10" s="174" t="s">
        <v>103</v>
      </c>
      <c r="C10" s="118">
        <v>158100</v>
      </c>
      <c r="D10" s="118">
        <v>158100</v>
      </c>
      <c r="E10" s="118">
        <v>141770</v>
      </c>
      <c r="F10" s="118">
        <v>16330</v>
      </c>
      <c r="G10" s="118"/>
    </row>
    <row r="11" ht="18" customHeight="1" spans="1:7">
      <c r="A11" s="174" t="s">
        <v>104</v>
      </c>
      <c r="B11" s="174" t="s">
        <v>105</v>
      </c>
      <c r="C11" s="118">
        <v>100000</v>
      </c>
      <c r="D11" s="118"/>
      <c r="E11" s="118"/>
      <c r="F11" s="118"/>
      <c r="G11" s="118">
        <v>100000</v>
      </c>
    </row>
    <row r="12" ht="18" customHeight="1" spans="1:7">
      <c r="A12" s="174" t="s">
        <v>106</v>
      </c>
      <c r="B12" s="174" t="s">
        <v>107</v>
      </c>
      <c r="C12" s="118">
        <v>21760</v>
      </c>
      <c r="D12" s="118">
        <v>21760</v>
      </c>
      <c r="E12" s="118"/>
      <c r="F12" s="118">
        <v>21760</v>
      </c>
      <c r="G12" s="118"/>
    </row>
    <row r="13" ht="18" customHeight="1" spans="1:7">
      <c r="A13" s="173" t="s">
        <v>108</v>
      </c>
      <c r="B13" s="173" t="s">
        <v>109</v>
      </c>
      <c r="C13" s="118">
        <v>8538237.11</v>
      </c>
      <c r="D13" s="118">
        <v>7963237.11</v>
      </c>
      <c r="E13" s="118">
        <v>7301817.11</v>
      </c>
      <c r="F13" s="118">
        <v>661420</v>
      </c>
      <c r="G13" s="118">
        <v>575000</v>
      </c>
    </row>
    <row r="14" ht="18" customHeight="1" spans="1:7">
      <c r="A14" s="174" t="s">
        <v>110</v>
      </c>
      <c r="B14" s="174" t="s">
        <v>103</v>
      </c>
      <c r="C14" s="118">
        <v>2957652</v>
      </c>
      <c r="D14" s="118">
        <v>2957652</v>
      </c>
      <c r="E14" s="118">
        <v>2584722</v>
      </c>
      <c r="F14" s="118">
        <v>372930</v>
      </c>
      <c r="G14" s="118"/>
    </row>
    <row r="15" ht="18" customHeight="1" spans="1:7">
      <c r="A15" s="174" t="s">
        <v>111</v>
      </c>
      <c r="B15" s="174" t="s">
        <v>112</v>
      </c>
      <c r="C15" s="118">
        <v>4909585.11</v>
      </c>
      <c r="D15" s="118">
        <v>4909585.11</v>
      </c>
      <c r="E15" s="118">
        <v>4621095.11</v>
      </c>
      <c r="F15" s="118">
        <v>288490</v>
      </c>
      <c r="G15" s="118"/>
    </row>
    <row r="16" ht="18" customHeight="1" spans="1:7">
      <c r="A16" s="174" t="s">
        <v>113</v>
      </c>
      <c r="B16" s="174" t="s">
        <v>114</v>
      </c>
      <c r="C16" s="118">
        <v>671000</v>
      </c>
      <c r="D16" s="118">
        <v>96000</v>
      </c>
      <c r="E16" s="118">
        <v>96000</v>
      </c>
      <c r="F16" s="118"/>
      <c r="G16" s="118">
        <v>575000</v>
      </c>
    </row>
    <row r="17" ht="18" customHeight="1" spans="1:7">
      <c r="A17" s="173" t="s">
        <v>115</v>
      </c>
      <c r="B17" s="173" t="s">
        <v>116</v>
      </c>
      <c r="C17" s="118">
        <v>362559</v>
      </c>
      <c r="D17" s="118">
        <v>362559</v>
      </c>
      <c r="E17" s="118">
        <v>234889</v>
      </c>
      <c r="F17" s="118">
        <v>127670</v>
      </c>
      <c r="G17" s="118"/>
    </row>
    <row r="18" ht="18" customHeight="1" spans="1:7">
      <c r="A18" s="174" t="s">
        <v>117</v>
      </c>
      <c r="B18" s="174" t="s">
        <v>103</v>
      </c>
      <c r="C18" s="118">
        <v>362559</v>
      </c>
      <c r="D18" s="118">
        <v>362559</v>
      </c>
      <c r="E18" s="118">
        <v>234889</v>
      </c>
      <c r="F18" s="118">
        <v>127670</v>
      </c>
      <c r="G18" s="118"/>
    </row>
    <row r="19" ht="18" customHeight="1" spans="1:7">
      <c r="A19" s="173" t="s">
        <v>118</v>
      </c>
      <c r="B19" s="173" t="s">
        <v>119</v>
      </c>
      <c r="C19" s="118">
        <v>5000</v>
      </c>
      <c r="D19" s="118"/>
      <c r="E19" s="118"/>
      <c r="F19" s="118"/>
      <c r="G19" s="118">
        <v>5000</v>
      </c>
    </row>
    <row r="20" ht="18" customHeight="1" spans="1:7">
      <c r="A20" s="174" t="s">
        <v>120</v>
      </c>
      <c r="B20" s="174" t="s">
        <v>103</v>
      </c>
      <c r="C20" s="118">
        <v>5000</v>
      </c>
      <c r="D20" s="118"/>
      <c r="E20" s="118"/>
      <c r="F20" s="118"/>
      <c r="G20" s="118">
        <v>5000</v>
      </c>
    </row>
    <row r="21" ht="18" customHeight="1" spans="1:7">
      <c r="A21" s="173" t="s">
        <v>121</v>
      </c>
      <c r="B21" s="173" t="s">
        <v>122</v>
      </c>
      <c r="C21" s="118">
        <v>389276</v>
      </c>
      <c r="D21" s="118">
        <v>309276</v>
      </c>
      <c r="E21" s="118">
        <v>276616</v>
      </c>
      <c r="F21" s="118">
        <v>32660</v>
      </c>
      <c r="G21" s="118">
        <v>80000</v>
      </c>
    </row>
    <row r="22" ht="18" customHeight="1" spans="1:7">
      <c r="A22" s="174" t="s">
        <v>123</v>
      </c>
      <c r="B22" s="174" t="s">
        <v>103</v>
      </c>
      <c r="C22" s="118">
        <v>309276</v>
      </c>
      <c r="D22" s="118">
        <v>309276</v>
      </c>
      <c r="E22" s="118">
        <v>276616</v>
      </c>
      <c r="F22" s="118">
        <v>32660</v>
      </c>
      <c r="G22" s="118"/>
    </row>
    <row r="23" ht="18" customHeight="1" spans="1:7">
      <c r="A23" s="174" t="s">
        <v>124</v>
      </c>
      <c r="B23" s="174" t="s">
        <v>125</v>
      </c>
      <c r="C23" s="118">
        <v>80000</v>
      </c>
      <c r="D23" s="118"/>
      <c r="E23" s="118"/>
      <c r="F23" s="118"/>
      <c r="G23" s="118">
        <v>80000</v>
      </c>
    </row>
    <row r="24" ht="18" customHeight="1" spans="1:7">
      <c r="A24" s="173" t="s">
        <v>126</v>
      </c>
      <c r="B24" s="173" t="s">
        <v>127</v>
      </c>
      <c r="C24" s="118">
        <v>1427272</v>
      </c>
      <c r="D24" s="118">
        <v>1427272</v>
      </c>
      <c r="E24" s="118">
        <v>1211272</v>
      </c>
      <c r="F24" s="118">
        <v>216000</v>
      </c>
      <c r="G24" s="118"/>
    </row>
    <row r="25" ht="18" customHeight="1" spans="1:7">
      <c r="A25" s="174" t="s">
        <v>128</v>
      </c>
      <c r="B25" s="174" t="s">
        <v>129</v>
      </c>
      <c r="C25" s="118">
        <v>1427272</v>
      </c>
      <c r="D25" s="118">
        <v>1427272</v>
      </c>
      <c r="E25" s="118">
        <v>1211272</v>
      </c>
      <c r="F25" s="118">
        <v>216000</v>
      </c>
      <c r="G25" s="118"/>
    </row>
    <row r="26" ht="18" customHeight="1" spans="1:7">
      <c r="A26" s="19" t="s">
        <v>130</v>
      </c>
      <c r="B26" s="19" t="s">
        <v>131</v>
      </c>
      <c r="C26" s="118">
        <v>1700526.64</v>
      </c>
      <c r="D26" s="118">
        <v>1700526.64</v>
      </c>
      <c r="E26" s="118">
        <v>1686726.64</v>
      </c>
      <c r="F26" s="118">
        <v>13800</v>
      </c>
      <c r="G26" s="118"/>
    </row>
    <row r="27" ht="18" customHeight="1" spans="1:7">
      <c r="A27" s="173" t="s">
        <v>132</v>
      </c>
      <c r="B27" s="173" t="s">
        <v>133</v>
      </c>
      <c r="C27" s="118">
        <v>1620950.88</v>
      </c>
      <c r="D27" s="118">
        <v>1620950.88</v>
      </c>
      <c r="E27" s="118">
        <v>1607150.88</v>
      </c>
      <c r="F27" s="118">
        <v>13800</v>
      </c>
      <c r="G27" s="118"/>
    </row>
    <row r="28" ht="18" customHeight="1" spans="1:7">
      <c r="A28" s="174" t="s">
        <v>134</v>
      </c>
      <c r="B28" s="174" t="s">
        <v>135</v>
      </c>
      <c r="C28" s="118">
        <v>135000</v>
      </c>
      <c r="D28" s="118">
        <v>135000</v>
      </c>
      <c r="E28" s="118">
        <v>129600</v>
      </c>
      <c r="F28" s="118">
        <v>5400</v>
      </c>
      <c r="G28" s="118"/>
    </row>
    <row r="29" ht="18" customHeight="1" spans="1:7">
      <c r="A29" s="174" t="s">
        <v>136</v>
      </c>
      <c r="B29" s="174" t="s">
        <v>137</v>
      </c>
      <c r="C29" s="118">
        <v>208800</v>
      </c>
      <c r="D29" s="118">
        <v>208800</v>
      </c>
      <c r="E29" s="118">
        <v>200400</v>
      </c>
      <c r="F29" s="118">
        <v>8400</v>
      </c>
      <c r="G29" s="118"/>
    </row>
    <row r="30" ht="18" customHeight="1" spans="1:7">
      <c r="A30" s="174" t="s">
        <v>138</v>
      </c>
      <c r="B30" s="174" t="s">
        <v>139</v>
      </c>
      <c r="C30" s="118">
        <v>1178762.88</v>
      </c>
      <c r="D30" s="118">
        <v>1178762.88</v>
      </c>
      <c r="E30" s="118">
        <v>1178762.88</v>
      </c>
      <c r="F30" s="118"/>
      <c r="G30" s="118"/>
    </row>
    <row r="31" ht="18" customHeight="1" spans="1:7">
      <c r="A31" s="174" t="s">
        <v>140</v>
      </c>
      <c r="B31" s="174" t="s">
        <v>141</v>
      </c>
      <c r="C31" s="118">
        <v>98388</v>
      </c>
      <c r="D31" s="118">
        <v>98388</v>
      </c>
      <c r="E31" s="118">
        <v>98388</v>
      </c>
      <c r="F31" s="118"/>
      <c r="G31" s="118"/>
    </row>
    <row r="32" ht="18" customHeight="1" spans="1:7">
      <c r="A32" s="173" t="s">
        <v>142</v>
      </c>
      <c r="B32" s="173" t="s">
        <v>143</v>
      </c>
      <c r="C32" s="118">
        <v>79575.76</v>
      </c>
      <c r="D32" s="118">
        <v>79575.76</v>
      </c>
      <c r="E32" s="118">
        <v>79575.76</v>
      </c>
      <c r="F32" s="118"/>
      <c r="G32" s="118"/>
    </row>
    <row r="33" ht="18" customHeight="1" spans="1:7">
      <c r="A33" s="174" t="s">
        <v>144</v>
      </c>
      <c r="B33" s="174" t="s">
        <v>145</v>
      </c>
      <c r="C33" s="118">
        <v>31955.76</v>
      </c>
      <c r="D33" s="118">
        <v>31955.76</v>
      </c>
      <c r="E33" s="118">
        <v>31955.76</v>
      </c>
      <c r="F33" s="118"/>
      <c r="G33" s="118"/>
    </row>
    <row r="34" ht="18" customHeight="1" spans="1:7">
      <c r="A34" s="174" t="s">
        <v>146</v>
      </c>
      <c r="B34" s="174" t="s">
        <v>147</v>
      </c>
      <c r="C34" s="118">
        <v>47620</v>
      </c>
      <c r="D34" s="118">
        <v>47620</v>
      </c>
      <c r="E34" s="118">
        <v>47620</v>
      </c>
      <c r="F34" s="118"/>
      <c r="G34" s="118"/>
    </row>
    <row r="35" ht="18" customHeight="1" spans="1:7">
      <c r="A35" s="19" t="s">
        <v>148</v>
      </c>
      <c r="B35" s="19" t="s">
        <v>149</v>
      </c>
      <c r="C35" s="118">
        <v>1056647.1</v>
      </c>
      <c r="D35" s="118">
        <v>1056647.1</v>
      </c>
      <c r="E35" s="118">
        <v>1056647.1</v>
      </c>
      <c r="F35" s="118"/>
      <c r="G35" s="118"/>
    </row>
    <row r="36" ht="18" customHeight="1" spans="1:7">
      <c r="A36" s="173" t="s">
        <v>150</v>
      </c>
      <c r="B36" s="173" t="s">
        <v>151</v>
      </c>
      <c r="C36" s="118">
        <v>1056647.1</v>
      </c>
      <c r="D36" s="118">
        <v>1056647.1</v>
      </c>
      <c r="E36" s="118">
        <v>1056647.1</v>
      </c>
      <c r="F36" s="118"/>
      <c r="G36" s="118"/>
    </row>
    <row r="37" ht="18" customHeight="1" spans="1:7">
      <c r="A37" s="174" t="s">
        <v>152</v>
      </c>
      <c r="B37" s="174" t="s">
        <v>153</v>
      </c>
      <c r="C37" s="118">
        <v>235052</v>
      </c>
      <c r="D37" s="118">
        <v>235052</v>
      </c>
      <c r="E37" s="118">
        <v>235052</v>
      </c>
      <c r="F37" s="118"/>
      <c r="G37" s="118"/>
    </row>
    <row r="38" ht="18" customHeight="1" spans="1:7">
      <c r="A38" s="174" t="s">
        <v>154</v>
      </c>
      <c r="B38" s="174" t="s">
        <v>155</v>
      </c>
      <c r="C38" s="118">
        <v>368394</v>
      </c>
      <c r="D38" s="118">
        <v>368394</v>
      </c>
      <c r="E38" s="118">
        <v>368394</v>
      </c>
      <c r="F38" s="118"/>
      <c r="G38" s="118"/>
    </row>
    <row r="39" ht="18" customHeight="1" spans="1:7">
      <c r="A39" s="174" t="s">
        <v>156</v>
      </c>
      <c r="B39" s="174" t="s">
        <v>157</v>
      </c>
      <c r="C39" s="118">
        <v>440016</v>
      </c>
      <c r="D39" s="118">
        <v>440016</v>
      </c>
      <c r="E39" s="118">
        <v>440016</v>
      </c>
      <c r="F39" s="118"/>
      <c r="G39" s="118"/>
    </row>
    <row r="40" ht="18" customHeight="1" spans="1:7">
      <c r="A40" s="174" t="s">
        <v>158</v>
      </c>
      <c r="B40" s="174" t="s">
        <v>159</v>
      </c>
      <c r="C40" s="118">
        <v>13185.1</v>
      </c>
      <c r="D40" s="118">
        <v>13185.1</v>
      </c>
      <c r="E40" s="118">
        <v>13185.1</v>
      </c>
      <c r="F40" s="118"/>
      <c r="G40" s="118"/>
    </row>
    <row r="41" ht="18" customHeight="1" spans="1:7">
      <c r="A41" s="19" t="s">
        <v>160</v>
      </c>
      <c r="B41" s="19" t="s">
        <v>161</v>
      </c>
      <c r="C41" s="118">
        <v>50000</v>
      </c>
      <c r="D41" s="118"/>
      <c r="E41" s="118"/>
      <c r="F41" s="118"/>
      <c r="G41" s="118">
        <v>50000</v>
      </c>
    </row>
    <row r="42" ht="18" customHeight="1" spans="1:7">
      <c r="A42" s="173" t="s">
        <v>162</v>
      </c>
      <c r="B42" s="173" t="s">
        <v>163</v>
      </c>
      <c r="C42" s="118">
        <v>50000</v>
      </c>
      <c r="D42" s="118"/>
      <c r="E42" s="118"/>
      <c r="F42" s="118"/>
      <c r="G42" s="118">
        <v>50000</v>
      </c>
    </row>
    <row r="43" ht="18" customHeight="1" spans="1:7">
      <c r="A43" s="174" t="s">
        <v>164</v>
      </c>
      <c r="B43" s="174" t="s">
        <v>165</v>
      </c>
      <c r="C43" s="118">
        <v>50000</v>
      </c>
      <c r="D43" s="118"/>
      <c r="E43" s="118"/>
      <c r="F43" s="118"/>
      <c r="G43" s="118">
        <v>50000</v>
      </c>
    </row>
    <row r="44" ht="18" customHeight="1" spans="1:7">
      <c r="A44" s="19" t="s">
        <v>174</v>
      </c>
      <c r="B44" s="19" t="s">
        <v>175</v>
      </c>
      <c r="C44" s="118">
        <v>10031974.67</v>
      </c>
      <c r="D44" s="118">
        <v>5019027.47</v>
      </c>
      <c r="E44" s="118">
        <v>3736307.47</v>
      </c>
      <c r="F44" s="118">
        <v>1282720</v>
      </c>
      <c r="G44" s="118">
        <v>5012947.2</v>
      </c>
    </row>
    <row r="45" ht="18" customHeight="1" spans="1:7">
      <c r="A45" s="173" t="s">
        <v>176</v>
      </c>
      <c r="B45" s="173" t="s">
        <v>177</v>
      </c>
      <c r="C45" s="118">
        <v>438828</v>
      </c>
      <c r="D45" s="118">
        <v>438828</v>
      </c>
      <c r="E45" s="118">
        <v>413108</v>
      </c>
      <c r="F45" s="118">
        <v>25720</v>
      </c>
      <c r="G45" s="118"/>
    </row>
    <row r="46" ht="18" customHeight="1" spans="1:7">
      <c r="A46" s="174" t="s">
        <v>178</v>
      </c>
      <c r="B46" s="174" t="s">
        <v>179</v>
      </c>
      <c r="C46" s="118">
        <v>438828</v>
      </c>
      <c r="D46" s="118">
        <v>438828</v>
      </c>
      <c r="E46" s="118">
        <v>413108</v>
      </c>
      <c r="F46" s="118">
        <v>25720</v>
      </c>
      <c r="G46" s="118"/>
    </row>
    <row r="47" ht="18" customHeight="1" spans="1:7">
      <c r="A47" s="173" t="s">
        <v>180</v>
      </c>
      <c r="B47" s="173" t="s">
        <v>181</v>
      </c>
      <c r="C47" s="118">
        <v>5012947.2</v>
      </c>
      <c r="D47" s="118"/>
      <c r="E47" s="118"/>
      <c r="F47" s="118"/>
      <c r="G47" s="118">
        <v>5012947.2</v>
      </c>
    </row>
    <row r="48" ht="18" customHeight="1" spans="1:7">
      <c r="A48" s="174" t="s">
        <v>182</v>
      </c>
      <c r="B48" s="174" t="s">
        <v>183</v>
      </c>
      <c r="C48" s="118">
        <v>5012947.2</v>
      </c>
      <c r="D48" s="118"/>
      <c r="E48" s="118"/>
      <c r="F48" s="118"/>
      <c r="G48" s="118">
        <v>5012947.2</v>
      </c>
    </row>
    <row r="49" ht="18" customHeight="1" spans="1:7">
      <c r="A49" s="173" t="s">
        <v>184</v>
      </c>
      <c r="B49" s="173" t="s">
        <v>185</v>
      </c>
      <c r="C49" s="118">
        <v>4580199.47</v>
      </c>
      <c r="D49" s="118">
        <v>4580199.47</v>
      </c>
      <c r="E49" s="118">
        <v>3323199.47</v>
      </c>
      <c r="F49" s="118">
        <v>1257000</v>
      </c>
      <c r="G49" s="118"/>
    </row>
    <row r="50" ht="18" customHeight="1" spans="1:7">
      <c r="A50" s="174" t="s">
        <v>186</v>
      </c>
      <c r="B50" s="174" t="s">
        <v>187</v>
      </c>
      <c r="C50" s="118">
        <v>4107759.47</v>
      </c>
      <c r="D50" s="118">
        <v>4107759.47</v>
      </c>
      <c r="E50" s="118">
        <v>3027759.47</v>
      </c>
      <c r="F50" s="118">
        <v>1080000</v>
      </c>
      <c r="G50" s="118"/>
    </row>
    <row r="51" ht="18" customHeight="1" spans="1:7">
      <c r="A51" s="174" t="s">
        <v>188</v>
      </c>
      <c r="B51" s="174" t="s">
        <v>189</v>
      </c>
      <c r="C51" s="118">
        <v>472440</v>
      </c>
      <c r="D51" s="118">
        <v>472440</v>
      </c>
      <c r="E51" s="118">
        <v>295440</v>
      </c>
      <c r="F51" s="118">
        <v>177000</v>
      </c>
      <c r="G51" s="118"/>
    </row>
    <row r="52" ht="18" customHeight="1" spans="1:7">
      <c r="A52" s="19" t="s">
        <v>190</v>
      </c>
      <c r="B52" s="19" t="s">
        <v>191</v>
      </c>
      <c r="C52" s="118">
        <v>876014</v>
      </c>
      <c r="D52" s="118">
        <v>876014</v>
      </c>
      <c r="E52" s="118">
        <v>876014</v>
      </c>
      <c r="F52" s="118"/>
      <c r="G52" s="118"/>
    </row>
    <row r="53" ht="18" customHeight="1" spans="1:7">
      <c r="A53" s="173" t="s">
        <v>192</v>
      </c>
      <c r="B53" s="173" t="s">
        <v>193</v>
      </c>
      <c r="C53" s="118">
        <v>876014</v>
      </c>
      <c r="D53" s="118">
        <v>876014</v>
      </c>
      <c r="E53" s="118">
        <v>876014</v>
      </c>
      <c r="F53" s="118"/>
      <c r="G53" s="118"/>
    </row>
    <row r="54" ht="18" customHeight="1" spans="1:7">
      <c r="A54" s="174" t="s">
        <v>194</v>
      </c>
      <c r="B54" s="174" t="s">
        <v>195</v>
      </c>
      <c r="C54" s="118">
        <v>876014</v>
      </c>
      <c r="D54" s="118">
        <v>876014</v>
      </c>
      <c r="E54" s="118">
        <v>876014</v>
      </c>
      <c r="F54" s="118"/>
      <c r="G54" s="118"/>
    </row>
    <row r="55" ht="18" customHeight="1" spans="1:7">
      <c r="A55" s="19" t="s">
        <v>196</v>
      </c>
      <c r="B55" s="19" t="s">
        <v>197</v>
      </c>
      <c r="C55" s="118">
        <v>100000</v>
      </c>
      <c r="D55" s="118"/>
      <c r="E55" s="118"/>
      <c r="F55" s="118"/>
      <c r="G55" s="118">
        <v>100000</v>
      </c>
    </row>
    <row r="56" ht="18" customHeight="1" spans="1:7">
      <c r="A56" s="173" t="s">
        <v>198</v>
      </c>
      <c r="B56" s="173" t="s">
        <v>199</v>
      </c>
      <c r="C56" s="118">
        <v>100000</v>
      </c>
      <c r="D56" s="118"/>
      <c r="E56" s="118"/>
      <c r="F56" s="118"/>
      <c r="G56" s="118">
        <v>100000</v>
      </c>
    </row>
    <row r="57" ht="18" customHeight="1" spans="1:7">
      <c r="A57" s="174" t="s">
        <v>200</v>
      </c>
      <c r="B57" s="174" t="s">
        <v>201</v>
      </c>
      <c r="C57" s="118">
        <v>100000</v>
      </c>
      <c r="D57" s="118"/>
      <c r="E57" s="118"/>
      <c r="F57" s="118"/>
      <c r="G57" s="118">
        <v>100000</v>
      </c>
    </row>
    <row r="58" ht="18" customHeight="1" spans="1:7">
      <c r="A58" s="117" t="s">
        <v>240</v>
      </c>
      <c r="B58" s="199" t="s">
        <v>240</v>
      </c>
      <c r="C58" s="118">
        <v>24817366.52</v>
      </c>
      <c r="D58" s="118">
        <v>18894419.32</v>
      </c>
      <c r="E58" s="118">
        <v>16522059.32</v>
      </c>
      <c r="F58" s="118">
        <v>2372360</v>
      </c>
      <c r="G58" s="118">
        <v>5922947.2</v>
      </c>
    </row>
  </sheetData>
  <mergeCells count="6">
    <mergeCell ref="A3:G3"/>
    <mergeCell ref="A5:B5"/>
    <mergeCell ref="D5:F5"/>
    <mergeCell ref="A58:B58"/>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B17" sqref="B17"/>
    </sheetView>
  </sheetViews>
  <sheetFormatPr defaultColWidth="10.4272727272727" defaultRowHeight="14.25" customHeight="1" outlineLevelRow="7" outlineLevelCol="5"/>
  <cols>
    <col min="1" max="6" width="28.1363636363636" customWidth="1"/>
  </cols>
  <sheetData>
    <row r="1" customHeight="1" spans="1:6">
      <c r="A1" s="1"/>
      <c r="B1" s="1"/>
      <c r="C1" s="1"/>
      <c r="D1" s="1"/>
      <c r="E1" s="1"/>
      <c r="F1" s="1"/>
    </row>
    <row r="2" customHeight="1" spans="1:6">
      <c r="A2" s="87"/>
      <c r="B2" s="87"/>
      <c r="C2" s="87"/>
      <c r="D2" s="87"/>
      <c r="E2" s="86"/>
      <c r="F2" s="192" t="s">
        <v>241</v>
      </c>
    </row>
    <row r="3" ht="41.25" customHeight="1" spans="1:6">
      <c r="A3" s="193" t="str">
        <f>"2025"&amp;"年一般公共预算“三公”经费支出预算表"</f>
        <v>2025年一般公共预算“三公”经费支出预算表</v>
      </c>
      <c r="B3" s="87"/>
      <c r="C3" s="87"/>
      <c r="D3" s="87"/>
      <c r="E3" s="86"/>
      <c r="F3" s="87"/>
    </row>
    <row r="4" customHeight="1" spans="1:6">
      <c r="A4" s="149" t="str">
        <f>"单位名称："&amp;"昆明市东川区拖布卡镇人民政府"</f>
        <v>单位名称：昆明市东川区拖布卡镇人民政府</v>
      </c>
      <c r="B4" s="194"/>
      <c r="D4" s="87"/>
      <c r="E4" s="86"/>
      <c r="F4" s="104" t="s">
        <v>1</v>
      </c>
    </row>
    <row r="5" ht="27" customHeight="1" spans="1:6">
      <c r="A5" s="91" t="s">
        <v>242</v>
      </c>
      <c r="B5" s="91" t="s">
        <v>243</v>
      </c>
      <c r="C5" s="93" t="s">
        <v>244</v>
      </c>
      <c r="D5" s="91"/>
      <c r="E5" s="92"/>
      <c r="F5" s="91" t="s">
        <v>245</v>
      </c>
    </row>
    <row r="6" ht="28.5" customHeight="1" spans="1:6">
      <c r="A6" s="195"/>
      <c r="B6" s="95"/>
      <c r="C6" s="92" t="s">
        <v>57</v>
      </c>
      <c r="D6" s="92" t="s">
        <v>246</v>
      </c>
      <c r="E6" s="92" t="s">
        <v>247</v>
      </c>
      <c r="F6" s="94"/>
    </row>
    <row r="7" ht="17.25" customHeight="1" spans="1:6">
      <c r="A7" s="97" t="s">
        <v>83</v>
      </c>
      <c r="B7" s="97" t="s">
        <v>84</v>
      </c>
      <c r="C7" s="97" t="s">
        <v>85</v>
      </c>
      <c r="D7" s="97" t="s">
        <v>86</v>
      </c>
      <c r="E7" s="97" t="s">
        <v>87</v>
      </c>
      <c r="F7" s="97" t="s">
        <v>88</v>
      </c>
    </row>
    <row r="8" ht="17.25" customHeight="1" spans="1:6">
      <c r="A8" s="118">
        <v>68600</v>
      </c>
      <c r="B8" s="118"/>
      <c r="C8" s="118">
        <v>54000</v>
      </c>
      <c r="D8" s="118"/>
      <c r="E8" s="118">
        <v>54000</v>
      </c>
      <c r="F8" s="118">
        <v>14600</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Y168"/>
  <sheetViews>
    <sheetView showZeros="0" topLeftCell="D1" workbookViewId="0">
      <pane ySplit="1" topLeftCell="A129" activePane="bottomLeft" state="frozen"/>
      <selection/>
      <selection pane="bottomLeft" activeCell="E138" sqref="E138"/>
    </sheetView>
  </sheetViews>
  <sheetFormatPr defaultColWidth="9.13636363636364" defaultRowHeight="14.25" customHeight="1"/>
  <cols>
    <col min="1" max="2" width="32.8545454545455" customWidth="1"/>
    <col min="3" max="3" width="20.7090909090909" customWidth="1"/>
    <col min="4" max="4" width="31.2909090909091" customWidth="1"/>
    <col min="5" max="5" width="10.1363636363636" customWidth="1"/>
    <col min="6" max="6" width="17.5727272727273" customWidth="1"/>
    <col min="7" max="7" width="10.2909090909091" customWidth="1"/>
    <col min="8" max="8" width="23" customWidth="1"/>
    <col min="9" max="25" width="18.7090909090909" customWidth="1"/>
  </cols>
  <sheetData>
    <row r="1" customHeight="1" spans="1:25">
      <c r="A1" s="1"/>
      <c r="B1" s="1"/>
      <c r="C1" s="1"/>
      <c r="D1" s="1"/>
      <c r="E1" s="1"/>
      <c r="F1" s="1"/>
      <c r="G1" s="1"/>
      <c r="H1" s="1"/>
      <c r="I1" s="1"/>
      <c r="J1" s="1"/>
      <c r="K1" s="1"/>
      <c r="L1" s="1"/>
      <c r="M1" s="1"/>
      <c r="N1" s="1"/>
      <c r="O1" s="1"/>
      <c r="P1" s="1"/>
      <c r="Q1" s="1"/>
      <c r="R1" s="1"/>
      <c r="S1" s="1"/>
      <c r="T1" s="1"/>
      <c r="U1" s="1"/>
      <c r="V1" s="1"/>
      <c r="W1" s="1"/>
      <c r="X1" s="1"/>
      <c r="Y1" s="1"/>
    </row>
    <row r="2" ht="13.5" customHeight="1" spans="2:25">
      <c r="B2" s="175"/>
      <c r="C2" s="181"/>
      <c r="E2" s="182"/>
      <c r="F2" s="182"/>
      <c r="G2" s="182"/>
      <c r="H2" s="182"/>
      <c r="I2" s="121"/>
      <c r="J2" s="121"/>
      <c r="K2" s="121"/>
      <c r="L2" s="121"/>
      <c r="M2" s="121"/>
      <c r="N2" s="121"/>
      <c r="O2" s="121"/>
      <c r="S2" s="121"/>
      <c r="W2" s="181"/>
      <c r="Y2" s="53" t="s">
        <v>248</v>
      </c>
    </row>
    <row r="3" ht="45.75" customHeight="1" spans="1:25">
      <c r="A3" s="106" t="str">
        <f>"2025"&amp;"年部门基本支出预算表"</f>
        <v>2025年部门基本支出预算表</v>
      </c>
      <c r="B3" s="54"/>
      <c r="C3" s="106"/>
      <c r="D3" s="106"/>
      <c r="E3" s="106"/>
      <c r="F3" s="106"/>
      <c r="G3" s="106"/>
      <c r="H3" s="106"/>
      <c r="I3" s="106"/>
      <c r="J3" s="106"/>
      <c r="K3" s="106"/>
      <c r="L3" s="106"/>
      <c r="M3" s="106"/>
      <c r="N3" s="106"/>
      <c r="O3" s="106"/>
      <c r="P3" s="54"/>
      <c r="Q3" s="54"/>
      <c r="R3" s="54"/>
      <c r="S3" s="106"/>
      <c r="T3" s="106"/>
      <c r="U3" s="106"/>
      <c r="V3" s="106"/>
      <c r="W3" s="106"/>
      <c r="X3" s="106"/>
      <c r="Y3" s="106"/>
    </row>
    <row r="4" ht="18.75" customHeight="1" spans="1:25">
      <c r="A4" s="55" t="str">
        <f>"单位名称："&amp;"昆明市东川区拖布卡镇人民政府"</f>
        <v>单位名称：昆明市东川区拖布卡镇人民政府</v>
      </c>
      <c r="B4" s="56"/>
      <c r="C4" s="183"/>
      <c r="D4" s="183"/>
      <c r="E4" s="183"/>
      <c r="F4" s="183"/>
      <c r="G4" s="183"/>
      <c r="H4" s="183"/>
      <c r="I4" s="123"/>
      <c r="J4" s="123"/>
      <c r="K4" s="123"/>
      <c r="L4" s="123"/>
      <c r="M4" s="123"/>
      <c r="N4" s="123"/>
      <c r="O4" s="123"/>
      <c r="P4" s="57"/>
      <c r="Q4" s="57"/>
      <c r="R4" s="57"/>
      <c r="S4" s="123"/>
      <c r="W4" s="181"/>
      <c r="Y4" s="53" t="s">
        <v>1</v>
      </c>
    </row>
    <row r="5" ht="18" customHeight="1" spans="1:25">
      <c r="A5" s="59" t="s">
        <v>249</v>
      </c>
      <c r="B5" s="59" t="s">
        <v>250</v>
      </c>
      <c r="C5" s="59" t="s">
        <v>251</v>
      </c>
      <c r="D5" s="59" t="s">
        <v>252</v>
      </c>
      <c r="E5" s="59" t="s">
        <v>253</v>
      </c>
      <c r="F5" s="59" t="s">
        <v>254</v>
      </c>
      <c r="G5" s="59" t="s">
        <v>255</v>
      </c>
      <c r="H5" s="59" t="s">
        <v>256</v>
      </c>
      <c r="I5" s="185" t="s">
        <v>257</v>
      </c>
      <c r="J5" s="146" t="s">
        <v>257</v>
      </c>
      <c r="K5" s="146"/>
      <c r="L5" s="146"/>
      <c r="M5" s="146"/>
      <c r="N5" s="146"/>
      <c r="O5" s="146"/>
      <c r="P5" s="14"/>
      <c r="Q5" s="14"/>
      <c r="R5" s="14"/>
      <c r="S5" s="139" t="s">
        <v>61</v>
      </c>
      <c r="T5" s="146" t="s">
        <v>62</v>
      </c>
      <c r="U5" s="146"/>
      <c r="V5" s="146"/>
      <c r="W5" s="146"/>
      <c r="X5" s="146"/>
      <c r="Y5" s="119"/>
    </row>
    <row r="6" ht="18" customHeight="1" spans="1:25">
      <c r="A6" s="61"/>
      <c r="B6" s="74"/>
      <c r="C6" s="165"/>
      <c r="D6" s="61"/>
      <c r="E6" s="61"/>
      <c r="F6" s="61"/>
      <c r="G6" s="61"/>
      <c r="H6" s="61"/>
      <c r="I6" s="163" t="s">
        <v>258</v>
      </c>
      <c r="J6" s="185" t="s">
        <v>58</v>
      </c>
      <c r="K6" s="146"/>
      <c r="L6" s="146"/>
      <c r="M6" s="146"/>
      <c r="N6" s="146"/>
      <c r="O6" s="119"/>
      <c r="P6" s="13" t="s">
        <v>259</v>
      </c>
      <c r="Q6" s="14"/>
      <c r="R6" s="47"/>
      <c r="S6" s="59" t="s">
        <v>61</v>
      </c>
      <c r="T6" s="185" t="s">
        <v>62</v>
      </c>
      <c r="U6" s="139" t="s">
        <v>64</v>
      </c>
      <c r="V6" s="146" t="s">
        <v>62</v>
      </c>
      <c r="W6" s="139" t="s">
        <v>66</v>
      </c>
      <c r="X6" s="139" t="s">
        <v>67</v>
      </c>
      <c r="Y6" s="189" t="s">
        <v>68</v>
      </c>
    </row>
    <row r="7" ht="19.5" customHeight="1" spans="1:25">
      <c r="A7" s="74"/>
      <c r="B7" s="74"/>
      <c r="C7" s="74"/>
      <c r="D7" s="74"/>
      <c r="E7" s="74"/>
      <c r="F7" s="74"/>
      <c r="G7" s="74"/>
      <c r="H7" s="74"/>
      <c r="I7" s="74"/>
      <c r="J7" s="186" t="s">
        <v>260</v>
      </c>
      <c r="K7" s="59"/>
      <c r="L7" s="59" t="s">
        <v>261</v>
      </c>
      <c r="M7" s="59" t="s">
        <v>262</v>
      </c>
      <c r="N7" s="59" t="s">
        <v>263</v>
      </c>
      <c r="O7" s="59" t="s">
        <v>264</v>
      </c>
      <c r="P7" s="59" t="s">
        <v>58</v>
      </c>
      <c r="Q7" s="59" t="s">
        <v>59</v>
      </c>
      <c r="R7" s="59" t="s">
        <v>60</v>
      </c>
      <c r="S7" s="74"/>
      <c r="T7" s="59" t="s">
        <v>57</v>
      </c>
      <c r="U7" s="59" t="s">
        <v>64</v>
      </c>
      <c r="V7" s="59" t="s">
        <v>265</v>
      </c>
      <c r="W7" s="59" t="s">
        <v>66</v>
      </c>
      <c r="X7" s="59" t="s">
        <v>67</v>
      </c>
      <c r="Y7" s="59" t="s">
        <v>68</v>
      </c>
    </row>
    <row r="8" ht="37.5" customHeight="1" spans="1:25">
      <c r="A8" s="184"/>
      <c r="B8" s="66"/>
      <c r="C8" s="184"/>
      <c r="D8" s="184"/>
      <c r="E8" s="184"/>
      <c r="F8" s="184"/>
      <c r="G8" s="184"/>
      <c r="H8" s="184"/>
      <c r="I8" s="184"/>
      <c r="J8" s="187" t="s">
        <v>57</v>
      </c>
      <c r="K8" s="188" t="s">
        <v>266</v>
      </c>
      <c r="L8" s="64" t="s">
        <v>267</v>
      </c>
      <c r="M8" s="64" t="s">
        <v>262</v>
      </c>
      <c r="N8" s="64" t="s">
        <v>263</v>
      </c>
      <c r="O8" s="64" t="s">
        <v>264</v>
      </c>
      <c r="P8" s="64" t="s">
        <v>262</v>
      </c>
      <c r="Q8" s="64" t="s">
        <v>263</v>
      </c>
      <c r="R8" s="64" t="s">
        <v>264</v>
      </c>
      <c r="S8" s="64" t="s">
        <v>61</v>
      </c>
      <c r="T8" s="64" t="s">
        <v>57</v>
      </c>
      <c r="U8" s="64" t="s">
        <v>64</v>
      </c>
      <c r="V8" s="64" t="s">
        <v>265</v>
      </c>
      <c r="W8" s="64" t="s">
        <v>66</v>
      </c>
      <c r="X8" s="64" t="s">
        <v>67</v>
      </c>
      <c r="Y8" s="64" t="s">
        <v>68</v>
      </c>
    </row>
    <row r="9" customHeight="1" spans="1:25">
      <c r="A9" s="80">
        <v>1</v>
      </c>
      <c r="B9" s="80">
        <v>2</v>
      </c>
      <c r="C9" s="80">
        <v>3</v>
      </c>
      <c r="D9" s="80">
        <v>4</v>
      </c>
      <c r="E9" s="80">
        <v>5</v>
      </c>
      <c r="F9" s="80">
        <v>6</v>
      </c>
      <c r="G9" s="80">
        <v>7</v>
      </c>
      <c r="H9" s="80">
        <v>8</v>
      </c>
      <c r="I9" s="80">
        <v>9</v>
      </c>
      <c r="J9" s="80">
        <v>10</v>
      </c>
      <c r="K9" s="80">
        <v>11</v>
      </c>
      <c r="L9" s="80">
        <v>12</v>
      </c>
      <c r="M9" s="80">
        <v>13</v>
      </c>
      <c r="N9" s="80">
        <v>14</v>
      </c>
      <c r="O9" s="80">
        <v>15</v>
      </c>
      <c r="P9" s="80">
        <v>16</v>
      </c>
      <c r="Q9" s="80">
        <v>17</v>
      </c>
      <c r="R9" s="80">
        <v>18</v>
      </c>
      <c r="S9" s="80">
        <v>19</v>
      </c>
      <c r="T9" s="80">
        <v>20</v>
      </c>
      <c r="U9" s="80">
        <v>21</v>
      </c>
      <c r="V9" s="80">
        <v>22</v>
      </c>
      <c r="W9" s="80">
        <v>23</v>
      </c>
      <c r="X9" s="80">
        <v>24</v>
      </c>
      <c r="Y9" s="80">
        <v>25</v>
      </c>
    </row>
    <row r="10" ht="20.25" customHeight="1" spans="1:25">
      <c r="A10" s="28" t="s">
        <v>70</v>
      </c>
      <c r="B10" s="28" t="s">
        <v>70</v>
      </c>
      <c r="C10" s="28" t="s">
        <v>268</v>
      </c>
      <c r="D10" s="28" t="s">
        <v>269</v>
      </c>
      <c r="E10" s="28" t="s">
        <v>102</v>
      </c>
      <c r="F10" s="28" t="s">
        <v>103</v>
      </c>
      <c r="G10" s="28" t="s">
        <v>270</v>
      </c>
      <c r="H10" s="28" t="s">
        <v>271</v>
      </c>
      <c r="I10" s="118">
        <v>46248</v>
      </c>
      <c r="J10" s="118">
        <v>46248</v>
      </c>
      <c r="K10" s="118"/>
      <c r="L10" s="118"/>
      <c r="M10" s="118"/>
      <c r="N10" s="118">
        <v>46248</v>
      </c>
      <c r="O10" s="118"/>
      <c r="P10" s="118"/>
      <c r="Q10" s="118"/>
      <c r="R10" s="118"/>
      <c r="S10" s="118"/>
      <c r="T10" s="118"/>
      <c r="U10" s="118"/>
      <c r="V10" s="118"/>
      <c r="W10" s="118"/>
      <c r="X10" s="118"/>
      <c r="Y10" s="118"/>
    </row>
    <row r="11" ht="20.25" customHeight="1" spans="1:25">
      <c r="A11" s="28" t="s">
        <v>70</v>
      </c>
      <c r="B11" s="28" t="s">
        <v>70</v>
      </c>
      <c r="C11" s="28" t="s">
        <v>268</v>
      </c>
      <c r="D11" s="28" t="s">
        <v>269</v>
      </c>
      <c r="E11" s="28" t="s">
        <v>110</v>
      </c>
      <c r="F11" s="28" t="s">
        <v>103</v>
      </c>
      <c r="G11" s="28" t="s">
        <v>270</v>
      </c>
      <c r="H11" s="28" t="s">
        <v>271</v>
      </c>
      <c r="I11" s="118">
        <v>760344</v>
      </c>
      <c r="J11" s="118">
        <v>760344</v>
      </c>
      <c r="K11" s="37"/>
      <c r="L11" s="37"/>
      <c r="M11" s="37"/>
      <c r="N11" s="118">
        <v>760344</v>
      </c>
      <c r="O11" s="37"/>
      <c r="P11" s="118"/>
      <c r="Q11" s="118"/>
      <c r="R11" s="118"/>
      <c r="S11" s="118"/>
      <c r="T11" s="118"/>
      <c r="U11" s="118"/>
      <c r="V11" s="118"/>
      <c r="W11" s="118"/>
      <c r="X11" s="118"/>
      <c r="Y11" s="118"/>
    </row>
    <row r="12" ht="20.25" customHeight="1" spans="1:25">
      <c r="A12" s="28" t="s">
        <v>70</v>
      </c>
      <c r="B12" s="28" t="s">
        <v>70</v>
      </c>
      <c r="C12" s="28" t="s">
        <v>268</v>
      </c>
      <c r="D12" s="28" t="s">
        <v>269</v>
      </c>
      <c r="E12" s="28" t="s">
        <v>117</v>
      </c>
      <c r="F12" s="28" t="s">
        <v>103</v>
      </c>
      <c r="G12" s="28" t="s">
        <v>270</v>
      </c>
      <c r="H12" s="28" t="s">
        <v>271</v>
      </c>
      <c r="I12" s="118">
        <v>65388</v>
      </c>
      <c r="J12" s="118">
        <v>65388</v>
      </c>
      <c r="K12" s="37"/>
      <c r="L12" s="37"/>
      <c r="M12" s="37"/>
      <c r="N12" s="118">
        <v>65388</v>
      </c>
      <c r="O12" s="37"/>
      <c r="P12" s="118"/>
      <c r="Q12" s="118"/>
      <c r="R12" s="118"/>
      <c r="S12" s="118"/>
      <c r="T12" s="118"/>
      <c r="U12" s="118"/>
      <c r="V12" s="118"/>
      <c r="W12" s="118"/>
      <c r="X12" s="118"/>
      <c r="Y12" s="118"/>
    </row>
    <row r="13" ht="20.25" customHeight="1" spans="1:25">
      <c r="A13" s="28" t="s">
        <v>70</v>
      </c>
      <c r="B13" s="28" t="s">
        <v>70</v>
      </c>
      <c r="C13" s="28" t="s">
        <v>268</v>
      </c>
      <c r="D13" s="28" t="s">
        <v>269</v>
      </c>
      <c r="E13" s="28" t="s">
        <v>123</v>
      </c>
      <c r="F13" s="28" t="s">
        <v>103</v>
      </c>
      <c r="G13" s="28" t="s">
        <v>270</v>
      </c>
      <c r="H13" s="28" t="s">
        <v>271</v>
      </c>
      <c r="I13" s="118">
        <v>89328</v>
      </c>
      <c r="J13" s="118">
        <v>89328</v>
      </c>
      <c r="K13" s="37"/>
      <c r="L13" s="37"/>
      <c r="M13" s="37"/>
      <c r="N13" s="118">
        <v>89328</v>
      </c>
      <c r="O13" s="37"/>
      <c r="P13" s="118"/>
      <c r="Q13" s="118"/>
      <c r="R13" s="118"/>
      <c r="S13" s="118"/>
      <c r="T13" s="118"/>
      <c r="U13" s="118"/>
      <c r="V13" s="118"/>
      <c r="W13" s="118"/>
      <c r="X13" s="118"/>
      <c r="Y13" s="118"/>
    </row>
    <row r="14" ht="20.25" customHeight="1" spans="1:25">
      <c r="A14" s="28" t="s">
        <v>70</v>
      </c>
      <c r="B14" s="28" t="s">
        <v>70</v>
      </c>
      <c r="C14" s="28" t="s">
        <v>268</v>
      </c>
      <c r="D14" s="28" t="s">
        <v>269</v>
      </c>
      <c r="E14" s="28" t="s">
        <v>102</v>
      </c>
      <c r="F14" s="28" t="s">
        <v>103</v>
      </c>
      <c r="G14" s="28" t="s">
        <v>272</v>
      </c>
      <c r="H14" s="28" t="s">
        <v>273</v>
      </c>
      <c r="I14" s="118">
        <v>6000</v>
      </c>
      <c r="J14" s="118">
        <v>6000</v>
      </c>
      <c r="K14" s="37"/>
      <c r="L14" s="37"/>
      <c r="M14" s="37"/>
      <c r="N14" s="118">
        <v>6000</v>
      </c>
      <c r="O14" s="37"/>
      <c r="P14" s="118"/>
      <c r="Q14" s="118"/>
      <c r="R14" s="118"/>
      <c r="S14" s="118"/>
      <c r="T14" s="118"/>
      <c r="U14" s="118"/>
      <c r="V14" s="118"/>
      <c r="W14" s="118"/>
      <c r="X14" s="118"/>
      <c r="Y14" s="118"/>
    </row>
    <row r="15" ht="20.25" customHeight="1" spans="1:25">
      <c r="A15" s="28" t="s">
        <v>70</v>
      </c>
      <c r="B15" s="28" t="s">
        <v>70</v>
      </c>
      <c r="C15" s="28" t="s">
        <v>268</v>
      </c>
      <c r="D15" s="28" t="s">
        <v>269</v>
      </c>
      <c r="E15" s="28" t="s">
        <v>102</v>
      </c>
      <c r="F15" s="28" t="s">
        <v>103</v>
      </c>
      <c r="G15" s="28" t="s">
        <v>272</v>
      </c>
      <c r="H15" s="28" t="s">
        <v>273</v>
      </c>
      <c r="I15" s="118">
        <v>68268</v>
      </c>
      <c r="J15" s="118">
        <v>68268</v>
      </c>
      <c r="K15" s="37"/>
      <c r="L15" s="37"/>
      <c r="M15" s="37"/>
      <c r="N15" s="118">
        <v>68268</v>
      </c>
      <c r="O15" s="37"/>
      <c r="P15" s="118"/>
      <c r="Q15" s="118"/>
      <c r="R15" s="118"/>
      <c r="S15" s="118"/>
      <c r="T15" s="118"/>
      <c r="U15" s="118"/>
      <c r="V15" s="118"/>
      <c r="W15" s="118"/>
      <c r="X15" s="118"/>
      <c r="Y15" s="118"/>
    </row>
    <row r="16" ht="20.25" customHeight="1" spans="1:25">
      <c r="A16" s="28" t="s">
        <v>70</v>
      </c>
      <c r="B16" s="28" t="s">
        <v>70</v>
      </c>
      <c r="C16" s="28" t="s">
        <v>268</v>
      </c>
      <c r="D16" s="28" t="s">
        <v>269</v>
      </c>
      <c r="E16" s="28" t="s">
        <v>110</v>
      </c>
      <c r="F16" s="28" t="s">
        <v>103</v>
      </c>
      <c r="G16" s="28" t="s">
        <v>272</v>
      </c>
      <c r="H16" s="28" t="s">
        <v>273</v>
      </c>
      <c r="I16" s="118">
        <v>1306092</v>
      </c>
      <c r="J16" s="118">
        <v>1306092</v>
      </c>
      <c r="K16" s="37"/>
      <c r="L16" s="37"/>
      <c r="M16" s="37"/>
      <c r="N16" s="118">
        <v>1306092</v>
      </c>
      <c r="O16" s="37"/>
      <c r="P16" s="118"/>
      <c r="Q16" s="118"/>
      <c r="R16" s="118"/>
      <c r="S16" s="118"/>
      <c r="T16" s="118"/>
      <c r="U16" s="118"/>
      <c r="V16" s="118"/>
      <c r="W16" s="118"/>
      <c r="X16" s="118"/>
      <c r="Y16" s="118"/>
    </row>
    <row r="17" ht="20.25" customHeight="1" spans="1:25">
      <c r="A17" s="28" t="s">
        <v>70</v>
      </c>
      <c r="B17" s="28" t="s">
        <v>70</v>
      </c>
      <c r="C17" s="28" t="s">
        <v>268</v>
      </c>
      <c r="D17" s="28" t="s">
        <v>269</v>
      </c>
      <c r="E17" s="28" t="s">
        <v>110</v>
      </c>
      <c r="F17" s="28" t="s">
        <v>103</v>
      </c>
      <c r="G17" s="28" t="s">
        <v>272</v>
      </c>
      <c r="H17" s="28" t="s">
        <v>273</v>
      </c>
      <c r="I17" s="118">
        <v>126000</v>
      </c>
      <c r="J17" s="118">
        <v>126000</v>
      </c>
      <c r="K17" s="37"/>
      <c r="L17" s="37"/>
      <c r="M17" s="37"/>
      <c r="N17" s="118">
        <v>126000</v>
      </c>
      <c r="O17" s="37"/>
      <c r="P17" s="118"/>
      <c r="Q17" s="118"/>
      <c r="R17" s="118"/>
      <c r="S17" s="118"/>
      <c r="T17" s="118"/>
      <c r="U17" s="118"/>
      <c r="V17" s="118"/>
      <c r="W17" s="118"/>
      <c r="X17" s="118"/>
      <c r="Y17" s="118"/>
    </row>
    <row r="18" ht="20.25" customHeight="1" spans="1:25">
      <c r="A18" s="28" t="s">
        <v>70</v>
      </c>
      <c r="B18" s="28" t="s">
        <v>70</v>
      </c>
      <c r="C18" s="28" t="s">
        <v>268</v>
      </c>
      <c r="D18" s="28" t="s">
        <v>269</v>
      </c>
      <c r="E18" s="28" t="s">
        <v>117</v>
      </c>
      <c r="F18" s="28" t="s">
        <v>103</v>
      </c>
      <c r="G18" s="28" t="s">
        <v>272</v>
      </c>
      <c r="H18" s="28" t="s">
        <v>273</v>
      </c>
      <c r="I18" s="118">
        <v>12000</v>
      </c>
      <c r="J18" s="118">
        <v>12000</v>
      </c>
      <c r="K18" s="37"/>
      <c r="L18" s="37"/>
      <c r="M18" s="37"/>
      <c r="N18" s="118">
        <v>12000</v>
      </c>
      <c r="O18" s="37"/>
      <c r="P18" s="118"/>
      <c r="Q18" s="118"/>
      <c r="R18" s="118"/>
      <c r="S18" s="118"/>
      <c r="T18" s="118"/>
      <c r="U18" s="118"/>
      <c r="V18" s="118"/>
      <c r="W18" s="118"/>
      <c r="X18" s="118"/>
      <c r="Y18" s="118"/>
    </row>
    <row r="19" ht="20.25" customHeight="1" spans="1:25">
      <c r="A19" s="28" t="s">
        <v>70</v>
      </c>
      <c r="B19" s="28" t="s">
        <v>70</v>
      </c>
      <c r="C19" s="28" t="s">
        <v>268</v>
      </c>
      <c r="D19" s="28" t="s">
        <v>269</v>
      </c>
      <c r="E19" s="28" t="s">
        <v>117</v>
      </c>
      <c r="F19" s="28" t="s">
        <v>103</v>
      </c>
      <c r="G19" s="28" t="s">
        <v>272</v>
      </c>
      <c r="H19" s="28" t="s">
        <v>273</v>
      </c>
      <c r="I19" s="118">
        <v>121332</v>
      </c>
      <c r="J19" s="118">
        <v>121332</v>
      </c>
      <c r="K19" s="37"/>
      <c r="L19" s="37"/>
      <c r="M19" s="37"/>
      <c r="N19" s="118">
        <v>121332</v>
      </c>
      <c r="O19" s="37"/>
      <c r="P19" s="118"/>
      <c r="Q19" s="118"/>
      <c r="R19" s="118"/>
      <c r="S19" s="118"/>
      <c r="T19" s="118"/>
      <c r="U19" s="118"/>
      <c r="V19" s="118"/>
      <c r="W19" s="118"/>
      <c r="X19" s="118"/>
      <c r="Y19" s="118"/>
    </row>
    <row r="20" ht="20.25" customHeight="1" spans="1:25">
      <c r="A20" s="28" t="s">
        <v>70</v>
      </c>
      <c r="B20" s="28" t="s">
        <v>70</v>
      </c>
      <c r="C20" s="28" t="s">
        <v>268</v>
      </c>
      <c r="D20" s="28" t="s">
        <v>269</v>
      </c>
      <c r="E20" s="28" t="s">
        <v>123</v>
      </c>
      <c r="F20" s="28" t="s">
        <v>103</v>
      </c>
      <c r="G20" s="28" t="s">
        <v>272</v>
      </c>
      <c r="H20" s="28" t="s">
        <v>273</v>
      </c>
      <c r="I20" s="118">
        <v>12000</v>
      </c>
      <c r="J20" s="118">
        <v>12000</v>
      </c>
      <c r="K20" s="37"/>
      <c r="L20" s="37"/>
      <c r="M20" s="37"/>
      <c r="N20" s="118">
        <v>12000</v>
      </c>
      <c r="O20" s="37"/>
      <c r="P20" s="118"/>
      <c r="Q20" s="118"/>
      <c r="R20" s="118"/>
      <c r="S20" s="118"/>
      <c r="T20" s="118"/>
      <c r="U20" s="118"/>
      <c r="V20" s="118"/>
      <c r="W20" s="118"/>
      <c r="X20" s="118"/>
      <c r="Y20" s="118"/>
    </row>
    <row r="21" ht="20.25" customHeight="1" spans="1:25">
      <c r="A21" s="28" t="s">
        <v>70</v>
      </c>
      <c r="B21" s="28" t="s">
        <v>70</v>
      </c>
      <c r="C21" s="28" t="s">
        <v>268</v>
      </c>
      <c r="D21" s="28" t="s">
        <v>269</v>
      </c>
      <c r="E21" s="28" t="s">
        <v>123</v>
      </c>
      <c r="F21" s="28" t="s">
        <v>103</v>
      </c>
      <c r="G21" s="28" t="s">
        <v>272</v>
      </c>
      <c r="H21" s="28" t="s">
        <v>273</v>
      </c>
      <c r="I21" s="118">
        <v>133764</v>
      </c>
      <c r="J21" s="118">
        <v>133764</v>
      </c>
      <c r="K21" s="37"/>
      <c r="L21" s="37"/>
      <c r="M21" s="37"/>
      <c r="N21" s="118">
        <v>133764</v>
      </c>
      <c r="O21" s="37"/>
      <c r="P21" s="118"/>
      <c r="Q21" s="118"/>
      <c r="R21" s="118"/>
      <c r="S21" s="118"/>
      <c r="T21" s="118"/>
      <c r="U21" s="118"/>
      <c r="V21" s="118"/>
      <c r="W21" s="118"/>
      <c r="X21" s="118"/>
      <c r="Y21" s="118"/>
    </row>
    <row r="22" ht="20.25" customHeight="1" spans="1:25">
      <c r="A22" s="28" t="s">
        <v>70</v>
      </c>
      <c r="B22" s="28" t="s">
        <v>70</v>
      </c>
      <c r="C22" s="28" t="s">
        <v>268</v>
      </c>
      <c r="D22" s="28" t="s">
        <v>269</v>
      </c>
      <c r="E22" s="28" t="s">
        <v>102</v>
      </c>
      <c r="F22" s="28" t="s">
        <v>103</v>
      </c>
      <c r="G22" s="28" t="s">
        <v>274</v>
      </c>
      <c r="H22" s="28" t="s">
        <v>275</v>
      </c>
      <c r="I22" s="118">
        <v>3854</v>
      </c>
      <c r="J22" s="118">
        <v>3854</v>
      </c>
      <c r="K22" s="37"/>
      <c r="L22" s="37"/>
      <c r="M22" s="37"/>
      <c r="N22" s="118">
        <v>3854</v>
      </c>
      <c r="O22" s="37"/>
      <c r="P22" s="118"/>
      <c r="Q22" s="118"/>
      <c r="R22" s="118"/>
      <c r="S22" s="118"/>
      <c r="T22" s="118"/>
      <c r="U22" s="118"/>
      <c r="V22" s="118"/>
      <c r="W22" s="118"/>
      <c r="X22" s="118"/>
      <c r="Y22" s="118"/>
    </row>
    <row r="23" ht="20.25" customHeight="1" spans="1:25">
      <c r="A23" s="28" t="s">
        <v>70</v>
      </c>
      <c r="B23" s="28" t="s">
        <v>70</v>
      </c>
      <c r="C23" s="28" t="s">
        <v>268</v>
      </c>
      <c r="D23" s="28" t="s">
        <v>269</v>
      </c>
      <c r="E23" s="28" t="s">
        <v>110</v>
      </c>
      <c r="F23" s="28" t="s">
        <v>103</v>
      </c>
      <c r="G23" s="28" t="s">
        <v>274</v>
      </c>
      <c r="H23" s="28" t="s">
        <v>275</v>
      </c>
      <c r="I23" s="118">
        <v>964</v>
      </c>
      <c r="J23" s="118">
        <v>964</v>
      </c>
      <c r="K23" s="37"/>
      <c r="L23" s="37"/>
      <c r="M23" s="37"/>
      <c r="N23" s="118">
        <v>964</v>
      </c>
      <c r="O23" s="37"/>
      <c r="P23" s="118"/>
      <c r="Q23" s="118"/>
      <c r="R23" s="118"/>
      <c r="S23" s="118"/>
      <c r="T23" s="118"/>
      <c r="U23" s="118"/>
      <c r="V23" s="118"/>
      <c r="W23" s="118"/>
      <c r="X23" s="118"/>
      <c r="Y23" s="118"/>
    </row>
    <row r="24" ht="20.25" customHeight="1" spans="1:25">
      <c r="A24" s="28" t="s">
        <v>70</v>
      </c>
      <c r="B24" s="28" t="s">
        <v>70</v>
      </c>
      <c r="C24" s="28" t="s">
        <v>268</v>
      </c>
      <c r="D24" s="28" t="s">
        <v>269</v>
      </c>
      <c r="E24" s="28" t="s">
        <v>110</v>
      </c>
      <c r="F24" s="28" t="s">
        <v>103</v>
      </c>
      <c r="G24" s="28" t="s">
        <v>274</v>
      </c>
      <c r="H24" s="28" t="s">
        <v>275</v>
      </c>
      <c r="I24" s="118">
        <v>63362</v>
      </c>
      <c r="J24" s="118">
        <v>63362</v>
      </c>
      <c r="K24" s="37"/>
      <c r="L24" s="37"/>
      <c r="M24" s="37"/>
      <c r="N24" s="118">
        <v>63362</v>
      </c>
      <c r="O24" s="37"/>
      <c r="P24" s="118"/>
      <c r="Q24" s="118"/>
      <c r="R24" s="118"/>
      <c r="S24" s="118"/>
      <c r="T24" s="118"/>
      <c r="U24" s="118"/>
      <c r="V24" s="118"/>
      <c r="W24" s="118"/>
      <c r="X24" s="118"/>
      <c r="Y24" s="118"/>
    </row>
    <row r="25" ht="20.25" customHeight="1" spans="1:25">
      <c r="A25" s="28" t="s">
        <v>70</v>
      </c>
      <c r="B25" s="28" t="s">
        <v>70</v>
      </c>
      <c r="C25" s="28" t="s">
        <v>268</v>
      </c>
      <c r="D25" s="28" t="s">
        <v>269</v>
      </c>
      <c r="E25" s="28" t="s">
        <v>117</v>
      </c>
      <c r="F25" s="28" t="s">
        <v>103</v>
      </c>
      <c r="G25" s="28" t="s">
        <v>274</v>
      </c>
      <c r="H25" s="28" t="s">
        <v>275</v>
      </c>
      <c r="I25" s="118">
        <v>5449</v>
      </c>
      <c r="J25" s="118">
        <v>5449</v>
      </c>
      <c r="K25" s="37"/>
      <c r="L25" s="37"/>
      <c r="M25" s="37"/>
      <c r="N25" s="118">
        <v>5449</v>
      </c>
      <c r="O25" s="37"/>
      <c r="P25" s="118"/>
      <c r="Q25" s="118"/>
      <c r="R25" s="118"/>
      <c r="S25" s="118"/>
      <c r="T25" s="118"/>
      <c r="U25" s="118"/>
      <c r="V25" s="118"/>
      <c r="W25" s="118"/>
      <c r="X25" s="118"/>
      <c r="Y25" s="118"/>
    </row>
    <row r="26" ht="20.25" customHeight="1" spans="1:25">
      <c r="A26" s="28" t="s">
        <v>70</v>
      </c>
      <c r="B26" s="28" t="s">
        <v>70</v>
      </c>
      <c r="C26" s="28" t="s">
        <v>268</v>
      </c>
      <c r="D26" s="28" t="s">
        <v>269</v>
      </c>
      <c r="E26" s="28" t="s">
        <v>123</v>
      </c>
      <c r="F26" s="28" t="s">
        <v>103</v>
      </c>
      <c r="G26" s="28" t="s">
        <v>274</v>
      </c>
      <c r="H26" s="28" t="s">
        <v>275</v>
      </c>
      <c r="I26" s="118">
        <v>7444</v>
      </c>
      <c r="J26" s="118">
        <v>7444</v>
      </c>
      <c r="K26" s="37"/>
      <c r="L26" s="37"/>
      <c r="M26" s="37"/>
      <c r="N26" s="118">
        <v>7444</v>
      </c>
      <c r="O26" s="37"/>
      <c r="P26" s="118"/>
      <c r="Q26" s="118"/>
      <c r="R26" s="118"/>
      <c r="S26" s="118"/>
      <c r="T26" s="118"/>
      <c r="U26" s="118"/>
      <c r="V26" s="118"/>
      <c r="W26" s="118"/>
      <c r="X26" s="118"/>
      <c r="Y26" s="118"/>
    </row>
    <row r="27" ht="20.25" customHeight="1" spans="1:25">
      <c r="A27" s="28" t="s">
        <v>70</v>
      </c>
      <c r="B27" s="28" t="s">
        <v>70</v>
      </c>
      <c r="C27" s="28" t="s">
        <v>276</v>
      </c>
      <c r="D27" s="28" t="s">
        <v>277</v>
      </c>
      <c r="E27" s="28" t="s">
        <v>111</v>
      </c>
      <c r="F27" s="28" t="s">
        <v>112</v>
      </c>
      <c r="G27" s="28" t="s">
        <v>270</v>
      </c>
      <c r="H27" s="28" t="s">
        <v>271</v>
      </c>
      <c r="I27" s="118">
        <v>1606704</v>
      </c>
      <c r="J27" s="118">
        <v>1606704</v>
      </c>
      <c r="K27" s="37"/>
      <c r="L27" s="37"/>
      <c r="M27" s="37"/>
      <c r="N27" s="118">
        <v>1606704</v>
      </c>
      <c r="O27" s="37"/>
      <c r="P27" s="118"/>
      <c r="Q27" s="118"/>
      <c r="R27" s="118"/>
      <c r="S27" s="118"/>
      <c r="T27" s="118"/>
      <c r="U27" s="118"/>
      <c r="V27" s="118"/>
      <c r="W27" s="118"/>
      <c r="X27" s="118"/>
      <c r="Y27" s="118"/>
    </row>
    <row r="28" ht="20.25" customHeight="1" spans="1:25">
      <c r="A28" s="28" t="s">
        <v>70</v>
      </c>
      <c r="B28" s="28" t="s">
        <v>70</v>
      </c>
      <c r="C28" s="28" t="s">
        <v>276</v>
      </c>
      <c r="D28" s="28" t="s">
        <v>277</v>
      </c>
      <c r="E28" s="28" t="s">
        <v>178</v>
      </c>
      <c r="F28" s="28" t="s">
        <v>179</v>
      </c>
      <c r="G28" s="28" t="s">
        <v>270</v>
      </c>
      <c r="H28" s="28" t="s">
        <v>271</v>
      </c>
      <c r="I28" s="118">
        <v>143952</v>
      </c>
      <c r="J28" s="118">
        <v>143952</v>
      </c>
      <c r="K28" s="37"/>
      <c r="L28" s="37"/>
      <c r="M28" s="37"/>
      <c r="N28" s="118">
        <v>143952</v>
      </c>
      <c r="O28" s="37"/>
      <c r="P28" s="118"/>
      <c r="Q28" s="118"/>
      <c r="R28" s="118"/>
      <c r="S28" s="118"/>
      <c r="T28" s="118"/>
      <c r="U28" s="118"/>
      <c r="V28" s="118"/>
      <c r="W28" s="118"/>
      <c r="X28" s="118"/>
      <c r="Y28" s="118"/>
    </row>
    <row r="29" ht="20.25" customHeight="1" spans="1:25">
      <c r="A29" s="28" t="s">
        <v>70</v>
      </c>
      <c r="B29" s="28" t="s">
        <v>70</v>
      </c>
      <c r="C29" s="28" t="s">
        <v>276</v>
      </c>
      <c r="D29" s="28" t="s">
        <v>277</v>
      </c>
      <c r="E29" s="28" t="s">
        <v>111</v>
      </c>
      <c r="F29" s="28" t="s">
        <v>112</v>
      </c>
      <c r="G29" s="28" t="s">
        <v>272</v>
      </c>
      <c r="H29" s="28" t="s">
        <v>273</v>
      </c>
      <c r="I29" s="118">
        <v>258000</v>
      </c>
      <c r="J29" s="118">
        <v>258000</v>
      </c>
      <c r="K29" s="37"/>
      <c r="L29" s="37"/>
      <c r="M29" s="37"/>
      <c r="N29" s="118">
        <v>258000</v>
      </c>
      <c r="O29" s="37"/>
      <c r="P29" s="118"/>
      <c r="Q29" s="118"/>
      <c r="R29" s="118"/>
      <c r="S29" s="118"/>
      <c r="T29" s="118"/>
      <c r="U29" s="118"/>
      <c r="V29" s="118"/>
      <c r="W29" s="118"/>
      <c r="X29" s="118"/>
      <c r="Y29" s="118"/>
    </row>
    <row r="30" ht="20.25" customHeight="1" spans="1:25">
      <c r="A30" s="28" t="s">
        <v>70</v>
      </c>
      <c r="B30" s="28" t="s">
        <v>70</v>
      </c>
      <c r="C30" s="28" t="s">
        <v>276</v>
      </c>
      <c r="D30" s="28" t="s">
        <v>277</v>
      </c>
      <c r="E30" s="28" t="s">
        <v>111</v>
      </c>
      <c r="F30" s="28" t="s">
        <v>112</v>
      </c>
      <c r="G30" s="28" t="s">
        <v>272</v>
      </c>
      <c r="H30" s="28" t="s">
        <v>273</v>
      </c>
      <c r="I30" s="118">
        <v>166440</v>
      </c>
      <c r="J30" s="118">
        <v>166440</v>
      </c>
      <c r="K30" s="37"/>
      <c r="L30" s="37"/>
      <c r="M30" s="37"/>
      <c r="N30" s="118">
        <v>166440</v>
      </c>
      <c r="O30" s="37"/>
      <c r="P30" s="118"/>
      <c r="Q30" s="118"/>
      <c r="R30" s="118"/>
      <c r="S30" s="118"/>
      <c r="T30" s="118"/>
      <c r="U30" s="118"/>
      <c r="V30" s="118"/>
      <c r="W30" s="118"/>
      <c r="X30" s="118"/>
      <c r="Y30" s="118"/>
    </row>
    <row r="31" ht="20.25" customHeight="1" spans="1:25">
      <c r="A31" s="28" t="s">
        <v>70</v>
      </c>
      <c r="B31" s="28" t="s">
        <v>70</v>
      </c>
      <c r="C31" s="28" t="s">
        <v>276</v>
      </c>
      <c r="D31" s="28" t="s">
        <v>277</v>
      </c>
      <c r="E31" s="28" t="s">
        <v>178</v>
      </c>
      <c r="F31" s="28" t="s">
        <v>179</v>
      </c>
      <c r="G31" s="28" t="s">
        <v>272</v>
      </c>
      <c r="H31" s="28" t="s">
        <v>273</v>
      </c>
      <c r="I31" s="118">
        <v>11220</v>
      </c>
      <c r="J31" s="118">
        <v>11220</v>
      </c>
      <c r="K31" s="37"/>
      <c r="L31" s="37"/>
      <c r="M31" s="37"/>
      <c r="N31" s="118">
        <v>11220</v>
      </c>
      <c r="O31" s="37"/>
      <c r="P31" s="118"/>
      <c r="Q31" s="118"/>
      <c r="R31" s="118"/>
      <c r="S31" s="118"/>
      <c r="T31" s="118"/>
      <c r="U31" s="118"/>
      <c r="V31" s="118"/>
      <c r="W31" s="118"/>
      <c r="X31" s="118"/>
      <c r="Y31" s="118"/>
    </row>
    <row r="32" ht="20.25" customHeight="1" spans="1:25">
      <c r="A32" s="28" t="s">
        <v>70</v>
      </c>
      <c r="B32" s="28" t="s">
        <v>70</v>
      </c>
      <c r="C32" s="28" t="s">
        <v>276</v>
      </c>
      <c r="D32" s="28" t="s">
        <v>277</v>
      </c>
      <c r="E32" s="28" t="s">
        <v>178</v>
      </c>
      <c r="F32" s="28" t="s">
        <v>179</v>
      </c>
      <c r="G32" s="28" t="s">
        <v>272</v>
      </c>
      <c r="H32" s="28" t="s">
        <v>273</v>
      </c>
      <c r="I32" s="118">
        <v>24000</v>
      </c>
      <c r="J32" s="118">
        <v>24000</v>
      </c>
      <c r="K32" s="37"/>
      <c r="L32" s="37"/>
      <c r="M32" s="37"/>
      <c r="N32" s="118">
        <v>24000</v>
      </c>
      <c r="O32" s="37"/>
      <c r="P32" s="118"/>
      <c r="Q32" s="118"/>
      <c r="R32" s="118"/>
      <c r="S32" s="118"/>
      <c r="T32" s="118"/>
      <c r="U32" s="118"/>
      <c r="V32" s="118"/>
      <c r="W32" s="118"/>
      <c r="X32" s="118"/>
      <c r="Y32" s="118"/>
    </row>
    <row r="33" ht="20.25" customHeight="1" spans="1:25">
      <c r="A33" s="28" t="s">
        <v>70</v>
      </c>
      <c r="B33" s="28" t="s">
        <v>70</v>
      </c>
      <c r="C33" s="28" t="s">
        <v>276</v>
      </c>
      <c r="D33" s="28" t="s">
        <v>277</v>
      </c>
      <c r="E33" s="28" t="s">
        <v>111</v>
      </c>
      <c r="F33" s="28" t="s">
        <v>112</v>
      </c>
      <c r="G33" s="28" t="s">
        <v>274</v>
      </c>
      <c r="H33" s="28" t="s">
        <v>275</v>
      </c>
      <c r="I33" s="118">
        <v>5388</v>
      </c>
      <c r="J33" s="118">
        <v>5388</v>
      </c>
      <c r="K33" s="37"/>
      <c r="L33" s="37"/>
      <c r="M33" s="37"/>
      <c r="N33" s="118">
        <v>5388</v>
      </c>
      <c r="O33" s="37"/>
      <c r="P33" s="118"/>
      <c r="Q33" s="118"/>
      <c r="R33" s="118"/>
      <c r="S33" s="118"/>
      <c r="T33" s="118"/>
      <c r="U33" s="118"/>
      <c r="V33" s="118"/>
      <c r="W33" s="118"/>
      <c r="X33" s="118"/>
      <c r="Y33" s="118"/>
    </row>
    <row r="34" ht="20.25" customHeight="1" spans="1:25">
      <c r="A34" s="28" t="s">
        <v>70</v>
      </c>
      <c r="B34" s="28" t="s">
        <v>70</v>
      </c>
      <c r="C34" s="28" t="s">
        <v>276</v>
      </c>
      <c r="D34" s="28" t="s">
        <v>277</v>
      </c>
      <c r="E34" s="28" t="s">
        <v>111</v>
      </c>
      <c r="F34" s="28" t="s">
        <v>112</v>
      </c>
      <c r="G34" s="28" t="s">
        <v>274</v>
      </c>
      <c r="H34" s="28" t="s">
        <v>275</v>
      </c>
      <c r="I34" s="118">
        <v>133892</v>
      </c>
      <c r="J34" s="118">
        <v>133892</v>
      </c>
      <c r="K34" s="37"/>
      <c r="L34" s="37"/>
      <c r="M34" s="37"/>
      <c r="N34" s="118">
        <v>133892</v>
      </c>
      <c r="O34" s="37"/>
      <c r="P34" s="118"/>
      <c r="Q34" s="118"/>
      <c r="R34" s="118"/>
      <c r="S34" s="118"/>
      <c r="T34" s="118"/>
      <c r="U34" s="118"/>
      <c r="V34" s="118"/>
      <c r="W34" s="118"/>
      <c r="X34" s="118"/>
      <c r="Y34" s="118"/>
    </row>
    <row r="35" ht="20.25" customHeight="1" spans="1:25">
      <c r="A35" s="28" t="s">
        <v>70</v>
      </c>
      <c r="B35" s="28" t="s">
        <v>70</v>
      </c>
      <c r="C35" s="28" t="s">
        <v>276</v>
      </c>
      <c r="D35" s="28" t="s">
        <v>277</v>
      </c>
      <c r="E35" s="28" t="s">
        <v>178</v>
      </c>
      <c r="F35" s="28" t="s">
        <v>179</v>
      </c>
      <c r="G35" s="28" t="s">
        <v>274</v>
      </c>
      <c r="H35" s="28" t="s">
        <v>275</v>
      </c>
      <c r="I35" s="118">
        <v>11996</v>
      </c>
      <c r="J35" s="118">
        <v>11996</v>
      </c>
      <c r="K35" s="37"/>
      <c r="L35" s="37"/>
      <c r="M35" s="37"/>
      <c r="N35" s="118">
        <v>11996</v>
      </c>
      <c r="O35" s="37"/>
      <c r="P35" s="118"/>
      <c r="Q35" s="118"/>
      <c r="R35" s="118"/>
      <c r="S35" s="118"/>
      <c r="T35" s="118"/>
      <c r="U35" s="118"/>
      <c r="V35" s="118"/>
      <c r="W35" s="118"/>
      <c r="X35" s="118"/>
      <c r="Y35" s="118"/>
    </row>
    <row r="36" ht="20.25" customHeight="1" spans="1:25">
      <c r="A36" s="28" t="s">
        <v>70</v>
      </c>
      <c r="B36" s="28" t="s">
        <v>70</v>
      </c>
      <c r="C36" s="28" t="s">
        <v>276</v>
      </c>
      <c r="D36" s="28" t="s">
        <v>277</v>
      </c>
      <c r="E36" s="28" t="s">
        <v>111</v>
      </c>
      <c r="F36" s="28" t="s">
        <v>112</v>
      </c>
      <c r="G36" s="28" t="s">
        <v>278</v>
      </c>
      <c r="H36" s="28" t="s">
        <v>279</v>
      </c>
      <c r="I36" s="118">
        <v>7783</v>
      </c>
      <c r="J36" s="118">
        <v>7783</v>
      </c>
      <c r="K36" s="37"/>
      <c r="L36" s="37"/>
      <c r="M36" s="37"/>
      <c r="N36" s="118">
        <v>7783</v>
      </c>
      <c r="O36" s="37"/>
      <c r="P36" s="118"/>
      <c r="Q36" s="118"/>
      <c r="R36" s="118"/>
      <c r="S36" s="118"/>
      <c r="T36" s="118"/>
      <c r="U36" s="118"/>
      <c r="V36" s="118"/>
      <c r="W36" s="118"/>
      <c r="X36" s="118"/>
      <c r="Y36" s="118"/>
    </row>
    <row r="37" ht="20.25" customHeight="1" spans="1:25">
      <c r="A37" s="28" t="s">
        <v>70</v>
      </c>
      <c r="B37" s="28" t="s">
        <v>70</v>
      </c>
      <c r="C37" s="28" t="s">
        <v>276</v>
      </c>
      <c r="D37" s="28" t="s">
        <v>277</v>
      </c>
      <c r="E37" s="28" t="s">
        <v>111</v>
      </c>
      <c r="F37" s="28" t="s">
        <v>112</v>
      </c>
      <c r="G37" s="28" t="s">
        <v>278</v>
      </c>
      <c r="H37" s="28" t="s">
        <v>279</v>
      </c>
      <c r="I37" s="118">
        <v>402504</v>
      </c>
      <c r="J37" s="118">
        <v>402504</v>
      </c>
      <c r="K37" s="37"/>
      <c r="L37" s="37"/>
      <c r="M37" s="37"/>
      <c r="N37" s="118">
        <v>402504</v>
      </c>
      <c r="O37" s="37"/>
      <c r="P37" s="118"/>
      <c r="Q37" s="118"/>
      <c r="R37" s="118"/>
      <c r="S37" s="118"/>
      <c r="T37" s="118"/>
      <c r="U37" s="118"/>
      <c r="V37" s="118"/>
      <c r="W37" s="118"/>
      <c r="X37" s="118"/>
      <c r="Y37" s="118"/>
    </row>
    <row r="38" ht="20.25" customHeight="1" spans="1:25">
      <c r="A38" s="28" t="s">
        <v>70</v>
      </c>
      <c r="B38" s="28" t="s">
        <v>70</v>
      </c>
      <c r="C38" s="28" t="s">
        <v>276</v>
      </c>
      <c r="D38" s="28" t="s">
        <v>277</v>
      </c>
      <c r="E38" s="28" t="s">
        <v>111</v>
      </c>
      <c r="F38" s="28" t="s">
        <v>112</v>
      </c>
      <c r="G38" s="28" t="s">
        <v>278</v>
      </c>
      <c r="H38" s="28" t="s">
        <v>279</v>
      </c>
      <c r="I38" s="118">
        <v>1649592</v>
      </c>
      <c r="J38" s="118">
        <v>1649592</v>
      </c>
      <c r="K38" s="37"/>
      <c r="L38" s="37"/>
      <c r="M38" s="37"/>
      <c r="N38" s="118">
        <v>1649592</v>
      </c>
      <c r="O38" s="37"/>
      <c r="P38" s="118"/>
      <c r="Q38" s="118"/>
      <c r="R38" s="118"/>
      <c r="S38" s="118"/>
      <c r="T38" s="118"/>
      <c r="U38" s="118"/>
      <c r="V38" s="118"/>
      <c r="W38" s="118"/>
      <c r="X38" s="118"/>
      <c r="Y38" s="118"/>
    </row>
    <row r="39" ht="20.25" customHeight="1" spans="1:25">
      <c r="A39" s="28" t="s">
        <v>70</v>
      </c>
      <c r="B39" s="28" t="s">
        <v>70</v>
      </c>
      <c r="C39" s="28" t="s">
        <v>276</v>
      </c>
      <c r="D39" s="28" t="s">
        <v>277</v>
      </c>
      <c r="E39" s="28" t="s">
        <v>178</v>
      </c>
      <c r="F39" s="28" t="s">
        <v>179</v>
      </c>
      <c r="G39" s="28" t="s">
        <v>278</v>
      </c>
      <c r="H39" s="28" t="s">
        <v>279</v>
      </c>
      <c r="I39" s="118">
        <v>36612</v>
      </c>
      <c r="J39" s="118">
        <v>36612</v>
      </c>
      <c r="K39" s="37"/>
      <c r="L39" s="37"/>
      <c r="M39" s="37"/>
      <c r="N39" s="118">
        <v>36612</v>
      </c>
      <c r="O39" s="37"/>
      <c r="P39" s="118"/>
      <c r="Q39" s="118"/>
      <c r="R39" s="118"/>
      <c r="S39" s="118"/>
      <c r="T39" s="118"/>
      <c r="U39" s="118"/>
      <c r="V39" s="118"/>
      <c r="W39" s="118"/>
      <c r="X39" s="118"/>
      <c r="Y39" s="118"/>
    </row>
    <row r="40" ht="20.25" customHeight="1" spans="1:25">
      <c r="A40" s="28" t="s">
        <v>70</v>
      </c>
      <c r="B40" s="28" t="s">
        <v>70</v>
      </c>
      <c r="C40" s="28" t="s">
        <v>276</v>
      </c>
      <c r="D40" s="28" t="s">
        <v>277</v>
      </c>
      <c r="E40" s="28" t="s">
        <v>178</v>
      </c>
      <c r="F40" s="28" t="s">
        <v>179</v>
      </c>
      <c r="G40" s="28" t="s">
        <v>278</v>
      </c>
      <c r="H40" s="28" t="s">
        <v>279</v>
      </c>
      <c r="I40" s="118">
        <v>151728</v>
      </c>
      <c r="J40" s="118">
        <v>151728</v>
      </c>
      <c r="K40" s="37"/>
      <c r="L40" s="37"/>
      <c r="M40" s="37"/>
      <c r="N40" s="118">
        <v>151728</v>
      </c>
      <c r="O40" s="37"/>
      <c r="P40" s="118"/>
      <c r="Q40" s="118"/>
      <c r="R40" s="118"/>
      <c r="S40" s="118"/>
      <c r="T40" s="118"/>
      <c r="U40" s="118"/>
      <c r="V40" s="118"/>
      <c r="W40" s="118"/>
      <c r="X40" s="118"/>
      <c r="Y40" s="118"/>
    </row>
    <row r="41" ht="20.25" customHeight="1" spans="1:25">
      <c r="A41" s="28" t="s">
        <v>70</v>
      </c>
      <c r="B41" s="28" t="s">
        <v>70</v>
      </c>
      <c r="C41" s="28" t="s">
        <v>280</v>
      </c>
      <c r="D41" s="28" t="s">
        <v>195</v>
      </c>
      <c r="E41" s="28" t="s">
        <v>194</v>
      </c>
      <c r="F41" s="28" t="s">
        <v>195</v>
      </c>
      <c r="G41" s="28" t="s">
        <v>281</v>
      </c>
      <c r="H41" s="28" t="s">
        <v>195</v>
      </c>
      <c r="I41" s="118">
        <v>358157</v>
      </c>
      <c r="J41" s="118">
        <v>358157</v>
      </c>
      <c r="K41" s="37"/>
      <c r="L41" s="37"/>
      <c r="M41" s="37"/>
      <c r="N41" s="118">
        <v>358157</v>
      </c>
      <c r="O41" s="37"/>
      <c r="P41" s="118"/>
      <c r="Q41" s="118"/>
      <c r="R41" s="118"/>
      <c r="S41" s="118"/>
      <c r="T41" s="118"/>
      <c r="U41" s="118"/>
      <c r="V41" s="118"/>
      <c r="W41" s="118"/>
      <c r="X41" s="118"/>
      <c r="Y41" s="118"/>
    </row>
    <row r="42" ht="20.25" customHeight="1" spans="1:25">
      <c r="A42" s="28" t="s">
        <v>70</v>
      </c>
      <c r="B42" s="28" t="s">
        <v>70</v>
      </c>
      <c r="C42" s="28" t="s">
        <v>280</v>
      </c>
      <c r="D42" s="28" t="s">
        <v>195</v>
      </c>
      <c r="E42" s="28" t="s">
        <v>194</v>
      </c>
      <c r="F42" s="28" t="s">
        <v>195</v>
      </c>
      <c r="G42" s="28" t="s">
        <v>281</v>
      </c>
      <c r="H42" s="28" t="s">
        <v>195</v>
      </c>
      <c r="I42" s="118">
        <v>517857</v>
      </c>
      <c r="J42" s="118">
        <v>517857</v>
      </c>
      <c r="K42" s="37"/>
      <c r="L42" s="37"/>
      <c r="M42" s="37"/>
      <c r="N42" s="118">
        <v>517857</v>
      </c>
      <c r="O42" s="37"/>
      <c r="P42" s="118"/>
      <c r="Q42" s="118"/>
      <c r="R42" s="118"/>
      <c r="S42" s="118"/>
      <c r="T42" s="118"/>
      <c r="U42" s="118"/>
      <c r="V42" s="118"/>
      <c r="W42" s="118"/>
      <c r="X42" s="118"/>
      <c r="Y42" s="118"/>
    </row>
    <row r="43" ht="20.25" customHeight="1" spans="1:25">
      <c r="A43" s="28" t="s">
        <v>70</v>
      </c>
      <c r="B43" s="28" t="s">
        <v>70</v>
      </c>
      <c r="C43" s="28" t="s">
        <v>282</v>
      </c>
      <c r="D43" s="28" t="s">
        <v>283</v>
      </c>
      <c r="E43" s="28" t="s">
        <v>128</v>
      </c>
      <c r="F43" s="28" t="s">
        <v>129</v>
      </c>
      <c r="G43" s="28" t="s">
        <v>284</v>
      </c>
      <c r="H43" s="28" t="s">
        <v>285</v>
      </c>
      <c r="I43" s="118">
        <v>57600</v>
      </c>
      <c r="J43" s="118">
        <v>57600</v>
      </c>
      <c r="K43" s="37"/>
      <c r="L43" s="37"/>
      <c r="M43" s="37"/>
      <c r="N43" s="118">
        <v>57600</v>
      </c>
      <c r="O43" s="37"/>
      <c r="P43" s="118"/>
      <c r="Q43" s="118"/>
      <c r="R43" s="118"/>
      <c r="S43" s="118"/>
      <c r="T43" s="118"/>
      <c r="U43" s="118"/>
      <c r="V43" s="118"/>
      <c r="W43" s="118"/>
      <c r="X43" s="118"/>
      <c r="Y43" s="118"/>
    </row>
    <row r="44" ht="20.25" customHeight="1" spans="1:25">
      <c r="A44" s="28" t="s">
        <v>70</v>
      </c>
      <c r="B44" s="28" t="s">
        <v>70</v>
      </c>
      <c r="C44" s="28" t="s">
        <v>282</v>
      </c>
      <c r="D44" s="28" t="s">
        <v>283</v>
      </c>
      <c r="E44" s="28" t="s">
        <v>128</v>
      </c>
      <c r="F44" s="28" t="s">
        <v>129</v>
      </c>
      <c r="G44" s="28" t="s">
        <v>284</v>
      </c>
      <c r="H44" s="28" t="s">
        <v>285</v>
      </c>
      <c r="I44" s="118">
        <v>1153672</v>
      </c>
      <c r="J44" s="118">
        <v>1153672</v>
      </c>
      <c r="K44" s="37"/>
      <c r="L44" s="37"/>
      <c r="M44" s="37"/>
      <c r="N44" s="118">
        <v>1153672</v>
      </c>
      <c r="O44" s="37"/>
      <c r="P44" s="118"/>
      <c r="Q44" s="118"/>
      <c r="R44" s="118"/>
      <c r="S44" s="118"/>
      <c r="T44" s="118"/>
      <c r="U44" s="118"/>
      <c r="V44" s="118"/>
      <c r="W44" s="118"/>
      <c r="X44" s="118"/>
      <c r="Y44" s="118"/>
    </row>
    <row r="45" ht="20.25" customHeight="1" spans="1:25">
      <c r="A45" s="28" t="s">
        <v>70</v>
      </c>
      <c r="B45" s="28" t="s">
        <v>70</v>
      </c>
      <c r="C45" s="28" t="s">
        <v>282</v>
      </c>
      <c r="D45" s="28" t="s">
        <v>283</v>
      </c>
      <c r="E45" s="28" t="s">
        <v>186</v>
      </c>
      <c r="F45" s="28" t="s">
        <v>187</v>
      </c>
      <c r="G45" s="28" t="s">
        <v>284</v>
      </c>
      <c r="H45" s="28" t="s">
        <v>285</v>
      </c>
      <c r="I45" s="118">
        <v>3027759.47</v>
      </c>
      <c r="J45" s="118">
        <v>3027759.47</v>
      </c>
      <c r="K45" s="37"/>
      <c r="L45" s="37"/>
      <c r="M45" s="37"/>
      <c r="N45" s="118">
        <v>3027759.47</v>
      </c>
      <c r="O45" s="37"/>
      <c r="P45" s="118"/>
      <c r="Q45" s="118"/>
      <c r="R45" s="118"/>
      <c r="S45" s="118"/>
      <c r="T45" s="118"/>
      <c r="U45" s="118"/>
      <c r="V45" s="118"/>
      <c r="W45" s="118"/>
      <c r="X45" s="118"/>
      <c r="Y45" s="118"/>
    </row>
    <row r="46" ht="20.25" customHeight="1" spans="1:25">
      <c r="A46" s="28" t="s">
        <v>70</v>
      </c>
      <c r="B46" s="28" t="s">
        <v>70</v>
      </c>
      <c r="C46" s="28" t="s">
        <v>282</v>
      </c>
      <c r="D46" s="28" t="s">
        <v>283</v>
      </c>
      <c r="E46" s="28" t="s">
        <v>188</v>
      </c>
      <c r="F46" s="28" t="s">
        <v>189</v>
      </c>
      <c r="G46" s="28" t="s">
        <v>284</v>
      </c>
      <c r="H46" s="28" t="s">
        <v>285</v>
      </c>
      <c r="I46" s="118">
        <v>295440</v>
      </c>
      <c r="J46" s="118">
        <v>295440</v>
      </c>
      <c r="K46" s="37"/>
      <c r="L46" s="37"/>
      <c r="M46" s="37"/>
      <c r="N46" s="118">
        <v>295440</v>
      </c>
      <c r="O46" s="37"/>
      <c r="P46" s="118"/>
      <c r="Q46" s="118"/>
      <c r="R46" s="118"/>
      <c r="S46" s="118"/>
      <c r="T46" s="118"/>
      <c r="U46" s="118"/>
      <c r="V46" s="118"/>
      <c r="W46" s="118"/>
      <c r="X46" s="118"/>
      <c r="Y46" s="118"/>
    </row>
    <row r="47" ht="20.25" customHeight="1" spans="1:25">
      <c r="A47" s="28" t="s">
        <v>70</v>
      </c>
      <c r="B47" s="28" t="s">
        <v>70</v>
      </c>
      <c r="C47" s="28" t="s">
        <v>286</v>
      </c>
      <c r="D47" s="28" t="s">
        <v>287</v>
      </c>
      <c r="E47" s="28" t="s">
        <v>144</v>
      </c>
      <c r="F47" s="28" t="s">
        <v>145</v>
      </c>
      <c r="G47" s="28" t="s">
        <v>284</v>
      </c>
      <c r="H47" s="28" t="s">
        <v>285</v>
      </c>
      <c r="I47" s="118">
        <v>31955.76</v>
      </c>
      <c r="J47" s="118">
        <v>31955.76</v>
      </c>
      <c r="K47" s="37"/>
      <c r="L47" s="37"/>
      <c r="M47" s="37"/>
      <c r="N47" s="118">
        <v>31955.76</v>
      </c>
      <c r="O47" s="37"/>
      <c r="P47" s="118"/>
      <c r="Q47" s="118"/>
      <c r="R47" s="118"/>
      <c r="S47" s="118"/>
      <c r="T47" s="118"/>
      <c r="U47" s="118"/>
      <c r="V47" s="118"/>
      <c r="W47" s="118"/>
      <c r="X47" s="118"/>
      <c r="Y47" s="118"/>
    </row>
    <row r="48" ht="20.25" customHeight="1" spans="1:25">
      <c r="A48" s="28" t="s">
        <v>70</v>
      </c>
      <c r="B48" s="28" t="s">
        <v>70</v>
      </c>
      <c r="C48" s="28" t="s">
        <v>288</v>
      </c>
      <c r="D48" s="28" t="s">
        <v>289</v>
      </c>
      <c r="E48" s="28" t="s">
        <v>110</v>
      </c>
      <c r="F48" s="28" t="s">
        <v>103</v>
      </c>
      <c r="G48" s="28" t="s">
        <v>290</v>
      </c>
      <c r="H48" s="28" t="s">
        <v>291</v>
      </c>
      <c r="I48" s="118">
        <v>30000</v>
      </c>
      <c r="J48" s="118">
        <v>30000</v>
      </c>
      <c r="K48" s="37"/>
      <c r="L48" s="37"/>
      <c r="M48" s="37"/>
      <c r="N48" s="118">
        <v>30000</v>
      </c>
      <c r="O48" s="37"/>
      <c r="P48" s="118"/>
      <c r="Q48" s="118"/>
      <c r="R48" s="118"/>
      <c r="S48" s="118"/>
      <c r="T48" s="118"/>
      <c r="U48" s="118"/>
      <c r="V48" s="118"/>
      <c r="W48" s="118"/>
      <c r="X48" s="118"/>
      <c r="Y48" s="118"/>
    </row>
    <row r="49" ht="20.25" customHeight="1" spans="1:25">
      <c r="A49" s="28" t="s">
        <v>70</v>
      </c>
      <c r="B49" s="28" t="s">
        <v>70</v>
      </c>
      <c r="C49" s="28" t="s">
        <v>288</v>
      </c>
      <c r="D49" s="28" t="s">
        <v>289</v>
      </c>
      <c r="E49" s="28" t="s">
        <v>111</v>
      </c>
      <c r="F49" s="28" t="s">
        <v>112</v>
      </c>
      <c r="G49" s="28" t="s">
        <v>290</v>
      </c>
      <c r="H49" s="28" t="s">
        <v>291</v>
      </c>
      <c r="I49" s="118">
        <v>12000</v>
      </c>
      <c r="J49" s="118">
        <v>12000</v>
      </c>
      <c r="K49" s="37"/>
      <c r="L49" s="37"/>
      <c r="M49" s="37"/>
      <c r="N49" s="118">
        <v>12000</v>
      </c>
      <c r="O49" s="37"/>
      <c r="P49" s="118"/>
      <c r="Q49" s="118"/>
      <c r="R49" s="118"/>
      <c r="S49" s="118"/>
      <c r="T49" s="118"/>
      <c r="U49" s="118"/>
      <c r="V49" s="118"/>
      <c r="W49" s="118"/>
      <c r="X49" s="118"/>
      <c r="Y49" s="118"/>
    </row>
    <row r="50" ht="20.25" customHeight="1" spans="1:25">
      <c r="A50" s="28" t="s">
        <v>70</v>
      </c>
      <c r="B50" s="28" t="s">
        <v>70</v>
      </c>
      <c r="C50" s="28" t="s">
        <v>288</v>
      </c>
      <c r="D50" s="28" t="s">
        <v>289</v>
      </c>
      <c r="E50" s="28" t="s">
        <v>117</v>
      </c>
      <c r="F50" s="28" t="s">
        <v>103</v>
      </c>
      <c r="G50" s="28" t="s">
        <v>290</v>
      </c>
      <c r="H50" s="28" t="s">
        <v>291</v>
      </c>
      <c r="I50" s="118">
        <v>12000</v>
      </c>
      <c r="J50" s="118">
        <v>12000</v>
      </c>
      <c r="K50" s="37"/>
      <c r="L50" s="37"/>
      <c r="M50" s="37"/>
      <c r="N50" s="118">
        <v>12000</v>
      </c>
      <c r="O50" s="37"/>
      <c r="P50" s="118"/>
      <c r="Q50" s="118"/>
      <c r="R50" s="118"/>
      <c r="S50" s="118"/>
      <c r="T50" s="118"/>
      <c r="U50" s="118"/>
      <c r="V50" s="118"/>
      <c r="W50" s="118"/>
      <c r="X50" s="118"/>
      <c r="Y50" s="118"/>
    </row>
    <row r="51" ht="20.25" customHeight="1" spans="1:25">
      <c r="A51" s="28" t="s">
        <v>70</v>
      </c>
      <c r="B51" s="28" t="s">
        <v>70</v>
      </c>
      <c r="C51" s="28" t="s">
        <v>292</v>
      </c>
      <c r="D51" s="28" t="s">
        <v>245</v>
      </c>
      <c r="E51" s="28" t="s">
        <v>102</v>
      </c>
      <c r="F51" s="28" t="s">
        <v>103</v>
      </c>
      <c r="G51" s="28" t="s">
        <v>293</v>
      </c>
      <c r="H51" s="28" t="s">
        <v>245</v>
      </c>
      <c r="I51" s="118">
        <v>200</v>
      </c>
      <c r="J51" s="118">
        <v>200</v>
      </c>
      <c r="K51" s="37"/>
      <c r="L51" s="37"/>
      <c r="M51" s="37"/>
      <c r="N51" s="118">
        <v>200</v>
      </c>
      <c r="O51" s="37"/>
      <c r="P51" s="118"/>
      <c r="Q51" s="118"/>
      <c r="R51" s="118"/>
      <c r="S51" s="118"/>
      <c r="T51" s="118"/>
      <c r="U51" s="118"/>
      <c r="V51" s="118"/>
      <c r="W51" s="118"/>
      <c r="X51" s="118"/>
      <c r="Y51" s="118"/>
    </row>
    <row r="52" ht="20.25" customHeight="1" spans="1:25">
      <c r="A52" s="28" t="s">
        <v>70</v>
      </c>
      <c r="B52" s="28" t="s">
        <v>70</v>
      </c>
      <c r="C52" s="28" t="s">
        <v>292</v>
      </c>
      <c r="D52" s="28" t="s">
        <v>245</v>
      </c>
      <c r="E52" s="28" t="s">
        <v>110</v>
      </c>
      <c r="F52" s="28" t="s">
        <v>103</v>
      </c>
      <c r="G52" s="28" t="s">
        <v>293</v>
      </c>
      <c r="H52" s="28" t="s">
        <v>245</v>
      </c>
      <c r="I52" s="118">
        <v>4200</v>
      </c>
      <c r="J52" s="118">
        <v>4200</v>
      </c>
      <c r="K52" s="37"/>
      <c r="L52" s="37"/>
      <c r="M52" s="37"/>
      <c r="N52" s="118">
        <v>4200</v>
      </c>
      <c r="O52" s="37"/>
      <c r="P52" s="118"/>
      <c r="Q52" s="118"/>
      <c r="R52" s="118"/>
      <c r="S52" s="118"/>
      <c r="T52" s="118"/>
      <c r="U52" s="118"/>
      <c r="V52" s="118"/>
      <c r="W52" s="118"/>
      <c r="X52" s="118"/>
      <c r="Y52" s="118"/>
    </row>
    <row r="53" ht="20.25" customHeight="1" spans="1:25">
      <c r="A53" s="28" t="s">
        <v>70</v>
      </c>
      <c r="B53" s="28" t="s">
        <v>70</v>
      </c>
      <c r="C53" s="28" t="s">
        <v>292</v>
      </c>
      <c r="D53" s="28" t="s">
        <v>245</v>
      </c>
      <c r="E53" s="28" t="s">
        <v>111</v>
      </c>
      <c r="F53" s="28" t="s">
        <v>112</v>
      </c>
      <c r="G53" s="28" t="s">
        <v>293</v>
      </c>
      <c r="H53" s="28" t="s">
        <v>245</v>
      </c>
      <c r="I53" s="118">
        <v>8600</v>
      </c>
      <c r="J53" s="118">
        <v>8600</v>
      </c>
      <c r="K53" s="37"/>
      <c r="L53" s="37"/>
      <c r="M53" s="37"/>
      <c r="N53" s="118">
        <v>8600</v>
      </c>
      <c r="O53" s="37"/>
      <c r="P53" s="118"/>
      <c r="Q53" s="118"/>
      <c r="R53" s="118"/>
      <c r="S53" s="118"/>
      <c r="T53" s="118"/>
      <c r="U53" s="118"/>
      <c r="V53" s="118"/>
      <c r="W53" s="118"/>
      <c r="X53" s="118"/>
      <c r="Y53" s="118"/>
    </row>
    <row r="54" ht="20.25" customHeight="1" spans="1:25">
      <c r="A54" s="28" t="s">
        <v>70</v>
      </c>
      <c r="B54" s="28" t="s">
        <v>70</v>
      </c>
      <c r="C54" s="28" t="s">
        <v>292</v>
      </c>
      <c r="D54" s="28" t="s">
        <v>245</v>
      </c>
      <c r="E54" s="28" t="s">
        <v>117</v>
      </c>
      <c r="F54" s="28" t="s">
        <v>103</v>
      </c>
      <c r="G54" s="28" t="s">
        <v>293</v>
      </c>
      <c r="H54" s="28" t="s">
        <v>245</v>
      </c>
      <c r="I54" s="118">
        <v>400</v>
      </c>
      <c r="J54" s="118">
        <v>400</v>
      </c>
      <c r="K54" s="37"/>
      <c r="L54" s="37"/>
      <c r="M54" s="37"/>
      <c r="N54" s="118">
        <v>400</v>
      </c>
      <c r="O54" s="37"/>
      <c r="P54" s="118"/>
      <c r="Q54" s="118"/>
      <c r="R54" s="118"/>
      <c r="S54" s="118"/>
      <c r="T54" s="118"/>
      <c r="U54" s="118"/>
      <c r="V54" s="118"/>
      <c r="W54" s="118"/>
      <c r="X54" s="118"/>
      <c r="Y54" s="118"/>
    </row>
    <row r="55" ht="20.25" customHeight="1" spans="1:25">
      <c r="A55" s="28" t="s">
        <v>70</v>
      </c>
      <c r="B55" s="28" t="s">
        <v>70</v>
      </c>
      <c r="C55" s="28" t="s">
        <v>292</v>
      </c>
      <c r="D55" s="28" t="s">
        <v>245</v>
      </c>
      <c r="E55" s="28" t="s">
        <v>123</v>
      </c>
      <c r="F55" s="28" t="s">
        <v>103</v>
      </c>
      <c r="G55" s="28" t="s">
        <v>293</v>
      </c>
      <c r="H55" s="28" t="s">
        <v>245</v>
      </c>
      <c r="I55" s="118">
        <v>400</v>
      </c>
      <c r="J55" s="118">
        <v>400</v>
      </c>
      <c r="K55" s="37"/>
      <c r="L55" s="37"/>
      <c r="M55" s="37"/>
      <c r="N55" s="118">
        <v>400</v>
      </c>
      <c r="O55" s="37"/>
      <c r="P55" s="118"/>
      <c r="Q55" s="118"/>
      <c r="R55" s="118"/>
      <c r="S55" s="118"/>
      <c r="T55" s="118"/>
      <c r="U55" s="118"/>
      <c r="V55" s="118"/>
      <c r="W55" s="118"/>
      <c r="X55" s="118"/>
      <c r="Y55" s="118"/>
    </row>
    <row r="56" ht="20.25" customHeight="1" spans="1:25">
      <c r="A56" s="28" t="s">
        <v>70</v>
      </c>
      <c r="B56" s="28" t="s">
        <v>70</v>
      </c>
      <c r="C56" s="28" t="s">
        <v>292</v>
      </c>
      <c r="D56" s="28" t="s">
        <v>245</v>
      </c>
      <c r="E56" s="28" t="s">
        <v>178</v>
      </c>
      <c r="F56" s="28" t="s">
        <v>179</v>
      </c>
      <c r="G56" s="28" t="s">
        <v>293</v>
      </c>
      <c r="H56" s="28" t="s">
        <v>245</v>
      </c>
      <c r="I56" s="118">
        <v>800</v>
      </c>
      <c r="J56" s="118">
        <v>800</v>
      </c>
      <c r="K56" s="37"/>
      <c r="L56" s="37"/>
      <c r="M56" s="37"/>
      <c r="N56" s="118">
        <v>800</v>
      </c>
      <c r="O56" s="37"/>
      <c r="P56" s="118"/>
      <c r="Q56" s="118"/>
      <c r="R56" s="118"/>
      <c r="S56" s="118"/>
      <c r="T56" s="118"/>
      <c r="U56" s="118"/>
      <c r="V56" s="118"/>
      <c r="W56" s="118"/>
      <c r="X56" s="118"/>
      <c r="Y56" s="118"/>
    </row>
    <row r="57" ht="20.25" customHeight="1" spans="1:25">
      <c r="A57" s="28" t="s">
        <v>70</v>
      </c>
      <c r="B57" s="28" t="s">
        <v>70</v>
      </c>
      <c r="C57" s="28" t="s">
        <v>294</v>
      </c>
      <c r="D57" s="28" t="s">
        <v>295</v>
      </c>
      <c r="E57" s="28" t="s">
        <v>102</v>
      </c>
      <c r="F57" s="28" t="s">
        <v>103</v>
      </c>
      <c r="G57" s="28" t="s">
        <v>296</v>
      </c>
      <c r="H57" s="28" t="s">
        <v>297</v>
      </c>
      <c r="I57" s="118">
        <v>9000</v>
      </c>
      <c r="J57" s="118">
        <v>9000</v>
      </c>
      <c r="K57" s="37"/>
      <c r="L57" s="37"/>
      <c r="M57" s="37"/>
      <c r="N57" s="118">
        <v>9000</v>
      </c>
      <c r="O57" s="37"/>
      <c r="P57" s="118"/>
      <c r="Q57" s="118"/>
      <c r="R57" s="118"/>
      <c r="S57" s="118"/>
      <c r="T57" s="118"/>
      <c r="U57" s="118"/>
      <c r="V57" s="118"/>
      <c r="W57" s="118"/>
      <c r="X57" s="118"/>
      <c r="Y57" s="118"/>
    </row>
    <row r="58" ht="20.25" customHeight="1" spans="1:25">
      <c r="A58" s="28" t="s">
        <v>70</v>
      </c>
      <c r="B58" s="28" t="s">
        <v>70</v>
      </c>
      <c r="C58" s="28" t="s">
        <v>294</v>
      </c>
      <c r="D58" s="28" t="s">
        <v>295</v>
      </c>
      <c r="E58" s="28" t="s">
        <v>110</v>
      </c>
      <c r="F58" s="28" t="s">
        <v>103</v>
      </c>
      <c r="G58" s="28" t="s">
        <v>296</v>
      </c>
      <c r="H58" s="28" t="s">
        <v>297</v>
      </c>
      <c r="I58" s="118">
        <v>189000</v>
      </c>
      <c r="J58" s="118">
        <v>189000</v>
      </c>
      <c r="K58" s="37"/>
      <c r="L58" s="37"/>
      <c r="M58" s="37"/>
      <c r="N58" s="118">
        <v>189000</v>
      </c>
      <c r="O58" s="37"/>
      <c r="P58" s="118"/>
      <c r="Q58" s="118"/>
      <c r="R58" s="118"/>
      <c r="S58" s="118"/>
      <c r="T58" s="118"/>
      <c r="U58" s="118"/>
      <c r="V58" s="118"/>
      <c r="W58" s="118"/>
      <c r="X58" s="118"/>
      <c r="Y58" s="118"/>
    </row>
    <row r="59" ht="20.25" customHeight="1" spans="1:25">
      <c r="A59" s="28" t="s">
        <v>70</v>
      </c>
      <c r="B59" s="28" t="s">
        <v>70</v>
      </c>
      <c r="C59" s="28" t="s">
        <v>294</v>
      </c>
      <c r="D59" s="28" t="s">
        <v>295</v>
      </c>
      <c r="E59" s="28" t="s">
        <v>117</v>
      </c>
      <c r="F59" s="28" t="s">
        <v>103</v>
      </c>
      <c r="G59" s="28" t="s">
        <v>296</v>
      </c>
      <c r="H59" s="28" t="s">
        <v>297</v>
      </c>
      <c r="I59" s="118">
        <v>18000</v>
      </c>
      <c r="J59" s="118">
        <v>18000</v>
      </c>
      <c r="K59" s="37"/>
      <c r="L59" s="37"/>
      <c r="M59" s="37"/>
      <c r="N59" s="118">
        <v>18000</v>
      </c>
      <c r="O59" s="37"/>
      <c r="P59" s="118"/>
      <c r="Q59" s="118"/>
      <c r="R59" s="118"/>
      <c r="S59" s="118"/>
      <c r="T59" s="118"/>
      <c r="U59" s="118"/>
      <c r="V59" s="118"/>
      <c r="W59" s="118"/>
      <c r="X59" s="118"/>
      <c r="Y59" s="118"/>
    </row>
    <row r="60" ht="20.25" customHeight="1" spans="1:25">
      <c r="A60" s="28" t="s">
        <v>70</v>
      </c>
      <c r="B60" s="28" t="s">
        <v>70</v>
      </c>
      <c r="C60" s="28" t="s">
        <v>294</v>
      </c>
      <c r="D60" s="28" t="s">
        <v>295</v>
      </c>
      <c r="E60" s="28" t="s">
        <v>123</v>
      </c>
      <c r="F60" s="28" t="s">
        <v>103</v>
      </c>
      <c r="G60" s="28" t="s">
        <v>296</v>
      </c>
      <c r="H60" s="28" t="s">
        <v>297</v>
      </c>
      <c r="I60" s="118">
        <v>18000</v>
      </c>
      <c r="J60" s="118">
        <v>18000</v>
      </c>
      <c r="K60" s="37"/>
      <c r="L60" s="37"/>
      <c r="M60" s="37"/>
      <c r="N60" s="118">
        <v>18000</v>
      </c>
      <c r="O60" s="37"/>
      <c r="P60" s="118"/>
      <c r="Q60" s="118"/>
      <c r="R60" s="118"/>
      <c r="S60" s="118"/>
      <c r="T60" s="118"/>
      <c r="U60" s="118"/>
      <c r="V60" s="118"/>
      <c r="W60" s="118"/>
      <c r="X60" s="118"/>
      <c r="Y60" s="118"/>
    </row>
    <row r="61" ht="20.25" customHeight="1" spans="1:25">
      <c r="A61" s="28" t="s">
        <v>70</v>
      </c>
      <c r="B61" s="28" t="s">
        <v>70</v>
      </c>
      <c r="C61" s="28" t="s">
        <v>298</v>
      </c>
      <c r="D61" s="28" t="s">
        <v>299</v>
      </c>
      <c r="E61" s="28" t="s">
        <v>102</v>
      </c>
      <c r="F61" s="28" t="s">
        <v>103</v>
      </c>
      <c r="G61" s="28" t="s">
        <v>300</v>
      </c>
      <c r="H61" s="28" t="s">
        <v>299</v>
      </c>
      <c r="I61" s="118">
        <v>300</v>
      </c>
      <c r="J61" s="118">
        <v>300</v>
      </c>
      <c r="K61" s="37"/>
      <c r="L61" s="37"/>
      <c r="M61" s="37"/>
      <c r="N61" s="118">
        <v>300</v>
      </c>
      <c r="O61" s="37"/>
      <c r="P61" s="118"/>
      <c r="Q61" s="118"/>
      <c r="R61" s="118"/>
      <c r="S61" s="118"/>
      <c r="T61" s="118"/>
      <c r="U61" s="118"/>
      <c r="V61" s="118"/>
      <c r="W61" s="118"/>
      <c r="X61" s="118"/>
      <c r="Y61" s="118"/>
    </row>
    <row r="62" ht="20.25" customHeight="1" spans="1:25">
      <c r="A62" s="28" t="s">
        <v>70</v>
      </c>
      <c r="B62" s="28" t="s">
        <v>70</v>
      </c>
      <c r="C62" s="28" t="s">
        <v>298</v>
      </c>
      <c r="D62" s="28" t="s">
        <v>299</v>
      </c>
      <c r="E62" s="28" t="s">
        <v>110</v>
      </c>
      <c r="F62" s="28" t="s">
        <v>103</v>
      </c>
      <c r="G62" s="28" t="s">
        <v>300</v>
      </c>
      <c r="H62" s="28" t="s">
        <v>299</v>
      </c>
      <c r="I62" s="118">
        <v>6300</v>
      </c>
      <c r="J62" s="118">
        <v>6300</v>
      </c>
      <c r="K62" s="37"/>
      <c r="L62" s="37"/>
      <c r="M62" s="37"/>
      <c r="N62" s="118">
        <v>6300</v>
      </c>
      <c r="O62" s="37"/>
      <c r="P62" s="118"/>
      <c r="Q62" s="118"/>
      <c r="R62" s="118"/>
      <c r="S62" s="118"/>
      <c r="T62" s="118"/>
      <c r="U62" s="118"/>
      <c r="V62" s="118"/>
      <c r="W62" s="118"/>
      <c r="X62" s="118"/>
      <c r="Y62" s="118"/>
    </row>
    <row r="63" ht="20.25" customHeight="1" spans="1:25">
      <c r="A63" s="28" t="s">
        <v>70</v>
      </c>
      <c r="B63" s="28" t="s">
        <v>70</v>
      </c>
      <c r="C63" s="28" t="s">
        <v>298</v>
      </c>
      <c r="D63" s="28" t="s">
        <v>299</v>
      </c>
      <c r="E63" s="28" t="s">
        <v>111</v>
      </c>
      <c r="F63" s="28" t="s">
        <v>112</v>
      </c>
      <c r="G63" s="28" t="s">
        <v>300</v>
      </c>
      <c r="H63" s="28" t="s">
        <v>299</v>
      </c>
      <c r="I63" s="118">
        <v>12900</v>
      </c>
      <c r="J63" s="118">
        <v>12900</v>
      </c>
      <c r="K63" s="37"/>
      <c r="L63" s="37"/>
      <c r="M63" s="37"/>
      <c r="N63" s="118">
        <v>12900</v>
      </c>
      <c r="O63" s="37"/>
      <c r="P63" s="118"/>
      <c r="Q63" s="118"/>
      <c r="R63" s="118"/>
      <c r="S63" s="118"/>
      <c r="T63" s="118"/>
      <c r="U63" s="118"/>
      <c r="V63" s="118"/>
      <c r="W63" s="118"/>
      <c r="X63" s="118"/>
      <c r="Y63" s="118"/>
    </row>
    <row r="64" ht="20.25" customHeight="1" spans="1:25">
      <c r="A64" s="28" t="s">
        <v>70</v>
      </c>
      <c r="B64" s="28" t="s">
        <v>70</v>
      </c>
      <c r="C64" s="28" t="s">
        <v>298</v>
      </c>
      <c r="D64" s="28" t="s">
        <v>299</v>
      </c>
      <c r="E64" s="28" t="s">
        <v>117</v>
      </c>
      <c r="F64" s="28" t="s">
        <v>103</v>
      </c>
      <c r="G64" s="28" t="s">
        <v>300</v>
      </c>
      <c r="H64" s="28" t="s">
        <v>299</v>
      </c>
      <c r="I64" s="118">
        <v>600</v>
      </c>
      <c r="J64" s="118">
        <v>600</v>
      </c>
      <c r="K64" s="37"/>
      <c r="L64" s="37"/>
      <c r="M64" s="37"/>
      <c r="N64" s="118">
        <v>600</v>
      </c>
      <c r="O64" s="37"/>
      <c r="P64" s="118"/>
      <c r="Q64" s="118"/>
      <c r="R64" s="118"/>
      <c r="S64" s="118"/>
      <c r="T64" s="118"/>
      <c r="U64" s="118"/>
      <c r="V64" s="118"/>
      <c r="W64" s="118"/>
      <c r="X64" s="118"/>
      <c r="Y64" s="118"/>
    </row>
    <row r="65" ht="20.25" customHeight="1" spans="1:25">
      <c r="A65" s="28" t="s">
        <v>70</v>
      </c>
      <c r="B65" s="28" t="s">
        <v>70</v>
      </c>
      <c r="C65" s="28" t="s">
        <v>298</v>
      </c>
      <c r="D65" s="28" t="s">
        <v>299</v>
      </c>
      <c r="E65" s="28" t="s">
        <v>123</v>
      </c>
      <c r="F65" s="28" t="s">
        <v>103</v>
      </c>
      <c r="G65" s="28" t="s">
        <v>300</v>
      </c>
      <c r="H65" s="28" t="s">
        <v>299</v>
      </c>
      <c r="I65" s="118">
        <v>600</v>
      </c>
      <c r="J65" s="118">
        <v>600</v>
      </c>
      <c r="K65" s="37"/>
      <c r="L65" s="37"/>
      <c r="M65" s="37"/>
      <c r="N65" s="118">
        <v>600</v>
      </c>
      <c r="O65" s="37"/>
      <c r="P65" s="118"/>
      <c r="Q65" s="118"/>
      <c r="R65" s="118"/>
      <c r="S65" s="118"/>
      <c r="T65" s="118"/>
      <c r="U65" s="118"/>
      <c r="V65" s="118"/>
      <c r="W65" s="118"/>
      <c r="X65" s="118"/>
      <c r="Y65" s="118"/>
    </row>
    <row r="66" ht="20.25" customHeight="1" spans="1:25">
      <c r="A66" s="28" t="s">
        <v>70</v>
      </c>
      <c r="B66" s="28" t="s">
        <v>70</v>
      </c>
      <c r="C66" s="28" t="s">
        <v>298</v>
      </c>
      <c r="D66" s="28" t="s">
        <v>299</v>
      </c>
      <c r="E66" s="28" t="s">
        <v>178</v>
      </c>
      <c r="F66" s="28" t="s">
        <v>179</v>
      </c>
      <c r="G66" s="28" t="s">
        <v>300</v>
      </c>
      <c r="H66" s="28" t="s">
        <v>299</v>
      </c>
      <c r="I66" s="118">
        <v>1200</v>
      </c>
      <c r="J66" s="118">
        <v>1200</v>
      </c>
      <c r="K66" s="37"/>
      <c r="L66" s="37"/>
      <c r="M66" s="37"/>
      <c r="N66" s="118">
        <v>1200</v>
      </c>
      <c r="O66" s="37"/>
      <c r="P66" s="118"/>
      <c r="Q66" s="118"/>
      <c r="R66" s="118"/>
      <c r="S66" s="118"/>
      <c r="T66" s="118"/>
      <c r="U66" s="118"/>
      <c r="V66" s="118"/>
      <c r="W66" s="118"/>
      <c r="X66" s="118"/>
      <c r="Y66" s="118"/>
    </row>
    <row r="67" ht="20.25" customHeight="1" spans="1:25">
      <c r="A67" s="28" t="s">
        <v>70</v>
      </c>
      <c r="B67" s="28" t="s">
        <v>70</v>
      </c>
      <c r="C67" s="28" t="s">
        <v>301</v>
      </c>
      <c r="D67" s="28" t="s">
        <v>302</v>
      </c>
      <c r="E67" s="28" t="s">
        <v>128</v>
      </c>
      <c r="F67" s="28" t="s">
        <v>129</v>
      </c>
      <c r="G67" s="28" t="s">
        <v>303</v>
      </c>
      <c r="H67" s="28" t="s">
        <v>304</v>
      </c>
      <c r="I67" s="118">
        <v>160000</v>
      </c>
      <c r="J67" s="118">
        <v>160000</v>
      </c>
      <c r="K67" s="37"/>
      <c r="L67" s="37"/>
      <c r="M67" s="37"/>
      <c r="N67" s="118">
        <v>160000</v>
      </c>
      <c r="O67" s="37"/>
      <c r="P67" s="118"/>
      <c r="Q67" s="118"/>
      <c r="R67" s="118"/>
      <c r="S67" s="118"/>
      <c r="T67" s="118"/>
      <c r="U67" s="118"/>
      <c r="V67" s="118"/>
      <c r="W67" s="118"/>
      <c r="X67" s="118"/>
      <c r="Y67" s="118"/>
    </row>
    <row r="68" ht="20.25" customHeight="1" spans="1:25">
      <c r="A68" s="28" t="s">
        <v>70</v>
      </c>
      <c r="B68" s="28" t="s">
        <v>70</v>
      </c>
      <c r="C68" s="28" t="s">
        <v>301</v>
      </c>
      <c r="D68" s="28" t="s">
        <v>302</v>
      </c>
      <c r="E68" s="28" t="s">
        <v>128</v>
      </c>
      <c r="F68" s="28" t="s">
        <v>129</v>
      </c>
      <c r="G68" s="28" t="s">
        <v>303</v>
      </c>
      <c r="H68" s="28" t="s">
        <v>304</v>
      </c>
      <c r="I68" s="118">
        <v>36000</v>
      </c>
      <c r="J68" s="118">
        <v>36000</v>
      </c>
      <c r="K68" s="37"/>
      <c r="L68" s="37"/>
      <c r="M68" s="37"/>
      <c r="N68" s="118">
        <v>36000</v>
      </c>
      <c r="O68" s="37"/>
      <c r="P68" s="118"/>
      <c r="Q68" s="118"/>
      <c r="R68" s="118"/>
      <c r="S68" s="118"/>
      <c r="T68" s="118"/>
      <c r="U68" s="118"/>
      <c r="V68" s="118"/>
      <c r="W68" s="118"/>
      <c r="X68" s="118"/>
      <c r="Y68" s="118"/>
    </row>
    <row r="69" ht="20.25" customHeight="1" spans="1:25">
      <c r="A69" s="28" t="s">
        <v>70</v>
      </c>
      <c r="B69" s="28" t="s">
        <v>70</v>
      </c>
      <c r="C69" s="28" t="s">
        <v>301</v>
      </c>
      <c r="D69" s="28" t="s">
        <v>302</v>
      </c>
      <c r="E69" s="28" t="s">
        <v>128</v>
      </c>
      <c r="F69" s="28" t="s">
        <v>129</v>
      </c>
      <c r="G69" s="28" t="s">
        <v>303</v>
      </c>
      <c r="H69" s="28" t="s">
        <v>304</v>
      </c>
      <c r="I69" s="118">
        <v>20000</v>
      </c>
      <c r="J69" s="118">
        <v>20000</v>
      </c>
      <c r="K69" s="37"/>
      <c r="L69" s="37"/>
      <c r="M69" s="37"/>
      <c r="N69" s="118">
        <v>20000</v>
      </c>
      <c r="O69" s="37"/>
      <c r="P69" s="118"/>
      <c r="Q69" s="118"/>
      <c r="R69" s="118"/>
      <c r="S69" s="118"/>
      <c r="T69" s="118"/>
      <c r="U69" s="118"/>
      <c r="V69" s="118"/>
      <c r="W69" s="118"/>
      <c r="X69" s="118"/>
      <c r="Y69" s="118"/>
    </row>
    <row r="70" ht="20.25" customHeight="1" spans="1:25">
      <c r="A70" s="28" t="s">
        <v>70</v>
      </c>
      <c r="B70" s="28" t="s">
        <v>70</v>
      </c>
      <c r="C70" s="28" t="s">
        <v>301</v>
      </c>
      <c r="D70" s="28" t="s">
        <v>302</v>
      </c>
      <c r="E70" s="28" t="s">
        <v>186</v>
      </c>
      <c r="F70" s="28" t="s">
        <v>187</v>
      </c>
      <c r="G70" s="28" t="s">
        <v>303</v>
      </c>
      <c r="H70" s="28" t="s">
        <v>304</v>
      </c>
      <c r="I70" s="118">
        <v>900000</v>
      </c>
      <c r="J70" s="118">
        <v>900000</v>
      </c>
      <c r="K70" s="37"/>
      <c r="L70" s="37"/>
      <c r="M70" s="37"/>
      <c r="N70" s="118">
        <v>900000</v>
      </c>
      <c r="O70" s="37"/>
      <c r="P70" s="118"/>
      <c r="Q70" s="118"/>
      <c r="R70" s="118"/>
      <c r="S70" s="118"/>
      <c r="T70" s="118"/>
      <c r="U70" s="118"/>
      <c r="V70" s="118"/>
      <c r="W70" s="118"/>
      <c r="X70" s="118"/>
      <c r="Y70" s="118"/>
    </row>
    <row r="71" ht="20.25" customHeight="1" spans="1:25">
      <c r="A71" s="28" t="s">
        <v>70</v>
      </c>
      <c r="B71" s="28" t="s">
        <v>70</v>
      </c>
      <c r="C71" s="28" t="s">
        <v>301</v>
      </c>
      <c r="D71" s="28" t="s">
        <v>302</v>
      </c>
      <c r="E71" s="28" t="s">
        <v>186</v>
      </c>
      <c r="F71" s="28" t="s">
        <v>187</v>
      </c>
      <c r="G71" s="28" t="s">
        <v>303</v>
      </c>
      <c r="H71" s="28" t="s">
        <v>304</v>
      </c>
      <c r="I71" s="118">
        <v>180000</v>
      </c>
      <c r="J71" s="118">
        <v>180000</v>
      </c>
      <c r="K71" s="37"/>
      <c r="L71" s="37"/>
      <c r="M71" s="37"/>
      <c r="N71" s="118">
        <v>180000</v>
      </c>
      <c r="O71" s="37"/>
      <c r="P71" s="118"/>
      <c r="Q71" s="118"/>
      <c r="R71" s="118"/>
      <c r="S71" s="118"/>
      <c r="T71" s="118"/>
      <c r="U71" s="118"/>
      <c r="V71" s="118"/>
      <c r="W71" s="118"/>
      <c r="X71" s="118"/>
      <c r="Y71" s="118"/>
    </row>
    <row r="72" ht="20.25" customHeight="1" spans="1:25">
      <c r="A72" s="28" t="s">
        <v>70</v>
      </c>
      <c r="B72" s="28" t="s">
        <v>70</v>
      </c>
      <c r="C72" s="28" t="s">
        <v>301</v>
      </c>
      <c r="D72" s="28" t="s">
        <v>302</v>
      </c>
      <c r="E72" s="28" t="s">
        <v>188</v>
      </c>
      <c r="F72" s="28" t="s">
        <v>189</v>
      </c>
      <c r="G72" s="28" t="s">
        <v>303</v>
      </c>
      <c r="H72" s="28" t="s">
        <v>304</v>
      </c>
      <c r="I72" s="118">
        <v>32000</v>
      </c>
      <c r="J72" s="118">
        <v>32000</v>
      </c>
      <c r="K72" s="37"/>
      <c r="L72" s="37"/>
      <c r="M72" s="37"/>
      <c r="N72" s="118">
        <v>32000</v>
      </c>
      <c r="O72" s="37"/>
      <c r="P72" s="118"/>
      <c r="Q72" s="118"/>
      <c r="R72" s="118"/>
      <c r="S72" s="118"/>
      <c r="T72" s="118"/>
      <c r="U72" s="118"/>
      <c r="V72" s="118"/>
      <c r="W72" s="118"/>
      <c r="X72" s="118"/>
      <c r="Y72" s="118"/>
    </row>
    <row r="73" ht="20.25" customHeight="1" spans="1:25">
      <c r="A73" s="28" t="s">
        <v>70</v>
      </c>
      <c r="B73" s="28" t="s">
        <v>70</v>
      </c>
      <c r="C73" s="28" t="s">
        <v>301</v>
      </c>
      <c r="D73" s="28" t="s">
        <v>302</v>
      </c>
      <c r="E73" s="28" t="s">
        <v>188</v>
      </c>
      <c r="F73" s="28" t="s">
        <v>189</v>
      </c>
      <c r="G73" s="28" t="s">
        <v>303</v>
      </c>
      <c r="H73" s="28" t="s">
        <v>304</v>
      </c>
      <c r="I73" s="118">
        <v>145000</v>
      </c>
      <c r="J73" s="118">
        <v>145000</v>
      </c>
      <c r="K73" s="37"/>
      <c r="L73" s="37"/>
      <c r="M73" s="37"/>
      <c r="N73" s="118">
        <v>145000</v>
      </c>
      <c r="O73" s="37"/>
      <c r="P73" s="118"/>
      <c r="Q73" s="118"/>
      <c r="R73" s="118"/>
      <c r="S73" s="118"/>
      <c r="T73" s="118"/>
      <c r="U73" s="118"/>
      <c r="V73" s="118"/>
      <c r="W73" s="118"/>
      <c r="X73" s="118"/>
      <c r="Y73" s="118"/>
    </row>
    <row r="74" ht="20.25" customHeight="1" spans="1:25">
      <c r="A74" s="28" t="s">
        <v>70</v>
      </c>
      <c r="B74" s="28" t="s">
        <v>70</v>
      </c>
      <c r="C74" s="28" t="s">
        <v>305</v>
      </c>
      <c r="D74" s="28" t="s">
        <v>306</v>
      </c>
      <c r="E74" s="28" t="s">
        <v>134</v>
      </c>
      <c r="F74" s="28" t="s">
        <v>135</v>
      </c>
      <c r="G74" s="28" t="s">
        <v>303</v>
      </c>
      <c r="H74" s="28" t="s">
        <v>304</v>
      </c>
      <c r="I74" s="118">
        <v>5400</v>
      </c>
      <c r="J74" s="118">
        <v>5400</v>
      </c>
      <c r="K74" s="37"/>
      <c r="L74" s="37"/>
      <c r="M74" s="37"/>
      <c r="N74" s="118">
        <v>5400</v>
      </c>
      <c r="O74" s="37"/>
      <c r="P74" s="118"/>
      <c r="Q74" s="118"/>
      <c r="R74" s="118"/>
      <c r="S74" s="118"/>
      <c r="T74" s="118"/>
      <c r="U74" s="118"/>
      <c r="V74" s="118"/>
      <c r="W74" s="118"/>
      <c r="X74" s="118"/>
      <c r="Y74" s="118"/>
    </row>
    <row r="75" ht="20.25" customHeight="1" spans="1:25">
      <c r="A75" s="28" t="s">
        <v>70</v>
      </c>
      <c r="B75" s="28" t="s">
        <v>70</v>
      </c>
      <c r="C75" s="28" t="s">
        <v>305</v>
      </c>
      <c r="D75" s="28" t="s">
        <v>306</v>
      </c>
      <c r="E75" s="28" t="s">
        <v>136</v>
      </c>
      <c r="F75" s="28" t="s">
        <v>137</v>
      </c>
      <c r="G75" s="28" t="s">
        <v>303</v>
      </c>
      <c r="H75" s="28" t="s">
        <v>304</v>
      </c>
      <c r="I75" s="118">
        <v>8400</v>
      </c>
      <c r="J75" s="118">
        <v>8400</v>
      </c>
      <c r="K75" s="37"/>
      <c r="L75" s="37"/>
      <c r="M75" s="37"/>
      <c r="N75" s="118">
        <v>8400</v>
      </c>
      <c r="O75" s="37"/>
      <c r="P75" s="118"/>
      <c r="Q75" s="118"/>
      <c r="R75" s="118"/>
      <c r="S75" s="118"/>
      <c r="T75" s="118"/>
      <c r="U75" s="118"/>
      <c r="V75" s="118"/>
      <c r="W75" s="118"/>
      <c r="X75" s="118"/>
      <c r="Y75" s="118"/>
    </row>
    <row r="76" ht="20.25" customHeight="1" spans="1:25">
      <c r="A76" s="28" t="s">
        <v>70</v>
      </c>
      <c r="B76" s="28" t="s">
        <v>70</v>
      </c>
      <c r="C76" s="28" t="s">
        <v>307</v>
      </c>
      <c r="D76" s="28" t="s">
        <v>308</v>
      </c>
      <c r="E76" s="28" t="s">
        <v>106</v>
      </c>
      <c r="F76" s="28" t="s">
        <v>107</v>
      </c>
      <c r="G76" s="28" t="s">
        <v>309</v>
      </c>
      <c r="H76" s="28" t="s">
        <v>310</v>
      </c>
      <c r="I76" s="118">
        <v>21760</v>
      </c>
      <c r="J76" s="118">
        <v>21760</v>
      </c>
      <c r="K76" s="37"/>
      <c r="L76" s="37"/>
      <c r="M76" s="37"/>
      <c r="N76" s="118">
        <v>21760</v>
      </c>
      <c r="O76" s="37"/>
      <c r="P76" s="118"/>
      <c r="Q76" s="118"/>
      <c r="R76" s="118"/>
      <c r="S76" s="118"/>
      <c r="T76" s="118"/>
      <c r="U76" s="118"/>
      <c r="V76" s="118"/>
      <c r="W76" s="118"/>
      <c r="X76" s="118"/>
      <c r="Y76" s="118"/>
    </row>
    <row r="77" ht="20.25" customHeight="1" spans="1:25">
      <c r="A77" s="28" t="s">
        <v>70</v>
      </c>
      <c r="B77" s="28" t="s">
        <v>70</v>
      </c>
      <c r="C77" s="28" t="s">
        <v>311</v>
      </c>
      <c r="D77" s="28" t="s">
        <v>312</v>
      </c>
      <c r="E77" s="28" t="s">
        <v>102</v>
      </c>
      <c r="F77" s="28" t="s">
        <v>103</v>
      </c>
      <c r="G77" s="28" t="s">
        <v>309</v>
      </c>
      <c r="H77" s="28" t="s">
        <v>310</v>
      </c>
      <c r="I77" s="118">
        <v>900</v>
      </c>
      <c r="J77" s="118">
        <v>900</v>
      </c>
      <c r="K77" s="37"/>
      <c r="L77" s="37"/>
      <c r="M77" s="37"/>
      <c r="N77" s="118">
        <v>900</v>
      </c>
      <c r="O77" s="37"/>
      <c r="P77" s="118"/>
      <c r="Q77" s="118"/>
      <c r="R77" s="118"/>
      <c r="S77" s="118"/>
      <c r="T77" s="118"/>
      <c r="U77" s="118"/>
      <c r="V77" s="118"/>
      <c r="W77" s="118"/>
      <c r="X77" s="118"/>
      <c r="Y77" s="118"/>
    </row>
    <row r="78" ht="20.25" customHeight="1" spans="1:25">
      <c r="A78" s="28" t="s">
        <v>70</v>
      </c>
      <c r="B78" s="28" t="s">
        <v>70</v>
      </c>
      <c r="C78" s="28" t="s">
        <v>311</v>
      </c>
      <c r="D78" s="28" t="s">
        <v>312</v>
      </c>
      <c r="E78" s="28" t="s">
        <v>110</v>
      </c>
      <c r="F78" s="28" t="s">
        <v>103</v>
      </c>
      <c r="G78" s="28" t="s">
        <v>309</v>
      </c>
      <c r="H78" s="28" t="s">
        <v>310</v>
      </c>
      <c r="I78" s="118">
        <v>18900</v>
      </c>
      <c r="J78" s="118">
        <v>18900</v>
      </c>
      <c r="K78" s="37"/>
      <c r="L78" s="37"/>
      <c r="M78" s="37"/>
      <c r="N78" s="118">
        <v>18900</v>
      </c>
      <c r="O78" s="37"/>
      <c r="P78" s="118"/>
      <c r="Q78" s="118"/>
      <c r="R78" s="118"/>
      <c r="S78" s="118"/>
      <c r="T78" s="118"/>
      <c r="U78" s="118"/>
      <c r="V78" s="118"/>
      <c r="W78" s="118"/>
      <c r="X78" s="118"/>
      <c r="Y78" s="118"/>
    </row>
    <row r="79" ht="20.25" customHeight="1" spans="1:25">
      <c r="A79" s="28" t="s">
        <v>70</v>
      </c>
      <c r="B79" s="28" t="s">
        <v>70</v>
      </c>
      <c r="C79" s="28" t="s">
        <v>311</v>
      </c>
      <c r="D79" s="28" t="s">
        <v>312</v>
      </c>
      <c r="E79" s="28" t="s">
        <v>111</v>
      </c>
      <c r="F79" s="28" t="s">
        <v>112</v>
      </c>
      <c r="G79" s="28" t="s">
        <v>309</v>
      </c>
      <c r="H79" s="28" t="s">
        <v>310</v>
      </c>
      <c r="I79" s="118">
        <v>38700</v>
      </c>
      <c r="J79" s="118">
        <v>38700</v>
      </c>
      <c r="K79" s="37"/>
      <c r="L79" s="37"/>
      <c r="M79" s="37"/>
      <c r="N79" s="118">
        <v>38700</v>
      </c>
      <c r="O79" s="37"/>
      <c r="P79" s="118"/>
      <c r="Q79" s="118"/>
      <c r="R79" s="118"/>
      <c r="S79" s="118"/>
      <c r="T79" s="118"/>
      <c r="U79" s="118"/>
      <c r="V79" s="118"/>
      <c r="W79" s="118"/>
      <c r="X79" s="118"/>
      <c r="Y79" s="118"/>
    </row>
    <row r="80" ht="20.25" customHeight="1" spans="1:25">
      <c r="A80" s="28" t="s">
        <v>70</v>
      </c>
      <c r="B80" s="28" t="s">
        <v>70</v>
      </c>
      <c r="C80" s="28" t="s">
        <v>311</v>
      </c>
      <c r="D80" s="28" t="s">
        <v>312</v>
      </c>
      <c r="E80" s="28" t="s">
        <v>117</v>
      </c>
      <c r="F80" s="28" t="s">
        <v>103</v>
      </c>
      <c r="G80" s="28" t="s">
        <v>309</v>
      </c>
      <c r="H80" s="28" t="s">
        <v>310</v>
      </c>
      <c r="I80" s="118">
        <v>34800</v>
      </c>
      <c r="J80" s="118">
        <v>34800</v>
      </c>
      <c r="K80" s="37"/>
      <c r="L80" s="37"/>
      <c r="M80" s="37"/>
      <c r="N80" s="118">
        <v>34800</v>
      </c>
      <c r="O80" s="37"/>
      <c r="P80" s="118"/>
      <c r="Q80" s="118"/>
      <c r="R80" s="118"/>
      <c r="S80" s="118"/>
      <c r="T80" s="118"/>
      <c r="U80" s="118"/>
      <c r="V80" s="118"/>
      <c r="W80" s="118"/>
      <c r="X80" s="118"/>
      <c r="Y80" s="118"/>
    </row>
    <row r="81" ht="20.25" customHeight="1" spans="1:25">
      <c r="A81" s="28" t="s">
        <v>70</v>
      </c>
      <c r="B81" s="28" t="s">
        <v>70</v>
      </c>
      <c r="C81" s="28" t="s">
        <v>311</v>
      </c>
      <c r="D81" s="28" t="s">
        <v>312</v>
      </c>
      <c r="E81" s="28" t="s">
        <v>117</v>
      </c>
      <c r="F81" s="28" t="s">
        <v>103</v>
      </c>
      <c r="G81" s="28" t="s">
        <v>309</v>
      </c>
      <c r="H81" s="28" t="s">
        <v>310</v>
      </c>
      <c r="I81" s="118">
        <v>1800</v>
      </c>
      <c r="J81" s="118">
        <v>1800</v>
      </c>
      <c r="K81" s="37"/>
      <c r="L81" s="37"/>
      <c r="M81" s="37"/>
      <c r="N81" s="118">
        <v>1800</v>
      </c>
      <c r="O81" s="37"/>
      <c r="P81" s="118"/>
      <c r="Q81" s="118"/>
      <c r="R81" s="118"/>
      <c r="S81" s="118"/>
      <c r="T81" s="118"/>
      <c r="U81" s="118"/>
      <c r="V81" s="118"/>
      <c r="W81" s="118"/>
      <c r="X81" s="118"/>
      <c r="Y81" s="118"/>
    </row>
    <row r="82" ht="20.25" customHeight="1" spans="1:25">
      <c r="A82" s="28" t="s">
        <v>70</v>
      </c>
      <c r="B82" s="28" t="s">
        <v>70</v>
      </c>
      <c r="C82" s="28" t="s">
        <v>311</v>
      </c>
      <c r="D82" s="28" t="s">
        <v>312</v>
      </c>
      <c r="E82" s="28" t="s">
        <v>123</v>
      </c>
      <c r="F82" s="28" t="s">
        <v>103</v>
      </c>
      <c r="G82" s="28" t="s">
        <v>309</v>
      </c>
      <c r="H82" s="28" t="s">
        <v>310</v>
      </c>
      <c r="I82" s="118">
        <v>1800</v>
      </c>
      <c r="J82" s="118">
        <v>1800</v>
      </c>
      <c r="K82" s="37"/>
      <c r="L82" s="37"/>
      <c r="M82" s="37"/>
      <c r="N82" s="118">
        <v>1800</v>
      </c>
      <c r="O82" s="37"/>
      <c r="P82" s="118"/>
      <c r="Q82" s="118"/>
      <c r="R82" s="118"/>
      <c r="S82" s="118"/>
      <c r="T82" s="118"/>
      <c r="U82" s="118"/>
      <c r="V82" s="118"/>
      <c r="W82" s="118"/>
      <c r="X82" s="118"/>
      <c r="Y82" s="118"/>
    </row>
    <row r="83" ht="20.25" customHeight="1" spans="1:25">
      <c r="A83" s="28" t="s">
        <v>70</v>
      </c>
      <c r="B83" s="28" t="s">
        <v>70</v>
      </c>
      <c r="C83" s="28" t="s">
        <v>311</v>
      </c>
      <c r="D83" s="28" t="s">
        <v>312</v>
      </c>
      <c r="E83" s="28" t="s">
        <v>178</v>
      </c>
      <c r="F83" s="28" t="s">
        <v>179</v>
      </c>
      <c r="G83" s="28" t="s">
        <v>309</v>
      </c>
      <c r="H83" s="28" t="s">
        <v>310</v>
      </c>
      <c r="I83" s="118">
        <v>3600</v>
      </c>
      <c r="J83" s="118">
        <v>3600</v>
      </c>
      <c r="K83" s="37"/>
      <c r="L83" s="37"/>
      <c r="M83" s="37"/>
      <c r="N83" s="118">
        <v>3600</v>
      </c>
      <c r="O83" s="37"/>
      <c r="P83" s="118"/>
      <c r="Q83" s="118"/>
      <c r="R83" s="118"/>
      <c r="S83" s="118"/>
      <c r="T83" s="118"/>
      <c r="U83" s="118"/>
      <c r="V83" s="118"/>
      <c r="W83" s="118"/>
      <c r="X83" s="118"/>
      <c r="Y83" s="118"/>
    </row>
    <row r="84" ht="20.25" customHeight="1" spans="1:25">
      <c r="A84" s="28" t="s">
        <v>70</v>
      </c>
      <c r="B84" s="28" t="s">
        <v>70</v>
      </c>
      <c r="C84" s="28" t="s">
        <v>311</v>
      </c>
      <c r="D84" s="28" t="s">
        <v>312</v>
      </c>
      <c r="E84" s="28" t="s">
        <v>102</v>
      </c>
      <c r="F84" s="28" t="s">
        <v>103</v>
      </c>
      <c r="G84" s="28" t="s">
        <v>313</v>
      </c>
      <c r="H84" s="28" t="s">
        <v>314</v>
      </c>
      <c r="I84" s="118">
        <v>200</v>
      </c>
      <c r="J84" s="118">
        <v>200</v>
      </c>
      <c r="K84" s="37"/>
      <c r="L84" s="37"/>
      <c r="M84" s="37"/>
      <c r="N84" s="118">
        <v>200</v>
      </c>
      <c r="O84" s="37"/>
      <c r="P84" s="118"/>
      <c r="Q84" s="118"/>
      <c r="R84" s="118"/>
      <c r="S84" s="118"/>
      <c r="T84" s="118"/>
      <c r="U84" s="118"/>
      <c r="V84" s="118"/>
      <c r="W84" s="118"/>
      <c r="X84" s="118"/>
      <c r="Y84" s="118"/>
    </row>
    <row r="85" ht="20.25" customHeight="1" spans="1:25">
      <c r="A85" s="28" t="s">
        <v>70</v>
      </c>
      <c r="B85" s="28" t="s">
        <v>70</v>
      </c>
      <c r="C85" s="28" t="s">
        <v>311</v>
      </c>
      <c r="D85" s="28" t="s">
        <v>312</v>
      </c>
      <c r="E85" s="28" t="s">
        <v>110</v>
      </c>
      <c r="F85" s="28" t="s">
        <v>103</v>
      </c>
      <c r="G85" s="28" t="s">
        <v>313</v>
      </c>
      <c r="H85" s="28" t="s">
        <v>314</v>
      </c>
      <c r="I85" s="118">
        <v>4200</v>
      </c>
      <c r="J85" s="118">
        <v>4200</v>
      </c>
      <c r="K85" s="37"/>
      <c r="L85" s="37"/>
      <c r="M85" s="37"/>
      <c r="N85" s="118">
        <v>4200</v>
      </c>
      <c r="O85" s="37"/>
      <c r="P85" s="118"/>
      <c r="Q85" s="118"/>
      <c r="R85" s="118"/>
      <c r="S85" s="118"/>
      <c r="T85" s="118"/>
      <c r="U85" s="118"/>
      <c r="V85" s="118"/>
      <c r="W85" s="118"/>
      <c r="X85" s="118"/>
      <c r="Y85" s="118"/>
    </row>
    <row r="86" ht="20.25" customHeight="1" spans="1:25">
      <c r="A86" s="28" t="s">
        <v>70</v>
      </c>
      <c r="B86" s="28" t="s">
        <v>70</v>
      </c>
      <c r="C86" s="28" t="s">
        <v>311</v>
      </c>
      <c r="D86" s="28" t="s">
        <v>312</v>
      </c>
      <c r="E86" s="28" t="s">
        <v>111</v>
      </c>
      <c r="F86" s="28" t="s">
        <v>112</v>
      </c>
      <c r="G86" s="28" t="s">
        <v>313</v>
      </c>
      <c r="H86" s="28" t="s">
        <v>314</v>
      </c>
      <c r="I86" s="118">
        <v>8600</v>
      </c>
      <c r="J86" s="118">
        <v>8600</v>
      </c>
      <c r="K86" s="37"/>
      <c r="L86" s="37"/>
      <c r="M86" s="37"/>
      <c r="N86" s="118">
        <v>8600</v>
      </c>
      <c r="O86" s="37"/>
      <c r="P86" s="118"/>
      <c r="Q86" s="118"/>
      <c r="R86" s="118"/>
      <c r="S86" s="118"/>
      <c r="T86" s="118"/>
      <c r="U86" s="118"/>
      <c r="V86" s="118"/>
      <c r="W86" s="118"/>
      <c r="X86" s="118"/>
      <c r="Y86" s="118"/>
    </row>
    <row r="87" ht="20.25" customHeight="1" spans="1:25">
      <c r="A87" s="28" t="s">
        <v>70</v>
      </c>
      <c r="B87" s="28" t="s">
        <v>70</v>
      </c>
      <c r="C87" s="28" t="s">
        <v>311</v>
      </c>
      <c r="D87" s="28" t="s">
        <v>312</v>
      </c>
      <c r="E87" s="28" t="s">
        <v>117</v>
      </c>
      <c r="F87" s="28" t="s">
        <v>103</v>
      </c>
      <c r="G87" s="28" t="s">
        <v>313</v>
      </c>
      <c r="H87" s="28" t="s">
        <v>314</v>
      </c>
      <c r="I87" s="118">
        <v>3900</v>
      </c>
      <c r="J87" s="118">
        <v>3900</v>
      </c>
      <c r="K87" s="37"/>
      <c r="L87" s="37"/>
      <c r="M87" s="37"/>
      <c r="N87" s="118">
        <v>3900</v>
      </c>
      <c r="O87" s="37"/>
      <c r="P87" s="118"/>
      <c r="Q87" s="118"/>
      <c r="R87" s="118"/>
      <c r="S87" s="118"/>
      <c r="T87" s="118"/>
      <c r="U87" s="118"/>
      <c r="V87" s="118"/>
      <c r="W87" s="118"/>
      <c r="X87" s="118"/>
      <c r="Y87" s="118"/>
    </row>
    <row r="88" ht="20.25" customHeight="1" spans="1:25">
      <c r="A88" s="28" t="s">
        <v>70</v>
      </c>
      <c r="B88" s="28" t="s">
        <v>70</v>
      </c>
      <c r="C88" s="28" t="s">
        <v>311</v>
      </c>
      <c r="D88" s="28" t="s">
        <v>312</v>
      </c>
      <c r="E88" s="28" t="s">
        <v>117</v>
      </c>
      <c r="F88" s="28" t="s">
        <v>103</v>
      </c>
      <c r="G88" s="28" t="s">
        <v>313</v>
      </c>
      <c r="H88" s="28" t="s">
        <v>314</v>
      </c>
      <c r="I88" s="118">
        <v>400</v>
      </c>
      <c r="J88" s="118">
        <v>400</v>
      </c>
      <c r="K88" s="37"/>
      <c r="L88" s="37"/>
      <c r="M88" s="37"/>
      <c r="N88" s="118">
        <v>400</v>
      </c>
      <c r="O88" s="37"/>
      <c r="P88" s="118"/>
      <c r="Q88" s="118"/>
      <c r="R88" s="118"/>
      <c r="S88" s="118"/>
      <c r="T88" s="118"/>
      <c r="U88" s="118"/>
      <c r="V88" s="118"/>
      <c r="W88" s="118"/>
      <c r="X88" s="118"/>
      <c r="Y88" s="118"/>
    </row>
    <row r="89" ht="20.25" customHeight="1" spans="1:25">
      <c r="A89" s="28" t="s">
        <v>70</v>
      </c>
      <c r="B89" s="28" t="s">
        <v>70</v>
      </c>
      <c r="C89" s="28" t="s">
        <v>311</v>
      </c>
      <c r="D89" s="28" t="s">
        <v>312</v>
      </c>
      <c r="E89" s="28" t="s">
        <v>123</v>
      </c>
      <c r="F89" s="28" t="s">
        <v>103</v>
      </c>
      <c r="G89" s="28" t="s">
        <v>313</v>
      </c>
      <c r="H89" s="28" t="s">
        <v>314</v>
      </c>
      <c r="I89" s="118">
        <v>400</v>
      </c>
      <c r="J89" s="118">
        <v>400</v>
      </c>
      <c r="K89" s="37"/>
      <c r="L89" s="37"/>
      <c r="M89" s="37"/>
      <c r="N89" s="118">
        <v>400</v>
      </c>
      <c r="O89" s="37"/>
      <c r="P89" s="118"/>
      <c r="Q89" s="118"/>
      <c r="R89" s="118"/>
      <c r="S89" s="118"/>
      <c r="T89" s="118"/>
      <c r="U89" s="118"/>
      <c r="V89" s="118"/>
      <c r="W89" s="118"/>
      <c r="X89" s="118"/>
      <c r="Y89" s="118"/>
    </row>
    <row r="90" ht="20.25" customHeight="1" spans="1:25">
      <c r="A90" s="28" t="s">
        <v>70</v>
      </c>
      <c r="B90" s="28" t="s">
        <v>70</v>
      </c>
      <c r="C90" s="28" t="s">
        <v>311</v>
      </c>
      <c r="D90" s="28" t="s">
        <v>312</v>
      </c>
      <c r="E90" s="28" t="s">
        <v>178</v>
      </c>
      <c r="F90" s="28" t="s">
        <v>179</v>
      </c>
      <c r="G90" s="28" t="s">
        <v>313</v>
      </c>
      <c r="H90" s="28" t="s">
        <v>314</v>
      </c>
      <c r="I90" s="118">
        <v>800</v>
      </c>
      <c r="J90" s="118">
        <v>800</v>
      </c>
      <c r="K90" s="37"/>
      <c r="L90" s="37"/>
      <c r="M90" s="37"/>
      <c r="N90" s="118">
        <v>800</v>
      </c>
      <c r="O90" s="37"/>
      <c r="P90" s="118"/>
      <c r="Q90" s="118"/>
      <c r="R90" s="118"/>
      <c r="S90" s="118"/>
      <c r="T90" s="118"/>
      <c r="U90" s="118"/>
      <c r="V90" s="118"/>
      <c r="W90" s="118"/>
      <c r="X90" s="118"/>
      <c r="Y90" s="118"/>
    </row>
    <row r="91" ht="20.25" customHeight="1" spans="1:25">
      <c r="A91" s="28" t="s">
        <v>70</v>
      </c>
      <c r="B91" s="28" t="s">
        <v>70</v>
      </c>
      <c r="C91" s="28" t="s">
        <v>311</v>
      </c>
      <c r="D91" s="28" t="s">
        <v>312</v>
      </c>
      <c r="E91" s="28" t="s">
        <v>102</v>
      </c>
      <c r="F91" s="28" t="s">
        <v>103</v>
      </c>
      <c r="G91" s="28" t="s">
        <v>315</v>
      </c>
      <c r="H91" s="28" t="s">
        <v>316</v>
      </c>
      <c r="I91" s="118">
        <v>200</v>
      </c>
      <c r="J91" s="118">
        <v>200</v>
      </c>
      <c r="K91" s="37"/>
      <c r="L91" s="37"/>
      <c r="M91" s="37"/>
      <c r="N91" s="118">
        <v>200</v>
      </c>
      <c r="O91" s="37"/>
      <c r="P91" s="118"/>
      <c r="Q91" s="118"/>
      <c r="R91" s="118"/>
      <c r="S91" s="118"/>
      <c r="T91" s="118"/>
      <c r="U91" s="118"/>
      <c r="V91" s="118"/>
      <c r="W91" s="118"/>
      <c r="X91" s="118"/>
      <c r="Y91" s="118"/>
    </row>
    <row r="92" ht="20.25" customHeight="1" spans="1:25">
      <c r="A92" s="28" t="s">
        <v>70</v>
      </c>
      <c r="B92" s="28" t="s">
        <v>70</v>
      </c>
      <c r="C92" s="28" t="s">
        <v>311</v>
      </c>
      <c r="D92" s="28" t="s">
        <v>312</v>
      </c>
      <c r="E92" s="28" t="s">
        <v>110</v>
      </c>
      <c r="F92" s="28" t="s">
        <v>103</v>
      </c>
      <c r="G92" s="28" t="s">
        <v>315</v>
      </c>
      <c r="H92" s="28" t="s">
        <v>316</v>
      </c>
      <c r="I92" s="118">
        <v>4200</v>
      </c>
      <c r="J92" s="118">
        <v>4200</v>
      </c>
      <c r="K92" s="37"/>
      <c r="L92" s="37"/>
      <c r="M92" s="37"/>
      <c r="N92" s="118">
        <v>4200</v>
      </c>
      <c r="O92" s="37"/>
      <c r="P92" s="118"/>
      <c r="Q92" s="118"/>
      <c r="R92" s="118"/>
      <c r="S92" s="118"/>
      <c r="T92" s="118"/>
      <c r="U92" s="118"/>
      <c r="V92" s="118"/>
      <c r="W92" s="118"/>
      <c r="X92" s="118"/>
      <c r="Y92" s="118"/>
    </row>
    <row r="93" ht="20.25" customHeight="1" spans="1:25">
      <c r="A93" s="28" t="s">
        <v>70</v>
      </c>
      <c r="B93" s="28" t="s">
        <v>70</v>
      </c>
      <c r="C93" s="28" t="s">
        <v>311</v>
      </c>
      <c r="D93" s="28" t="s">
        <v>312</v>
      </c>
      <c r="E93" s="28" t="s">
        <v>111</v>
      </c>
      <c r="F93" s="28" t="s">
        <v>112</v>
      </c>
      <c r="G93" s="28" t="s">
        <v>315</v>
      </c>
      <c r="H93" s="28" t="s">
        <v>316</v>
      </c>
      <c r="I93" s="118">
        <v>8600</v>
      </c>
      <c r="J93" s="118">
        <v>8600</v>
      </c>
      <c r="K93" s="37"/>
      <c r="L93" s="37"/>
      <c r="M93" s="37"/>
      <c r="N93" s="118">
        <v>8600</v>
      </c>
      <c r="O93" s="37"/>
      <c r="P93" s="118"/>
      <c r="Q93" s="118"/>
      <c r="R93" s="118"/>
      <c r="S93" s="118"/>
      <c r="T93" s="118"/>
      <c r="U93" s="118"/>
      <c r="V93" s="118"/>
      <c r="W93" s="118"/>
      <c r="X93" s="118"/>
      <c r="Y93" s="118"/>
    </row>
    <row r="94" ht="20.25" customHeight="1" spans="1:25">
      <c r="A94" s="28" t="s">
        <v>70</v>
      </c>
      <c r="B94" s="28" t="s">
        <v>70</v>
      </c>
      <c r="C94" s="28" t="s">
        <v>311</v>
      </c>
      <c r="D94" s="28" t="s">
        <v>312</v>
      </c>
      <c r="E94" s="28" t="s">
        <v>117</v>
      </c>
      <c r="F94" s="28" t="s">
        <v>103</v>
      </c>
      <c r="G94" s="28" t="s">
        <v>315</v>
      </c>
      <c r="H94" s="28" t="s">
        <v>316</v>
      </c>
      <c r="I94" s="118">
        <v>3900</v>
      </c>
      <c r="J94" s="118">
        <v>3900</v>
      </c>
      <c r="K94" s="37"/>
      <c r="L94" s="37"/>
      <c r="M94" s="37"/>
      <c r="N94" s="118">
        <v>3900</v>
      </c>
      <c r="O94" s="37"/>
      <c r="P94" s="118"/>
      <c r="Q94" s="118"/>
      <c r="R94" s="118"/>
      <c r="S94" s="118"/>
      <c r="T94" s="118"/>
      <c r="U94" s="118"/>
      <c r="V94" s="118"/>
      <c r="W94" s="118"/>
      <c r="X94" s="118"/>
      <c r="Y94" s="118"/>
    </row>
    <row r="95" ht="20.25" customHeight="1" spans="1:25">
      <c r="A95" s="28" t="s">
        <v>70</v>
      </c>
      <c r="B95" s="28" t="s">
        <v>70</v>
      </c>
      <c r="C95" s="28" t="s">
        <v>311</v>
      </c>
      <c r="D95" s="28" t="s">
        <v>312</v>
      </c>
      <c r="E95" s="28" t="s">
        <v>117</v>
      </c>
      <c r="F95" s="28" t="s">
        <v>103</v>
      </c>
      <c r="G95" s="28" t="s">
        <v>315</v>
      </c>
      <c r="H95" s="28" t="s">
        <v>316</v>
      </c>
      <c r="I95" s="118">
        <v>400</v>
      </c>
      <c r="J95" s="118">
        <v>400</v>
      </c>
      <c r="K95" s="37"/>
      <c r="L95" s="37"/>
      <c r="M95" s="37"/>
      <c r="N95" s="118">
        <v>400</v>
      </c>
      <c r="O95" s="37"/>
      <c r="P95" s="118"/>
      <c r="Q95" s="118"/>
      <c r="R95" s="118"/>
      <c r="S95" s="118"/>
      <c r="T95" s="118"/>
      <c r="U95" s="118"/>
      <c r="V95" s="118"/>
      <c r="W95" s="118"/>
      <c r="X95" s="118"/>
      <c r="Y95" s="118"/>
    </row>
    <row r="96" ht="20.25" customHeight="1" spans="1:25">
      <c r="A96" s="28" t="s">
        <v>70</v>
      </c>
      <c r="B96" s="28" t="s">
        <v>70</v>
      </c>
      <c r="C96" s="28" t="s">
        <v>311</v>
      </c>
      <c r="D96" s="28" t="s">
        <v>312</v>
      </c>
      <c r="E96" s="28" t="s">
        <v>123</v>
      </c>
      <c r="F96" s="28" t="s">
        <v>103</v>
      </c>
      <c r="G96" s="28" t="s">
        <v>315</v>
      </c>
      <c r="H96" s="28" t="s">
        <v>316</v>
      </c>
      <c r="I96" s="118">
        <v>400</v>
      </c>
      <c r="J96" s="118">
        <v>400</v>
      </c>
      <c r="K96" s="37"/>
      <c r="L96" s="37"/>
      <c r="M96" s="37"/>
      <c r="N96" s="118">
        <v>400</v>
      </c>
      <c r="O96" s="37"/>
      <c r="P96" s="118"/>
      <c r="Q96" s="118"/>
      <c r="R96" s="118"/>
      <c r="S96" s="118"/>
      <c r="T96" s="118"/>
      <c r="U96" s="118"/>
      <c r="V96" s="118"/>
      <c r="W96" s="118"/>
      <c r="X96" s="118"/>
      <c r="Y96" s="118"/>
    </row>
    <row r="97" ht="20.25" customHeight="1" spans="1:25">
      <c r="A97" s="28" t="s">
        <v>70</v>
      </c>
      <c r="B97" s="28" t="s">
        <v>70</v>
      </c>
      <c r="C97" s="28" t="s">
        <v>311</v>
      </c>
      <c r="D97" s="28" t="s">
        <v>312</v>
      </c>
      <c r="E97" s="28" t="s">
        <v>178</v>
      </c>
      <c r="F97" s="28" t="s">
        <v>179</v>
      </c>
      <c r="G97" s="28" t="s">
        <v>315</v>
      </c>
      <c r="H97" s="28" t="s">
        <v>316</v>
      </c>
      <c r="I97" s="118">
        <v>800</v>
      </c>
      <c r="J97" s="118">
        <v>800</v>
      </c>
      <c r="K97" s="37"/>
      <c r="L97" s="37"/>
      <c r="M97" s="37"/>
      <c r="N97" s="118">
        <v>800</v>
      </c>
      <c r="O97" s="37"/>
      <c r="P97" s="118"/>
      <c r="Q97" s="118"/>
      <c r="R97" s="118"/>
      <c r="S97" s="118"/>
      <c r="T97" s="118"/>
      <c r="U97" s="118"/>
      <c r="V97" s="118"/>
      <c r="W97" s="118"/>
      <c r="X97" s="118"/>
      <c r="Y97" s="118"/>
    </row>
    <row r="98" ht="20.25" customHeight="1" spans="1:25">
      <c r="A98" s="28" t="s">
        <v>70</v>
      </c>
      <c r="B98" s="28" t="s">
        <v>70</v>
      </c>
      <c r="C98" s="28" t="s">
        <v>311</v>
      </c>
      <c r="D98" s="28" t="s">
        <v>312</v>
      </c>
      <c r="E98" s="28" t="s">
        <v>102</v>
      </c>
      <c r="F98" s="28" t="s">
        <v>103</v>
      </c>
      <c r="G98" s="28" t="s">
        <v>317</v>
      </c>
      <c r="H98" s="28" t="s">
        <v>318</v>
      </c>
      <c r="I98" s="118">
        <v>700</v>
      </c>
      <c r="J98" s="118">
        <v>700</v>
      </c>
      <c r="K98" s="37"/>
      <c r="L98" s="37"/>
      <c r="M98" s="37"/>
      <c r="N98" s="118">
        <v>700</v>
      </c>
      <c r="O98" s="37"/>
      <c r="P98" s="118"/>
      <c r="Q98" s="118"/>
      <c r="R98" s="118"/>
      <c r="S98" s="118"/>
      <c r="T98" s="118"/>
      <c r="U98" s="118"/>
      <c r="V98" s="118"/>
      <c r="W98" s="118"/>
      <c r="X98" s="118"/>
      <c r="Y98" s="118"/>
    </row>
    <row r="99" ht="20.25" customHeight="1" spans="1:25">
      <c r="A99" s="28" t="s">
        <v>70</v>
      </c>
      <c r="B99" s="28" t="s">
        <v>70</v>
      </c>
      <c r="C99" s="28" t="s">
        <v>311</v>
      </c>
      <c r="D99" s="28" t="s">
        <v>312</v>
      </c>
      <c r="E99" s="28" t="s">
        <v>110</v>
      </c>
      <c r="F99" s="28" t="s">
        <v>103</v>
      </c>
      <c r="G99" s="28" t="s">
        <v>317</v>
      </c>
      <c r="H99" s="28" t="s">
        <v>318</v>
      </c>
      <c r="I99" s="118">
        <v>14700</v>
      </c>
      <c r="J99" s="118">
        <v>14700</v>
      </c>
      <c r="K99" s="37"/>
      <c r="L99" s="37"/>
      <c r="M99" s="37"/>
      <c r="N99" s="118">
        <v>14700</v>
      </c>
      <c r="O99" s="37"/>
      <c r="P99" s="118"/>
      <c r="Q99" s="118"/>
      <c r="R99" s="118"/>
      <c r="S99" s="118"/>
      <c r="T99" s="118"/>
      <c r="U99" s="118"/>
      <c r="V99" s="118"/>
      <c r="W99" s="118"/>
      <c r="X99" s="118"/>
      <c r="Y99" s="118"/>
    </row>
    <row r="100" ht="20.25" customHeight="1" spans="1:25">
      <c r="A100" s="28" t="s">
        <v>70</v>
      </c>
      <c r="B100" s="28" t="s">
        <v>70</v>
      </c>
      <c r="C100" s="28" t="s">
        <v>311</v>
      </c>
      <c r="D100" s="28" t="s">
        <v>312</v>
      </c>
      <c r="E100" s="28" t="s">
        <v>111</v>
      </c>
      <c r="F100" s="28" t="s">
        <v>112</v>
      </c>
      <c r="G100" s="28" t="s">
        <v>317</v>
      </c>
      <c r="H100" s="28" t="s">
        <v>318</v>
      </c>
      <c r="I100" s="118">
        <v>30100</v>
      </c>
      <c r="J100" s="118">
        <v>30100</v>
      </c>
      <c r="K100" s="37"/>
      <c r="L100" s="37"/>
      <c r="M100" s="37"/>
      <c r="N100" s="118">
        <v>30100</v>
      </c>
      <c r="O100" s="37"/>
      <c r="P100" s="118"/>
      <c r="Q100" s="118"/>
      <c r="R100" s="118"/>
      <c r="S100" s="118"/>
      <c r="T100" s="118"/>
      <c r="U100" s="118"/>
      <c r="V100" s="118"/>
      <c r="W100" s="118"/>
      <c r="X100" s="118"/>
      <c r="Y100" s="118"/>
    </row>
    <row r="101" ht="20.25" customHeight="1" spans="1:25">
      <c r="A101" s="28" t="s">
        <v>70</v>
      </c>
      <c r="B101" s="28" t="s">
        <v>70</v>
      </c>
      <c r="C101" s="28" t="s">
        <v>311</v>
      </c>
      <c r="D101" s="28" t="s">
        <v>312</v>
      </c>
      <c r="E101" s="28" t="s">
        <v>117</v>
      </c>
      <c r="F101" s="28" t="s">
        <v>103</v>
      </c>
      <c r="G101" s="28" t="s">
        <v>317</v>
      </c>
      <c r="H101" s="28" t="s">
        <v>318</v>
      </c>
      <c r="I101" s="118">
        <v>6900</v>
      </c>
      <c r="J101" s="118">
        <v>6900</v>
      </c>
      <c r="K101" s="37"/>
      <c r="L101" s="37"/>
      <c r="M101" s="37"/>
      <c r="N101" s="118">
        <v>6900</v>
      </c>
      <c r="O101" s="37"/>
      <c r="P101" s="118"/>
      <c r="Q101" s="118"/>
      <c r="R101" s="118"/>
      <c r="S101" s="118"/>
      <c r="T101" s="118"/>
      <c r="U101" s="118"/>
      <c r="V101" s="118"/>
      <c r="W101" s="118"/>
      <c r="X101" s="118"/>
      <c r="Y101" s="118"/>
    </row>
    <row r="102" ht="20.25" customHeight="1" spans="1:25">
      <c r="A102" s="28" t="s">
        <v>70</v>
      </c>
      <c r="B102" s="28" t="s">
        <v>70</v>
      </c>
      <c r="C102" s="28" t="s">
        <v>311</v>
      </c>
      <c r="D102" s="28" t="s">
        <v>312</v>
      </c>
      <c r="E102" s="28" t="s">
        <v>117</v>
      </c>
      <c r="F102" s="28" t="s">
        <v>103</v>
      </c>
      <c r="G102" s="28" t="s">
        <v>317</v>
      </c>
      <c r="H102" s="28" t="s">
        <v>318</v>
      </c>
      <c r="I102" s="118">
        <v>1400</v>
      </c>
      <c r="J102" s="118">
        <v>1400</v>
      </c>
      <c r="K102" s="37"/>
      <c r="L102" s="37"/>
      <c r="M102" s="37"/>
      <c r="N102" s="118">
        <v>1400</v>
      </c>
      <c r="O102" s="37"/>
      <c r="P102" s="118"/>
      <c r="Q102" s="118"/>
      <c r="R102" s="118"/>
      <c r="S102" s="118"/>
      <c r="T102" s="118"/>
      <c r="U102" s="118"/>
      <c r="V102" s="118"/>
      <c r="W102" s="118"/>
      <c r="X102" s="118"/>
      <c r="Y102" s="118"/>
    </row>
    <row r="103" ht="20.25" customHeight="1" spans="1:25">
      <c r="A103" s="28" t="s">
        <v>70</v>
      </c>
      <c r="B103" s="28" t="s">
        <v>70</v>
      </c>
      <c r="C103" s="28" t="s">
        <v>311</v>
      </c>
      <c r="D103" s="28" t="s">
        <v>312</v>
      </c>
      <c r="E103" s="28" t="s">
        <v>123</v>
      </c>
      <c r="F103" s="28" t="s">
        <v>103</v>
      </c>
      <c r="G103" s="28" t="s">
        <v>317</v>
      </c>
      <c r="H103" s="28" t="s">
        <v>318</v>
      </c>
      <c r="I103" s="118">
        <v>1400</v>
      </c>
      <c r="J103" s="118">
        <v>1400</v>
      </c>
      <c r="K103" s="37"/>
      <c r="L103" s="37"/>
      <c r="M103" s="37"/>
      <c r="N103" s="118">
        <v>1400</v>
      </c>
      <c r="O103" s="37"/>
      <c r="P103" s="118"/>
      <c r="Q103" s="118"/>
      <c r="R103" s="118"/>
      <c r="S103" s="118"/>
      <c r="T103" s="118"/>
      <c r="U103" s="118"/>
      <c r="V103" s="118"/>
      <c r="W103" s="118"/>
      <c r="X103" s="118"/>
      <c r="Y103" s="118"/>
    </row>
    <row r="104" ht="20.25" customHeight="1" spans="1:25">
      <c r="A104" s="28" t="s">
        <v>70</v>
      </c>
      <c r="B104" s="28" t="s">
        <v>70</v>
      </c>
      <c r="C104" s="28" t="s">
        <v>311</v>
      </c>
      <c r="D104" s="28" t="s">
        <v>312</v>
      </c>
      <c r="E104" s="28" t="s">
        <v>178</v>
      </c>
      <c r="F104" s="28" t="s">
        <v>179</v>
      </c>
      <c r="G104" s="28" t="s">
        <v>317</v>
      </c>
      <c r="H104" s="28" t="s">
        <v>318</v>
      </c>
      <c r="I104" s="118">
        <v>2800</v>
      </c>
      <c r="J104" s="118">
        <v>2800</v>
      </c>
      <c r="K104" s="37"/>
      <c r="L104" s="37"/>
      <c r="M104" s="37"/>
      <c r="N104" s="118">
        <v>2800</v>
      </c>
      <c r="O104" s="37"/>
      <c r="P104" s="118"/>
      <c r="Q104" s="118"/>
      <c r="R104" s="118"/>
      <c r="S104" s="118"/>
      <c r="T104" s="118"/>
      <c r="U104" s="118"/>
      <c r="V104" s="118"/>
      <c r="W104" s="118"/>
      <c r="X104" s="118"/>
      <c r="Y104" s="118"/>
    </row>
    <row r="105" ht="20.25" customHeight="1" spans="1:25">
      <c r="A105" s="28" t="s">
        <v>70</v>
      </c>
      <c r="B105" s="28" t="s">
        <v>70</v>
      </c>
      <c r="C105" s="28" t="s">
        <v>311</v>
      </c>
      <c r="D105" s="28" t="s">
        <v>312</v>
      </c>
      <c r="E105" s="28" t="s">
        <v>102</v>
      </c>
      <c r="F105" s="28" t="s">
        <v>103</v>
      </c>
      <c r="G105" s="28" t="s">
        <v>319</v>
      </c>
      <c r="H105" s="28" t="s">
        <v>320</v>
      </c>
      <c r="I105" s="118">
        <v>1280</v>
      </c>
      <c r="J105" s="118">
        <v>1280</v>
      </c>
      <c r="K105" s="37"/>
      <c r="L105" s="37"/>
      <c r="M105" s="37"/>
      <c r="N105" s="118">
        <v>1280</v>
      </c>
      <c r="O105" s="37"/>
      <c r="P105" s="118"/>
      <c r="Q105" s="118"/>
      <c r="R105" s="118"/>
      <c r="S105" s="118"/>
      <c r="T105" s="118"/>
      <c r="U105" s="118"/>
      <c r="V105" s="118"/>
      <c r="W105" s="118"/>
      <c r="X105" s="118"/>
      <c r="Y105" s="118"/>
    </row>
    <row r="106" ht="20.25" customHeight="1" spans="1:25">
      <c r="A106" s="28" t="s">
        <v>70</v>
      </c>
      <c r="B106" s="28" t="s">
        <v>70</v>
      </c>
      <c r="C106" s="28" t="s">
        <v>311</v>
      </c>
      <c r="D106" s="28" t="s">
        <v>312</v>
      </c>
      <c r="E106" s="28" t="s">
        <v>110</v>
      </c>
      <c r="F106" s="28" t="s">
        <v>103</v>
      </c>
      <c r="G106" s="28" t="s">
        <v>319</v>
      </c>
      <c r="H106" s="28" t="s">
        <v>320</v>
      </c>
      <c r="I106" s="118">
        <v>26880</v>
      </c>
      <c r="J106" s="118">
        <v>26880</v>
      </c>
      <c r="K106" s="37"/>
      <c r="L106" s="37"/>
      <c r="M106" s="37"/>
      <c r="N106" s="118">
        <v>26880</v>
      </c>
      <c r="O106" s="37"/>
      <c r="P106" s="118"/>
      <c r="Q106" s="118"/>
      <c r="R106" s="118"/>
      <c r="S106" s="118"/>
      <c r="T106" s="118"/>
      <c r="U106" s="118"/>
      <c r="V106" s="118"/>
      <c r="W106" s="118"/>
      <c r="X106" s="118"/>
      <c r="Y106" s="118"/>
    </row>
    <row r="107" ht="20.25" customHeight="1" spans="1:25">
      <c r="A107" s="28" t="s">
        <v>70</v>
      </c>
      <c r="B107" s="28" t="s">
        <v>70</v>
      </c>
      <c r="C107" s="28" t="s">
        <v>311</v>
      </c>
      <c r="D107" s="28" t="s">
        <v>312</v>
      </c>
      <c r="E107" s="28" t="s">
        <v>111</v>
      </c>
      <c r="F107" s="28" t="s">
        <v>112</v>
      </c>
      <c r="G107" s="28" t="s">
        <v>319</v>
      </c>
      <c r="H107" s="28" t="s">
        <v>320</v>
      </c>
      <c r="I107" s="118">
        <v>55040</v>
      </c>
      <c r="J107" s="118">
        <v>55040</v>
      </c>
      <c r="K107" s="37"/>
      <c r="L107" s="37"/>
      <c r="M107" s="37"/>
      <c r="N107" s="118">
        <v>55040</v>
      </c>
      <c r="O107" s="37"/>
      <c r="P107" s="118"/>
      <c r="Q107" s="118"/>
      <c r="R107" s="118"/>
      <c r="S107" s="118"/>
      <c r="T107" s="118"/>
      <c r="U107" s="118"/>
      <c r="V107" s="118"/>
      <c r="W107" s="118"/>
      <c r="X107" s="118"/>
      <c r="Y107" s="118"/>
    </row>
    <row r="108" ht="20.25" customHeight="1" spans="1:25">
      <c r="A108" s="28" t="s">
        <v>70</v>
      </c>
      <c r="B108" s="28" t="s">
        <v>70</v>
      </c>
      <c r="C108" s="28" t="s">
        <v>311</v>
      </c>
      <c r="D108" s="28" t="s">
        <v>312</v>
      </c>
      <c r="E108" s="28" t="s">
        <v>117</v>
      </c>
      <c r="F108" s="28" t="s">
        <v>103</v>
      </c>
      <c r="G108" s="28" t="s">
        <v>319</v>
      </c>
      <c r="H108" s="28" t="s">
        <v>320</v>
      </c>
      <c r="I108" s="118">
        <v>2560</v>
      </c>
      <c r="J108" s="118">
        <v>2560</v>
      </c>
      <c r="K108" s="37"/>
      <c r="L108" s="37"/>
      <c r="M108" s="37"/>
      <c r="N108" s="118">
        <v>2560</v>
      </c>
      <c r="O108" s="37"/>
      <c r="P108" s="118"/>
      <c r="Q108" s="118"/>
      <c r="R108" s="118"/>
      <c r="S108" s="118"/>
      <c r="T108" s="118"/>
      <c r="U108" s="118"/>
      <c r="V108" s="118"/>
      <c r="W108" s="118"/>
      <c r="X108" s="118"/>
      <c r="Y108" s="118"/>
    </row>
    <row r="109" ht="20.25" customHeight="1" spans="1:25">
      <c r="A109" s="28" t="s">
        <v>70</v>
      </c>
      <c r="B109" s="28" t="s">
        <v>70</v>
      </c>
      <c r="C109" s="28" t="s">
        <v>311</v>
      </c>
      <c r="D109" s="28" t="s">
        <v>312</v>
      </c>
      <c r="E109" s="28" t="s">
        <v>117</v>
      </c>
      <c r="F109" s="28" t="s">
        <v>103</v>
      </c>
      <c r="G109" s="28" t="s">
        <v>319</v>
      </c>
      <c r="H109" s="28" t="s">
        <v>320</v>
      </c>
      <c r="I109" s="118">
        <v>18660</v>
      </c>
      <c r="J109" s="118">
        <v>18660</v>
      </c>
      <c r="K109" s="37"/>
      <c r="L109" s="37"/>
      <c r="M109" s="37"/>
      <c r="N109" s="118">
        <v>18660</v>
      </c>
      <c r="O109" s="37"/>
      <c r="P109" s="118"/>
      <c r="Q109" s="118"/>
      <c r="R109" s="118"/>
      <c r="S109" s="118"/>
      <c r="T109" s="118"/>
      <c r="U109" s="118"/>
      <c r="V109" s="118"/>
      <c r="W109" s="118"/>
      <c r="X109" s="118"/>
      <c r="Y109" s="118"/>
    </row>
    <row r="110" ht="20.25" customHeight="1" spans="1:25">
      <c r="A110" s="28" t="s">
        <v>70</v>
      </c>
      <c r="B110" s="28" t="s">
        <v>70</v>
      </c>
      <c r="C110" s="28" t="s">
        <v>311</v>
      </c>
      <c r="D110" s="28" t="s">
        <v>312</v>
      </c>
      <c r="E110" s="28" t="s">
        <v>123</v>
      </c>
      <c r="F110" s="28" t="s">
        <v>103</v>
      </c>
      <c r="G110" s="28" t="s">
        <v>319</v>
      </c>
      <c r="H110" s="28" t="s">
        <v>320</v>
      </c>
      <c r="I110" s="118">
        <v>2560</v>
      </c>
      <c r="J110" s="118">
        <v>2560</v>
      </c>
      <c r="K110" s="37"/>
      <c r="L110" s="37"/>
      <c r="M110" s="37"/>
      <c r="N110" s="118">
        <v>2560</v>
      </c>
      <c r="O110" s="37"/>
      <c r="P110" s="118"/>
      <c r="Q110" s="118"/>
      <c r="R110" s="118"/>
      <c r="S110" s="118"/>
      <c r="T110" s="118"/>
      <c r="U110" s="118"/>
      <c r="V110" s="118"/>
      <c r="W110" s="118"/>
      <c r="X110" s="118"/>
      <c r="Y110" s="118"/>
    </row>
    <row r="111" ht="20.25" customHeight="1" spans="1:25">
      <c r="A111" s="28" t="s">
        <v>70</v>
      </c>
      <c r="B111" s="28" t="s">
        <v>70</v>
      </c>
      <c r="C111" s="28" t="s">
        <v>311</v>
      </c>
      <c r="D111" s="28" t="s">
        <v>312</v>
      </c>
      <c r="E111" s="28" t="s">
        <v>178</v>
      </c>
      <c r="F111" s="28" t="s">
        <v>179</v>
      </c>
      <c r="G111" s="28" t="s">
        <v>319</v>
      </c>
      <c r="H111" s="28" t="s">
        <v>320</v>
      </c>
      <c r="I111" s="118">
        <v>5120</v>
      </c>
      <c r="J111" s="118">
        <v>5120</v>
      </c>
      <c r="K111" s="37"/>
      <c r="L111" s="37"/>
      <c r="M111" s="37"/>
      <c r="N111" s="118">
        <v>5120</v>
      </c>
      <c r="O111" s="37"/>
      <c r="P111" s="118"/>
      <c r="Q111" s="118"/>
      <c r="R111" s="118"/>
      <c r="S111" s="118"/>
      <c r="T111" s="118"/>
      <c r="U111" s="118"/>
      <c r="V111" s="118"/>
      <c r="W111" s="118"/>
      <c r="X111" s="118"/>
      <c r="Y111" s="118"/>
    </row>
    <row r="112" ht="20.25" customHeight="1" spans="1:25">
      <c r="A112" s="28" t="s">
        <v>70</v>
      </c>
      <c r="B112" s="28" t="s">
        <v>70</v>
      </c>
      <c r="C112" s="28" t="s">
        <v>311</v>
      </c>
      <c r="D112" s="28" t="s">
        <v>312</v>
      </c>
      <c r="E112" s="28" t="s">
        <v>102</v>
      </c>
      <c r="F112" s="28" t="s">
        <v>103</v>
      </c>
      <c r="G112" s="28" t="s">
        <v>321</v>
      </c>
      <c r="H112" s="28" t="s">
        <v>322</v>
      </c>
      <c r="I112" s="118">
        <v>150</v>
      </c>
      <c r="J112" s="118">
        <v>150</v>
      </c>
      <c r="K112" s="37"/>
      <c r="L112" s="37"/>
      <c r="M112" s="37"/>
      <c r="N112" s="118">
        <v>150</v>
      </c>
      <c r="O112" s="37"/>
      <c r="P112" s="118"/>
      <c r="Q112" s="118"/>
      <c r="R112" s="118"/>
      <c r="S112" s="118"/>
      <c r="T112" s="118"/>
      <c r="U112" s="118"/>
      <c r="V112" s="118"/>
      <c r="W112" s="118"/>
      <c r="X112" s="118"/>
      <c r="Y112" s="118"/>
    </row>
    <row r="113" ht="20.25" customHeight="1" spans="1:25">
      <c r="A113" s="28" t="s">
        <v>70</v>
      </c>
      <c r="B113" s="28" t="s">
        <v>70</v>
      </c>
      <c r="C113" s="28" t="s">
        <v>311</v>
      </c>
      <c r="D113" s="28" t="s">
        <v>312</v>
      </c>
      <c r="E113" s="28" t="s">
        <v>110</v>
      </c>
      <c r="F113" s="28" t="s">
        <v>103</v>
      </c>
      <c r="G113" s="28" t="s">
        <v>321</v>
      </c>
      <c r="H113" s="28" t="s">
        <v>322</v>
      </c>
      <c r="I113" s="118">
        <v>3150</v>
      </c>
      <c r="J113" s="118">
        <v>3150</v>
      </c>
      <c r="K113" s="37"/>
      <c r="L113" s="37"/>
      <c r="M113" s="37"/>
      <c r="N113" s="118">
        <v>3150</v>
      </c>
      <c r="O113" s="37"/>
      <c r="P113" s="118"/>
      <c r="Q113" s="118"/>
      <c r="R113" s="118"/>
      <c r="S113" s="118"/>
      <c r="T113" s="118"/>
      <c r="U113" s="118"/>
      <c r="V113" s="118"/>
      <c r="W113" s="118"/>
      <c r="X113" s="118"/>
      <c r="Y113" s="118"/>
    </row>
    <row r="114" ht="20.25" customHeight="1" spans="1:25">
      <c r="A114" s="28" t="s">
        <v>70</v>
      </c>
      <c r="B114" s="28" t="s">
        <v>70</v>
      </c>
      <c r="C114" s="28" t="s">
        <v>311</v>
      </c>
      <c r="D114" s="28" t="s">
        <v>312</v>
      </c>
      <c r="E114" s="28" t="s">
        <v>111</v>
      </c>
      <c r="F114" s="28" t="s">
        <v>112</v>
      </c>
      <c r="G114" s="28" t="s">
        <v>321</v>
      </c>
      <c r="H114" s="28" t="s">
        <v>322</v>
      </c>
      <c r="I114" s="118">
        <v>6450</v>
      </c>
      <c r="J114" s="118">
        <v>6450</v>
      </c>
      <c r="K114" s="37"/>
      <c r="L114" s="37"/>
      <c r="M114" s="37"/>
      <c r="N114" s="118">
        <v>6450</v>
      </c>
      <c r="O114" s="37"/>
      <c r="P114" s="118"/>
      <c r="Q114" s="118"/>
      <c r="R114" s="118"/>
      <c r="S114" s="118"/>
      <c r="T114" s="118"/>
      <c r="U114" s="118"/>
      <c r="V114" s="118"/>
      <c r="W114" s="118"/>
      <c r="X114" s="118"/>
      <c r="Y114" s="118"/>
    </row>
    <row r="115" ht="20.25" customHeight="1" spans="1:25">
      <c r="A115" s="28" t="s">
        <v>70</v>
      </c>
      <c r="B115" s="28" t="s">
        <v>70</v>
      </c>
      <c r="C115" s="28" t="s">
        <v>311</v>
      </c>
      <c r="D115" s="28" t="s">
        <v>312</v>
      </c>
      <c r="E115" s="28" t="s">
        <v>117</v>
      </c>
      <c r="F115" s="28" t="s">
        <v>103</v>
      </c>
      <c r="G115" s="28" t="s">
        <v>321</v>
      </c>
      <c r="H115" s="28" t="s">
        <v>322</v>
      </c>
      <c r="I115" s="118">
        <v>14550</v>
      </c>
      <c r="J115" s="118">
        <v>14550</v>
      </c>
      <c r="K115" s="37"/>
      <c r="L115" s="37"/>
      <c r="M115" s="37"/>
      <c r="N115" s="118">
        <v>14550</v>
      </c>
      <c r="O115" s="37"/>
      <c r="P115" s="118"/>
      <c r="Q115" s="118"/>
      <c r="R115" s="118"/>
      <c r="S115" s="118"/>
      <c r="T115" s="118"/>
      <c r="U115" s="118"/>
      <c r="V115" s="118"/>
      <c r="W115" s="118"/>
      <c r="X115" s="118"/>
      <c r="Y115" s="118"/>
    </row>
    <row r="116" ht="20.25" customHeight="1" spans="1:25">
      <c r="A116" s="28" t="s">
        <v>70</v>
      </c>
      <c r="B116" s="28" t="s">
        <v>70</v>
      </c>
      <c r="C116" s="28" t="s">
        <v>311</v>
      </c>
      <c r="D116" s="28" t="s">
        <v>312</v>
      </c>
      <c r="E116" s="28" t="s">
        <v>117</v>
      </c>
      <c r="F116" s="28" t="s">
        <v>103</v>
      </c>
      <c r="G116" s="28" t="s">
        <v>321</v>
      </c>
      <c r="H116" s="28" t="s">
        <v>322</v>
      </c>
      <c r="I116" s="118">
        <v>300</v>
      </c>
      <c r="J116" s="118">
        <v>300</v>
      </c>
      <c r="K116" s="37"/>
      <c r="L116" s="37"/>
      <c r="M116" s="37"/>
      <c r="N116" s="118">
        <v>300</v>
      </c>
      <c r="O116" s="37"/>
      <c r="P116" s="118"/>
      <c r="Q116" s="118"/>
      <c r="R116" s="118"/>
      <c r="S116" s="118"/>
      <c r="T116" s="118"/>
      <c r="U116" s="118"/>
      <c r="V116" s="118"/>
      <c r="W116" s="118"/>
      <c r="X116" s="118"/>
      <c r="Y116" s="118"/>
    </row>
    <row r="117" ht="20.25" customHeight="1" spans="1:25">
      <c r="A117" s="28" t="s">
        <v>70</v>
      </c>
      <c r="B117" s="28" t="s">
        <v>70</v>
      </c>
      <c r="C117" s="28" t="s">
        <v>311</v>
      </c>
      <c r="D117" s="28" t="s">
        <v>312</v>
      </c>
      <c r="E117" s="28" t="s">
        <v>123</v>
      </c>
      <c r="F117" s="28" t="s">
        <v>103</v>
      </c>
      <c r="G117" s="28" t="s">
        <v>321</v>
      </c>
      <c r="H117" s="28" t="s">
        <v>322</v>
      </c>
      <c r="I117" s="118">
        <v>300</v>
      </c>
      <c r="J117" s="118">
        <v>300</v>
      </c>
      <c r="K117" s="37"/>
      <c r="L117" s="37"/>
      <c r="M117" s="37"/>
      <c r="N117" s="118">
        <v>300</v>
      </c>
      <c r="O117" s="37"/>
      <c r="P117" s="118"/>
      <c r="Q117" s="118"/>
      <c r="R117" s="118"/>
      <c r="S117" s="118"/>
      <c r="T117" s="118"/>
      <c r="U117" s="118"/>
      <c r="V117" s="118"/>
      <c r="W117" s="118"/>
      <c r="X117" s="118"/>
      <c r="Y117" s="118"/>
    </row>
    <row r="118" ht="20.25" customHeight="1" spans="1:25">
      <c r="A118" s="28" t="s">
        <v>70</v>
      </c>
      <c r="B118" s="28" t="s">
        <v>70</v>
      </c>
      <c r="C118" s="28" t="s">
        <v>311</v>
      </c>
      <c r="D118" s="28" t="s">
        <v>312</v>
      </c>
      <c r="E118" s="28" t="s">
        <v>178</v>
      </c>
      <c r="F118" s="28" t="s">
        <v>179</v>
      </c>
      <c r="G118" s="28" t="s">
        <v>321</v>
      </c>
      <c r="H118" s="28" t="s">
        <v>322</v>
      </c>
      <c r="I118" s="118">
        <v>600</v>
      </c>
      <c r="J118" s="118">
        <v>600</v>
      </c>
      <c r="K118" s="37"/>
      <c r="L118" s="37"/>
      <c r="M118" s="37"/>
      <c r="N118" s="118">
        <v>600</v>
      </c>
      <c r="O118" s="37"/>
      <c r="P118" s="118"/>
      <c r="Q118" s="118"/>
      <c r="R118" s="118"/>
      <c r="S118" s="118"/>
      <c r="T118" s="118"/>
      <c r="U118" s="118"/>
      <c r="V118" s="118"/>
      <c r="W118" s="118"/>
      <c r="X118" s="118"/>
      <c r="Y118" s="118"/>
    </row>
    <row r="119" ht="20.25" customHeight="1" spans="1:25">
      <c r="A119" s="28" t="s">
        <v>70</v>
      </c>
      <c r="B119" s="28" t="s">
        <v>70</v>
      </c>
      <c r="C119" s="28" t="s">
        <v>311</v>
      </c>
      <c r="D119" s="28" t="s">
        <v>312</v>
      </c>
      <c r="E119" s="28" t="s">
        <v>102</v>
      </c>
      <c r="F119" s="28" t="s">
        <v>103</v>
      </c>
      <c r="G119" s="28" t="s">
        <v>323</v>
      </c>
      <c r="H119" s="28" t="s">
        <v>324</v>
      </c>
      <c r="I119" s="118">
        <v>50</v>
      </c>
      <c r="J119" s="118">
        <v>50</v>
      </c>
      <c r="K119" s="37"/>
      <c r="L119" s="37"/>
      <c r="M119" s="37"/>
      <c r="N119" s="118">
        <v>50</v>
      </c>
      <c r="O119" s="37"/>
      <c r="P119" s="118"/>
      <c r="Q119" s="118"/>
      <c r="R119" s="118"/>
      <c r="S119" s="118"/>
      <c r="T119" s="118"/>
      <c r="U119" s="118"/>
      <c r="V119" s="118"/>
      <c r="W119" s="118"/>
      <c r="X119" s="118"/>
      <c r="Y119" s="118"/>
    </row>
    <row r="120" ht="20.25" customHeight="1" spans="1:25">
      <c r="A120" s="28" t="s">
        <v>70</v>
      </c>
      <c r="B120" s="28" t="s">
        <v>70</v>
      </c>
      <c r="C120" s="28" t="s">
        <v>311</v>
      </c>
      <c r="D120" s="28" t="s">
        <v>312</v>
      </c>
      <c r="E120" s="28" t="s">
        <v>110</v>
      </c>
      <c r="F120" s="28" t="s">
        <v>103</v>
      </c>
      <c r="G120" s="28" t="s">
        <v>323</v>
      </c>
      <c r="H120" s="28" t="s">
        <v>324</v>
      </c>
      <c r="I120" s="118">
        <v>1050</v>
      </c>
      <c r="J120" s="118">
        <v>1050</v>
      </c>
      <c r="K120" s="37"/>
      <c r="L120" s="37"/>
      <c r="M120" s="37"/>
      <c r="N120" s="118">
        <v>1050</v>
      </c>
      <c r="O120" s="37"/>
      <c r="P120" s="118"/>
      <c r="Q120" s="118"/>
      <c r="R120" s="118"/>
      <c r="S120" s="118"/>
      <c r="T120" s="118"/>
      <c r="U120" s="118"/>
      <c r="V120" s="118"/>
      <c r="W120" s="118"/>
      <c r="X120" s="118"/>
      <c r="Y120" s="118"/>
    </row>
    <row r="121" ht="20.25" customHeight="1" spans="1:25">
      <c r="A121" s="28" t="s">
        <v>70</v>
      </c>
      <c r="B121" s="28" t="s">
        <v>70</v>
      </c>
      <c r="C121" s="28" t="s">
        <v>311</v>
      </c>
      <c r="D121" s="28" t="s">
        <v>312</v>
      </c>
      <c r="E121" s="28" t="s">
        <v>111</v>
      </c>
      <c r="F121" s="28" t="s">
        <v>112</v>
      </c>
      <c r="G121" s="28" t="s">
        <v>323</v>
      </c>
      <c r="H121" s="28" t="s">
        <v>324</v>
      </c>
      <c r="I121" s="118">
        <v>2150</v>
      </c>
      <c r="J121" s="118">
        <v>2150</v>
      </c>
      <c r="K121" s="37"/>
      <c r="L121" s="37"/>
      <c r="M121" s="37"/>
      <c r="N121" s="118">
        <v>2150</v>
      </c>
      <c r="O121" s="37"/>
      <c r="P121" s="118"/>
      <c r="Q121" s="118"/>
      <c r="R121" s="118"/>
      <c r="S121" s="118"/>
      <c r="T121" s="118"/>
      <c r="U121" s="118"/>
      <c r="V121" s="118"/>
      <c r="W121" s="118"/>
      <c r="X121" s="118"/>
      <c r="Y121" s="118"/>
    </row>
    <row r="122" ht="20.25" customHeight="1" spans="1:25">
      <c r="A122" s="28" t="s">
        <v>70</v>
      </c>
      <c r="B122" s="28" t="s">
        <v>70</v>
      </c>
      <c r="C122" s="28" t="s">
        <v>311</v>
      </c>
      <c r="D122" s="28" t="s">
        <v>312</v>
      </c>
      <c r="E122" s="28" t="s">
        <v>117</v>
      </c>
      <c r="F122" s="28" t="s">
        <v>103</v>
      </c>
      <c r="G122" s="28" t="s">
        <v>323</v>
      </c>
      <c r="H122" s="28" t="s">
        <v>324</v>
      </c>
      <c r="I122" s="118">
        <v>100</v>
      </c>
      <c r="J122" s="118">
        <v>100</v>
      </c>
      <c r="K122" s="37"/>
      <c r="L122" s="37"/>
      <c r="M122" s="37"/>
      <c r="N122" s="118">
        <v>100</v>
      </c>
      <c r="O122" s="37"/>
      <c r="P122" s="118"/>
      <c r="Q122" s="118"/>
      <c r="R122" s="118"/>
      <c r="S122" s="118"/>
      <c r="T122" s="118"/>
      <c r="U122" s="118"/>
      <c r="V122" s="118"/>
      <c r="W122" s="118"/>
      <c r="X122" s="118"/>
      <c r="Y122" s="118"/>
    </row>
    <row r="123" ht="20.25" customHeight="1" spans="1:25">
      <c r="A123" s="28" t="s">
        <v>70</v>
      </c>
      <c r="B123" s="28" t="s">
        <v>70</v>
      </c>
      <c r="C123" s="28" t="s">
        <v>311</v>
      </c>
      <c r="D123" s="28" t="s">
        <v>312</v>
      </c>
      <c r="E123" s="28" t="s">
        <v>117</v>
      </c>
      <c r="F123" s="28" t="s">
        <v>103</v>
      </c>
      <c r="G123" s="28" t="s">
        <v>323</v>
      </c>
      <c r="H123" s="28" t="s">
        <v>324</v>
      </c>
      <c r="I123" s="118">
        <v>150</v>
      </c>
      <c r="J123" s="118">
        <v>150</v>
      </c>
      <c r="K123" s="37"/>
      <c r="L123" s="37"/>
      <c r="M123" s="37"/>
      <c r="N123" s="118">
        <v>150</v>
      </c>
      <c r="O123" s="37"/>
      <c r="P123" s="118"/>
      <c r="Q123" s="118"/>
      <c r="R123" s="118"/>
      <c r="S123" s="118"/>
      <c r="T123" s="118"/>
      <c r="U123" s="118"/>
      <c r="V123" s="118"/>
      <c r="W123" s="118"/>
      <c r="X123" s="118"/>
      <c r="Y123" s="118"/>
    </row>
    <row r="124" ht="20.25" customHeight="1" spans="1:25">
      <c r="A124" s="28" t="s">
        <v>70</v>
      </c>
      <c r="B124" s="28" t="s">
        <v>70</v>
      </c>
      <c r="C124" s="28" t="s">
        <v>311</v>
      </c>
      <c r="D124" s="28" t="s">
        <v>312</v>
      </c>
      <c r="E124" s="28" t="s">
        <v>123</v>
      </c>
      <c r="F124" s="28" t="s">
        <v>103</v>
      </c>
      <c r="G124" s="28" t="s">
        <v>323</v>
      </c>
      <c r="H124" s="28" t="s">
        <v>324</v>
      </c>
      <c r="I124" s="118">
        <v>100</v>
      </c>
      <c r="J124" s="118">
        <v>100</v>
      </c>
      <c r="K124" s="37"/>
      <c r="L124" s="37"/>
      <c r="M124" s="37"/>
      <c r="N124" s="118">
        <v>100</v>
      </c>
      <c r="O124" s="37"/>
      <c r="P124" s="118"/>
      <c r="Q124" s="118"/>
      <c r="R124" s="118"/>
      <c r="S124" s="118"/>
      <c r="T124" s="118"/>
      <c r="U124" s="118"/>
      <c r="V124" s="118"/>
      <c r="W124" s="118"/>
      <c r="X124" s="118"/>
      <c r="Y124" s="118"/>
    </row>
    <row r="125" ht="20.25" customHeight="1" spans="1:25">
      <c r="A125" s="28" t="s">
        <v>70</v>
      </c>
      <c r="B125" s="28" t="s">
        <v>70</v>
      </c>
      <c r="C125" s="28" t="s">
        <v>311</v>
      </c>
      <c r="D125" s="28" t="s">
        <v>312</v>
      </c>
      <c r="E125" s="28" t="s">
        <v>178</v>
      </c>
      <c r="F125" s="28" t="s">
        <v>179</v>
      </c>
      <c r="G125" s="28" t="s">
        <v>323</v>
      </c>
      <c r="H125" s="28" t="s">
        <v>324</v>
      </c>
      <c r="I125" s="118">
        <v>200</v>
      </c>
      <c r="J125" s="118">
        <v>200</v>
      </c>
      <c r="K125" s="37"/>
      <c r="L125" s="37"/>
      <c r="M125" s="37"/>
      <c r="N125" s="118">
        <v>200</v>
      </c>
      <c r="O125" s="37"/>
      <c r="P125" s="118"/>
      <c r="Q125" s="118"/>
      <c r="R125" s="118"/>
      <c r="S125" s="118"/>
      <c r="T125" s="118"/>
      <c r="U125" s="118"/>
      <c r="V125" s="118"/>
      <c r="W125" s="118"/>
      <c r="X125" s="118"/>
      <c r="Y125" s="118"/>
    </row>
    <row r="126" ht="20.25" customHeight="1" spans="1:25">
      <c r="A126" s="28" t="s">
        <v>70</v>
      </c>
      <c r="B126" s="28" t="s">
        <v>70</v>
      </c>
      <c r="C126" s="28" t="s">
        <v>311</v>
      </c>
      <c r="D126" s="28" t="s">
        <v>312</v>
      </c>
      <c r="E126" s="28" t="s">
        <v>102</v>
      </c>
      <c r="F126" s="28" t="s">
        <v>103</v>
      </c>
      <c r="G126" s="28" t="s">
        <v>325</v>
      </c>
      <c r="H126" s="28" t="s">
        <v>326</v>
      </c>
      <c r="I126" s="118">
        <v>50</v>
      </c>
      <c r="J126" s="118">
        <v>50</v>
      </c>
      <c r="K126" s="37"/>
      <c r="L126" s="37"/>
      <c r="M126" s="37"/>
      <c r="N126" s="118">
        <v>50</v>
      </c>
      <c r="O126" s="37"/>
      <c r="P126" s="118"/>
      <c r="Q126" s="118"/>
      <c r="R126" s="118"/>
      <c r="S126" s="118"/>
      <c r="T126" s="118"/>
      <c r="U126" s="118"/>
      <c r="V126" s="118"/>
      <c r="W126" s="118"/>
      <c r="X126" s="118"/>
      <c r="Y126" s="118"/>
    </row>
    <row r="127" ht="20.25" customHeight="1" spans="1:25">
      <c r="A127" s="28" t="s">
        <v>70</v>
      </c>
      <c r="B127" s="28" t="s">
        <v>70</v>
      </c>
      <c r="C127" s="28" t="s">
        <v>311</v>
      </c>
      <c r="D127" s="28" t="s">
        <v>312</v>
      </c>
      <c r="E127" s="28" t="s">
        <v>110</v>
      </c>
      <c r="F127" s="28" t="s">
        <v>103</v>
      </c>
      <c r="G127" s="28" t="s">
        <v>325</v>
      </c>
      <c r="H127" s="28" t="s">
        <v>326</v>
      </c>
      <c r="I127" s="118">
        <v>1050</v>
      </c>
      <c r="J127" s="118">
        <v>1050</v>
      </c>
      <c r="K127" s="37"/>
      <c r="L127" s="37"/>
      <c r="M127" s="37"/>
      <c r="N127" s="118">
        <v>1050</v>
      </c>
      <c r="O127" s="37"/>
      <c r="P127" s="118"/>
      <c r="Q127" s="118"/>
      <c r="R127" s="118"/>
      <c r="S127" s="118"/>
      <c r="T127" s="118"/>
      <c r="U127" s="118"/>
      <c r="V127" s="118"/>
      <c r="W127" s="118"/>
      <c r="X127" s="118"/>
      <c r="Y127" s="118"/>
    </row>
    <row r="128" ht="20.25" customHeight="1" spans="1:25">
      <c r="A128" s="28" t="s">
        <v>70</v>
      </c>
      <c r="B128" s="28" t="s">
        <v>70</v>
      </c>
      <c r="C128" s="28" t="s">
        <v>311</v>
      </c>
      <c r="D128" s="28" t="s">
        <v>312</v>
      </c>
      <c r="E128" s="28" t="s">
        <v>111</v>
      </c>
      <c r="F128" s="28" t="s">
        <v>112</v>
      </c>
      <c r="G128" s="28" t="s">
        <v>325</v>
      </c>
      <c r="H128" s="28" t="s">
        <v>326</v>
      </c>
      <c r="I128" s="118">
        <v>2150</v>
      </c>
      <c r="J128" s="118">
        <v>2150</v>
      </c>
      <c r="K128" s="37"/>
      <c r="L128" s="37"/>
      <c r="M128" s="37"/>
      <c r="N128" s="118">
        <v>2150</v>
      </c>
      <c r="O128" s="37"/>
      <c r="P128" s="118"/>
      <c r="Q128" s="118"/>
      <c r="R128" s="118"/>
      <c r="S128" s="118"/>
      <c r="T128" s="118"/>
      <c r="U128" s="118"/>
      <c r="V128" s="118"/>
      <c r="W128" s="118"/>
      <c r="X128" s="118"/>
      <c r="Y128" s="118"/>
    </row>
    <row r="129" ht="20.25" customHeight="1" spans="1:25">
      <c r="A129" s="28" t="s">
        <v>70</v>
      </c>
      <c r="B129" s="28" t="s">
        <v>70</v>
      </c>
      <c r="C129" s="28" t="s">
        <v>311</v>
      </c>
      <c r="D129" s="28" t="s">
        <v>312</v>
      </c>
      <c r="E129" s="28" t="s">
        <v>117</v>
      </c>
      <c r="F129" s="28" t="s">
        <v>103</v>
      </c>
      <c r="G129" s="28" t="s">
        <v>325</v>
      </c>
      <c r="H129" s="28" t="s">
        <v>326</v>
      </c>
      <c r="I129" s="118">
        <v>150</v>
      </c>
      <c r="J129" s="118">
        <v>150</v>
      </c>
      <c r="K129" s="37"/>
      <c r="L129" s="37"/>
      <c r="M129" s="37"/>
      <c r="N129" s="118">
        <v>150</v>
      </c>
      <c r="O129" s="37"/>
      <c r="P129" s="118"/>
      <c r="Q129" s="118"/>
      <c r="R129" s="118"/>
      <c r="S129" s="118"/>
      <c r="T129" s="118"/>
      <c r="U129" s="118"/>
      <c r="V129" s="118"/>
      <c r="W129" s="118"/>
      <c r="X129" s="118"/>
      <c r="Y129" s="118"/>
    </row>
    <row r="130" ht="20.25" customHeight="1" spans="1:25">
      <c r="A130" s="28" t="s">
        <v>70</v>
      </c>
      <c r="B130" s="28" t="s">
        <v>70</v>
      </c>
      <c r="C130" s="28" t="s">
        <v>311</v>
      </c>
      <c r="D130" s="28" t="s">
        <v>312</v>
      </c>
      <c r="E130" s="28" t="s">
        <v>117</v>
      </c>
      <c r="F130" s="28" t="s">
        <v>103</v>
      </c>
      <c r="G130" s="28" t="s">
        <v>325</v>
      </c>
      <c r="H130" s="28" t="s">
        <v>326</v>
      </c>
      <c r="I130" s="118">
        <v>100</v>
      </c>
      <c r="J130" s="118">
        <v>100</v>
      </c>
      <c r="K130" s="37"/>
      <c r="L130" s="37"/>
      <c r="M130" s="37"/>
      <c r="N130" s="118">
        <v>100</v>
      </c>
      <c r="O130" s="37"/>
      <c r="P130" s="118"/>
      <c r="Q130" s="118"/>
      <c r="R130" s="118"/>
      <c r="S130" s="118"/>
      <c r="T130" s="118"/>
      <c r="U130" s="118"/>
      <c r="V130" s="118"/>
      <c r="W130" s="118"/>
      <c r="X130" s="118"/>
      <c r="Y130" s="118"/>
    </row>
    <row r="131" ht="20.25" customHeight="1" spans="1:25">
      <c r="A131" s="28" t="s">
        <v>70</v>
      </c>
      <c r="B131" s="28" t="s">
        <v>70</v>
      </c>
      <c r="C131" s="28" t="s">
        <v>311</v>
      </c>
      <c r="D131" s="28" t="s">
        <v>312</v>
      </c>
      <c r="E131" s="28" t="s">
        <v>123</v>
      </c>
      <c r="F131" s="28" t="s">
        <v>103</v>
      </c>
      <c r="G131" s="28" t="s">
        <v>325</v>
      </c>
      <c r="H131" s="28" t="s">
        <v>326</v>
      </c>
      <c r="I131" s="118">
        <v>100</v>
      </c>
      <c r="J131" s="118">
        <v>100</v>
      </c>
      <c r="K131" s="37"/>
      <c r="L131" s="37"/>
      <c r="M131" s="37"/>
      <c r="N131" s="118">
        <v>100</v>
      </c>
      <c r="O131" s="37"/>
      <c r="P131" s="118"/>
      <c r="Q131" s="118"/>
      <c r="R131" s="118"/>
      <c r="S131" s="118"/>
      <c r="T131" s="118"/>
      <c r="U131" s="118"/>
      <c r="V131" s="118"/>
      <c r="W131" s="118"/>
      <c r="X131" s="118"/>
      <c r="Y131" s="118"/>
    </row>
    <row r="132" ht="20.25" customHeight="1" spans="1:25">
      <c r="A132" s="28" t="s">
        <v>70</v>
      </c>
      <c r="B132" s="28" t="s">
        <v>70</v>
      </c>
      <c r="C132" s="28" t="s">
        <v>311</v>
      </c>
      <c r="D132" s="28" t="s">
        <v>312</v>
      </c>
      <c r="E132" s="28" t="s">
        <v>178</v>
      </c>
      <c r="F132" s="28" t="s">
        <v>179</v>
      </c>
      <c r="G132" s="28" t="s">
        <v>325</v>
      </c>
      <c r="H132" s="28" t="s">
        <v>326</v>
      </c>
      <c r="I132" s="118">
        <v>200</v>
      </c>
      <c r="J132" s="118">
        <v>200</v>
      </c>
      <c r="K132" s="37"/>
      <c r="L132" s="37"/>
      <c r="M132" s="37"/>
      <c r="N132" s="118">
        <v>200</v>
      </c>
      <c r="O132" s="37"/>
      <c r="P132" s="118"/>
      <c r="Q132" s="118"/>
      <c r="R132" s="118"/>
      <c r="S132" s="118"/>
      <c r="T132" s="118"/>
      <c r="U132" s="118"/>
      <c r="V132" s="118"/>
      <c r="W132" s="118"/>
      <c r="X132" s="118"/>
      <c r="Y132" s="118"/>
    </row>
    <row r="133" ht="20.25" customHeight="1" spans="1:25">
      <c r="A133" s="28" t="s">
        <v>70</v>
      </c>
      <c r="B133" s="28" t="s">
        <v>70</v>
      </c>
      <c r="C133" s="28" t="s">
        <v>311</v>
      </c>
      <c r="D133" s="28" t="s">
        <v>312</v>
      </c>
      <c r="E133" s="28" t="s">
        <v>102</v>
      </c>
      <c r="F133" s="28" t="s">
        <v>103</v>
      </c>
      <c r="G133" s="28" t="s">
        <v>327</v>
      </c>
      <c r="H133" s="28" t="s">
        <v>328</v>
      </c>
      <c r="I133" s="118">
        <v>2400</v>
      </c>
      <c r="J133" s="118">
        <v>2400</v>
      </c>
      <c r="K133" s="37"/>
      <c r="L133" s="37"/>
      <c r="M133" s="37"/>
      <c r="N133" s="118">
        <v>2400</v>
      </c>
      <c r="O133" s="37"/>
      <c r="P133" s="118"/>
      <c r="Q133" s="118"/>
      <c r="R133" s="118"/>
      <c r="S133" s="118"/>
      <c r="T133" s="118"/>
      <c r="U133" s="118"/>
      <c r="V133" s="118"/>
      <c r="W133" s="118"/>
      <c r="X133" s="118"/>
      <c r="Y133" s="118"/>
    </row>
    <row r="134" ht="20.25" customHeight="1" spans="1:25">
      <c r="A134" s="28" t="s">
        <v>70</v>
      </c>
      <c r="B134" s="28" t="s">
        <v>70</v>
      </c>
      <c r="C134" s="28" t="s">
        <v>311</v>
      </c>
      <c r="D134" s="28" t="s">
        <v>312</v>
      </c>
      <c r="E134" s="28" t="s">
        <v>110</v>
      </c>
      <c r="F134" s="28" t="s">
        <v>103</v>
      </c>
      <c r="G134" s="28" t="s">
        <v>327</v>
      </c>
      <c r="H134" s="28" t="s">
        <v>328</v>
      </c>
      <c r="I134" s="118">
        <v>50400</v>
      </c>
      <c r="J134" s="118">
        <v>50400</v>
      </c>
      <c r="K134" s="37"/>
      <c r="L134" s="37"/>
      <c r="M134" s="37"/>
      <c r="N134" s="118">
        <v>50400</v>
      </c>
      <c r="O134" s="37"/>
      <c r="P134" s="118"/>
      <c r="Q134" s="118"/>
      <c r="R134" s="118"/>
      <c r="S134" s="118"/>
      <c r="T134" s="118"/>
      <c r="U134" s="118"/>
      <c r="V134" s="118"/>
      <c r="W134" s="118"/>
      <c r="X134" s="118"/>
      <c r="Y134" s="118"/>
    </row>
    <row r="135" ht="20.25" customHeight="1" spans="1:25">
      <c r="A135" s="28" t="s">
        <v>70</v>
      </c>
      <c r="B135" s="28" t="s">
        <v>70</v>
      </c>
      <c r="C135" s="28" t="s">
        <v>311</v>
      </c>
      <c r="D135" s="28" t="s">
        <v>312</v>
      </c>
      <c r="E135" s="28" t="s">
        <v>111</v>
      </c>
      <c r="F135" s="28" t="s">
        <v>112</v>
      </c>
      <c r="G135" s="28" t="s">
        <v>327</v>
      </c>
      <c r="H135" s="28" t="s">
        <v>328</v>
      </c>
      <c r="I135" s="118">
        <v>103200</v>
      </c>
      <c r="J135" s="118">
        <v>103200</v>
      </c>
      <c r="K135" s="37"/>
      <c r="L135" s="37"/>
      <c r="M135" s="37"/>
      <c r="N135" s="118">
        <v>103200</v>
      </c>
      <c r="O135" s="37"/>
      <c r="P135" s="118"/>
      <c r="Q135" s="118"/>
      <c r="R135" s="118"/>
      <c r="S135" s="118"/>
      <c r="T135" s="118"/>
      <c r="U135" s="118"/>
      <c r="V135" s="118"/>
      <c r="W135" s="118"/>
      <c r="X135" s="118"/>
      <c r="Y135" s="118"/>
    </row>
    <row r="136" ht="20.25" customHeight="1" spans="1:25">
      <c r="A136" s="28" t="s">
        <v>70</v>
      </c>
      <c r="B136" s="28" t="s">
        <v>70</v>
      </c>
      <c r="C136" s="28" t="s">
        <v>311</v>
      </c>
      <c r="D136" s="28" t="s">
        <v>312</v>
      </c>
      <c r="E136" s="28" t="s">
        <v>117</v>
      </c>
      <c r="F136" s="28" t="s">
        <v>103</v>
      </c>
      <c r="G136" s="28" t="s">
        <v>327</v>
      </c>
      <c r="H136" s="28" t="s">
        <v>328</v>
      </c>
      <c r="I136" s="118">
        <v>4800</v>
      </c>
      <c r="J136" s="118">
        <v>4800</v>
      </c>
      <c r="K136" s="37"/>
      <c r="L136" s="37"/>
      <c r="M136" s="37"/>
      <c r="N136" s="118">
        <v>4800</v>
      </c>
      <c r="O136" s="37"/>
      <c r="P136" s="118"/>
      <c r="Q136" s="118"/>
      <c r="R136" s="118"/>
      <c r="S136" s="118"/>
      <c r="T136" s="118"/>
      <c r="U136" s="118"/>
      <c r="V136" s="118"/>
      <c r="W136" s="118"/>
      <c r="X136" s="118"/>
      <c r="Y136" s="118"/>
    </row>
    <row r="137" ht="20.25" customHeight="1" spans="1:25">
      <c r="A137" s="28" t="s">
        <v>70</v>
      </c>
      <c r="B137" s="28" t="s">
        <v>70</v>
      </c>
      <c r="C137" s="28" t="s">
        <v>311</v>
      </c>
      <c r="D137" s="28" t="s">
        <v>312</v>
      </c>
      <c r="E137" s="28" t="s">
        <v>123</v>
      </c>
      <c r="F137" s="28" t="s">
        <v>103</v>
      </c>
      <c r="G137" s="28" t="s">
        <v>327</v>
      </c>
      <c r="H137" s="28" t="s">
        <v>328</v>
      </c>
      <c r="I137" s="118">
        <v>4800</v>
      </c>
      <c r="J137" s="118">
        <v>4800</v>
      </c>
      <c r="K137" s="37"/>
      <c r="L137" s="37"/>
      <c r="M137" s="37"/>
      <c r="N137" s="118">
        <v>4800</v>
      </c>
      <c r="O137" s="37"/>
      <c r="P137" s="118"/>
      <c r="Q137" s="118"/>
      <c r="R137" s="118"/>
      <c r="S137" s="118"/>
      <c r="T137" s="118"/>
      <c r="U137" s="118"/>
      <c r="V137" s="118"/>
      <c r="W137" s="118"/>
      <c r="X137" s="118"/>
      <c r="Y137" s="118"/>
    </row>
    <row r="138" ht="20.25" customHeight="1" spans="1:25">
      <c r="A138" s="28" t="s">
        <v>70</v>
      </c>
      <c r="B138" s="28" t="s">
        <v>70</v>
      </c>
      <c r="C138" s="28" t="s">
        <v>311</v>
      </c>
      <c r="D138" s="28" t="s">
        <v>312</v>
      </c>
      <c r="E138" s="28" t="s">
        <v>178</v>
      </c>
      <c r="F138" s="28" t="s">
        <v>179</v>
      </c>
      <c r="G138" s="28" t="s">
        <v>327</v>
      </c>
      <c r="H138" s="28" t="s">
        <v>328</v>
      </c>
      <c r="I138" s="118">
        <v>9600</v>
      </c>
      <c r="J138" s="118">
        <v>9600</v>
      </c>
      <c r="K138" s="37"/>
      <c r="L138" s="37"/>
      <c r="M138" s="37"/>
      <c r="N138" s="118">
        <v>9600</v>
      </c>
      <c r="O138" s="37"/>
      <c r="P138" s="118"/>
      <c r="Q138" s="118"/>
      <c r="R138" s="118"/>
      <c r="S138" s="118"/>
      <c r="T138" s="118"/>
      <c r="U138" s="118"/>
      <c r="V138" s="118"/>
      <c r="W138" s="118"/>
      <c r="X138" s="118"/>
      <c r="Y138" s="118"/>
    </row>
    <row r="139" ht="20.25" customHeight="1" spans="1:25">
      <c r="A139" s="28" t="s">
        <v>70</v>
      </c>
      <c r="B139" s="28" t="s">
        <v>70</v>
      </c>
      <c r="C139" s="28" t="s">
        <v>329</v>
      </c>
      <c r="D139" s="28" t="s">
        <v>330</v>
      </c>
      <c r="E139" s="28" t="s">
        <v>102</v>
      </c>
      <c r="F139" s="28" t="s">
        <v>103</v>
      </c>
      <c r="G139" s="28" t="s">
        <v>296</v>
      </c>
      <c r="H139" s="28" t="s">
        <v>297</v>
      </c>
      <c r="I139" s="118">
        <v>900</v>
      </c>
      <c r="J139" s="118">
        <v>900</v>
      </c>
      <c r="K139" s="37"/>
      <c r="L139" s="37"/>
      <c r="M139" s="37"/>
      <c r="N139" s="118">
        <v>900</v>
      </c>
      <c r="O139" s="37"/>
      <c r="P139" s="118"/>
      <c r="Q139" s="118"/>
      <c r="R139" s="118"/>
      <c r="S139" s="118"/>
      <c r="T139" s="118"/>
      <c r="U139" s="118"/>
      <c r="V139" s="118"/>
      <c r="W139" s="118"/>
      <c r="X139" s="118"/>
      <c r="Y139" s="118"/>
    </row>
    <row r="140" ht="20.25" customHeight="1" spans="1:25">
      <c r="A140" s="28" t="s">
        <v>70</v>
      </c>
      <c r="B140" s="28" t="s">
        <v>70</v>
      </c>
      <c r="C140" s="28" t="s">
        <v>329</v>
      </c>
      <c r="D140" s="28" t="s">
        <v>330</v>
      </c>
      <c r="E140" s="28" t="s">
        <v>110</v>
      </c>
      <c r="F140" s="28" t="s">
        <v>103</v>
      </c>
      <c r="G140" s="28" t="s">
        <v>296</v>
      </c>
      <c r="H140" s="28" t="s">
        <v>297</v>
      </c>
      <c r="I140" s="118">
        <v>18900</v>
      </c>
      <c r="J140" s="118">
        <v>18900</v>
      </c>
      <c r="K140" s="37"/>
      <c r="L140" s="37"/>
      <c r="M140" s="37"/>
      <c r="N140" s="118">
        <v>18900</v>
      </c>
      <c r="O140" s="37"/>
      <c r="P140" s="118"/>
      <c r="Q140" s="118"/>
      <c r="R140" s="118"/>
      <c r="S140" s="118"/>
      <c r="T140" s="118"/>
      <c r="U140" s="118"/>
      <c r="V140" s="118"/>
      <c r="W140" s="118"/>
      <c r="X140" s="118"/>
      <c r="Y140" s="118"/>
    </row>
    <row r="141" ht="20.25" customHeight="1" spans="1:25">
      <c r="A141" s="28" t="s">
        <v>70</v>
      </c>
      <c r="B141" s="28" t="s">
        <v>70</v>
      </c>
      <c r="C141" s="28" t="s">
        <v>329</v>
      </c>
      <c r="D141" s="28" t="s">
        <v>330</v>
      </c>
      <c r="E141" s="28" t="s">
        <v>117</v>
      </c>
      <c r="F141" s="28" t="s">
        <v>103</v>
      </c>
      <c r="G141" s="28" t="s">
        <v>296</v>
      </c>
      <c r="H141" s="28" t="s">
        <v>297</v>
      </c>
      <c r="I141" s="118">
        <v>1800</v>
      </c>
      <c r="J141" s="118">
        <v>1800</v>
      </c>
      <c r="K141" s="37"/>
      <c r="L141" s="37"/>
      <c r="M141" s="37"/>
      <c r="N141" s="118">
        <v>1800</v>
      </c>
      <c r="O141" s="37"/>
      <c r="P141" s="118"/>
      <c r="Q141" s="118"/>
      <c r="R141" s="118"/>
      <c r="S141" s="118"/>
      <c r="T141" s="118"/>
      <c r="U141" s="118"/>
      <c r="V141" s="118"/>
      <c r="W141" s="118"/>
      <c r="X141" s="118"/>
      <c r="Y141" s="118"/>
    </row>
    <row r="142" ht="20.25" customHeight="1" spans="1:25">
      <c r="A142" s="28" t="s">
        <v>70</v>
      </c>
      <c r="B142" s="28" t="s">
        <v>70</v>
      </c>
      <c r="C142" s="28" t="s">
        <v>329</v>
      </c>
      <c r="D142" s="28" t="s">
        <v>330</v>
      </c>
      <c r="E142" s="28" t="s">
        <v>123</v>
      </c>
      <c r="F142" s="28" t="s">
        <v>103</v>
      </c>
      <c r="G142" s="28" t="s">
        <v>296</v>
      </c>
      <c r="H142" s="28" t="s">
        <v>297</v>
      </c>
      <c r="I142" s="118">
        <v>1800</v>
      </c>
      <c r="J142" s="118">
        <v>1800</v>
      </c>
      <c r="K142" s="37"/>
      <c r="L142" s="37"/>
      <c r="M142" s="37"/>
      <c r="N142" s="118">
        <v>1800</v>
      </c>
      <c r="O142" s="37"/>
      <c r="P142" s="118"/>
      <c r="Q142" s="118"/>
      <c r="R142" s="118"/>
      <c r="S142" s="118"/>
      <c r="T142" s="118"/>
      <c r="U142" s="118"/>
      <c r="V142" s="118"/>
      <c r="W142" s="118"/>
      <c r="X142" s="118"/>
      <c r="Y142" s="118"/>
    </row>
    <row r="143" ht="20.25" customHeight="1" spans="1:25">
      <c r="A143" s="28" t="s">
        <v>70</v>
      </c>
      <c r="B143" s="28" t="s">
        <v>70</v>
      </c>
      <c r="C143" s="28" t="s">
        <v>331</v>
      </c>
      <c r="D143" s="28" t="s">
        <v>332</v>
      </c>
      <c r="E143" s="28" t="s">
        <v>138</v>
      </c>
      <c r="F143" s="28" t="s">
        <v>139</v>
      </c>
      <c r="G143" s="28" t="s">
        <v>333</v>
      </c>
      <c r="H143" s="28" t="s">
        <v>334</v>
      </c>
      <c r="I143" s="118">
        <v>439203.84</v>
      </c>
      <c r="J143" s="118">
        <v>439203.84</v>
      </c>
      <c r="K143" s="37"/>
      <c r="L143" s="37"/>
      <c r="M143" s="37"/>
      <c r="N143" s="118">
        <v>439203.84</v>
      </c>
      <c r="O143" s="37"/>
      <c r="P143" s="118"/>
      <c r="Q143" s="118"/>
      <c r="R143" s="118"/>
      <c r="S143" s="118"/>
      <c r="T143" s="118"/>
      <c r="U143" s="118"/>
      <c r="V143" s="118"/>
      <c r="W143" s="118"/>
      <c r="X143" s="118"/>
      <c r="Y143" s="118"/>
    </row>
    <row r="144" ht="20.25" customHeight="1" spans="1:25">
      <c r="A144" s="28" t="s">
        <v>70</v>
      </c>
      <c r="B144" s="28" t="s">
        <v>70</v>
      </c>
      <c r="C144" s="28" t="s">
        <v>331</v>
      </c>
      <c r="D144" s="28" t="s">
        <v>332</v>
      </c>
      <c r="E144" s="28" t="s">
        <v>138</v>
      </c>
      <c r="F144" s="28" t="s">
        <v>139</v>
      </c>
      <c r="G144" s="28" t="s">
        <v>333</v>
      </c>
      <c r="H144" s="28" t="s">
        <v>334</v>
      </c>
      <c r="I144" s="118">
        <v>739559.04</v>
      </c>
      <c r="J144" s="118">
        <v>739559.04</v>
      </c>
      <c r="K144" s="37"/>
      <c r="L144" s="37"/>
      <c r="M144" s="37"/>
      <c r="N144" s="118">
        <v>739559.04</v>
      </c>
      <c r="O144" s="37"/>
      <c r="P144" s="118"/>
      <c r="Q144" s="118"/>
      <c r="R144" s="118"/>
      <c r="S144" s="118"/>
      <c r="T144" s="118"/>
      <c r="U144" s="118"/>
      <c r="V144" s="118"/>
      <c r="W144" s="118"/>
      <c r="X144" s="118"/>
      <c r="Y144" s="118"/>
    </row>
    <row r="145" ht="20.25" customHeight="1" spans="1:25">
      <c r="A145" s="28" t="s">
        <v>70</v>
      </c>
      <c r="B145" s="28" t="s">
        <v>70</v>
      </c>
      <c r="C145" s="28" t="s">
        <v>331</v>
      </c>
      <c r="D145" s="28" t="s">
        <v>332</v>
      </c>
      <c r="E145" s="28" t="s">
        <v>140</v>
      </c>
      <c r="F145" s="28" t="s">
        <v>141</v>
      </c>
      <c r="G145" s="28" t="s">
        <v>335</v>
      </c>
      <c r="H145" s="28" t="s">
        <v>336</v>
      </c>
      <c r="I145" s="118">
        <v>98388</v>
      </c>
      <c r="J145" s="118">
        <v>98388</v>
      </c>
      <c r="K145" s="37"/>
      <c r="L145" s="37"/>
      <c r="M145" s="37"/>
      <c r="N145" s="118">
        <v>98388</v>
      </c>
      <c r="O145" s="37"/>
      <c r="P145" s="118"/>
      <c r="Q145" s="118"/>
      <c r="R145" s="118"/>
      <c r="S145" s="118"/>
      <c r="T145" s="118"/>
      <c r="U145" s="118"/>
      <c r="V145" s="118"/>
      <c r="W145" s="118"/>
      <c r="X145" s="118"/>
      <c r="Y145" s="118"/>
    </row>
    <row r="146" ht="20.25" customHeight="1" spans="1:25">
      <c r="A146" s="28" t="s">
        <v>70</v>
      </c>
      <c r="B146" s="28" t="s">
        <v>70</v>
      </c>
      <c r="C146" s="28" t="s">
        <v>331</v>
      </c>
      <c r="D146" s="28" t="s">
        <v>332</v>
      </c>
      <c r="E146" s="28" t="s">
        <v>152</v>
      </c>
      <c r="F146" s="28" t="s">
        <v>153</v>
      </c>
      <c r="G146" s="28" t="s">
        <v>337</v>
      </c>
      <c r="H146" s="28" t="s">
        <v>338</v>
      </c>
      <c r="I146" s="118">
        <v>230400</v>
      </c>
      <c r="J146" s="118">
        <v>230400</v>
      </c>
      <c r="K146" s="37"/>
      <c r="L146" s="37"/>
      <c r="M146" s="37"/>
      <c r="N146" s="118">
        <v>230400</v>
      </c>
      <c r="O146" s="37"/>
      <c r="P146" s="118"/>
      <c r="Q146" s="118"/>
      <c r="R146" s="118"/>
      <c r="S146" s="118"/>
      <c r="T146" s="118"/>
      <c r="U146" s="118"/>
      <c r="V146" s="118"/>
      <c r="W146" s="118"/>
      <c r="X146" s="118"/>
      <c r="Y146" s="118"/>
    </row>
    <row r="147" ht="20.25" customHeight="1" spans="1:25">
      <c r="A147" s="28" t="s">
        <v>70</v>
      </c>
      <c r="B147" s="28" t="s">
        <v>70</v>
      </c>
      <c r="C147" s="28" t="s">
        <v>331</v>
      </c>
      <c r="D147" s="28" t="s">
        <v>332</v>
      </c>
      <c r="E147" s="28" t="s">
        <v>152</v>
      </c>
      <c r="F147" s="28" t="s">
        <v>153</v>
      </c>
      <c r="G147" s="28" t="s">
        <v>337</v>
      </c>
      <c r="H147" s="28" t="s">
        <v>338</v>
      </c>
      <c r="I147" s="118">
        <v>4652</v>
      </c>
      <c r="J147" s="118">
        <v>4652</v>
      </c>
      <c r="K147" s="37"/>
      <c r="L147" s="37"/>
      <c r="M147" s="37"/>
      <c r="N147" s="118">
        <v>4652</v>
      </c>
      <c r="O147" s="37"/>
      <c r="P147" s="118"/>
      <c r="Q147" s="118"/>
      <c r="R147" s="118"/>
      <c r="S147" s="118"/>
      <c r="T147" s="118"/>
      <c r="U147" s="118"/>
      <c r="V147" s="118"/>
      <c r="W147" s="118"/>
      <c r="X147" s="118"/>
      <c r="Y147" s="118"/>
    </row>
    <row r="148" ht="20.25" customHeight="1" spans="1:25">
      <c r="A148" s="28" t="s">
        <v>70</v>
      </c>
      <c r="B148" s="28" t="s">
        <v>70</v>
      </c>
      <c r="C148" s="28" t="s">
        <v>331</v>
      </c>
      <c r="D148" s="28" t="s">
        <v>332</v>
      </c>
      <c r="E148" s="28" t="s">
        <v>154</v>
      </c>
      <c r="F148" s="28" t="s">
        <v>155</v>
      </c>
      <c r="G148" s="28" t="s">
        <v>337</v>
      </c>
      <c r="H148" s="28" t="s">
        <v>338</v>
      </c>
      <c r="I148" s="118">
        <v>361675</v>
      </c>
      <c r="J148" s="118">
        <v>361675</v>
      </c>
      <c r="K148" s="37"/>
      <c r="L148" s="37"/>
      <c r="M148" s="37"/>
      <c r="N148" s="118">
        <v>361675</v>
      </c>
      <c r="O148" s="37"/>
      <c r="P148" s="118"/>
      <c r="Q148" s="118"/>
      <c r="R148" s="118"/>
      <c r="S148" s="118"/>
      <c r="T148" s="118"/>
      <c r="U148" s="118"/>
      <c r="V148" s="118"/>
      <c r="W148" s="118"/>
      <c r="X148" s="118"/>
      <c r="Y148" s="118"/>
    </row>
    <row r="149" ht="20.25" customHeight="1" spans="1:25">
      <c r="A149" s="28" t="s">
        <v>70</v>
      </c>
      <c r="B149" s="28" t="s">
        <v>70</v>
      </c>
      <c r="C149" s="28" t="s">
        <v>331</v>
      </c>
      <c r="D149" s="28" t="s">
        <v>332</v>
      </c>
      <c r="E149" s="28" t="s">
        <v>154</v>
      </c>
      <c r="F149" s="28" t="s">
        <v>155</v>
      </c>
      <c r="G149" s="28" t="s">
        <v>337</v>
      </c>
      <c r="H149" s="28" t="s">
        <v>338</v>
      </c>
      <c r="I149" s="118">
        <v>6719</v>
      </c>
      <c r="J149" s="118">
        <v>6719</v>
      </c>
      <c r="K149" s="37"/>
      <c r="L149" s="37"/>
      <c r="M149" s="37"/>
      <c r="N149" s="118">
        <v>6719</v>
      </c>
      <c r="O149" s="37"/>
      <c r="P149" s="118"/>
      <c r="Q149" s="118"/>
      <c r="R149" s="118"/>
      <c r="S149" s="118"/>
      <c r="T149" s="118"/>
      <c r="U149" s="118"/>
      <c r="V149" s="118"/>
      <c r="W149" s="118"/>
      <c r="X149" s="118"/>
      <c r="Y149" s="118"/>
    </row>
    <row r="150" ht="20.25" customHeight="1" spans="1:25">
      <c r="A150" s="28" t="s">
        <v>70</v>
      </c>
      <c r="B150" s="28" t="s">
        <v>70</v>
      </c>
      <c r="C150" s="28" t="s">
        <v>331</v>
      </c>
      <c r="D150" s="28" t="s">
        <v>332</v>
      </c>
      <c r="E150" s="28" t="s">
        <v>156</v>
      </c>
      <c r="F150" s="28" t="s">
        <v>157</v>
      </c>
      <c r="G150" s="28" t="s">
        <v>339</v>
      </c>
      <c r="H150" s="28" t="s">
        <v>340</v>
      </c>
      <c r="I150" s="118">
        <v>36126</v>
      </c>
      <c r="J150" s="118">
        <v>36126</v>
      </c>
      <c r="K150" s="37"/>
      <c r="L150" s="37"/>
      <c r="M150" s="37"/>
      <c r="N150" s="118">
        <v>36126</v>
      </c>
      <c r="O150" s="37"/>
      <c r="P150" s="118"/>
      <c r="Q150" s="118"/>
      <c r="R150" s="118"/>
      <c r="S150" s="118"/>
      <c r="T150" s="118"/>
      <c r="U150" s="118"/>
      <c r="V150" s="118"/>
      <c r="W150" s="118"/>
      <c r="X150" s="118"/>
      <c r="Y150" s="118"/>
    </row>
    <row r="151" ht="20.25" customHeight="1" spans="1:25">
      <c r="A151" s="28" t="s">
        <v>70</v>
      </c>
      <c r="B151" s="28" t="s">
        <v>70</v>
      </c>
      <c r="C151" s="28" t="s">
        <v>331</v>
      </c>
      <c r="D151" s="28" t="s">
        <v>332</v>
      </c>
      <c r="E151" s="28" t="s">
        <v>156</v>
      </c>
      <c r="F151" s="28" t="s">
        <v>157</v>
      </c>
      <c r="G151" s="28" t="s">
        <v>339</v>
      </c>
      <c r="H151" s="28" t="s">
        <v>340</v>
      </c>
      <c r="I151" s="118">
        <v>213534</v>
      </c>
      <c r="J151" s="118">
        <v>213534</v>
      </c>
      <c r="K151" s="37"/>
      <c r="L151" s="37"/>
      <c r="M151" s="37"/>
      <c r="N151" s="118">
        <v>213534</v>
      </c>
      <c r="O151" s="37"/>
      <c r="P151" s="118"/>
      <c r="Q151" s="118"/>
      <c r="R151" s="118"/>
      <c r="S151" s="118"/>
      <c r="T151" s="118"/>
      <c r="U151" s="118"/>
      <c r="V151" s="118"/>
      <c r="W151" s="118"/>
      <c r="X151" s="118"/>
      <c r="Y151" s="118"/>
    </row>
    <row r="152" ht="20.25" customHeight="1" spans="1:25">
      <c r="A152" s="28" t="s">
        <v>70</v>
      </c>
      <c r="B152" s="28" t="s">
        <v>70</v>
      </c>
      <c r="C152" s="28" t="s">
        <v>331</v>
      </c>
      <c r="D152" s="28" t="s">
        <v>332</v>
      </c>
      <c r="E152" s="28" t="s">
        <v>156</v>
      </c>
      <c r="F152" s="28" t="s">
        <v>157</v>
      </c>
      <c r="G152" s="28" t="s">
        <v>339</v>
      </c>
      <c r="H152" s="28" t="s">
        <v>340</v>
      </c>
      <c r="I152" s="118">
        <v>53038</v>
      </c>
      <c r="J152" s="118">
        <v>53038</v>
      </c>
      <c r="K152" s="37"/>
      <c r="L152" s="37"/>
      <c r="M152" s="37"/>
      <c r="N152" s="118">
        <v>53038</v>
      </c>
      <c r="O152" s="37"/>
      <c r="P152" s="118"/>
      <c r="Q152" s="118"/>
      <c r="R152" s="118"/>
      <c r="S152" s="118"/>
      <c r="T152" s="118"/>
      <c r="U152" s="118"/>
      <c r="V152" s="118"/>
      <c r="W152" s="118"/>
      <c r="X152" s="118"/>
      <c r="Y152" s="118"/>
    </row>
    <row r="153" ht="20.25" customHeight="1" spans="1:25">
      <c r="A153" s="28" t="s">
        <v>70</v>
      </c>
      <c r="B153" s="28" t="s">
        <v>70</v>
      </c>
      <c r="C153" s="28" t="s">
        <v>331</v>
      </c>
      <c r="D153" s="28" t="s">
        <v>332</v>
      </c>
      <c r="E153" s="28" t="s">
        <v>156</v>
      </c>
      <c r="F153" s="28" t="s">
        <v>157</v>
      </c>
      <c r="G153" s="28" t="s">
        <v>339</v>
      </c>
      <c r="H153" s="28" t="s">
        <v>340</v>
      </c>
      <c r="I153" s="118">
        <v>137318</v>
      </c>
      <c r="J153" s="118">
        <v>137318</v>
      </c>
      <c r="K153" s="37"/>
      <c r="L153" s="37"/>
      <c r="M153" s="37"/>
      <c r="N153" s="118">
        <v>137318</v>
      </c>
      <c r="O153" s="37"/>
      <c r="P153" s="118"/>
      <c r="Q153" s="118"/>
      <c r="R153" s="118"/>
      <c r="S153" s="118"/>
      <c r="T153" s="118"/>
      <c r="U153" s="118"/>
      <c r="V153" s="118"/>
      <c r="W153" s="118"/>
      <c r="X153" s="118"/>
      <c r="Y153" s="118"/>
    </row>
    <row r="154" ht="20.25" customHeight="1" spans="1:25">
      <c r="A154" s="28" t="s">
        <v>70</v>
      </c>
      <c r="B154" s="28" t="s">
        <v>70</v>
      </c>
      <c r="C154" s="28" t="s">
        <v>331</v>
      </c>
      <c r="D154" s="28" t="s">
        <v>332</v>
      </c>
      <c r="E154" s="28" t="s">
        <v>111</v>
      </c>
      <c r="F154" s="28" t="s">
        <v>112</v>
      </c>
      <c r="G154" s="28" t="s">
        <v>341</v>
      </c>
      <c r="H154" s="28" t="s">
        <v>342</v>
      </c>
      <c r="I154" s="118">
        <v>29592.11</v>
      </c>
      <c r="J154" s="118">
        <v>29592.11</v>
      </c>
      <c r="K154" s="37"/>
      <c r="L154" s="37"/>
      <c r="M154" s="37"/>
      <c r="N154" s="118">
        <v>29592.11</v>
      </c>
      <c r="O154" s="37"/>
      <c r="P154" s="118"/>
      <c r="Q154" s="118"/>
      <c r="R154" s="118"/>
      <c r="S154" s="118"/>
      <c r="T154" s="118"/>
      <c r="U154" s="118"/>
      <c r="V154" s="118"/>
      <c r="W154" s="118"/>
      <c r="X154" s="118"/>
      <c r="Y154" s="118"/>
    </row>
    <row r="155" ht="20.25" customHeight="1" spans="1:25">
      <c r="A155" s="28" t="s">
        <v>70</v>
      </c>
      <c r="B155" s="28" t="s">
        <v>70</v>
      </c>
      <c r="C155" s="28" t="s">
        <v>331</v>
      </c>
      <c r="D155" s="28" t="s">
        <v>332</v>
      </c>
      <c r="E155" s="28" t="s">
        <v>158</v>
      </c>
      <c r="F155" s="28" t="s">
        <v>159</v>
      </c>
      <c r="G155" s="28" t="s">
        <v>341</v>
      </c>
      <c r="H155" s="28" t="s">
        <v>342</v>
      </c>
      <c r="I155" s="118">
        <v>4730.2</v>
      </c>
      <c r="J155" s="118">
        <v>4730.2</v>
      </c>
      <c r="K155" s="37"/>
      <c r="L155" s="37"/>
      <c r="M155" s="37"/>
      <c r="N155" s="118">
        <v>4730.2</v>
      </c>
      <c r="O155" s="37"/>
      <c r="P155" s="118"/>
      <c r="Q155" s="118"/>
      <c r="R155" s="118"/>
      <c r="S155" s="118"/>
      <c r="T155" s="118"/>
      <c r="U155" s="118"/>
      <c r="V155" s="118"/>
      <c r="W155" s="118"/>
      <c r="X155" s="118"/>
      <c r="Y155" s="118"/>
    </row>
    <row r="156" ht="20.25" customHeight="1" spans="1:25">
      <c r="A156" s="28" t="s">
        <v>70</v>
      </c>
      <c r="B156" s="28" t="s">
        <v>70</v>
      </c>
      <c r="C156" s="28" t="s">
        <v>331</v>
      </c>
      <c r="D156" s="28" t="s">
        <v>332</v>
      </c>
      <c r="E156" s="28" t="s">
        <v>158</v>
      </c>
      <c r="F156" s="28" t="s">
        <v>159</v>
      </c>
      <c r="G156" s="28" t="s">
        <v>341</v>
      </c>
      <c r="H156" s="28" t="s">
        <v>342</v>
      </c>
      <c r="I156" s="118">
        <v>8454.9</v>
      </c>
      <c r="J156" s="118">
        <v>8454.9</v>
      </c>
      <c r="K156" s="37"/>
      <c r="L156" s="37"/>
      <c r="M156" s="37"/>
      <c r="N156" s="118">
        <v>8454.9</v>
      </c>
      <c r="O156" s="37"/>
      <c r="P156" s="118"/>
      <c r="Q156" s="118"/>
      <c r="R156" s="118"/>
      <c r="S156" s="118"/>
      <c r="T156" s="118"/>
      <c r="U156" s="118"/>
      <c r="V156" s="118"/>
      <c r="W156" s="118"/>
      <c r="X156" s="118"/>
      <c r="Y156" s="118"/>
    </row>
    <row r="157" ht="20.25" customHeight="1" spans="1:25">
      <c r="A157" s="28" t="s">
        <v>70</v>
      </c>
      <c r="B157" s="28" t="s">
        <v>70</v>
      </c>
      <c r="C157" s="28" t="s">
        <v>343</v>
      </c>
      <c r="D157" s="28" t="s">
        <v>344</v>
      </c>
      <c r="E157" s="28" t="s">
        <v>134</v>
      </c>
      <c r="F157" s="28" t="s">
        <v>135</v>
      </c>
      <c r="G157" s="28" t="s">
        <v>284</v>
      </c>
      <c r="H157" s="28" t="s">
        <v>285</v>
      </c>
      <c r="I157" s="118">
        <v>129600</v>
      </c>
      <c r="J157" s="118">
        <v>129600</v>
      </c>
      <c r="K157" s="37"/>
      <c r="L157" s="37"/>
      <c r="M157" s="37"/>
      <c r="N157" s="118">
        <v>129600</v>
      </c>
      <c r="O157" s="37"/>
      <c r="P157" s="118"/>
      <c r="Q157" s="118"/>
      <c r="R157" s="118"/>
      <c r="S157" s="118"/>
      <c r="T157" s="118"/>
      <c r="U157" s="118"/>
      <c r="V157" s="118"/>
      <c r="W157" s="118"/>
      <c r="X157" s="118"/>
      <c r="Y157" s="118"/>
    </row>
    <row r="158" ht="20.25" customHeight="1" spans="1:25">
      <c r="A158" s="28" t="s">
        <v>70</v>
      </c>
      <c r="B158" s="28" t="s">
        <v>70</v>
      </c>
      <c r="C158" s="28" t="s">
        <v>343</v>
      </c>
      <c r="D158" s="28" t="s">
        <v>344</v>
      </c>
      <c r="E158" s="28" t="s">
        <v>136</v>
      </c>
      <c r="F158" s="28" t="s">
        <v>137</v>
      </c>
      <c r="G158" s="28" t="s">
        <v>284</v>
      </c>
      <c r="H158" s="28" t="s">
        <v>285</v>
      </c>
      <c r="I158" s="118">
        <v>200400</v>
      </c>
      <c r="J158" s="118">
        <v>200400</v>
      </c>
      <c r="K158" s="37"/>
      <c r="L158" s="37"/>
      <c r="M158" s="37"/>
      <c r="N158" s="118">
        <v>200400</v>
      </c>
      <c r="O158" s="37"/>
      <c r="P158" s="118"/>
      <c r="Q158" s="118"/>
      <c r="R158" s="118"/>
      <c r="S158" s="118"/>
      <c r="T158" s="118"/>
      <c r="U158" s="118"/>
      <c r="V158" s="118"/>
      <c r="W158" s="118"/>
      <c r="X158" s="118"/>
      <c r="Y158" s="118"/>
    </row>
    <row r="159" ht="20.25" customHeight="1" spans="1:25">
      <c r="A159" s="28" t="s">
        <v>70</v>
      </c>
      <c r="B159" s="28" t="s">
        <v>70</v>
      </c>
      <c r="C159" s="28" t="s">
        <v>345</v>
      </c>
      <c r="D159" s="28" t="s">
        <v>346</v>
      </c>
      <c r="E159" s="28" t="s">
        <v>146</v>
      </c>
      <c r="F159" s="28" t="s">
        <v>147</v>
      </c>
      <c r="G159" s="28" t="s">
        <v>347</v>
      </c>
      <c r="H159" s="28" t="s">
        <v>346</v>
      </c>
      <c r="I159" s="118">
        <v>15240</v>
      </c>
      <c r="J159" s="118">
        <v>15240</v>
      </c>
      <c r="K159" s="37"/>
      <c r="L159" s="37"/>
      <c r="M159" s="37"/>
      <c r="N159" s="118">
        <v>15240</v>
      </c>
      <c r="O159" s="37"/>
      <c r="P159" s="118"/>
      <c r="Q159" s="118"/>
      <c r="R159" s="118"/>
      <c r="S159" s="118"/>
      <c r="T159" s="118"/>
      <c r="U159" s="118"/>
      <c r="V159" s="118"/>
      <c r="W159" s="118"/>
      <c r="X159" s="118"/>
      <c r="Y159" s="118"/>
    </row>
    <row r="160" ht="20.25" customHeight="1" spans="1:25">
      <c r="A160" s="28" t="s">
        <v>70</v>
      </c>
      <c r="B160" s="28" t="s">
        <v>70</v>
      </c>
      <c r="C160" s="28" t="s">
        <v>345</v>
      </c>
      <c r="D160" s="28" t="s">
        <v>346</v>
      </c>
      <c r="E160" s="28" t="s">
        <v>146</v>
      </c>
      <c r="F160" s="28" t="s">
        <v>147</v>
      </c>
      <c r="G160" s="28" t="s">
        <v>347</v>
      </c>
      <c r="H160" s="28" t="s">
        <v>346</v>
      </c>
      <c r="I160" s="118">
        <v>32380</v>
      </c>
      <c r="J160" s="118">
        <v>32380</v>
      </c>
      <c r="K160" s="37"/>
      <c r="L160" s="37"/>
      <c r="M160" s="37"/>
      <c r="N160" s="118">
        <v>32380</v>
      </c>
      <c r="O160" s="37"/>
      <c r="P160" s="118"/>
      <c r="Q160" s="118"/>
      <c r="R160" s="118"/>
      <c r="S160" s="118"/>
      <c r="T160" s="118"/>
      <c r="U160" s="118"/>
      <c r="V160" s="118"/>
      <c r="W160" s="118"/>
      <c r="X160" s="118"/>
      <c r="Y160" s="118"/>
    </row>
    <row r="161" ht="20.25" customHeight="1" spans="1:25">
      <c r="A161" s="28" t="s">
        <v>70</v>
      </c>
      <c r="B161" s="28" t="s">
        <v>70</v>
      </c>
      <c r="C161" s="28" t="s">
        <v>348</v>
      </c>
      <c r="D161" s="28" t="s">
        <v>349</v>
      </c>
      <c r="E161" s="28" t="s">
        <v>111</v>
      </c>
      <c r="F161" s="28" t="s">
        <v>112</v>
      </c>
      <c r="G161" s="28" t="s">
        <v>278</v>
      </c>
      <c r="H161" s="28" t="s">
        <v>279</v>
      </c>
      <c r="I161" s="118">
        <v>361200</v>
      </c>
      <c r="J161" s="118">
        <v>361200</v>
      </c>
      <c r="K161" s="37"/>
      <c r="L161" s="37"/>
      <c r="M161" s="37"/>
      <c r="N161" s="118">
        <v>361200</v>
      </c>
      <c r="O161" s="37"/>
      <c r="P161" s="118"/>
      <c r="Q161" s="118"/>
      <c r="R161" s="118"/>
      <c r="S161" s="118"/>
      <c r="T161" s="118"/>
      <c r="U161" s="118"/>
      <c r="V161" s="118"/>
      <c r="W161" s="118"/>
      <c r="X161" s="118"/>
      <c r="Y161" s="118"/>
    </row>
    <row r="162" ht="20.25" customHeight="1" spans="1:25">
      <c r="A162" s="28" t="s">
        <v>70</v>
      </c>
      <c r="B162" s="28" t="s">
        <v>70</v>
      </c>
      <c r="C162" s="28" t="s">
        <v>348</v>
      </c>
      <c r="D162" s="28" t="s">
        <v>349</v>
      </c>
      <c r="E162" s="28" t="s">
        <v>178</v>
      </c>
      <c r="F162" s="28" t="s">
        <v>179</v>
      </c>
      <c r="G162" s="28" t="s">
        <v>278</v>
      </c>
      <c r="H162" s="28" t="s">
        <v>279</v>
      </c>
      <c r="I162" s="118">
        <v>33600</v>
      </c>
      <c r="J162" s="118">
        <v>33600</v>
      </c>
      <c r="K162" s="37"/>
      <c r="L162" s="37"/>
      <c r="M162" s="37"/>
      <c r="N162" s="118">
        <v>33600</v>
      </c>
      <c r="O162" s="37"/>
      <c r="P162" s="118"/>
      <c r="Q162" s="118"/>
      <c r="R162" s="118"/>
      <c r="S162" s="118"/>
      <c r="T162" s="118"/>
      <c r="U162" s="118"/>
      <c r="V162" s="118"/>
      <c r="W162" s="118"/>
      <c r="X162" s="118"/>
      <c r="Y162" s="118"/>
    </row>
    <row r="163" ht="20.25" customHeight="1" spans="1:25">
      <c r="A163" s="28" t="s">
        <v>70</v>
      </c>
      <c r="B163" s="28" t="s">
        <v>70</v>
      </c>
      <c r="C163" s="28" t="s">
        <v>350</v>
      </c>
      <c r="D163" s="28" t="s">
        <v>351</v>
      </c>
      <c r="E163" s="28" t="s">
        <v>102</v>
      </c>
      <c r="F163" s="28" t="s">
        <v>103</v>
      </c>
      <c r="G163" s="28" t="s">
        <v>274</v>
      </c>
      <c r="H163" s="28" t="s">
        <v>275</v>
      </c>
      <c r="I163" s="118">
        <v>17400</v>
      </c>
      <c r="J163" s="118">
        <v>17400</v>
      </c>
      <c r="K163" s="37"/>
      <c r="L163" s="37"/>
      <c r="M163" s="37"/>
      <c r="N163" s="118">
        <v>17400</v>
      </c>
      <c r="O163" s="37"/>
      <c r="P163" s="118"/>
      <c r="Q163" s="118"/>
      <c r="R163" s="118"/>
      <c r="S163" s="118"/>
      <c r="T163" s="118"/>
      <c r="U163" s="118"/>
      <c r="V163" s="118"/>
      <c r="W163" s="118"/>
      <c r="X163" s="118"/>
      <c r="Y163" s="118"/>
    </row>
    <row r="164" ht="20.25" customHeight="1" spans="1:25">
      <c r="A164" s="28" t="s">
        <v>70</v>
      </c>
      <c r="B164" s="28" t="s">
        <v>70</v>
      </c>
      <c r="C164" s="28" t="s">
        <v>350</v>
      </c>
      <c r="D164" s="28" t="s">
        <v>351</v>
      </c>
      <c r="E164" s="28" t="s">
        <v>110</v>
      </c>
      <c r="F164" s="28" t="s">
        <v>103</v>
      </c>
      <c r="G164" s="28" t="s">
        <v>274</v>
      </c>
      <c r="H164" s="28" t="s">
        <v>275</v>
      </c>
      <c r="I164" s="118">
        <v>327960</v>
      </c>
      <c r="J164" s="118">
        <v>327960</v>
      </c>
      <c r="K164" s="37"/>
      <c r="L164" s="37"/>
      <c r="M164" s="37"/>
      <c r="N164" s="118">
        <v>327960</v>
      </c>
      <c r="O164" s="37"/>
      <c r="P164" s="118"/>
      <c r="Q164" s="118"/>
      <c r="R164" s="118"/>
      <c r="S164" s="118"/>
      <c r="T164" s="118"/>
      <c r="U164" s="118"/>
      <c r="V164" s="118"/>
      <c r="W164" s="118"/>
      <c r="X164" s="118"/>
      <c r="Y164" s="118"/>
    </row>
    <row r="165" ht="20.25" customHeight="1" spans="1:25">
      <c r="A165" s="28" t="s">
        <v>70</v>
      </c>
      <c r="B165" s="28" t="s">
        <v>70</v>
      </c>
      <c r="C165" s="28" t="s">
        <v>350</v>
      </c>
      <c r="D165" s="28" t="s">
        <v>351</v>
      </c>
      <c r="E165" s="28" t="s">
        <v>117</v>
      </c>
      <c r="F165" s="28" t="s">
        <v>103</v>
      </c>
      <c r="G165" s="28" t="s">
        <v>274</v>
      </c>
      <c r="H165" s="28" t="s">
        <v>275</v>
      </c>
      <c r="I165" s="118">
        <v>30720</v>
      </c>
      <c r="J165" s="118">
        <v>30720</v>
      </c>
      <c r="K165" s="37"/>
      <c r="L165" s="37"/>
      <c r="M165" s="37"/>
      <c r="N165" s="118">
        <v>30720</v>
      </c>
      <c r="O165" s="37"/>
      <c r="P165" s="118"/>
      <c r="Q165" s="118"/>
      <c r="R165" s="118"/>
      <c r="S165" s="118"/>
      <c r="T165" s="118"/>
      <c r="U165" s="118"/>
      <c r="V165" s="118"/>
      <c r="W165" s="118"/>
      <c r="X165" s="118"/>
      <c r="Y165" s="118"/>
    </row>
    <row r="166" ht="20.25" customHeight="1" spans="1:25">
      <c r="A166" s="28" t="s">
        <v>70</v>
      </c>
      <c r="B166" s="28" t="s">
        <v>70</v>
      </c>
      <c r="C166" s="28" t="s">
        <v>350</v>
      </c>
      <c r="D166" s="28" t="s">
        <v>351</v>
      </c>
      <c r="E166" s="28" t="s">
        <v>123</v>
      </c>
      <c r="F166" s="28" t="s">
        <v>103</v>
      </c>
      <c r="G166" s="28" t="s">
        <v>274</v>
      </c>
      <c r="H166" s="28" t="s">
        <v>275</v>
      </c>
      <c r="I166" s="118">
        <v>34080</v>
      </c>
      <c r="J166" s="118">
        <v>34080</v>
      </c>
      <c r="K166" s="37"/>
      <c r="L166" s="37"/>
      <c r="M166" s="37"/>
      <c r="N166" s="118">
        <v>34080</v>
      </c>
      <c r="O166" s="37"/>
      <c r="P166" s="118"/>
      <c r="Q166" s="118"/>
      <c r="R166" s="118"/>
      <c r="S166" s="118"/>
      <c r="T166" s="118"/>
      <c r="U166" s="118"/>
      <c r="V166" s="118"/>
      <c r="W166" s="118"/>
      <c r="X166" s="118"/>
      <c r="Y166" s="118"/>
    </row>
    <row r="167" ht="20.25" customHeight="1" spans="1:25">
      <c r="A167" s="28" t="s">
        <v>70</v>
      </c>
      <c r="B167" s="28" t="s">
        <v>70</v>
      </c>
      <c r="C167" s="28" t="s">
        <v>352</v>
      </c>
      <c r="D167" s="28" t="s">
        <v>353</v>
      </c>
      <c r="E167" s="28" t="s">
        <v>113</v>
      </c>
      <c r="F167" s="28" t="s">
        <v>114</v>
      </c>
      <c r="G167" s="28" t="s">
        <v>284</v>
      </c>
      <c r="H167" s="28" t="s">
        <v>285</v>
      </c>
      <c r="I167" s="118">
        <v>96000</v>
      </c>
      <c r="J167" s="118">
        <v>96000</v>
      </c>
      <c r="K167" s="37"/>
      <c r="L167" s="37"/>
      <c r="M167" s="37"/>
      <c r="N167" s="118">
        <v>96000</v>
      </c>
      <c r="O167" s="37"/>
      <c r="P167" s="118"/>
      <c r="Q167" s="118"/>
      <c r="R167" s="118"/>
      <c r="S167" s="118"/>
      <c r="T167" s="118"/>
      <c r="U167" s="118"/>
      <c r="V167" s="118"/>
      <c r="W167" s="118"/>
      <c r="X167" s="118"/>
      <c r="Y167" s="118"/>
    </row>
    <row r="168" ht="17.25" customHeight="1" spans="1:25">
      <c r="A168" s="77" t="s">
        <v>240</v>
      </c>
      <c r="B168" s="78"/>
      <c r="C168" s="190"/>
      <c r="D168" s="190"/>
      <c r="E168" s="190"/>
      <c r="F168" s="190"/>
      <c r="G168" s="190"/>
      <c r="H168" s="191"/>
      <c r="I168" s="118">
        <v>18894419.32</v>
      </c>
      <c r="J168" s="118">
        <v>18894419.32</v>
      </c>
      <c r="K168" s="118"/>
      <c r="L168" s="118"/>
      <c r="M168" s="118"/>
      <c r="N168" s="118">
        <v>18894419.32</v>
      </c>
      <c r="O168" s="118"/>
      <c r="P168" s="118"/>
      <c r="Q168" s="118"/>
      <c r="R168" s="118"/>
      <c r="S168" s="118"/>
      <c r="T168" s="118"/>
      <c r="U168" s="118"/>
      <c r="V168" s="118"/>
      <c r="W168" s="118"/>
      <c r="X168" s="118"/>
      <c r="Y168" s="118"/>
    </row>
  </sheetData>
  <mergeCells count="31">
    <mergeCell ref="A3:Y3"/>
    <mergeCell ref="A4:H4"/>
    <mergeCell ref="I5:Y5"/>
    <mergeCell ref="J6:O6"/>
    <mergeCell ref="P6:R6"/>
    <mergeCell ref="T6:Y6"/>
    <mergeCell ref="J7:K7"/>
    <mergeCell ref="A168:H168"/>
    <mergeCell ref="A5:A8"/>
    <mergeCell ref="B5:B8"/>
    <mergeCell ref="C5:C8"/>
    <mergeCell ref="D5:D8"/>
    <mergeCell ref="E5:E8"/>
    <mergeCell ref="F5:F8"/>
    <mergeCell ref="G5:G8"/>
    <mergeCell ref="H5:H8"/>
    <mergeCell ref="I6:I8"/>
    <mergeCell ref="L7:L8"/>
    <mergeCell ref="M7:M8"/>
    <mergeCell ref="N7:N8"/>
    <mergeCell ref="O7:O8"/>
    <mergeCell ref="P7:P8"/>
    <mergeCell ref="Q7:Q8"/>
    <mergeCell ref="R7:R8"/>
    <mergeCell ref="S6:S8"/>
    <mergeCell ref="T7:T8"/>
    <mergeCell ref="U7:U8"/>
    <mergeCell ref="V7:V8"/>
    <mergeCell ref="W7:W8"/>
    <mergeCell ref="X7:X8"/>
    <mergeCell ref="Y7:Y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9"/>
  <sheetViews>
    <sheetView showZeros="0" topLeftCell="B1" workbookViewId="0">
      <pane ySplit="1" topLeftCell="A2" activePane="bottomLeft" state="frozen"/>
      <selection/>
      <selection pane="bottomLeft" activeCell="A29" sqref="A29:H29"/>
    </sheetView>
  </sheetViews>
  <sheetFormatPr defaultColWidth="9.13636363636364" defaultRowHeight="14.25" customHeight="1"/>
  <cols>
    <col min="1" max="1" width="10.2909090909091" customWidth="1"/>
    <col min="2" max="2" width="13.4272727272727" customWidth="1"/>
    <col min="3" max="3" width="32.8545454545455" customWidth="1"/>
    <col min="4" max="4" width="23.8545454545455" customWidth="1"/>
    <col min="5" max="5" width="11.1363636363636" customWidth="1"/>
    <col min="6" max="6" width="17.7090909090909" customWidth="1"/>
    <col min="7" max="7" width="9.85454545454546" customWidth="1"/>
    <col min="8" max="8" width="17.7090909090909" customWidth="1"/>
    <col min="9" max="13" width="20" customWidth="1"/>
    <col min="14" max="14" width="12.2909090909091" customWidth="1"/>
    <col min="15" max="15" width="12.7" customWidth="1"/>
    <col min="16" max="16" width="11.1363636363636" customWidth="1"/>
    <col min="17" max="21" width="19.8545454545455" customWidth="1"/>
    <col min="22" max="22" width="20" customWidth="1"/>
    <col min="23" max="23" width="19.854545454545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75"/>
      <c r="E2" s="52"/>
      <c r="F2" s="52"/>
      <c r="G2" s="52"/>
      <c r="H2" s="52"/>
      <c r="U2" s="175"/>
      <c r="W2" s="180" t="s">
        <v>354</v>
      </c>
    </row>
    <row r="3" ht="46.5" customHeight="1" spans="1:23">
      <c r="A3" s="54" t="str">
        <f>"2025"&amp;"年部门项目支出预算表"</f>
        <v>2025年部门项目支出预算表</v>
      </c>
      <c r="B3" s="54"/>
      <c r="C3" s="54"/>
      <c r="D3" s="54"/>
      <c r="E3" s="54"/>
      <c r="F3" s="54"/>
      <c r="G3" s="54"/>
      <c r="H3" s="54"/>
      <c r="I3" s="54"/>
      <c r="J3" s="54"/>
      <c r="K3" s="54"/>
      <c r="L3" s="54"/>
      <c r="M3" s="54"/>
      <c r="N3" s="54"/>
      <c r="O3" s="54"/>
      <c r="P3" s="54"/>
      <c r="Q3" s="54"/>
      <c r="R3" s="54"/>
      <c r="S3" s="54"/>
      <c r="T3" s="54"/>
      <c r="U3" s="54"/>
      <c r="V3" s="54"/>
      <c r="W3" s="54"/>
    </row>
    <row r="4" ht="13.5" customHeight="1" spans="1:23">
      <c r="A4" s="55" t="str">
        <f>"单位名称："&amp;"昆明市东川区拖布卡镇人民政府"</f>
        <v>单位名称：昆明市东川区拖布卡镇人民政府</v>
      </c>
      <c r="B4" s="56"/>
      <c r="C4" s="56"/>
      <c r="D4" s="56"/>
      <c r="E4" s="56"/>
      <c r="F4" s="56"/>
      <c r="G4" s="56"/>
      <c r="H4" s="56"/>
      <c r="I4" s="57"/>
      <c r="J4" s="57"/>
      <c r="K4" s="57"/>
      <c r="L4" s="57"/>
      <c r="M4" s="57"/>
      <c r="N4" s="57"/>
      <c r="O4" s="57"/>
      <c r="P4" s="57"/>
      <c r="Q4" s="57"/>
      <c r="U4" s="175"/>
      <c r="W4" s="156" t="s">
        <v>1</v>
      </c>
    </row>
    <row r="5" ht="21.75" customHeight="1" spans="1:23">
      <c r="A5" s="59" t="s">
        <v>355</v>
      </c>
      <c r="B5" s="60" t="s">
        <v>251</v>
      </c>
      <c r="C5" s="59" t="s">
        <v>252</v>
      </c>
      <c r="D5" s="59" t="s">
        <v>356</v>
      </c>
      <c r="E5" s="60" t="s">
        <v>253</v>
      </c>
      <c r="F5" s="60" t="s">
        <v>254</v>
      </c>
      <c r="G5" s="60" t="s">
        <v>357</v>
      </c>
      <c r="H5" s="60" t="s">
        <v>358</v>
      </c>
      <c r="I5" s="73" t="s">
        <v>55</v>
      </c>
      <c r="J5" s="13" t="s">
        <v>359</v>
      </c>
      <c r="K5" s="14"/>
      <c r="L5" s="14"/>
      <c r="M5" s="47"/>
      <c r="N5" s="13" t="s">
        <v>259</v>
      </c>
      <c r="O5" s="14"/>
      <c r="P5" s="47"/>
      <c r="Q5" s="60" t="s">
        <v>61</v>
      </c>
      <c r="R5" s="13" t="s">
        <v>62</v>
      </c>
      <c r="S5" s="14"/>
      <c r="T5" s="14"/>
      <c r="U5" s="14"/>
      <c r="V5" s="14"/>
      <c r="W5" s="47"/>
    </row>
    <row r="6" ht="21.75" customHeight="1" spans="1:23">
      <c r="A6" s="61"/>
      <c r="B6" s="74"/>
      <c r="C6" s="61"/>
      <c r="D6" s="61"/>
      <c r="E6" s="62"/>
      <c r="F6" s="62"/>
      <c r="G6" s="62"/>
      <c r="H6" s="62"/>
      <c r="I6" s="74"/>
      <c r="J6" s="176" t="s">
        <v>58</v>
      </c>
      <c r="K6" s="177"/>
      <c r="L6" s="60" t="s">
        <v>59</v>
      </c>
      <c r="M6" s="60" t="s">
        <v>60</v>
      </c>
      <c r="N6" s="60" t="s">
        <v>58</v>
      </c>
      <c r="O6" s="60" t="s">
        <v>59</v>
      </c>
      <c r="P6" s="60" t="s">
        <v>60</v>
      </c>
      <c r="Q6" s="62"/>
      <c r="R6" s="60" t="s">
        <v>57</v>
      </c>
      <c r="S6" s="60" t="s">
        <v>64</v>
      </c>
      <c r="T6" s="60" t="s">
        <v>265</v>
      </c>
      <c r="U6" s="60" t="s">
        <v>66</v>
      </c>
      <c r="V6" s="60" t="s">
        <v>67</v>
      </c>
      <c r="W6" s="60" t="s">
        <v>68</v>
      </c>
    </row>
    <row r="7" ht="21" customHeight="1" spans="1:23">
      <c r="A7" s="74"/>
      <c r="B7" s="74"/>
      <c r="C7" s="74"/>
      <c r="D7" s="74"/>
      <c r="E7" s="74"/>
      <c r="F7" s="74"/>
      <c r="G7" s="74"/>
      <c r="H7" s="74"/>
      <c r="I7" s="74"/>
      <c r="J7" s="178" t="s">
        <v>57</v>
      </c>
      <c r="K7" s="179"/>
      <c r="L7" s="74"/>
      <c r="M7" s="74"/>
      <c r="N7" s="74"/>
      <c r="O7" s="74"/>
      <c r="P7" s="74"/>
      <c r="Q7" s="74"/>
      <c r="R7" s="74"/>
      <c r="S7" s="74"/>
      <c r="T7" s="74"/>
      <c r="U7" s="74"/>
      <c r="V7" s="74"/>
      <c r="W7" s="74"/>
    </row>
    <row r="8" ht="39.75" customHeight="1" spans="1:23">
      <c r="A8" s="64"/>
      <c r="B8" s="66"/>
      <c r="C8" s="64"/>
      <c r="D8" s="64"/>
      <c r="E8" s="65"/>
      <c r="F8" s="65"/>
      <c r="G8" s="65"/>
      <c r="H8" s="65"/>
      <c r="I8" s="66"/>
      <c r="J8" s="18" t="s">
        <v>57</v>
      </c>
      <c r="K8" s="18" t="s">
        <v>360</v>
      </c>
      <c r="L8" s="65"/>
      <c r="M8" s="65"/>
      <c r="N8" s="65"/>
      <c r="O8" s="65"/>
      <c r="P8" s="65"/>
      <c r="Q8" s="65"/>
      <c r="R8" s="65"/>
      <c r="S8" s="65"/>
      <c r="T8" s="65"/>
      <c r="U8" s="66"/>
      <c r="V8" s="65"/>
      <c r="W8" s="65"/>
    </row>
    <row r="9" ht="15" customHeight="1" spans="1:23">
      <c r="A9" s="67">
        <v>1</v>
      </c>
      <c r="B9" s="67">
        <v>2</v>
      </c>
      <c r="C9" s="67">
        <v>3</v>
      </c>
      <c r="D9" s="67">
        <v>4</v>
      </c>
      <c r="E9" s="67">
        <v>5</v>
      </c>
      <c r="F9" s="67">
        <v>6</v>
      </c>
      <c r="G9" s="67">
        <v>7</v>
      </c>
      <c r="H9" s="67">
        <v>8</v>
      </c>
      <c r="I9" s="67">
        <v>9</v>
      </c>
      <c r="J9" s="67">
        <v>10</v>
      </c>
      <c r="K9" s="67">
        <v>11</v>
      </c>
      <c r="L9" s="80">
        <v>12</v>
      </c>
      <c r="M9" s="80">
        <v>13</v>
      </c>
      <c r="N9" s="80">
        <v>14</v>
      </c>
      <c r="O9" s="80">
        <v>15</v>
      </c>
      <c r="P9" s="80">
        <v>16</v>
      </c>
      <c r="Q9" s="80">
        <v>17</v>
      </c>
      <c r="R9" s="80">
        <v>18</v>
      </c>
      <c r="S9" s="80">
        <v>19</v>
      </c>
      <c r="T9" s="80">
        <v>20</v>
      </c>
      <c r="U9" s="67">
        <v>21</v>
      </c>
      <c r="V9" s="80">
        <v>22</v>
      </c>
      <c r="W9" s="67">
        <v>23</v>
      </c>
    </row>
    <row r="10" ht="21.75" customHeight="1" spans="1:23">
      <c r="A10" s="108" t="s">
        <v>361</v>
      </c>
      <c r="B10" s="108" t="s">
        <v>362</v>
      </c>
      <c r="C10" s="108" t="s">
        <v>363</v>
      </c>
      <c r="D10" s="108" t="s">
        <v>70</v>
      </c>
      <c r="E10" s="108" t="s">
        <v>200</v>
      </c>
      <c r="F10" s="108" t="s">
        <v>201</v>
      </c>
      <c r="G10" s="108" t="s">
        <v>309</v>
      </c>
      <c r="H10" s="108" t="s">
        <v>310</v>
      </c>
      <c r="I10" s="118">
        <v>85000</v>
      </c>
      <c r="J10" s="118">
        <v>85000</v>
      </c>
      <c r="K10" s="118">
        <v>85000</v>
      </c>
      <c r="L10" s="118"/>
      <c r="M10" s="118"/>
      <c r="N10" s="118"/>
      <c r="O10" s="118"/>
      <c r="P10" s="118"/>
      <c r="Q10" s="118"/>
      <c r="R10" s="118"/>
      <c r="S10" s="118"/>
      <c r="T10" s="118"/>
      <c r="U10" s="118"/>
      <c r="V10" s="118"/>
      <c r="W10" s="118"/>
    </row>
    <row r="11" ht="21.75" customHeight="1" spans="1:23">
      <c r="A11" s="108" t="s">
        <v>361</v>
      </c>
      <c r="B11" s="108" t="s">
        <v>362</v>
      </c>
      <c r="C11" s="108" t="s">
        <v>363</v>
      </c>
      <c r="D11" s="108" t="s">
        <v>70</v>
      </c>
      <c r="E11" s="108" t="s">
        <v>200</v>
      </c>
      <c r="F11" s="108" t="s">
        <v>201</v>
      </c>
      <c r="G11" s="108" t="s">
        <v>325</v>
      </c>
      <c r="H11" s="108" t="s">
        <v>326</v>
      </c>
      <c r="I11" s="118">
        <v>5000</v>
      </c>
      <c r="J11" s="118">
        <v>5000</v>
      </c>
      <c r="K11" s="118">
        <v>5000</v>
      </c>
      <c r="L11" s="118"/>
      <c r="M11" s="118"/>
      <c r="N11" s="118"/>
      <c r="O11" s="118"/>
      <c r="P11" s="118"/>
      <c r="Q11" s="118"/>
      <c r="R11" s="118"/>
      <c r="S11" s="118"/>
      <c r="T11" s="118"/>
      <c r="U11" s="118"/>
      <c r="V11" s="118"/>
      <c r="W11" s="118"/>
    </row>
    <row r="12" ht="21.75" customHeight="1" spans="1:23">
      <c r="A12" s="108" t="s">
        <v>361</v>
      </c>
      <c r="B12" s="108" t="s">
        <v>362</v>
      </c>
      <c r="C12" s="108" t="s">
        <v>363</v>
      </c>
      <c r="D12" s="108" t="s">
        <v>70</v>
      </c>
      <c r="E12" s="108" t="s">
        <v>200</v>
      </c>
      <c r="F12" s="108" t="s">
        <v>201</v>
      </c>
      <c r="G12" s="108" t="s">
        <v>364</v>
      </c>
      <c r="H12" s="108" t="s">
        <v>365</v>
      </c>
      <c r="I12" s="118">
        <v>10000</v>
      </c>
      <c r="J12" s="118">
        <v>10000</v>
      </c>
      <c r="K12" s="118">
        <v>10000</v>
      </c>
      <c r="L12" s="118"/>
      <c r="M12" s="118"/>
      <c r="N12" s="118"/>
      <c r="O12" s="118"/>
      <c r="P12" s="118"/>
      <c r="Q12" s="118"/>
      <c r="R12" s="118"/>
      <c r="S12" s="118"/>
      <c r="T12" s="118"/>
      <c r="U12" s="118"/>
      <c r="V12" s="118"/>
      <c r="W12" s="118"/>
    </row>
    <row r="13" ht="21.75" customHeight="1" spans="1:23">
      <c r="A13" s="108" t="s">
        <v>361</v>
      </c>
      <c r="B13" s="108" t="s">
        <v>366</v>
      </c>
      <c r="C13" s="108" t="s">
        <v>367</v>
      </c>
      <c r="D13" s="108" t="s">
        <v>70</v>
      </c>
      <c r="E13" s="108" t="s">
        <v>164</v>
      </c>
      <c r="F13" s="108" t="s">
        <v>165</v>
      </c>
      <c r="G13" s="108" t="s">
        <v>309</v>
      </c>
      <c r="H13" s="108" t="s">
        <v>310</v>
      </c>
      <c r="I13" s="118">
        <v>15000</v>
      </c>
      <c r="J13" s="118">
        <v>15000</v>
      </c>
      <c r="K13" s="118">
        <v>15000</v>
      </c>
      <c r="L13" s="118"/>
      <c r="M13" s="118"/>
      <c r="N13" s="118"/>
      <c r="O13" s="118"/>
      <c r="P13" s="118"/>
      <c r="Q13" s="118"/>
      <c r="R13" s="118"/>
      <c r="S13" s="118"/>
      <c r="T13" s="118"/>
      <c r="U13" s="118"/>
      <c r="V13" s="118"/>
      <c r="W13" s="118"/>
    </row>
    <row r="14" ht="21.75" customHeight="1" spans="1:23">
      <c r="A14" s="108" t="s">
        <v>361</v>
      </c>
      <c r="B14" s="108" t="s">
        <v>366</v>
      </c>
      <c r="C14" s="108" t="s">
        <v>367</v>
      </c>
      <c r="D14" s="108" t="s">
        <v>70</v>
      </c>
      <c r="E14" s="108" t="s">
        <v>164</v>
      </c>
      <c r="F14" s="108" t="s">
        <v>165</v>
      </c>
      <c r="G14" s="108" t="s">
        <v>325</v>
      </c>
      <c r="H14" s="108" t="s">
        <v>326</v>
      </c>
      <c r="I14" s="118">
        <v>35000</v>
      </c>
      <c r="J14" s="118">
        <v>35000</v>
      </c>
      <c r="K14" s="118">
        <v>35000</v>
      </c>
      <c r="L14" s="118"/>
      <c r="M14" s="118"/>
      <c r="N14" s="118"/>
      <c r="O14" s="118"/>
      <c r="P14" s="118"/>
      <c r="Q14" s="118"/>
      <c r="R14" s="118"/>
      <c r="S14" s="118"/>
      <c r="T14" s="118"/>
      <c r="U14" s="118"/>
      <c r="V14" s="118"/>
      <c r="W14" s="118"/>
    </row>
    <row r="15" ht="21.75" customHeight="1" spans="1:23">
      <c r="A15" s="108" t="s">
        <v>361</v>
      </c>
      <c r="B15" s="108" t="s">
        <v>368</v>
      </c>
      <c r="C15" s="108" t="s">
        <v>369</v>
      </c>
      <c r="D15" s="108" t="s">
        <v>70</v>
      </c>
      <c r="E15" s="108" t="s">
        <v>113</v>
      </c>
      <c r="F15" s="108" t="s">
        <v>114</v>
      </c>
      <c r="G15" s="108" t="s">
        <v>309</v>
      </c>
      <c r="H15" s="108" t="s">
        <v>310</v>
      </c>
      <c r="I15" s="118">
        <v>140000</v>
      </c>
      <c r="J15" s="118">
        <v>140000</v>
      </c>
      <c r="K15" s="118">
        <v>140000</v>
      </c>
      <c r="L15" s="118"/>
      <c r="M15" s="118"/>
      <c r="N15" s="118"/>
      <c r="O15" s="118"/>
      <c r="P15" s="118"/>
      <c r="Q15" s="118"/>
      <c r="R15" s="118"/>
      <c r="S15" s="118"/>
      <c r="T15" s="118"/>
      <c r="U15" s="118"/>
      <c r="V15" s="118"/>
      <c r="W15" s="118"/>
    </row>
    <row r="16" ht="21.75" customHeight="1" spans="1:23">
      <c r="A16" s="108" t="s">
        <v>361</v>
      </c>
      <c r="B16" s="108" t="s">
        <v>368</v>
      </c>
      <c r="C16" s="108" t="s">
        <v>369</v>
      </c>
      <c r="D16" s="108" t="s">
        <v>70</v>
      </c>
      <c r="E16" s="108" t="s">
        <v>113</v>
      </c>
      <c r="F16" s="108" t="s">
        <v>114</v>
      </c>
      <c r="G16" s="108" t="s">
        <v>315</v>
      </c>
      <c r="H16" s="108" t="s">
        <v>316</v>
      </c>
      <c r="I16" s="118">
        <v>101600</v>
      </c>
      <c r="J16" s="118">
        <v>101600</v>
      </c>
      <c r="K16" s="118">
        <v>101600</v>
      </c>
      <c r="L16" s="118"/>
      <c r="M16" s="118"/>
      <c r="N16" s="118"/>
      <c r="O16" s="118"/>
      <c r="P16" s="118"/>
      <c r="Q16" s="118"/>
      <c r="R16" s="118"/>
      <c r="S16" s="118"/>
      <c r="T16" s="118"/>
      <c r="U16" s="118"/>
      <c r="V16" s="118"/>
      <c r="W16" s="118"/>
    </row>
    <row r="17" ht="21.75" customHeight="1" spans="1:23">
      <c r="A17" s="108" t="s">
        <v>361</v>
      </c>
      <c r="B17" s="108" t="s">
        <v>368</v>
      </c>
      <c r="C17" s="108" t="s">
        <v>369</v>
      </c>
      <c r="D17" s="108" t="s">
        <v>70</v>
      </c>
      <c r="E17" s="108" t="s">
        <v>113</v>
      </c>
      <c r="F17" s="108" t="s">
        <v>114</v>
      </c>
      <c r="G17" s="108" t="s">
        <v>317</v>
      </c>
      <c r="H17" s="108" t="s">
        <v>318</v>
      </c>
      <c r="I17" s="118">
        <v>105000</v>
      </c>
      <c r="J17" s="118">
        <v>105000</v>
      </c>
      <c r="K17" s="118">
        <v>105000</v>
      </c>
      <c r="L17" s="118"/>
      <c r="M17" s="118"/>
      <c r="N17" s="118"/>
      <c r="O17" s="118"/>
      <c r="P17" s="118"/>
      <c r="Q17" s="118"/>
      <c r="R17" s="118"/>
      <c r="S17" s="118"/>
      <c r="T17" s="118"/>
      <c r="U17" s="118"/>
      <c r="V17" s="118"/>
      <c r="W17" s="118"/>
    </row>
    <row r="18" ht="21.75" customHeight="1" spans="1:23">
      <c r="A18" s="108" t="s">
        <v>361</v>
      </c>
      <c r="B18" s="108" t="s">
        <v>368</v>
      </c>
      <c r="C18" s="108" t="s">
        <v>369</v>
      </c>
      <c r="D18" s="108" t="s">
        <v>70</v>
      </c>
      <c r="E18" s="108" t="s">
        <v>113</v>
      </c>
      <c r="F18" s="108" t="s">
        <v>114</v>
      </c>
      <c r="G18" s="108" t="s">
        <v>319</v>
      </c>
      <c r="H18" s="108" t="s">
        <v>320</v>
      </c>
      <c r="I18" s="118">
        <v>155000</v>
      </c>
      <c r="J18" s="118">
        <v>155000</v>
      </c>
      <c r="K18" s="118">
        <v>155000</v>
      </c>
      <c r="L18" s="118"/>
      <c r="M18" s="118"/>
      <c r="N18" s="118"/>
      <c r="O18" s="118"/>
      <c r="P18" s="118"/>
      <c r="Q18" s="118"/>
      <c r="R18" s="118"/>
      <c r="S18" s="118"/>
      <c r="T18" s="118"/>
      <c r="U18" s="118"/>
      <c r="V18" s="118"/>
      <c r="W18" s="118"/>
    </row>
    <row r="19" ht="21.75" customHeight="1" spans="1:23">
      <c r="A19" s="108" t="s">
        <v>361</v>
      </c>
      <c r="B19" s="108" t="s">
        <v>368</v>
      </c>
      <c r="C19" s="108" t="s">
        <v>369</v>
      </c>
      <c r="D19" s="108" t="s">
        <v>70</v>
      </c>
      <c r="E19" s="108" t="s">
        <v>113</v>
      </c>
      <c r="F19" s="108" t="s">
        <v>114</v>
      </c>
      <c r="G19" s="108" t="s">
        <v>325</v>
      </c>
      <c r="H19" s="108" t="s">
        <v>326</v>
      </c>
      <c r="I19" s="118">
        <v>5000</v>
      </c>
      <c r="J19" s="118">
        <v>5000</v>
      </c>
      <c r="K19" s="118">
        <v>5000</v>
      </c>
      <c r="L19" s="118"/>
      <c r="M19" s="118"/>
      <c r="N19" s="118"/>
      <c r="O19" s="118"/>
      <c r="P19" s="118"/>
      <c r="Q19" s="118"/>
      <c r="R19" s="118"/>
      <c r="S19" s="118"/>
      <c r="T19" s="118"/>
      <c r="U19" s="118"/>
      <c r="V19" s="118"/>
      <c r="W19" s="118"/>
    </row>
    <row r="20" ht="21.75" customHeight="1" spans="1:23">
      <c r="A20" s="108" t="s">
        <v>361</v>
      </c>
      <c r="B20" s="108" t="s">
        <v>368</v>
      </c>
      <c r="C20" s="108" t="s">
        <v>369</v>
      </c>
      <c r="D20" s="108" t="s">
        <v>70</v>
      </c>
      <c r="E20" s="108" t="s">
        <v>113</v>
      </c>
      <c r="F20" s="108" t="s">
        <v>114</v>
      </c>
      <c r="G20" s="108" t="s">
        <v>296</v>
      </c>
      <c r="H20" s="108" t="s">
        <v>297</v>
      </c>
      <c r="I20" s="118">
        <v>68400</v>
      </c>
      <c r="J20" s="118">
        <v>68400</v>
      </c>
      <c r="K20" s="118">
        <v>68400</v>
      </c>
      <c r="L20" s="118"/>
      <c r="M20" s="118"/>
      <c r="N20" s="118"/>
      <c r="O20" s="118"/>
      <c r="P20" s="118"/>
      <c r="Q20" s="118"/>
      <c r="R20" s="118"/>
      <c r="S20" s="118"/>
      <c r="T20" s="118"/>
      <c r="U20" s="118"/>
      <c r="V20" s="118"/>
      <c r="W20" s="118"/>
    </row>
    <row r="21" ht="21.75" customHeight="1" spans="1:23">
      <c r="A21" s="108" t="s">
        <v>361</v>
      </c>
      <c r="B21" s="108" t="s">
        <v>370</v>
      </c>
      <c r="C21" s="108" t="s">
        <v>371</v>
      </c>
      <c r="D21" s="108" t="s">
        <v>70</v>
      </c>
      <c r="E21" s="108" t="s">
        <v>104</v>
      </c>
      <c r="F21" s="108" t="s">
        <v>105</v>
      </c>
      <c r="G21" s="108" t="s">
        <v>323</v>
      </c>
      <c r="H21" s="108" t="s">
        <v>324</v>
      </c>
      <c r="I21" s="118">
        <v>100000</v>
      </c>
      <c r="J21" s="118">
        <v>100000</v>
      </c>
      <c r="K21" s="118">
        <v>100000</v>
      </c>
      <c r="L21" s="118"/>
      <c r="M21" s="118"/>
      <c r="N21" s="118"/>
      <c r="O21" s="118"/>
      <c r="P21" s="118"/>
      <c r="Q21" s="118"/>
      <c r="R21" s="118"/>
      <c r="S21" s="118"/>
      <c r="T21" s="118"/>
      <c r="U21" s="118"/>
      <c r="V21" s="118"/>
      <c r="W21" s="118"/>
    </row>
    <row r="22" ht="21.75" customHeight="1" spans="1:23">
      <c r="A22" s="108" t="s">
        <v>361</v>
      </c>
      <c r="B22" s="108" t="s">
        <v>372</v>
      </c>
      <c r="C22" s="108" t="s">
        <v>373</v>
      </c>
      <c r="D22" s="108" t="s">
        <v>70</v>
      </c>
      <c r="E22" s="108" t="s">
        <v>120</v>
      </c>
      <c r="F22" s="108" t="s">
        <v>103</v>
      </c>
      <c r="G22" s="108" t="s">
        <v>309</v>
      </c>
      <c r="H22" s="108" t="s">
        <v>310</v>
      </c>
      <c r="I22" s="118">
        <v>5000</v>
      </c>
      <c r="J22" s="118">
        <v>5000</v>
      </c>
      <c r="K22" s="118">
        <v>5000</v>
      </c>
      <c r="L22" s="118"/>
      <c r="M22" s="118"/>
      <c r="N22" s="118"/>
      <c r="O22" s="118"/>
      <c r="P22" s="118"/>
      <c r="Q22" s="118"/>
      <c r="R22" s="118"/>
      <c r="S22" s="118"/>
      <c r="T22" s="118"/>
      <c r="U22" s="118"/>
      <c r="V22" s="118"/>
      <c r="W22" s="118"/>
    </row>
    <row r="23" ht="21.75" customHeight="1" spans="1:23">
      <c r="A23" s="108" t="s">
        <v>361</v>
      </c>
      <c r="B23" s="108" t="s">
        <v>372</v>
      </c>
      <c r="C23" s="108" t="s">
        <v>373</v>
      </c>
      <c r="D23" s="108" t="s">
        <v>70</v>
      </c>
      <c r="E23" s="108" t="s">
        <v>124</v>
      </c>
      <c r="F23" s="108" t="s">
        <v>125</v>
      </c>
      <c r="G23" s="108" t="s">
        <v>303</v>
      </c>
      <c r="H23" s="108" t="s">
        <v>304</v>
      </c>
      <c r="I23" s="118">
        <v>80000</v>
      </c>
      <c r="J23" s="118">
        <v>80000</v>
      </c>
      <c r="K23" s="118">
        <v>80000</v>
      </c>
      <c r="L23" s="118"/>
      <c r="M23" s="118"/>
      <c r="N23" s="118"/>
      <c r="O23" s="118"/>
      <c r="P23" s="118"/>
      <c r="Q23" s="118"/>
      <c r="R23" s="118"/>
      <c r="S23" s="118"/>
      <c r="T23" s="118"/>
      <c r="U23" s="118"/>
      <c r="V23" s="118"/>
      <c r="W23" s="118"/>
    </row>
    <row r="24" ht="21.75" customHeight="1" spans="1:23">
      <c r="A24" s="108" t="s">
        <v>374</v>
      </c>
      <c r="B24" s="108" t="s">
        <v>375</v>
      </c>
      <c r="C24" s="108" t="s">
        <v>376</v>
      </c>
      <c r="D24" s="108" t="s">
        <v>70</v>
      </c>
      <c r="E24" s="108" t="s">
        <v>172</v>
      </c>
      <c r="F24" s="108" t="s">
        <v>173</v>
      </c>
      <c r="G24" s="108" t="s">
        <v>309</v>
      </c>
      <c r="H24" s="108" t="s">
        <v>310</v>
      </c>
      <c r="I24" s="118">
        <v>10000</v>
      </c>
      <c r="J24" s="118"/>
      <c r="K24" s="118"/>
      <c r="L24" s="118">
        <v>10000</v>
      </c>
      <c r="M24" s="118"/>
      <c r="N24" s="118"/>
      <c r="O24" s="118"/>
      <c r="P24" s="118"/>
      <c r="Q24" s="118"/>
      <c r="R24" s="118"/>
      <c r="S24" s="118"/>
      <c r="T24" s="118"/>
      <c r="U24" s="118"/>
      <c r="V24" s="118"/>
      <c r="W24" s="118"/>
    </row>
    <row r="25" ht="21.75" customHeight="1" spans="1:23">
      <c r="A25" s="108" t="s">
        <v>374</v>
      </c>
      <c r="B25" s="108" t="s">
        <v>375</v>
      </c>
      <c r="C25" s="108" t="s">
        <v>376</v>
      </c>
      <c r="D25" s="108" t="s">
        <v>70</v>
      </c>
      <c r="E25" s="108" t="s">
        <v>170</v>
      </c>
      <c r="F25" s="108" t="s">
        <v>171</v>
      </c>
      <c r="G25" s="108" t="s">
        <v>321</v>
      </c>
      <c r="H25" s="108" t="s">
        <v>322</v>
      </c>
      <c r="I25" s="118">
        <v>60000</v>
      </c>
      <c r="J25" s="118"/>
      <c r="K25" s="118"/>
      <c r="L25" s="118">
        <v>60000</v>
      </c>
      <c r="M25" s="118"/>
      <c r="N25" s="118"/>
      <c r="O25" s="118"/>
      <c r="P25" s="118"/>
      <c r="Q25" s="118"/>
      <c r="R25" s="118"/>
      <c r="S25" s="118"/>
      <c r="T25" s="118"/>
      <c r="U25" s="118"/>
      <c r="V25" s="118"/>
      <c r="W25" s="118"/>
    </row>
    <row r="26" ht="21.75" customHeight="1" spans="1:23">
      <c r="A26" s="108" t="s">
        <v>374</v>
      </c>
      <c r="B26" s="108" t="s">
        <v>375</v>
      </c>
      <c r="C26" s="108" t="s">
        <v>376</v>
      </c>
      <c r="D26" s="108" t="s">
        <v>70</v>
      </c>
      <c r="E26" s="108" t="s">
        <v>172</v>
      </c>
      <c r="F26" s="108" t="s">
        <v>173</v>
      </c>
      <c r="G26" s="108" t="s">
        <v>321</v>
      </c>
      <c r="H26" s="108" t="s">
        <v>322</v>
      </c>
      <c r="I26" s="118">
        <v>95000</v>
      </c>
      <c r="J26" s="118"/>
      <c r="K26" s="118"/>
      <c r="L26" s="118">
        <v>95000</v>
      </c>
      <c r="M26" s="118"/>
      <c r="N26" s="118"/>
      <c r="O26" s="118"/>
      <c r="P26" s="118"/>
      <c r="Q26" s="118"/>
      <c r="R26" s="118"/>
      <c r="S26" s="118"/>
      <c r="T26" s="118"/>
      <c r="U26" s="118"/>
      <c r="V26" s="118"/>
      <c r="W26" s="118"/>
    </row>
    <row r="27" ht="21.75" customHeight="1" spans="1:23">
      <c r="A27" s="108" t="s">
        <v>374</v>
      </c>
      <c r="B27" s="108" t="s">
        <v>375</v>
      </c>
      <c r="C27" s="108" t="s">
        <v>376</v>
      </c>
      <c r="D27" s="108" t="s">
        <v>70</v>
      </c>
      <c r="E27" s="108" t="s">
        <v>172</v>
      </c>
      <c r="F27" s="108" t="s">
        <v>173</v>
      </c>
      <c r="G27" s="108" t="s">
        <v>377</v>
      </c>
      <c r="H27" s="108" t="s">
        <v>378</v>
      </c>
      <c r="I27" s="118">
        <v>55000</v>
      </c>
      <c r="J27" s="118"/>
      <c r="K27" s="118"/>
      <c r="L27" s="118">
        <v>55000</v>
      </c>
      <c r="M27" s="118"/>
      <c r="N27" s="118"/>
      <c r="O27" s="118"/>
      <c r="P27" s="118"/>
      <c r="Q27" s="118"/>
      <c r="R27" s="118"/>
      <c r="S27" s="118"/>
      <c r="T27" s="118"/>
      <c r="U27" s="118"/>
      <c r="V27" s="118"/>
      <c r="W27" s="118"/>
    </row>
    <row r="28" ht="21.75" customHeight="1" spans="1:23">
      <c r="A28" s="108" t="s">
        <v>379</v>
      </c>
      <c r="B28" s="108" t="s">
        <v>380</v>
      </c>
      <c r="C28" s="108" t="s">
        <v>381</v>
      </c>
      <c r="D28" s="108" t="s">
        <v>70</v>
      </c>
      <c r="E28" s="108" t="s">
        <v>182</v>
      </c>
      <c r="F28" s="108" t="s">
        <v>183</v>
      </c>
      <c r="G28" s="108" t="s">
        <v>382</v>
      </c>
      <c r="H28" s="108" t="s">
        <v>383</v>
      </c>
      <c r="I28" s="118">
        <v>5012947.2</v>
      </c>
      <c r="J28" s="118">
        <v>5012947.2</v>
      </c>
      <c r="K28" s="118">
        <v>5012947.2</v>
      </c>
      <c r="L28" s="118"/>
      <c r="M28" s="118"/>
      <c r="N28" s="118"/>
      <c r="O28" s="118"/>
      <c r="P28" s="118"/>
      <c r="Q28" s="118"/>
      <c r="R28" s="118"/>
      <c r="S28" s="118"/>
      <c r="T28" s="118"/>
      <c r="U28" s="118"/>
      <c r="V28" s="118"/>
      <c r="W28" s="118"/>
    </row>
    <row r="29" ht="18.75" customHeight="1" spans="1:23">
      <c r="A29" s="77" t="s">
        <v>240</v>
      </c>
      <c r="B29" s="78"/>
      <c r="C29" s="78"/>
      <c r="D29" s="78"/>
      <c r="E29" s="78"/>
      <c r="F29" s="78"/>
      <c r="G29" s="78"/>
      <c r="H29" s="79"/>
      <c r="I29" s="118">
        <v>6142947.2</v>
      </c>
      <c r="J29" s="118">
        <v>5922947.2</v>
      </c>
      <c r="K29" s="118">
        <v>5922947.2</v>
      </c>
      <c r="L29" s="118">
        <v>220000</v>
      </c>
      <c r="M29" s="118"/>
      <c r="N29" s="118"/>
      <c r="O29" s="118"/>
      <c r="P29" s="118"/>
      <c r="Q29" s="118"/>
      <c r="R29" s="118"/>
      <c r="S29" s="118"/>
      <c r="T29" s="118"/>
      <c r="U29" s="118"/>
      <c r="V29" s="118"/>
      <c r="W29" s="118"/>
    </row>
  </sheetData>
  <mergeCells count="28">
    <mergeCell ref="A3:W3"/>
    <mergeCell ref="A4:H4"/>
    <mergeCell ref="J5:M5"/>
    <mergeCell ref="N5:P5"/>
    <mergeCell ref="R5:W5"/>
    <mergeCell ref="A29:H29"/>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79"/>
  <sheetViews>
    <sheetView showZeros="0" workbookViewId="0">
      <pane ySplit="1" topLeftCell="A41" activePane="bottomLeft" state="frozen"/>
      <selection/>
      <selection pane="bottomLeft" activeCell="E60" sqref="E60"/>
    </sheetView>
  </sheetViews>
  <sheetFormatPr defaultColWidth="9.13636363636364" defaultRowHeight="12" customHeight="1"/>
  <cols>
    <col min="1" max="1" width="34.2909090909091" customWidth="1"/>
    <col min="2" max="2" width="29" customWidth="1"/>
    <col min="3" max="5" width="23.5727272727273" customWidth="1"/>
    <col min="6" max="6" width="11.2909090909091" customWidth="1"/>
    <col min="7" max="7" width="25.1363636363636" customWidth="1"/>
    <col min="8" max="8" width="15.5727272727273" customWidth="1"/>
    <col min="9" max="9" width="13.4272727272727" customWidth="1"/>
    <col min="10" max="10" width="18.8545454545455" customWidth="1"/>
  </cols>
  <sheetData>
    <row r="1" customHeight="1" spans="1:10">
      <c r="A1" s="1"/>
      <c r="B1" s="1"/>
      <c r="C1" s="1"/>
      <c r="D1" s="1"/>
      <c r="E1" s="1"/>
      <c r="F1" s="1"/>
      <c r="G1" s="1"/>
      <c r="H1" s="1"/>
      <c r="I1" s="1"/>
      <c r="J1" s="1"/>
    </row>
    <row r="2" ht="18" customHeight="1" spans="10:10">
      <c r="J2" s="53" t="s">
        <v>384</v>
      </c>
    </row>
    <row r="3" ht="39.75" customHeight="1" spans="1:10">
      <c r="A3" s="105" t="str">
        <f>"2025"&amp;"年部门项目支出绩效目标表"</f>
        <v>2025年部门项目支出绩效目标表</v>
      </c>
      <c r="B3" s="54"/>
      <c r="C3" s="54"/>
      <c r="D3" s="54"/>
      <c r="E3" s="54"/>
      <c r="F3" s="106"/>
      <c r="G3" s="54"/>
      <c r="H3" s="106"/>
      <c r="I3" s="106"/>
      <c r="J3" s="54"/>
    </row>
    <row r="4" ht="17.25" customHeight="1" spans="1:1">
      <c r="A4" s="55" t="str">
        <f>"单位名称："&amp;"昆明市东川区拖布卡镇人民政府"</f>
        <v>单位名称：昆明市东川区拖布卡镇人民政府</v>
      </c>
    </row>
    <row r="5" ht="44.25" customHeight="1" spans="1:10">
      <c r="A5" s="18" t="s">
        <v>252</v>
      </c>
      <c r="B5" s="18" t="s">
        <v>385</v>
      </c>
      <c r="C5" s="18" t="s">
        <v>386</v>
      </c>
      <c r="D5" s="18" t="s">
        <v>387</v>
      </c>
      <c r="E5" s="18" t="s">
        <v>388</v>
      </c>
      <c r="F5" s="107" t="s">
        <v>389</v>
      </c>
      <c r="G5" s="18" t="s">
        <v>390</v>
      </c>
      <c r="H5" s="107" t="s">
        <v>391</v>
      </c>
      <c r="I5" s="107" t="s">
        <v>392</v>
      </c>
      <c r="J5" s="18" t="s">
        <v>393</v>
      </c>
    </row>
    <row r="6" ht="18.75" customHeight="1" spans="1:10">
      <c r="A6" s="172">
        <v>1</v>
      </c>
      <c r="B6" s="172">
        <v>2</v>
      </c>
      <c r="C6" s="172">
        <v>3</v>
      </c>
      <c r="D6" s="172">
        <v>4</v>
      </c>
      <c r="E6" s="172">
        <v>5</v>
      </c>
      <c r="F6" s="80">
        <v>6</v>
      </c>
      <c r="G6" s="172">
        <v>7</v>
      </c>
      <c r="H6" s="80">
        <v>8</v>
      </c>
      <c r="I6" s="80">
        <v>9</v>
      </c>
      <c r="J6" s="172">
        <v>10</v>
      </c>
    </row>
    <row r="7" ht="42" customHeight="1" spans="1:10">
      <c r="A7" s="19" t="s">
        <v>70</v>
      </c>
      <c r="B7" s="108"/>
      <c r="C7" s="108"/>
      <c r="D7" s="108"/>
      <c r="E7" s="45"/>
      <c r="F7" s="109"/>
      <c r="G7" s="45"/>
      <c r="H7" s="109"/>
      <c r="I7" s="109"/>
      <c r="J7" s="45"/>
    </row>
    <row r="8" ht="42" customHeight="1" spans="1:10">
      <c r="A8" s="173" t="s">
        <v>70</v>
      </c>
      <c r="B8" s="44"/>
      <c r="C8" s="44"/>
      <c r="D8" s="44"/>
      <c r="E8" s="19"/>
      <c r="F8" s="44"/>
      <c r="G8" s="19"/>
      <c r="H8" s="44"/>
      <c r="I8" s="44"/>
      <c r="J8" s="19"/>
    </row>
    <row r="9" ht="42" customHeight="1" spans="1:10">
      <c r="A9" s="174" t="s">
        <v>363</v>
      </c>
      <c r="B9" s="44" t="s">
        <v>394</v>
      </c>
      <c r="C9" s="44" t="s">
        <v>395</v>
      </c>
      <c r="D9" s="44" t="s">
        <v>396</v>
      </c>
      <c r="E9" s="19" t="s">
        <v>397</v>
      </c>
      <c r="F9" s="44" t="s">
        <v>398</v>
      </c>
      <c r="G9" s="19" t="s">
        <v>92</v>
      </c>
      <c r="H9" s="44" t="s">
        <v>399</v>
      </c>
      <c r="I9" s="44" t="s">
        <v>400</v>
      </c>
      <c r="J9" s="19" t="s">
        <v>397</v>
      </c>
    </row>
    <row r="10" ht="42" customHeight="1" spans="1:10">
      <c r="A10" s="174" t="s">
        <v>363</v>
      </c>
      <c r="B10" s="44" t="s">
        <v>394</v>
      </c>
      <c r="C10" s="44" t="s">
        <v>395</v>
      </c>
      <c r="D10" s="44" t="s">
        <v>396</v>
      </c>
      <c r="E10" s="19" t="s">
        <v>401</v>
      </c>
      <c r="F10" s="44" t="s">
        <v>398</v>
      </c>
      <c r="G10" s="19" t="s">
        <v>86</v>
      </c>
      <c r="H10" s="44" t="s">
        <v>402</v>
      </c>
      <c r="I10" s="44" t="s">
        <v>400</v>
      </c>
      <c r="J10" s="19" t="s">
        <v>401</v>
      </c>
    </row>
    <row r="11" ht="42" customHeight="1" spans="1:10">
      <c r="A11" s="174" t="s">
        <v>363</v>
      </c>
      <c r="B11" s="44" t="s">
        <v>394</v>
      </c>
      <c r="C11" s="44" t="s">
        <v>395</v>
      </c>
      <c r="D11" s="44" t="s">
        <v>396</v>
      </c>
      <c r="E11" s="19" t="s">
        <v>403</v>
      </c>
      <c r="F11" s="44" t="s">
        <v>398</v>
      </c>
      <c r="G11" s="19" t="s">
        <v>83</v>
      </c>
      <c r="H11" s="44" t="s">
        <v>402</v>
      </c>
      <c r="I11" s="44" t="s">
        <v>400</v>
      </c>
      <c r="J11" s="19" t="s">
        <v>403</v>
      </c>
    </row>
    <row r="12" ht="42" customHeight="1" spans="1:10">
      <c r="A12" s="174" t="s">
        <v>363</v>
      </c>
      <c r="B12" s="44" t="s">
        <v>394</v>
      </c>
      <c r="C12" s="44" t="s">
        <v>395</v>
      </c>
      <c r="D12" s="44" t="s">
        <v>396</v>
      </c>
      <c r="E12" s="19" t="s">
        <v>404</v>
      </c>
      <c r="F12" s="44" t="s">
        <v>405</v>
      </c>
      <c r="G12" s="19" t="s">
        <v>86</v>
      </c>
      <c r="H12" s="44" t="s">
        <v>406</v>
      </c>
      <c r="I12" s="44" t="s">
        <v>400</v>
      </c>
      <c r="J12" s="19" t="s">
        <v>404</v>
      </c>
    </row>
    <row r="13" ht="42" customHeight="1" spans="1:10">
      <c r="A13" s="174" t="s">
        <v>363</v>
      </c>
      <c r="B13" s="44" t="s">
        <v>394</v>
      </c>
      <c r="C13" s="44" t="s">
        <v>395</v>
      </c>
      <c r="D13" s="44" t="s">
        <v>396</v>
      </c>
      <c r="E13" s="19" t="s">
        <v>407</v>
      </c>
      <c r="F13" s="44" t="s">
        <v>398</v>
      </c>
      <c r="G13" s="19" t="s">
        <v>408</v>
      </c>
      <c r="H13" s="44" t="s">
        <v>409</v>
      </c>
      <c r="I13" s="44" t="s">
        <v>400</v>
      </c>
      <c r="J13" s="19" t="s">
        <v>407</v>
      </c>
    </row>
    <row r="14" ht="42" customHeight="1" spans="1:10">
      <c r="A14" s="174" t="s">
        <v>363</v>
      </c>
      <c r="B14" s="44" t="s">
        <v>394</v>
      </c>
      <c r="C14" s="44" t="s">
        <v>395</v>
      </c>
      <c r="D14" s="44" t="s">
        <v>396</v>
      </c>
      <c r="E14" s="19" t="s">
        <v>410</v>
      </c>
      <c r="F14" s="44" t="s">
        <v>405</v>
      </c>
      <c r="G14" s="19" t="s">
        <v>84</v>
      </c>
      <c r="H14" s="44" t="s">
        <v>406</v>
      </c>
      <c r="I14" s="44" t="s">
        <v>400</v>
      </c>
      <c r="J14" s="19" t="s">
        <v>410</v>
      </c>
    </row>
    <row r="15" ht="42" customHeight="1" spans="1:10">
      <c r="A15" s="174" t="s">
        <v>363</v>
      </c>
      <c r="B15" s="44" t="s">
        <v>394</v>
      </c>
      <c r="C15" s="44" t="s">
        <v>395</v>
      </c>
      <c r="D15" s="44" t="s">
        <v>411</v>
      </c>
      <c r="E15" s="19" t="s">
        <v>412</v>
      </c>
      <c r="F15" s="44" t="s">
        <v>398</v>
      </c>
      <c r="G15" s="19" t="s">
        <v>413</v>
      </c>
      <c r="H15" s="44" t="s">
        <v>414</v>
      </c>
      <c r="I15" s="44" t="s">
        <v>400</v>
      </c>
      <c r="J15" s="19" t="s">
        <v>412</v>
      </c>
    </row>
    <row r="16" ht="42" customHeight="1" spans="1:10">
      <c r="A16" s="174" t="s">
        <v>363</v>
      </c>
      <c r="B16" s="44" t="s">
        <v>394</v>
      </c>
      <c r="C16" s="44" t="s">
        <v>395</v>
      </c>
      <c r="D16" s="44" t="s">
        <v>411</v>
      </c>
      <c r="E16" s="19" t="s">
        <v>415</v>
      </c>
      <c r="F16" s="44" t="s">
        <v>398</v>
      </c>
      <c r="G16" s="19" t="s">
        <v>416</v>
      </c>
      <c r="H16" s="44" t="s">
        <v>414</v>
      </c>
      <c r="I16" s="44" t="s">
        <v>417</v>
      </c>
      <c r="J16" s="19" t="s">
        <v>415</v>
      </c>
    </row>
    <row r="17" ht="42" customHeight="1" spans="1:10">
      <c r="A17" s="174" t="s">
        <v>363</v>
      </c>
      <c r="B17" s="44" t="s">
        <v>394</v>
      </c>
      <c r="C17" s="44" t="s">
        <v>395</v>
      </c>
      <c r="D17" s="44" t="s">
        <v>418</v>
      </c>
      <c r="E17" s="19" t="s">
        <v>419</v>
      </c>
      <c r="F17" s="44" t="s">
        <v>398</v>
      </c>
      <c r="G17" s="19" t="s">
        <v>420</v>
      </c>
      <c r="H17" s="44" t="s">
        <v>421</v>
      </c>
      <c r="I17" s="44" t="s">
        <v>400</v>
      </c>
      <c r="J17" s="19" t="s">
        <v>419</v>
      </c>
    </row>
    <row r="18" ht="42" customHeight="1" spans="1:10">
      <c r="A18" s="174" t="s">
        <v>363</v>
      </c>
      <c r="B18" s="44" t="s">
        <v>394</v>
      </c>
      <c r="C18" s="44" t="s">
        <v>395</v>
      </c>
      <c r="D18" s="44" t="s">
        <v>422</v>
      </c>
      <c r="E18" s="19" t="s">
        <v>423</v>
      </c>
      <c r="F18" s="44" t="s">
        <v>398</v>
      </c>
      <c r="G18" s="19" t="s">
        <v>424</v>
      </c>
      <c r="H18" s="44" t="s">
        <v>425</v>
      </c>
      <c r="I18" s="44" t="s">
        <v>417</v>
      </c>
      <c r="J18" s="19" t="s">
        <v>426</v>
      </c>
    </row>
    <row r="19" ht="42" customHeight="1" spans="1:10">
      <c r="A19" s="174" t="s">
        <v>363</v>
      </c>
      <c r="B19" s="44" t="s">
        <v>394</v>
      </c>
      <c r="C19" s="44" t="s">
        <v>427</v>
      </c>
      <c r="D19" s="44" t="s">
        <v>428</v>
      </c>
      <c r="E19" s="19" t="s">
        <v>429</v>
      </c>
      <c r="F19" s="44" t="s">
        <v>405</v>
      </c>
      <c r="G19" s="19" t="s">
        <v>430</v>
      </c>
      <c r="H19" s="44" t="s">
        <v>431</v>
      </c>
      <c r="I19" s="44" t="s">
        <v>400</v>
      </c>
      <c r="J19" s="19" t="s">
        <v>429</v>
      </c>
    </row>
    <row r="20" ht="42" customHeight="1" spans="1:10">
      <c r="A20" s="174" t="s">
        <v>363</v>
      </c>
      <c r="B20" s="44" t="s">
        <v>394</v>
      </c>
      <c r="C20" s="44" t="s">
        <v>427</v>
      </c>
      <c r="D20" s="44" t="s">
        <v>432</v>
      </c>
      <c r="E20" s="19" t="s">
        <v>433</v>
      </c>
      <c r="F20" s="44" t="s">
        <v>405</v>
      </c>
      <c r="G20" s="19" t="s">
        <v>416</v>
      </c>
      <c r="H20" s="44" t="s">
        <v>414</v>
      </c>
      <c r="I20" s="44" t="s">
        <v>417</v>
      </c>
      <c r="J20" s="19" t="s">
        <v>434</v>
      </c>
    </row>
    <row r="21" ht="42" customHeight="1" spans="1:10">
      <c r="A21" s="174" t="s">
        <v>363</v>
      </c>
      <c r="B21" s="44" t="s">
        <v>394</v>
      </c>
      <c r="C21" s="44" t="s">
        <v>427</v>
      </c>
      <c r="D21" s="44" t="s">
        <v>435</v>
      </c>
      <c r="E21" s="19" t="s">
        <v>436</v>
      </c>
      <c r="F21" s="44" t="s">
        <v>398</v>
      </c>
      <c r="G21" s="19" t="s">
        <v>437</v>
      </c>
      <c r="H21" s="44" t="s">
        <v>414</v>
      </c>
      <c r="I21" s="44" t="s">
        <v>417</v>
      </c>
      <c r="J21" s="19" t="s">
        <v>436</v>
      </c>
    </row>
    <row r="22" ht="42" customHeight="1" spans="1:10">
      <c r="A22" s="174" t="s">
        <v>363</v>
      </c>
      <c r="B22" s="44" t="s">
        <v>394</v>
      </c>
      <c r="C22" s="44" t="s">
        <v>427</v>
      </c>
      <c r="D22" s="44" t="s">
        <v>438</v>
      </c>
      <c r="E22" s="19" t="s">
        <v>439</v>
      </c>
      <c r="F22" s="44" t="s">
        <v>398</v>
      </c>
      <c r="G22" s="19" t="s">
        <v>416</v>
      </c>
      <c r="H22" s="44" t="s">
        <v>414</v>
      </c>
      <c r="I22" s="44" t="s">
        <v>417</v>
      </c>
      <c r="J22" s="19" t="s">
        <v>439</v>
      </c>
    </row>
    <row r="23" ht="42" customHeight="1" spans="1:10">
      <c r="A23" s="174" t="s">
        <v>363</v>
      </c>
      <c r="B23" s="44" t="s">
        <v>394</v>
      </c>
      <c r="C23" s="44" t="s">
        <v>440</v>
      </c>
      <c r="D23" s="44" t="s">
        <v>441</v>
      </c>
      <c r="E23" s="19" t="s">
        <v>442</v>
      </c>
      <c r="F23" s="44" t="s">
        <v>398</v>
      </c>
      <c r="G23" s="19" t="s">
        <v>437</v>
      </c>
      <c r="H23" s="44" t="s">
        <v>414</v>
      </c>
      <c r="I23" s="44" t="s">
        <v>417</v>
      </c>
      <c r="J23" s="19" t="s">
        <v>442</v>
      </c>
    </row>
    <row r="24" ht="42" customHeight="1" spans="1:10">
      <c r="A24" s="174" t="s">
        <v>381</v>
      </c>
      <c r="B24" s="44" t="s">
        <v>443</v>
      </c>
      <c r="C24" s="44" t="s">
        <v>395</v>
      </c>
      <c r="D24" s="44" t="s">
        <v>411</v>
      </c>
      <c r="E24" s="19" t="s">
        <v>444</v>
      </c>
      <c r="F24" s="44" t="s">
        <v>398</v>
      </c>
      <c r="G24" s="19" t="s">
        <v>413</v>
      </c>
      <c r="H24" s="44" t="s">
        <v>414</v>
      </c>
      <c r="I24" s="44" t="s">
        <v>400</v>
      </c>
      <c r="J24" s="19" t="s">
        <v>445</v>
      </c>
    </row>
    <row r="25" ht="42" customHeight="1" spans="1:10">
      <c r="A25" s="174" t="s">
        <v>381</v>
      </c>
      <c r="B25" s="44" t="s">
        <v>443</v>
      </c>
      <c r="C25" s="44" t="s">
        <v>395</v>
      </c>
      <c r="D25" s="44" t="s">
        <v>418</v>
      </c>
      <c r="E25" s="19" t="s">
        <v>446</v>
      </c>
      <c r="F25" s="44" t="s">
        <v>447</v>
      </c>
      <c r="G25" s="19" t="s">
        <v>448</v>
      </c>
      <c r="H25" s="44" t="s">
        <v>421</v>
      </c>
      <c r="I25" s="44" t="s">
        <v>417</v>
      </c>
      <c r="J25" s="19" t="s">
        <v>445</v>
      </c>
    </row>
    <row r="26" ht="42" customHeight="1" spans="1:10">
      <c r="A26" s="174" t="s">
        <v>381</v>
      </c>
      <c r="B26" s="44" t="s">
        <v>443</v>
      </c>
      <c r="C26" s="44" t="s">
        <v>395</v>
      </c>
      <c r="D26" s="44" t="s">
        <v>422</v>
      </c>
      <c r="E26" s="19" t="s">
        <v>423</v>
      </c>
      <c r="F26" s="44" t="s">
        <v>405</v>
      </c>
      <c r="G26" s="19">
        <v>5012947.2</v>
      </c>
      <c r="H26" s="44" t="s">
        <v>425</v>
      </c>
      <c r="I26" s="44" t="s">
        <v>417</v>
      </c>
      <c r="J26" s="19" t="s">
        <v>445</v>
      </c>
    </row>
    <row r="27" ht="42" customHeight="1" spans="1:10">
      <c r="A27" s="174" t="s">
        <v>381</v>
      </c>
      <c r="B27" s="44" t="s">
        <v>443</v>
      </c>
      <c r="C27" s="44" t="s">
        <v>427</v>
      </c>
      <c r="D27" s="44" t="s">
        <v>432</v>
      </c>
      <c r="E27" s="19" t="s">
        <v>449</v>
      </c>
      <c r="F27" s="44" t="s">
        <v>405</v>
      </c>
      <c r="G27" s="19" t="s">
        <v>413</v>
      </c>
      <c r="H27" s="44" t="s">
        <v>414</v>
      </c>
      <c r="I27" s="44" t="s">
        <v>400</v>
      </c>
      <c r="J27" s="19" t="s">
        <v>445</v>
      </c>
    </row>
    <row r="28" ht="42" customHeight="1" spans="1:10">
      <c r="A28" s="174" t="s">
        <v>381</v>
      </c>
      <c r="B28" s="44" t="s">
        <v>443</v>
      </c>
      <c r="C28" s="44" t="s">
        <v>440</v>
      </c>
      <c r="D28" s="44" t="s">
        <v>441</v>
      </c>
      <c r="E28" s="19" t="s">
        <v>441</v>
      </c>
      <c r="F28" s="44" t="s">
        <v>405</v>
      </c>
      <c r="G28" s="19" t="s">
        <v>450</v>
      </c>
      <c r="H28" s="44" t="s">
        <v>414</v>
      </c>
      <c r="I28" s="44" t="s">
        <v>400</v>
      </c>
      <c r="J28" s="19" t="s">
        <v>445</v>
      </c>
    </row>
    <row r="29" ht="42" customHeight="1" spans="1:10">
      <c r="A29" s="174" t="s">
        <v>373</v>
      </c>
      <c r="B29" s="44" t="s">
        <v>451</v>
      </c>
      <c r="C29" s="44" t="s">
        <v>395</v>
      </c>
      <c r="D29" s="44" t="s">
        <v>396</v>
      </c>
      <c r="E29" s="19" t="s">
        <v>452</v>
      </c>
      <c r="F29" s="44" t="s">
        <v>405</v>
      </c>
      <c r="G29" s="19" t="s">
        <v>437</v>
      </c>
      <c r="H29" s="44" t="s">
        <v>414</v>
      </c>
      <c r="I29" s="44" t="s">
        <v>400</v>
      </c>
      <c r="J29" s="19" t="s">
        <v>426</v>
      </c>
    </row>
    <row r="30" ht="42" customHeight="1" spans="1:10">
      <c r="A30" s="174" t="s">
        <v>373</v>
      </c>
      <c r="B30" s="44" t="s">
        <v>451</v>
      </c>
      <c r="C30" s="44" t="s">
        <v>395</v>
      </c>
      <c r="D30" s="44" t="s">
        <v>411</v>
      </c>
      <c r="E30" s="19" t="s">
        <v>453</v>
      </c>
      <c r="F30" s="44" t="s">
        <v>405</v>
      </c>
      <c r="G30" s="19" t="s">
        <v>416</v>
      </c>
      <c r="H30" s="44" t="s">
        <v>414</v>
      </c>
      <c r="I30" s="44" t="s">
        <v>400</v>
      </c>
      <c r="J30" s="19" t="s">
        <v>426</v>
      </c>
    </row>
    <row r="31" ht="42" customHeight="1" spans="1:10">
      <c r="A31" s="174" t="s">
        <v>373</v>
      </c>
      <c r="B31" s="44" t="s">
        <v>451</v>
      </c>
      <c r="C31" s="44" t="s">
        <v>395</v>
      </c>
      <c r="D31" s="44" t="s">
        <v>418</v>
      </c>
      <c r="E31" s="19" t="s">
        <v>454</v>
      </c>
      <c r="F31" s="44" t="s">
        <v>398</v>
      </c>
      <c r="G31" s="19" t="s">
        <v>420</v>
      </c>
      <c r="H31" s="44" t="s">
        <v>421</v>
      </c>
      <c r="I31" s="44" t="s">
        <v>417</v>
      </c>
      <c r="J31" s="19" t="s">
        <v>454</v>
      </c>
    </row>
    <row r="32" ht="42" customHeight="1" spans="1:10">
      <c r="A32" s="174" t="s">
        <v>373</v>
      </c>
      <c r="B32" s="44" t="s">
        <v>451</v>
      </c>
      <c r="C32" s="44" t="s">
        <v>395</v>
      </c>
      <c r="D32" s="44" t="s">
        <v>422</v>
      </c>
      <c r="E32" s="19" t="s">
        <v>423</v>
      </c>
      <c r="F32" s="44" t="s">
        <v>398</v>
      </c>
      <c r="G32" s="19" t="s">
        <v>455</v>
      </c>
      <c r="H32" s="44" t="s">
        <v>425</v>
      </c>
      <c r="I32" s="44" t="s">
        <v>417</v>
      </c>
      <c r="J32" s="19" t="s">
        <v>426</v>
      </c>
    </row>
    <row r="33" ht="42" customHeight="1" spans="1:10">
      <c r="A33" s="174" t="s">
        <v>373</v>
      </c>
      <c r="B33" s="44" t="s">
        <v>451</v>
      </c>
      <c r="C33" s="44" t="s">
        <v>427</v>
      </c>
      <c r="D33" s="44" t="s">
        <v>432</v>
      </c>
      <c r="E33" s="19" t="s">
        <v>456</v>
      </c>
      <c r="F33" s="44" t="s">
        <v>405</v>
      </c>
      <c r="G33" s="19" t="s">
        <v>413</v>
      </c>
      <c r="H33" s="44" t="s">
        <v>414</v>
      </c>
      <c r="I33" s="44" t="s">
        <v>400</v>
      </c>
      <c r="J33" s="19" t="s">
        <v>456</v>
      </c>
    </row>
    <row r="34" ht="42" customHeight="1" spans="1:10">
      <c r="A34" s="174" t="s">
        <v>373</v>
      </c>
      <c r="B34" s="44" t="s">
        <v>451</v>
      </c>
      <c r="C34" s="44" t="s">
        <v>440</v>
      </c>
      <c r="D34" s="44" t="s">
        <v>441</v>
      </c>
      <c r="E34" s="19" t="s">
        <v>441</v>
      </c>
      <c r="F34" s="44" t="s">
        <v>405</v>
      </c>
      <c r="G34" s="19" t="s">
        <v>437</v>
      </c>
      <c r="H34" s="44" t="s">
        <v>414</v>
      </c>
      <c r="I34" s="44" t="s">
        <v>400</v>
      </c>
      <c r="J34" s="19" t="s">
        <v>441</v>
      </c>
    </row>
    <row r="35" ht="42" customHeight="1" spans="1:10">
      <c r="A35" s="174" t="s">
        <v>367</v>
      </c>
      <c r="B35" s="44" t="s">
        <v>457</v>
      </c>
      <c r="C35" s="44" t="s">
        <v>395</v>
      </c>
      <c r="D35" s="44" t="s">
        <v>396</v>
      </c>
      <c r="E35" s="19" t="s">
        <v>458</v>
      </c>
      <c r="F35" s="44" t="s">
        <v>398</v>
      </c>
      <c r="G35" s="19" t="s">
        <v>459</v>
      </c>
      <c r="H35" s="44" t="s">
        <v>402</v>
      </c>
      <c r="I35" s="44" t="s">
        <v>400</v>
      </c>
      <c r="J35" s="19" t="s">
        <v>458</v>
      </c>
    </row>
    <row r="36" ht="42" customHeight="1" spans="1:10">
      <c r="A36" s="174" t="s">
        <v>367</v>
      </c>
      <c r="B36" s="44" t="s">
        <v>457</v>
      </c>
      <c r="C36" s="44" t="s">
        <v>395</v>
      </c>
      <c r="D36" s="44" t="s">
        <v>396</v>
      </c>
      <c r="E36" s="19" t="s">
        <v>460</v>
      </c>
      <c r="F36" s="44" t="s">
        <v>398</v>
      </c>
      <c r="G36" s="19" t="s">
        <v>86</v>
      </c>
      <c r="H36" s="44" t="s">
        <v>406</v>
      </c>
      <c r="I36" s="44" t="s">
        <v>400</v>
      </c>
      <c r="J36" s="19" t="s">
        <v>461</v>
      </c>
    </row>
    <row r="37" ht="42" customHeight="1" spans="1:10">
      <c r="A37" s="174" t="s">
        <v>367</v>
      </c>
      <c r="B37" s="44" t="s">
        <v>457</v>
      </c>
      <c r="C37" s="44" t="s">
        <v>395</v>
      </c>
      <c r="D37" s="44" t="s">
        <v>396</v>
      </c>
      <c r="E37" s="19" t="s">
        <v>462</v>
      </c>
      <c r="F37" s="44" t="s">
        <v>398</v>
      </c>
      <c r="G37" s="19" t="s">
        <v>84</v>
      </c>
      <c r="H37" s="44" t="s">
        <v>406</v>
      </c>
      <c r="I37" s="44" t="s">
        <v>400</v>
      </c>
      <c r="J37" s="19" t="s">
        <v>462</v>
      </c>
    </row>
    <row r="38" ht="42" customHeight="1" spans="1:10">
      <c r="A38" s="174" t="s">
        <v>367</v>
      </c>
      <c r="B38" s="44" t="s">
        <v>457</v>
      </c>
      <c r="C38" s="44" t="s">
        <v>395</v>
      </c>
      <c r="D38" s="44" t="s">
        <v>411</v>
      </c>
      <c r="E38" s="19" t="s">
        <v>463</v>
      </c>
      <c r="F38" s="44" t="s">
        <v>405</v>
      </c>
      <c r="G38" s="19" t="s">
        <v>437</v>
      </c>
      <c r="H38" s="44" t="s">
        <v>414</v>
      </c>
      <c r="I38" s="44" t="s">
        <v>400</v>
      </c>
      <c r="J38" s="19" t="s">
        <v>419</v>
      </c>
    </row>
    <row r="39" ht="42" customHeight="1" spans="1:10">
      <c r="A39" s="174" t="s">
        <v>367</v>
      </c>
      <c r="B39" s="44" t="s">
        <v>457</v>
      </c>
      <c r="C39" s="44" t="s">
        <v>427</v>
      </c>
      <c r="D39" s="44" t="s">
        <v>432</v>
      </c>
      <c r="E39" s="19" t="s">
        <v>464</v>
      </c>
      <c r="F39" s="44" t="s">
        <v>398</v>
      </c>
      <c r="G39" s="19" t="s">
        <v>430</v>
      </c>
      <c r="H39" s="44" t="s">
        <v>409</v>
      </c>
      <c r="I39" s="44" t="s">
        <v>417</v>
      </c>
      <c r="J39" s="19" t="s">
        <v>464</v>
      </c>
    </row>
    <row r="40" ht="42" customHeight="1" spans="1:10">
      <c r="A40" s="174" t="s">
        <v>367</v>
      </c>
      <c r="B40" s="44" t="s">
        <v>457</v>
      </c>
      <c r="C40" s="44" t="s">
        <v>427</v>
      </c>
      <c r="D40" s="44" t="s">
        <v>435</v>
      </c>
      <c r="E40" s="19" t="s">
        <v>465</v>
      </c>
      <c r="F40" s="44" t="s">
        <v>398</v>
      </c>
      <c r="G40" s="19" t="s">
        <v>466</v>
      </c>
      <c r="H40" s="44" t="s">
        <v>467</v>
      </c>
      <c r="I40" s="44" t="s">
        <v>417</v>
      </c>
      <c r="J40" s="19" t="s">
        <v>465</v>
      </c>
    </row>
    <row r="41" ht="42" customHeight="1" spans="1:10">
      <c r="A41" s="174" t="s">
        <v>367</v>
      </c>
      <c r="B41" s="44" t="s">
        <v>457</v>
      </c>
      <c r="C41" s="44" t="s">
        <v>440</v>
      </c>
      <c r="D41" s="44" t="s">
        <v>441</v>
      </c>
      <c r="E41" s="19" t="s">
        <v>468</v>
      </c>
      <c r="F41" s="44" t="s">
        <v>398</v>
      </c>
      <c r="G41" s="19" t="s">
        <v>469</v>
      </c>
      <c r="H41" s="44" t="s">
        <v>414</v>
      </c>
      <c r="I41" s="44" t="s">
        <v>417</v>
      </c>
      <c r="J41" s="19" t="s">
        <v>468</v>
      </c>
    </row>
    <row r="42" ht="42" customHeight="1" spans="1:10">
      <c r="A42" s="174" t="s">
        <v>369</v>
      </c>
      <c r="B42" s="44" t="s">
        <v>470</v>
      </c>
      <c r="C42" s="44" t="s">
        <v>395</v>
      </c>
      <c r="D42" s="44" t="s">
        <v>396</v>
      </c>
      <c r="E42" s="19" t="s">
        <v>471</v>
      </c>
      <c r="F42" s="44" t="s">
        <v>398</v>
      </c>
      <c r="G42" s="19" t="s">
        <v>90</v>
      </c>
      <c r="H42" s="44" t="s">
        <v>402</v>
      </c>
      <c r="I42" s="44" t="s">
        <v>417</v>
      </c>
      <c r="J42" s="19" t="s">
        <v>471</v>
      </c>
    </row>
    <row r="43" ht="42" customHeight="1" spans="1:10">
      <c r="A43" s="174" t="s">
        <v>369</v>
      </c>
      <c r="B43" s="44" t="s">
        <v>470</v>
      </c>
      <c r="C43" s="44" t="s">
        <v>395</v>
      </c>
      <c r="D43" s="44" t="s">
        <v>411</v>
      </c>
      <c r="E43" s="19" t="s">
        <v>472</v>
      </c>
      <c r="F43" s="44" t="s">
        <v>398</v>
      </c>
      <c r="G43" s="19" t="s">
        <v>473</v>
      </c>
      <c r="H43" s="44" t="s">
        <v>414</v>
      </c>
      <c r="I43" s="44" t="s">
        <v>400</v>
      </c>
      <c r="J43" s="19" t="s">
        <v>472</v>
      </c>
    </row>
    <row r="44" ht="42" customHeight="1" spans="1:10">
      <c r="A44" s="174" t="s">
        <v>369</v>
      </c>
      <c r="B44" s="44" t="s">
        <v>470</v>
      </c>
      <c r="C44" s="44" t="s">
        <v>395</v>
      </c>
      <c r="D44" s="44" t="s">
        <v>411</v>
      </c>
      <c r="E44" s="19" t="s">
        <v>474</v>
      </c>
      <c r="F44" s="44" t="s">
        <v>398</v>
      </c>
      <c r="G44" s="19" t="s">
        <v>437</v>
      </c>
      <c r="H44" s="44" t="s">
        <v>414</v>
      </c>
      <c r="I44" s="44" t="s">
        <v>400</v>
      </c>
      <c r="J44" s="19" t="s">
        <v>474</v>
      </c>
    </row>
    <row r="45" ht="42" customHeight="1" spans="1:10">
      <c r="A45" s="174" t="s">
        <v>369</v>
      </c>
      <c r="B45" s="44" t="s">
        <v>470</v>
      </c>
      <c r="C45" s="44" t="s">
        <v>395</v>
      </c>
      <c r="D45" s="44" t="s">
        <v>411</v>
      </c>
      <c r="E45" s="19" t="s">
        <v>475</v>
      </c>
      <c r="F45" s="44" t="s">
        <v>398</v>
      </c>
      <c r="G45" s="19" t="s">
        <v>469</v>
      </c>
      <c r="H45" s="44" t="s">
        <v>414</v>
      </c>
      <c r="I45" s="44" t="s">
        <v>400</v>
      </c>
      <c r="J45" s="19" t="s">
        <v>475</v>
      </c>
    </row>
    <row r="46" ht="42" customHeight="1" spans="1:10">
      <c r="A46" s="174" t="s">
        <v>369</v>
      </c>
      <c r="B46" s="44" t="s">
        <v>470</v>
      </c>
      <c r="C46" s="44" t="s">
        <v>395</v>
      </c>
      <c r="D46" s="44" t="s">
        <v>418</v>
      </c>
      <c r="E46" s="19" t="s">
        <v>419</v>
      </c>
      <c r="F46" s="44" t="s">
        <v>398</v>
      </c>
      <c r="G46" s="19" t="s">
        <v>420</v>
      </c>
      <c r="H46" s="44" t="s">
        <v>421</v>
      </c>
      <c r="I46" s="44" t="s">
        <v>400</v>
      </c>
      <c r="J46" s="19" t="s">
        <v>419</v>
      </c>
    </row>
    <row r="47" ht="42" customHeight="1" spans="1:10">
      <c r="A47" s="174" t="s">
        <v>369</v>
      </c>
      <c r="B47" s="44" t="s">
        <v>470</v>
      </c>
      <c r="C47" s="44" t="s">
        <v>427</v>
      </c>
      <c r="D47" s="44" t="s">
        <v>432</v>
      </c>
      <c r="E47" s="19" t="s">
        <v>476</v>
      </c>
      <c r="F47" s="44" t="s">
        <v>405</v>
      </c>
      <c r="G47" s="19" t="s">
        <v>477</v>
      </c>
      <c r="H47" s="44" t="s">
        <v>414</v>
      </c>
      <c r="I47" s="44" t="s">
        <v>400</v>
      </c>
      <c r="J47" s="19" t="s">
        <v>476</v>
      </c>
    </row>
    <row r="48" ht="42" customHeight="1" spans="1:10">
      <c r="A48" s="174" t="s">
        <v>369</v>
      </c>
      <c r="B48" s="44" t="s">
        <v>470</v>
      </c>
      <c r="C48" s="44" t="s">
        <v>427</v>
      </c>
      <c r="D48" s="44" t="s">
        <v>432</v>
      </c>
      <c r="E48" s="19" t="s">
        <v>478</v>
      </c>
      <c r="F48" s="44" t="s">
        <v>405</v>
      </c>
      <c r="G48" s="19" t="s">
        <v>479</v>
      </c>
      <c r="H48" s="44" t="s">
        <v>480</v>
      </c>
      <c r="I48" s="44" t="s">
        <v>417</v>
      </c>
      <c r="J48" s="19" t="s">
        <v>478</v>
      </c>
    </row>
    <row r="49" ht="42" customHeight="1" spans="1:10">
      <c r="A49" s="174" t="s">
        <v>369</v>
      </c>
      <c r="B49" s="44" t="s">
        <v>470</v>
      </c>
      <c r="C49" s="44" t="s">
        <v>427</v>
      </c>
      <c r="D49" s="44" t="s">
        <v>435</v>
      </c>
      <c r="E49" s="19" t="s">
        <v>481</v>
      </c>
      <c r="F49" s="44" t="s">
        <v>405</v>
      </c>
      <c r="G49" s="19" t="s">
        <v>430</v>
      </c>
      <c r="H49" s="44" t="s">
        <v>414</v>
      </c>
      <c r="I49" s="44" t="s">
        <v>417</v>
      </c>
      <c r="J49" s="19" t="s">
        <v>481</v>
      </c>
    </row>
    <row r="50" ht="42" customHeight="1" spans="1:10">
      <c r="A50" s="174" t="s">
        <v>369</v>
      </c>
      <c r="B50" s="44" t="s">
        <v>470</v>
      </c>
      <c r="C50" s="44" t="s">
        <v>427</v>
      </c>
      <c r="D50" s="44" t="s">
        <v>438</v>
      </c>
      <c r="E50" s="19" t="s">
        <v>482</v>
      </c>
      <c r="F50" s="44" t="s">
        <v>405</v>
      </c>
      <c r="G50" s="19" t="s">
        <v>430</v>
      </c>
      <c r="H50" s="44" t="s">
        <v>414</v>
      </c>
      <c r="I50" s="44" t="s">
        <v>417</v>
      </c>
      <c r="J50" s="19" t="s">
        <v>482</v>
      </c>
    </row>
    <row r="51" ht="42" customHeight="1" spans="1:10">
      <c r="A51" s="174" t="s">
        <v>369</v>
      </c>
      <c r="B51" s="44" t="s">
        <v>470</v>
      </c>
      <c r="C51" s="44" t="s">
        <v>440</v>
      </c>
      <c r="D51" s="44" t="s">
        <v>441</v>
      </c>
      <c r="E51" s="19" t="s">
        <v>483</v>
      </c>
      <c r="F51" s="44" t="s">
        <v>405</v>
      </c>
      <c r="G51" s="19" t="s">
        <v>477</v>
      </c>
      <c r="H51" s="44" t="s">
        <v>414</v>
      </c>
      <c r="I51" s="44" t="s">
        <v>400</v>
      </c>
      <c r="J51" s="19" t="s">
        <v>483</v>
      </c>
    </row>
    <row r="52" ht="42" customHeight="1" spans="1:10">
      <c r="A52" s="174" t="s">
        <v>371</v>
      </c>
      <c r="B52" s="44" t="s">
        <v>484</v>
      </c>
      <c r="C52" s="44" t="s">
        <v>395</v>
      </c>
      <c r="D52" s="44" t="s">
        <v>396</v>
      </c>
      <c r="E52" s="19" t="s">
        <v>485</v>
      </c>
      <c r="F52" s="44" t="s">
        <v>398</v>
      </c>
      <c r="G52" s="19" t="s">
        <v>486</v>
      </c>
      <c r="H52" s="44" t="s">
        <v>487</v>
      </c>
      <c r="I52" s="44" t="s">
        <v>400</v>
      </c>
      <c r="J52" s="19" t="s">
        <v>485</v>
      </c>
    </row>
    <row r="53" ht="42" customHeight="1" spans="1:10">
      <c r="A53" s="174" t="s">
        <v>371</v>
      </c>
      <c r="B53" s="44" t="s">
        <v>484</v>
      </c>
      <c r="C53" s="44" t="s">
        <v>395</v>
      </c>
      <c r="D53" s="44" t="s">
        <v>396</v>
      </c>
      <c r="E53" s="19" t="s">
        <v>488</v>
      </c>
      <c r="F53" s="44" t="s">
        <v>405</v>
      </c>
      <c r="G53" s="19" t="s">
        <v>489</v>
      </c>
      <c r="H53" s="44" t="s">
        <v>490</v>
      </c>
      <c r="I53" s="44" t="s">
        <v>400</v>
      </c>
      <c r="J53" s="19" t="s">
        <v>491</v>
      </c>
    </row>
    <row r="54" ht="42" customHeight="1" spans="1:10">
      <c r="A54" s="174" t="s">
        <v>371</v>
      </c>
      <c r="B54" s="44" t="s">
        <v>484</v>
      </c>
      <c r="C54" s="44" t="s">
        <v>395</v>
      </c>
      <c r="D54" s="44" t="s">
        <v>396</v>
      </c>
      <c r="E54" s="19" t="s">
        <v>492</v>
      </c>
      <c r="F54" s="44" t="s">
        <v>405</v>
      </c>
      <c r="G54" s="19" t="s">
        <v>489</v>
      </c>
      <c r="H54" s="44" t="s">
        <v>490</v>
      </c>
      <c r="I54" s="44" t="s">
        <v>400</v>
      </c>
      <c r="J54" s="19" t="s">
        <v>493</v>
      </c>
    </row>
    <row r="55" ht="42" customHeight="1" spans="1:10">
      <c r="A55" s="174" t="s">
        <v>371</v>
      </c>
      <c r="B55" s="44" t="s">
        <v>484</v>
      </c>
      <c r="C55" s="44" t="s">
        <v>395</v>
      </c>
      <c r="D55" s="44" t="s">
        <v>396</v>
      </c>
      <c r="E55" s="19" t="s">
        <v>494</v>
      </c>
      <c r="F55" s="44" t="s">
        <v>398</v>
      </c>
      <c r="G55" s="19" t="s">
        <v>85</v>
      </c>
      <c r="H55" s="44" t="s">
        <v>495</v>
      </c>
      <c r="I55" s="44" t="s">
        <v>400</v>
      </c>
      <c r="J55" s="19" t="s">
        <v>494</v>
      </c>
    </row>
    <row r="56" ht="42" customHeight="1" spans="1:10">
      <c r="A56" s="174" t="s">
        <v>371</v>
      </c>
      <c r="B56" s="44" t="s">
        <v>484</v>
      </c>
      <c r="C56" s="44" t="s">
        <v>395</v>
      </c>
      <c r="D56" s="44" t="s">
        <v>411</v>
      </c>
      <c r="E56" s="19" t="s">
        <v>496</v>
      </c>
      <c r="F56" s="44" t="s">
        <v>398</v>
      </c>
      <c r="G56" s="19" t="s">
        <v>413</v>
      </c>
      <c r="H56" s="44" t="s">
        <v>414</v>
      </c>
      <c r="I56" s="44" t="s">
        <v>400</v>
      </c>
      <c r="J56" s="19" t="s">
        <v>496</v>
      </c>
    </row>
    <row r="57" ht="42" customHeight="1" spans="1:10">
      <c r="A57" s="174" t="s">
        <v>371</v>
      </c>
      <c r="B57" s="44" t="s">
        <v>484</v>
      </c>
      <c r="C57" s="44" t="s">
        <v>395</v>
      </c>
      <c r="D57" s="44" t="s">
        <v>411</v>
      </c>
      <c r="E57" s="19" t="s">
        <v>497</v>
      </c>
      <c r="F57" s="44" t="s">
        <v>405</v>
      </c>
      <c r="G57" s="19" t="s">
        <v>450</v>
      </c>
      <c r="H57" s="44" t="s">
        <v>414</v>
      </c>
      <c r="I57" s="44" t="s">
        <v>400</v>
      </c>
      <c r="J57" s="19" t="s">
        <v>497</v>
      </c>
    </row>
    <row r="58" ht="42" customHeight="1" spans="1:10">
      <c r="A58" s="174" t="s">
        <v>371</v>
      </c>
      <c r="B58" s="44" t="s">
        <v>484</v>
      </c>
      <c r="C58" s="44" t="s">
        <v>395</v>
      </c>
      <c r="D58" s="44" t="s">
        <v>418</v>
      </c>
      <c r="E58" s="19" t="s">
        <v>498</v>
      </c>
      <c r="F58" s="44" t="s">
        <v>398</v>
      </c>
      <c r="G58" s="19" t="s">
        <v>420</v>
      </c>
      <c r="H58" s="44" t="s">
        <v>421</v>
      </c>
      <c r="I58" s="44" t="s">
        <v>417</v>
      </c>
      <c r="J58" s="19" t="s">
        <v>498</v>
      </c>
    </row>
    <row r="59" ht="42" customHeight="1" spans="1:10">
      <c r="A59" s="174" t="s">
        <v>371</v>
      </c>
      <c r="B59" s="44" t="s">
        <v>484</v>
      </c>
      <c r="C59" s="44" t="s">
        <v>395</v>
      </c>
      <c r="D59" s="44" t="s">
        <v>422</v>
      </c>
      <c r="E59" s="19" t="s">
        <v>423</v>
      </c>
      <c r="F59" s="44" t="s">
        <v>398</v>
      </c>
      <c r="G59" s="19" t="s">
        <v>424</v>
      </c>
      <c r="H59" s="44" t="s">
        <v>425</v>
      </c>
      <c r="I59" s="44" t="s">
        <v>417</v>
      </c>
      <c r="J59" s="19" t="s">
        <v>426</v>
      </c>
    </row>
    <row r="60" ht="42" customHeight="1" spans="1:10">
      <c r="A60" s="174" t="s">
        <v>371</v>
      </c>
      <c r="B60" s="44" t="s">
        <v>484</v>
      </c>
      <c r="C60" s="44" t="s">
        <v>427</v>
      </c>
      <c r="D60" s="44" t="s">
        <v>432</v>
      </c>
      <c r="E60" s="19" t="s">
        <v>499</v>
      </c>
      <c r="F60" s="44" t="s">
        <v>398</v>
      </c>
      <c r="G60" s="19" t="s">
        <v>500</v>
      </c>
      <c r="H60" s="44" t="s">
        <v>406</v>
      </c>
      <c r="I60" s="44" t="s">
        <v>417</v>
      </c>
      <c r="J60" s="19" t="s">
        <v>499</v>
      </c>
    </row>
    <row r="61" ht="42" customHeight="1" spans="1:10">
      <c r="A61" s="174" t="s">
        <v>371</v>
      </c>
      <c r="B61" s="44" t="s">
        <v>484</v>
      </c>
      <c r="C61" s="44" t="s">
        <v>427</v>
      </c>
      <c r="D61" s="44" t="s">
        <v>438</v>
      </c>
      <c r="E61" s="19" t="s">
        <v>501</v>
      </c>
      <c r="F61" s="44" t="s">
        <v>398</v>
      </c>
      <c r="G61" s="19" t="s">
        <v>502</v>
      </c>
      <c r="H61" s="44" t="s">
        <v>409</v>
      </c>
      <c r="I61" s="44" t="s">
        <v>417</v>
      </c>
      <c r="J61" s="19" t="s">
        <v>501</v>
      </c>
    </row>
    <row r="62" ht="42" customHeight="1" spans="1:10">
      <c r="A62" s="174" t="s">
        <v>371</v>
      </c>
      <c r="B62" s="44" t="s">
        <v>484</v>
      </c>
      <c r="C62" s="44" t="s">
        <v>427</v>
      </c>
      <c r="D62" s="44" t="s">
        <v>438</v>
      </c>
      <c r="E62" s="19" t="s">
        <v>503</v>
      </c>
      <c r="F62" s="44" t="s">
        <v>398</v>
      </c>
      <c r="G62" s="19" t="s">
        <v>504</v>
      </c>
      <c r="H62" s="44" t="s">
        <v>409</v>
      </c>
      <c r="I62" s="44" t="s">
        <v>417</v>
      </c>
      <c r="J62" s="19" t="s">
        <v>503</v>
      </c>
    </row>
    <row r="63" ht="42" customHeight="1" spans="1:10">
      <c r="A63" s="174" t="s">
        <v>371</v>
      </c>
      <c r="B63" s="44" t="s">
        <v>484</v>
      </c>
      <c r="C63" s="44" t="s">
        <v>440</v>
      </c>
      <c r="D63" s="44" t="s">
        <v>441</v>
      </c>
      <c r="E63" s="19" t="s">
        <v>505</v>
      </c>
      <c r="F63" s="44" t="s">
        <v>405</v>
      </c>
      <c r="G63" s="19" t="s">
        <v>450</v>
      </c>
      <c r="H63" s="44" t="s">
        <v>414</v>
      </c>
      <c r="I63" s="44" t="s">
        <v>417</v>
      </c>
      <c r="J63" s="19" t="s">
        <v>505</v>
      </c>
    </row>
    <row r="64" ht="42" customHeight="1" spans="1:10">
      <c r="A64" s="174" t="s">
        <v>371</v>
      </c>
      <c r="B64" s="44" t="s">
        <v>484</v>
      </c>
      <c r="C64" s="44" t="s">
        <v>440</v>
      </c>
      <c r="D64" s="44" t="s">
        <v>441</v>
      </c>
      <c r="E64" s="19" t="s">
        <v>506</v>
      </c>
      <c r="F64" s="44" t="s">
        <v>405</v>
      </c>
      <c r="G64" s="19" t="s">
        <v>473</v>
      </c>
      <c r="H64" s="44" t="s">
        <v>414</v>
      </c>
      <c r="I64" s="44" t="s">
        <v>417</v>
      </c>
      <c r="J64" s="19" t="s">
        <v>506</v>
      </c>
    </row>
    <row r="65" ht="42" customHeight="1" spans="1:10">
      <c r="A65" s="174" t="s">
        <v>376</v>
      </c>
      <c r="B65" s="44" t="s">
        <v>507</v>
      </c>
      <c r="C65" s="44" t="s">
        <v>395</v>
      </c>
      <c r="D65" s="44" t="s">
        <v>396</v>
      </c>
      <c r="E65" s="19" t="s">
        <v>508</v>
      </c>
      <c r="F65" s="44" t="s">
        <v>398</v>
      </c>
      <c r="G65" s="19" t="s">
        <v>509</v>
      </c>
      <c r="H65" s="44" t="s">
        <v>399</v>
      </c>
      <c r="I65" s="44" t="s">
        <v>400</v>
      </c>
      <c r="J65" s="19" t="s">
        <v>510</v>
      </c>
    </row>
    <row r="66" ht="42" customHeight="1" spans="1:10">
      <c r="A66" s="174" t="s">
        <v>376</v>
      </c>
      <c r="B66" s="44" t="s">
        <v>507</v>
      </c>
      <c r="C66" s="44" t="s">
        <v>395</v>
      </c>
      <c r="D66" s="44" t="s">
        <v>396</v>
      </c>
      <c r="E66" s="19" t="s">
        <v>511</v>
      </c>
      <c r="F66" s="44" t="s">
        <v>405</v>
      </c>
      <c r="G66" s="19" t="s">
        <v>83</v>
      </c>
      <c r="H66" s="44" t="s">
        <v>402</v>
      </c>
      <c r="I66" s="44" t="s">
        <v>400</v>
      </c>
      <c r="J66" s="19" t="s">
        <v>512</v>
      </c>
    </row>
    <row r="67" ht="42" customHeight="1" spans="1:10">
      <c r="A67" s="174" t="s">
        <v>376</v>
      </c>
      <c r="B67" s="44" t="s">
        <v>507</v>
      </c>
      <c r="C67" s="44" t="s">
        <v>395</v>
      </c>
      <c r="D67" s="44" t="s">
        <v>396</v>
      </c>
      <c r="E67" s="19" t="s">
        <v>513</v>
      </c>
      <c r="F67" s="44" t="s">
        <v>405</v>
      </c>
      <c r="G67" s="19" t="s">
        <v>514</v>
      </c>
      <c r="H67" s="44" t="s">
        <v>402</v>
      </c>
      <c r="I67" s="44" t="s">
        <v>400</v>
      </c>
      <c r="J67" s="19" t="s">
        <v>515</v>
      </c>
    </row>
    <row r="68" ht="42" customHeight="1" spans="1:10">
      <c r="A68" s="174" t="s">
        <v>376</v>
      </c>
      <c r="B68" s="44" t="s">
        <v>507</v>
      </c>
      <c r="C68" s="44" t="s">
        <v>395</v>
      </c>
      <c r="D68" s="44" t="s">
        <v>396</v>
      </c>
      <c r="E68" s="19" t="s">
        <v>516</v>
      </c>
      <c r="F68" s="44" t="s">
        <v>405</v>
      </c>
      <c r="G68" s="19" t="s">
        <v>408</v>
      </c>
      <c r="H68" s="44" t="s">
        <v>402</v>
      </c>
      <c r="I68" s="44" t="s">
        <v>400</v>
      </c>
      <c r="J68" s="19" t="s">
        <v>517</v>
      </c>
    </row>
    <row r="69" ht="42" customHeight="1" spans="1:10">
      <c r="A69" s="174" t="s">
        <v>376</v>
      </c>
      <c r="B69" s="44" t="s">
        <v>507</v>
      </c>
      <c r="C69" s="44" t="s">
        <v>395</v>
      </c>
      <c r="D69" s="44" t="s">
        <v>396</v>
      </c>
      <c r="E69" s="19" t="s">
        <v>518</v>
      </c>
      <c r="F69" s="44" t="s">
        <v>405</v>
      </c>
      <c r="G69" s="19" t="s">
        <v>413</v>
      </c>
      <c r="H69" s="44" t="s">
        <v>519</v>
      </c>
      <c r="I69" s="44" t="s">
        <v>400</v>
      </c>
      <c r="J69" s="19" t="s">
        <v>520</v>
      </c>
    </row>
    <row r="70" ht="42" customHeight="1" spans="1:10">
      <c r="A70" s="174" t="s">
        <v>376</v>
      </c>
      <c r="B70" s="44" t="s">
        <v>507</v>
      </c>
      <c r="C70" s="44" t="s">
        <v>395</v>
      </c>
      <c r="D70" s="44" t="s">
        <v>396</v>
      </c>
      <c r="E70" s="19" t="s">
        <v>521</v>
      </c>
      <c r="F70" s="44" t="s">
        <v>405</v>
      </c>
      <c r="G70" s="19" t="s">
        <v>522</v>
      </c>
      <c r="H70" s="44" t="s">
        <v>519</v>
      </c>
      <c r="I70" s="44" t="s">
        <v>400</v>
      </c>
      <c r="J70" s="19" t="s">
        <v>523</v>
      </c>
    </row>
    <row r="71" ht="42" customHeight="1" spans="1:10">
      <c r="A71" s="174" t="s">
        <v>376</v>
      </c>
      <c r="B71" s="44" t="s">
        <v>507</v>
      </c>
      <c r="C71" s="44" t="s">
        <v>395</v>
      </c>
      <c r="D71" s="44" t="s">
        <v>396</v>
      </c>
      <c r="E71" s="19" t="s">
        <v>524</v>
      </c>
      <c r="F71" s="44" t="s">
        <v>398</v>
      </c>
      <c r="G71" s="19" t="s">
        <v>525</v>
      </c>
      <c r="H71" s="44" t="s">
        <v>526</v>
      </c>
      <c r="I71" s="44" t="s">
        <v>417</v>
      </c>
      <c r="J71" s="19" t="s">
        <v>527</v>
      </c>
    </row>
    <row r="72" ht="42" customHeight="1" spans="1:10">
      <c r="A72" s="174" t="s">
        <v>376</v>
      </c>
      <c r="B72" s="44" t="s">
        <v>507</v>
      </c>
      <c r="C72" s="44" t="s">
        <v>395</v>
      </c>
      <c r="D72" s="44" t="s">
        <v>396</v>
      </c>
      <c r="E72" s="19" t="s">
        <v>528</v>
      </c>
      <c r="F72" s="44" t="s">
        <v>405</v>
      </c>
      <c r="G72" s="19" t="s">
        <v>529</v>
      </c>
      <c r="H72" s="44" t="s">
        <v>402</v>
      </c>
      <c r="I72" s="44" t="s">
        <v>400</v>
      </c>
      <c r="J72" s="19" t="s">
        <v>530</v>
      </c>
    </row>
    <row r="73" ht="42" customHeight="1" spans="1:10">
      <c r="A73" s="174" t="s">
        <v>376</v>
      </c>
      <c r="B73" s="44" t="s">
        <v>507</v>
      </c>
      <c r="C73" s="44" t="s">
        <v>395</v>
      </c>
      <c r="D73" s="44" t="s">
        <v>396</v>
      </c>
      <c r="E73" s="19" t="s">
        <v>531</v>
      </c>
      <c r="F73" s="44" t="s">
        <v>398</v>
      </c>
      <c r="G73" s="19" t="s">
        <v>86</v>
      </c>
      <c r="H73" s="44" t="s">
        <v>487</v>
      </c>
      <c r="I73" s="44" t="s">
        <v>400</v>
      </c>
      <c r="J73" s="19" t="s">
        <v>532</v>
      </c>
    </row>
    <row r="74" ht="42" customHeight="1" spans="1:10">
      <c r="A74" s="174" t="s">
        <v>376</v>
      </c>
      <c r="B74" s="44" t="s">
        <v>507</v>
      </c>
      <c r="C74" s="44" t="s">
        <v>395</v>
      </c>
      <c r="D74" s="44" t="s">
        <v>411</v>
      </c>
      <c r="E74" s="19" t="s">
        <v>533</v>
      </c>
      <c r="F74" s="44" t="s">
        <v>405</v>
      </c>
      <c r="G74" s="19" t="s">
        <v>437</v>
      </c>
      <c r="H74" s="44" t="s">
        <v>414</v>
      </c>
      <c r="I74" s="44" t="s">
        <v>417</v>
      </c>
      <c r="J74" s="19" t="s">
        <v>426</v>
      </c>
    </row>
    <row r="75" ht="42" customHeight="1" spans="1:10">
      <c r="A75" s="174" t="s">
        <v>376</v>
      </c>
      <c r="B75" s="44" t="s">
        <v>507</v>
      </c>
      <c r="C75" s="44" t="s">
        <v>395</v>
      </c>
      <c r="D75" s="44" t="s">
        <v>418</v>
      </c>
      <c r="E75" s="19" t="s">
        <v>454</v>
      </c>
      <c r="F75" s="44" t="s">
        <v>398</v>
      </c>
      <c r="G75" s="19" t="s">
        <v>420</v>
      </c>
      <c r="H75" s="44" t="s">
        <v>421</v>
      </c>
      <c r="I75" s="44" t="s">
        <v>417</v>
      </c>
      <c r="J75" s="19" t="s">
        <v>454</v>
      </c>
    </row>
    <row r="76" ht="42" customHeight="1" spans="1:10">
      <c r="A76" s="174" t="s">
        <v>376</v>
      </c>
      <c r="B76" s="44" t="s">
        <v>507</v>
      </c>
      <c r="C76" s="44" t="s">
        <v>395</v>
      </c>
      <c r="D76" s="44" t="s">
        <v>422</v>
      </c>
      <c r="E76" s="19" t="s">
        <v>423</v>
      </c>
      <c r="F76" s="44" t="s">
        <v>405</v>
      </c>
      <c r="G76" s="19" t="s">
        <v>534</v>
      </c>
      <c r="H76" s="44" t="s">
        <v>425</v>
      </c>
      <c r="I76" s="44" t="s">
        <v>417</v>
      </c>
      <c r="J76" s="19" t="s">
        <v>426</v>
      </c>
    </row>
    <row r="77" ht="42" customHeight="1" spans="1:10">
      <c r="A77" s="174" t="s">
        <v>376</v>
      </c>
      <c r="B77" s="44" t="s">
        <v>507</v>
      </c>
      <c r="C77" s="44" t="s">
        <v>427</v>
      </c>
      <c r="D77" s="44" t="s">
        <v>432</v>
      </c>
      <c r="E77" s="19" t="s">
        <v>535</v>
      </c>
      <c r="F77" s="44" t="s">
        <v>398</v>
      </c>
      <c r="G77" s="19" t="s">
        <v>413</v>
      </c>
      <c r="H77" s="44" t="s">
        <v>414</v>
      </c>
      <c r="I77" s="44" t="s">
        <v>400</v>
      </c>
      <c r="J77" s="19" t="s">
        <v>536</v>
      </c>
    </row>
    <row r="78" ht="42" customHeight="1" spans="1:10">
      <c r="A78" s="174" t="s">
        <v>376</v>
      </c>
      <c r="B78" s="44" t="s">
        <v>507</v>
      </c>
      <c r="C78" s="44" t="s">
        <v>427</v>
      </c>
      <c r="D78" s="44" t="s">
        <v>432</v>
      </c>
      <c r="E78" s="19" t="s">
        <v>537</v>
      </c>
      <c r="F78" s="44" t="s">
        <v>405</v>
      </c>
      <c r="G78" s="19" t="s">
        <v>437</v>
      </c>
      <c r="H78" s="44" t="s">
        <v>414</v>
      </c>
      <c r="I78" s="44" t="s">
        <v>400</v>
      </c>
      <c r="J78" s="19" t="s">
        <v>536</v>
      </c>
    </row>
    <row r="79" ht="42" customHeight="1" spans="1:10">
      <c r="A79" s="174" t="s">
        <v>376</v>
      </c>
      <c r="B79" s="44" t="s">
        <v>507</v>
      </c>
      <c r="C79" s="44" t="s">
        <v>440</v>
      </c>
      <c r="D79" s="44" t="s">
        <v>441</v>
      </c>
      <c r="E79" s="19" t="s">
        <v>506</v>
      </c>
      <c r="F79" s="44" t="s">
        <v>405</v>
      </c>
      <c r="G79" s="19" t="s">
        <v>450</v>
      </c>
      <c r="H79" s="44" t="s">
        <v>414</v>
      </c>
      <c r="I79" s="44" t="s">
        <v>400</v>
      </c>
      <c r="J79" s="19" t="s">
        <v>538</v>
      </c>
    </row>
  </sheetData>
  <mergeCells count="16">
    <mergeCell ref="A3:J3"/>
    <mergeCell ref="A4:H4"/>
    <mergeCell ref="A9:A23"/>
    <mergeCell ref="A24:A28"/>
    <mergeCell ref="A29:A34"/>
    <mergeCell ref="A35:A41"/>
    <mergeCell ref="A42:A51"/>
    <mergeCell ref="A52:A64"/>
    <mergeCell ref="A65:A79"/>
    <mergeCell ref="B9:B23"/>
    <mergeCell ref="B24:B28"/>
    <mergeCell ref="B29:B34"/>
    <mergeCell ref="B35:B41"/>
    <mergeCell ref="B42:B51"/>
    <mergeCell ref="B52:B64"/>
    <mergeCell ref="B65:B79"/>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3"/>
  <sheetViews>
    <sheetView showZeros="0" workbookViewId="0">
      <pane ySplit="1" topLeftCell="A2" activePane="bottomLeft" state="frozen"/>
      <selection/>
      <selection pane="bottomLeft" activeCell="C11" sqref="C11"/>
    </sheetView>
  </sheetViews>
  <sheetFormatPr defaultColWidth="9.13636363636364" defaultRowHeight="14.25" customHeight="1" outlineLevelCol="5"/>
  <cols>
    <col min="1" max="1" width="32.1363636363636" customWidth="1"/>
    <col min="2" max="2" width="20.7090909090909" customWidth="1"/>
    <col min="3" max="3" width="32.1363636363636" customWidth="1"/>
    <col min="4" max="4" width="27.7090909090909" customWidth="1"/>
    <col min="5" max="6" width="36.7" customWidth="1"/>
  </cols>
  <sheetData>
    <row r="1" customHeight="1" spans="1:6">
      <c r="A1" s="1"/>
      <c r="B1" s="1"/>
      <c r="C1" s="1"/>
      <c r="D1" s="1"/>
      <c r="E1" s="1"/>
      <c r="F1" s="1"/>
    </row>
    <row r="2" ht="12" customHeight="1" spans="1:6">
      <c r="A2" s="157">
        <v>1</v>
      </c>
      <c r="B2" s="158">
        <v>0</v>
      </c>
      <c r="C2" s="157">
        <v>1</v>
      </c>
      <c r="D2" s="159"/>
      <c r="E2" s="159"/>
      <c r="F2" s="156" t="s">
        <v>539</v>
      </c>
    </row>
    <row r="3" ht="42" customHeight="1" spans="1:6">
      <c r="A3" s="160" t="str">
        <f>"2025"&amp;"年部门政府性基金预算支出预算表"</f>
        <v>2025年部门政府性基金预算支出预算表</v>
      </c>
      <c r="B3" s="160" t="s">
        <v>540</v>
      </c>
      <c r="C3" s="161"/>
      <c r="D3" s="162"/>
      <c r="E3" s="162"/>
      <c r="F3" s="162"/>
    </row>
    <row r="4" ht="13.5" customHeight="1" spans="1:6">
      <c r="A4" s="55" t="str">
        <f>"单位名称："&amp;"昆明市东川区拖布卡镇人民政府"</f>
        <v>单位名称：昆明市东川区拖布卡镇人民政府</v>
      </c>
      <c r="B4" s="55" t="s">
        <v>541</v>
      </c>
      <c r="C4" s="157"/>
      <c r="D4" s="159"/>
      <c r="E4" s="159"/>
      <c r="F4" s="156" t="s">
        <v>1</v>
      </c>
    </row>
    <row r="5" ht="19.5" customHeight="1" spans="1:6">
      <c r="A5" s="163" t="s">
        <v>250</v>
      </c>
      <c r="B5" s="164" t="s">
        <v>73</v>
      </c>
      <c r="C5" s="163" t="s">
        <v>74</v>
      </c>
      <c r="D5" s="13" t="s">
        <v>542</v>
      </c>
      <c r="E5" s="14"/>
      <c r="F5" s="47"/>
    </row>
    <row r="6" ht="18.75" customHeight="1" spans="1:6">
      <c r="A6" s="165"/>
      <c r="B6" s="166"/>
      <c r="C6" s="165"/>
      <c r="D6" s="63" t="s">
        <v>55</v>
      </c>
      <c r="E6" s="13" t="s">
        <v>76</v>
      </c>
      <c r="F6" s="63" t="s">
        <v>77</v>
      </c>
    </row>
    <row r="7" ht="18.75" customHeight="1" spans="1:6">
      <c r="A7" s="107">
        <v>1</v>
      </c>
      <c r="B7" s="167" t="s">
        <v>84</v>
      </c>
      <c r="C7" s="107">
        <v>3</v>
      </c>
      <c r="D7" s="15">
        <v>4</v>
      </c>
      <c r="E7" s="15">
        <v>5</v>
      </c>
      <c r="F7" s="15">
        <v>6</v>
      </c>
    </row>
    <row r="8" ht="21" customHeight="1" spans="1:6">
      <c r="A8" s="44" t="s">
        <v>70</v>
      </c>
      <c r="B8" s="44"/>
      <c r="C8" s="44"/>
      <c r="D8" s="118">
        <v>220000</v>
      </c>
      <c r="E8" s="118"/>
      <c r="F8" s="118">
        <v>220000</v>
      </c>
    </row>
    <row r="9" ht="21" customHeight="1" spans="1:6">
      <c r="A9" s="44" t="s">
        <v>70</v>
      </c>
      <c r="B9" s="44" t="s">
        <v>166</v>
      </c>
      <c r="C9" s="44" t="s">
        <v>167</v>
      </c>
      <c r="D9" s="118">
        <v>220000</v>
      </c>
      <c r="E9" s="118"/>
      <c r="F9" s="118">
        <v>220000</v>
      </c>
    </row>
    <row r="10" ht="21" customHeight="1" spans="1:6">
      <c r="A10" s="44" t="s">
        <v>70</v>
      </c>
      <c r="B10" s="168" t="s">
        <v>168</v>
      </c>
      <c r="C10" s="168" t="s">
        <v>169</v>
      </c>
      <c r="D10" s="118">
        <v>220000</v>
      </c>
      <c r="E10" s="118"/>
      <c r="F10" s="118">
        <v>220000</v>
      </c>
    </row>
    <row r="11" ht="21" customHeight="1" spans="1:6">
      <c r="A11" s="44" t="s">
        <v>70</v>
      </c>
      <c r="B11" s="169" t="s">
        <v>170</v>
      </c>
      <c r="C11" s="169" t="s">
        <v>171</v>
      </c>
      <c r="D11" s="118">
        <v>60000</v>
      </c>
      <c r="E11" s="118"/>
      <c r="F11" s="118">
        <v>60000</v>
      </c>
    </row>
    <row r="12" ht="21" customHeight="1" spans="1:6">
      <c r="A12" s="44" t="s">
        <v>70</v>
      </c>
      <c r="B12" s="169" t="s">
        <v>172</v>
      </c>
      <c r="C12" s="169" t="s">
        <v>173</v>
      </c>
      <c r="D12" s="118">
        <v>160000</v>
      </c>
      <c r="E12" s="118"/>
      <c r="F12" s="118">
        <v>160000</v>
      </c>
    </row>
    <row r="13" ht="18.75" customHeight="1" spans="1:6">
      <c r="A13" s="170" t="s">
        <v>240</v>
      </c>
      <c r="B13" s="170" t="s">
        <v>240</v>
      </c>
      <c r="C13" s="171" t="s">
        <v>240</v>
      </c>
      <c r="D13" s="118">
        <v>220000</v>
      </c>
      <c r="E13" s="118"/>
      <c r="F13" s="118">
        <v>220000</v>
      </c>
    </row>
  </sheetData>
  <mergeCells count="7">
    <mergeCell ref="A3:F3"/>
    <mergeCell ref="A4:C4"/>
    <mergeCell ref="D5:F5"/>
    <mergeCell ref="A13:C13"/>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22"/>
  <sheetViews>
    <sheetView showZeros="0" topLeftCell="B1" workbookViewId="0">
      <pane ySplit="1" topLeftCell="A5" activePane="bottomLeft" state="frozen"/>
      <selection/>
      <selection pane="bottomLeft" activeCell="D17" sqref="D17"/>
    </sheetView>
  </sheetViews>
  <sheetFormatPr defaultColWidth="9.13636363636364" defaultRowHeight="14.25" customHeight="1"/>
  <cols>
    <col min="1" max="2" width="32.5727272727273" customWidth="1"/>
    <col min="3" max="3" width="41.1363636363636" customWidth="1"/>
    <col min="4" max="4" width="21.7090909090909" customWidth="1"/>
    <col min="5" max="5" width="35.2909090909091" customWidth="1"/>
    <col min="6" max="6" width="7.70909090909091" customWidth="1"/>
    <col min="7" max="7" width="11.1363636363636" customWidth="1"/>
    <col min="8" max="8" width="13.2909090909091" customWidth="1"/>
    <col min="9" max="18" width="20" customWidth="1"/>
    <col min="19" max="19" width="19.8545454545455" customWidth="1"/>
  </cols>
  <sheetData>
    <row r="1" customHeight="1" spans="1:19">
      <c r="A1" s="1"/>
      <c r="B1" s="1"/>
      <c r="C1" s="1"/>
      <c r="D1" s="1"/>
      <c r="E1" s="1"/>
      <c r="F1" s="1"/>
      <c r="G1" s="1"/>
      <c r="H1" s="1"/>
      <c r="I1" s="1"/>
      <c r="J1" s="1"/>
      <c r="K1" s="1"/>
      <c r="L1" s="1"/>
      <c r="M1" s="1"/>
      <c r="N1" s="1"/>
      <c r="O1" s="1"/>
      <c r="P1" s="1"/>
      <c r="Q1" s="1"/>
      <c r="R1" s="1"/>
      <c r="S1" s="1"/>
    </row>
    <row r="2" ht="15.75" customHeight="1" spans="2:19">
      <c r="B2" s="121"/>
      <c r="C2" s="121"/>
      <c r="R2" s="53"/>
      <c r="S2" s="53" t="s">
        <v>543</v>
      </c>
    </row>
    <row r="3" ht="41.25" customHeight="1" spans="1:19">
      <c r="A3" s="111" t="str">
        <f>"2025"&amp;"年部门政府采购预算表"</f>
        <v>2025年部门政府采购预算表</v>
      </c>
      <c r="B3" s="106"/>
      <c r="C3" s="106"/>
      <c r="D3" s="54"/>
      <c r="E3" s="54"/>
      <c r="F3" s="54"/>
      <c r="G3" s="54"/>
      <c r="H3" s="54"/>
      <c r="I3" s="54"/>
      <c r="J3" s="54"/>
      <c r="K3" s="54"/>
      <c r="L3" s="54"/>
      <c r="M3" s="106"/>
      <c r="N3" s="54"/>
      <c r="O3" s="54"/>
      <c r="P3" s="106"/>
      <c r="Q3" s="54"/>
      <c r="R3" s="106"/>
      <c r="S3" s="106"/>
    </row>
    <row r="4" ht="18.75" customHeight="1" spans="1:19">
      <c r="A4" s="149" t="str">
        <f>"单位名称："&amp;"昆明市东川区拖布卡镇人民政府"</f>
        <v>单位名称：昆明市东川区拖布卡镇人民政府</v>
      </c>
      <c r="B4" s="123"/>
      <c r="C4" s="123"/>
      <c r="D4" s="57"/>
      <c r="E4" s="57"/>
      <c r="F4" s="57"/>
      <c r="G4" s="57"/>
      <c r="H4" s="57"/>
      <c r="I4" s="57"/>
      <c r="J4" s="57"/>
      <c r="K4" s="57"/>
      <c r="L4" s="57"/>
      <c r="R4" s="58"/>
      <c r="S4" s="156" t="s">
        <v>1</v>
      </c>
    </row>
    <row r="5" ht="15.75" customHeight="1" spans="1:19">
      <c r="A5" s="60" t="s">
        <v>249</v>
      </c>
      <c r="B5" s="124" t="s">
        <v>250</v>
      </c>
      <c r="C5" s="124" t="s">
        <v>544</v>
      </c>
      <c r="D5" s="125" t="s">
        <v>545</v>
      </c>
      <c r="E5" s="125" t="s">
        <v>546</v>
      </c>
      <c r="F5" s="125" t="s">
        <v>547</v>
      </c>
      <c r="G5" s="125" t="s">
        <v>548</v>
      </c>
      <c r="H5" s="125" t="s">
        <v>549</v>
      </c>
      <c r="I5" s="138" t="s">
        <v>257</v>
      </c>
      <c r="J5" s="138"/>
      <c r="K5" s="138"/>
      <c r="L5" s="138"/>
      <c r="M5" s="139"/>
      <c r="N5" s="138"/>
      <c r="O5" s="138"/>
      <c r="P5" s="146"/>
      <c r="Q5" s="138"/>
      <c r="R5" s="139"/>
      <c r="S5" s="119"/>
    </row>
    <row r="6" ht="17.25" customHeight="1" spans="1:19">
      <c r="A6" s="62"/>
      <c r="B6" s="126"/>
      <c r="C6" s="126"/>
      <c r="D6" s="127"/>
      <c r="E6" s="127"/>
      <c r="F6" s="127"/>
      <c r="G6" s="127"/>
      <c r="H6" s="127"/>
      <c r="I6" s="127" t="s">
        <v>55</v>
      </c>
      <c r="J6" s="127" t="s">
        <v>58</v>
      </c>
      <c r="K6" s="127" t="s">
        <v>550</v>
      </c>
      <c r="L6" s="127" t="s">
        <v>551</v>
      </c>
      <c r="M6" s="140" t="s">
        <v>552</v>
      </c>
      <c r="N6" s="141" t="s">
        <v>553</v>
      </c>
      <c r="O6" s="141"/>
      <c r="P6" s="147"/>
      <c r="Q6" s="141"/>
      <c r="R6" s="148"/>
      <c r="S6" s="128"/>
    </row>
    <row r="7" ht="54" customHeight="1" spans="1:19">
      <c r="A7" s="65"/>
      <c r="B7" s="128"/>
      <c r="C7" s="128"/>
      <c r="D7" s="129"/>
      <c r="E7" s="129"/>
      <c r="F7" s="129"/>
      <c r="G7" s="129"/>
      <c r="H7" s="129"/>
      <c r="I7" s="129"/>
      <c r="J7" s="129" t="s">
        <v>57</v>
      </c>
      <c r="K7" s="129"/>
      <c r="L7" s="129"/>
      <c r="M7" s="142"/>
      <c r="N7" s="129" t="s">
        <v>57</v>
      </c>
      <c r="O7" s="129" t="s">
        <v>64</v>
      </c>
      <c r="P7" s="128" t="s">
        <v>65</v>
      </c>
      <c r="Q7" s="129" t="s">
        <v>66</v>
      </c>
      <c r="R7" s="142" t="s">
        <v>67</v>
      </c>
      <c r="S7" s="128" t="s">
        <v>68</v>
      </c>
    </row>
    <row r="8" ht="18" customHeight="1" spans="1:19">
      <c r="A8" s="150">
        <v>1</v>
      </c>
      <c r="B8" s="150" t="s">
        <v>84</v>
      </c>
      <c r="C8" s="151">
        <v>3</v>
      </c>
      <c r="D8" s="151">
        <v>4</v>
      </c>
      <c r="E8" s="150">
        <v>5</v>
      </c>
      <c r="F8" s="150">
        <v>6</v>
      </c>
      <c r="G8" s="150">
        <v>7</v>
      </c>
      <c r="H8" s="150">
        <v>8</v>
      </c>
      <c r="I8" s="150">
        <v>9</v>
      </c>
      <c r="J8" s="150">
        <v>10</v>
      </c>
      <c r="K8" s="150">
        <v>11</v>
      </c>
      <c r="L8" s="150">
        <v>12</v>
      </c>
      <c r="M8" s="150">
        <v>13</v>
      </c>
      <c r="N8" s="150">
        <v>14</v>
      </c>
      <c r="O8" s="150">
        <v>15</v>
      </c>
      <c r="P8" s="150">
        <v>16</v>
      </c>
      <c r="Q8" s="150">
        <v>17</v>
      </c>
      <c r="R8" s="150">
        <v>18</v>
      </c>
      <c r="S8" s="150">
        <v>19</v>
      </c>
    </row>
    <row r="9" ht="21" customHeight="1" spans="1:19">
      <c r="A9" s="130" t="s">
        <v>70</v>
      </c>
      <c r="B9" s="131" t="s">
        <v>70</v>
      </c>
      <c r="C9" s="131" t="s">
        <v>289</v>
      </c>
      <c r="D9" s="132" t="s">
        <v>554</v>
      </c>
      <c r="E9" s="132" t="s">
        <v>555</v>
      </c>
      <c r="F9" s="132" t="s">
        <v>425</v>
      </c>
      <c r="G9" s="152">
        <v>1</v>
      </c>
      <c r="H9" s="118">
        <v>12000</v>
      </c>
      <c r="I9" s="118">
        <v>12000</v>
      </c>
      <c r="J9" s="118">
        <v>12000</v>
      </c>
      <c r="K9" s="118"/>
      <c r="L9" s="118"/>
      <c r="M9" s="118"/>
      <c r="N9" s="118"/>
      <c r="O9" s="118"/>
      <c r="P9" s="118"/>
      <c r="Q9" s="118"/>
      <c r="R9" s="118"/>
      <c r="S9" s="118"/>
    </row>
    <row r="10" ht="21" customHeight="1" spans="1:19">
      <c r="A10" s="130" t="s">
        <v>70</v>
      </c>
      <c r="B10" s="131" t="s">
        <v>70</v>
      </c>
      <c r="C10" s="131" t="s">
        <v>289</v>
      </c>
      <c r="D10" s="132" t="s">
        <v>554</v>
      </c>
      <c r="E10" s="132" t="s">
        <v>555</v>
      </c>
      <c r="F10" s="132" t="s">
        <v>425</v>
      </c>
      <c r="G10" s="152">
        <v>1</v>
      </c>
      <c r="H10" s="118">
        <v>30000</v>
      </c>
      <c r="I10" s="118">
        <v>30000</v>
      </c>
      <c r="J10" s="118">
        <v>30000</v>
      </c>
      <c r="K10" s="118"/>
      <c r="L10" s="118"/>
      <c r="M10" s="118"/>
      <c r="N10" s="118"/>
      <c r="O10" s="118"/>
      <c r="P10" s="118"/>
      <c r="Q10" s="118"/>
      <c r="R10" s="118"/>
      <c r="S10" s="118"/>
    </row>
    <row r="11" ht="21" customHeight="1" spans="1:19">
      <c r="A11" s="130" t="s">
        <v>70</v>
      </c>
      <c r="B11" s="131" t="s">
        <v>70</v>
      </c>
      <c r="C11" s="131" t="s">
        <v>289</v>
      </c>
      <c r="D11" s="132" t="s">
        <v>556</v>
      </c>
      <c r="E11" s="132" t="s">
        <v>557</v>
      </c>
      <c r="F11" s="132" t="s">
        <v>425</v>
      </c>
      <c r="G11" s="152">
        <v>2</v>
      </c>
      <c r="H11" s="118">
        <v>12000</v>
      </c>
      <c r="I11" s="118">
        <v>12000</v>
      </c>
      <c r="J11" s="118">
        <v>12000</v>
      </c>
      <c r="K11" s="118"/>
      <c r="L11" s="118"/>
      <c r="M11" s="118"/>
      <c r="N11" s="118"/>
      <c r="O11" s="118"/>
      <c r="P11" s="118"/>
      <c r="Q11" s="118"/>
      <c r="R11" s="118"/>
      <c r="S11" s="118"/>
    </row>
    <row r="12" ht="21" customHeight="1" spans="1:19">
      <c r="A12" s="130" t="s">
        <v>70</v>
      </c>
      <c r="B12" s="131" t="s">
        <v>70</v>
      </c>
      <c r="C12" s="131" t="s">
        <v>369</v>
      </c>
      <c r="D12" s="132" t="s">
        <v>558</v>
      </c>
      <c r="E12" s="132" t="s">
        <v>558</v>
      </c>
      <c r="F12" s="132" t="s">
        <v>425</v>
      </c>
      <c r="G12" s="152">
        <v>6</v>
      </c>
      <c r="H12" s="118">
        <v>1290</v>
      </c>
      <c r="I12" s="118">
        <v>1290</v>
      </c>
      <c r="J12" s="118">
        <v>1290</v>
      </c>
      <c r="K12" s="118"/>
      <c r="L12" s="118"/>
      <c r="M12" s="118"/>
      <c r="N12" s="118"/>
      <c r="O12" s="118"/>
      <c r="P12" s="118"/>
      <c r="Q12" s="118"/>
      <c r="R12" s="118"/>
      <c r="S12" s="118"/>
    </row>
    <row r="13" ht="21" customHeight="1" spans="1:19">
      <c r="A13" s="130" t="s">
        <v>70</v>
      </c>
      <c r="B13" s="131" t="s">
        <v>70</v>
      </c>
      <c r="C13" s="131" t="s">
        <v>369</v>
      </c>
      <c r="D13" s="132" t="s">
        <v>559</v>
      </c>
      <c r="E13" s="132" t="s">
        <v>560</v>
      </c>
      <c r="F13" s="132" t="s">
        <v>425</v>
      </c>
      <c r="G13" s="152">
        <v>1</v>
      </c>
      <c r="H13" s="118">
        <v>6500</v>
      </c>
      <c r="I13" s="118">
        <v>6500</v>
      </c>
      <c r="J13" s="118">
        <v>6500</v>
      </c>
      <c r="K13" s="118"/>
      <c r="L13" s="118"/>
      <c r="M13" s="118"/>
      <c r="N13" s="118"/>
      <c r="O13" s="118"/>
      <c r="P13" s="118"/>
      <c r="Q13" s="118"/>
      <c r="R13" s="118"/>
      <c r="S13" s="118"/>
    </row>
    <row r="14" ht="21" customHeight="1" spans="1:19">
      <c r="A14" s="130" t="s">
        <v>70</v>
      </c>
      <c r="B14" s="131" t="s">
        <v>70</v>
      </c>
      <c r="C14" s="131" t="s">
        <v>369</v>
      </c>
      <c r="D14" s="132" t="s">
        <v>561</v>
      </c>
      <c r="E14" s="132" t="s">
        <v>560</v>
      </c>
      <c r="F14" s="132" t="s">
        <v>425</v>
      </c>
      <c r="G14" s="152">
        <v>1</v>
      </c>
      <c r="H14" s="118">
        <v>4960</v>
      </c>
      <c r="I14" s="118">
        <v>4960</v>
      </c>
      <c r="J14" s="118">
        <v>4960</v>
      </c>
      <c r="K14" s="118"/>
      <c r="L14" s="118"/>
      <c r="M14" s="118"/>
      <c r="N14" s="118"/>
      <c r="O14" s="118"/>
      <c r="P14" s="118"/>
      <c r="Q14" s="118"/>
      <c r="R14" s="118"/>
      <c r="S14" s="118"/>
    </row>
    <row r="15" ht="21" customHeight="1" spans="1:19">
      <c r="A15" s="130" t="s">
        <v>70</v>
      </c>
      <c r="B15" s="131" t="s">
        <v>70</v>
      </c>
      <c r="C15" s="131" t="s">
        <v>369</v>
      </c>
      <c r="D15" s="132" t="s">
        <v>562</v>
      </c>
      <c r="E15" s="132" t="s">
        <v>563</v>
      </c>
      <c r="F15" s="132" t="s">
        <v>425</v>
      </c>
      <c r="G15" s="152">
        <v>2</v>
      </c>
      <c r="H15" s="118">
        <v>60000</v>
      </c>
      <c r="I15" s="118">
        <v>60000</v>
      </c>
      <c r="J15" s="118">
        <v>60000</v>
      </c>
      <c r="K15" s="118"/>
      <c r="L15" s="118"/>
      <c r="M15" s="118"/>
      <c r="N15" s="118"/>
      <c r="O15" s="118"/>
      <c r="P15" s="118"/>
      <c r="Q15" s="118"/>
      <c r="R15" s="118"/>
      <c r="S15" s="118"/>
    </row>
    <row r="16" ht="21" customHeight="1" spans="1:19">
      <c r="A16" s="130" t="s">
        <v>70</v>
      </c>
      <c r="B16" s="131" t="s">
        <v>70</v>
      </c>
      <c r="C16" s="131" t="s">
        <v>369</v>
      </c>
      <c r="D16" s="132" t="s">
        <v>554</v>
      </c>
      <c r="E16" s="132" t="s">
        <v>555</v>
      </c>
      <c r="F16" s="132" t="s">
        <v>425</v>
      </c>
      <c r="G16" s="152">
        <v>1</v>
      </c>
      <c r="H16" s="118">
        <v>8400</v>
      </c>
      <c r="I16" s="118">
        <v>8400</v>
      </c>
      <c r="J16" s="118">
        <v>8400</v>
      </c>
      <c r="K16" s="118"/>
      <c r="L16" s="118"/>
      <c r="M16" s="118"/>
      <c r="N16" s="118"/>
      <c r="O16" s="118"/>
      <c r="P16" s="118"/>
      <c r="Q16" s="118"/>
      <c r="R16" s="118"/>
      <c r="S16" s="118"/>
    </row>
    <row r="17" ht="21" customHeight="1" spans="1:19">
      <c r="A17" s="130" t="s">
        <v>70</v>
      </c>
      <c r="B17" s="131" t="s">
        <v>70</v>
      </c>
      <c r="C17" s="131" t="s">
        <v>369</v>
      </c>
      <c r="D17" s="132" t="s">
        <v>554</v>
      </c>
      <c r="E17" s="132" t="s">
        <v>555</v>
      </c>
      <c r="F17" s="132" t="s">
        <v>425</v>
      </c>
      <c r="G17" s="152">
        <v>1</v>
      </c>
      <c r="H17" s="118">
        <v>9600</v>
      </c>
      <c r="I17" s="118">
        <v>9600</v>
      </c>
      <c r="J17" s="118">
        <v>9600</v>
      </c>
      <c r="K17" s="118"/>
      <c r="L17" s="118"/>
      <c r="M17" s="118"/>
      <c r="N17" s="118"/>
      <c r="O17" s="118"/>
      <c r="P17" s="118"/>
      <c r="Q17" s="118"/>
      <c r="R17" s="118"/>
      <c r="S17" s="118"/>
    </row>
    <row r="18" ht="21" customHeight="1" spans="1:19">
      <c r="A18" s="130" t="s">
        <v>70</v>
      </c>
      <c r="B18" s="131" t="s">
        <v>70</v>
      </c>
      <c r="C18" s="131" t="s">
        <v>369</v>
      </c>
      <c r="D18" s="132" t="s">
        <v>564</v>
      </c>
      <c r="E18" s="132" t="s">
        <v>565</v>
      </c>
      <c r="F18" s="132" t="s">
        <v>425</v>
      </c>
      <c r="G18" s="152">
        <v>420</v>
      </c>
      <c r="H18" s="118">
        <v>73500</v>
      </c>
      <c r="I18" s="118">
        <v>73500</v>
      </c>
      <c r="J18" s="118">
        <v>73500</v>
      </c>
      <c r="K18" s="118"/>
      <c r="L18" s="118"/>
      <c r="M18" s="118"/>
      <c r="N18" s="118"/>
      <c r="O18" s="118"/>
      <c r="P18" s="118"/>
      <c r="Q18" s="118"/>
      <c r="R18" s="118"/>
      <c r="S18" s="118"/>
    </row>
    <row r="19" ht="21" customHeight="1" spans="1:19">
      <c r="A19" s="130" t="s">
        <v>70</v>
      </c>
      <c r="B19" s="131" t="s">
        <v>70</v>
      </c>
      <c r="C19" s="131" t="s">
        <v>369</v>
      </c>
      <c r="D19" s="132" t="s">
        <v>566</v>
      </c>
      <c r="E19" s="132" t="s">
        <v>567</v>
      </c>
      <c r="F19" s="132" t="s">
        <v>425</v>
      </c>
      <c r="G19" s="152">
        <v>2</v>
      </c>
      <c r="H19" s="118">
        <v>9990</v>
      </c>
      <c r="I19" s="118">
        <v>9990</v>
      </c>
      <c r="J19" s="118">
        <v>9990</v>
      </c>
      <c r="K19" s="118"/>
      <c r="L19" s="118"/>
      <c r="M19" s="118"/>
      <c r="N19" s="118"/>
      <c r="O19" s="118"/>
      <c r="P19" s="118"/>
      <c r="Q19" s="118"/>
      <c r="R19" s="118"/>
      <c r="S19" s="118"/>
    </row>
    <row r="20" ht="21" customHeight="1" spans="1:19">
      <c r="A20" s="130" t="s">
        <v>70</v>
      </c>
      <c r="B20" s="131" t="s">
        <v>70</v>
      </c>
      <c r="C20" s="131" t="s">
        <v>369</v>
      </c>
      <c r="D20" s="132" t="s">
        <v>568</v>
      </c>
      <c r="E20" s="132" t="s">
        <v>567</v>
      </c>
      <c r="F20" s="132" t="s">
        <v>425</v>
      </c>
      <c r="G20" s="152">
        <v>2</v>
      </c>
      <c r="H20" s="118">
        <v>14200</v>
      </c>
      <c r="I20" s="118">
        <v>14200</v>
      </c>
      <c r="J20" s="118">
        <v>14200</v>
      </c>
      <c r="K20" s="118"/>
      <c r="L20" s="118"/>
      <c r="M20" s="118"/>
      <c r="N20" s="118"/>
      <c r="O20" s="118"/>
      <c r="P20" s="118"/>
      <c r="Q20" s="118"/>
      <c r="R20" s="118"/>
      <c r="S20" s="118"/>
    </row>
    <row r="21" ht="21" customHeight="1" spans="1:19">
      <c r="A21" s="133" t="s">
        <v>240</v>
      </c>
      <c r="B21" s="134"/>
      <c r="C21" s="134"/>
      <c r="D21" s="135"/>
      <c r="E21" s="135"/>
      <c r="F21" s="135"/>
      <c r="G21" s="153"/>
      <c r="H21" s="118">
        <v>242440</v>
      </c>
      <c r="I21" s="118">
        <v>242440</v>
      </c>
      <c r="J21" s="118">
        <v>242440</v>
      </c>
      <c r="K21" s="118"/>
      <c r="L21" s="118"/>
      <c r="M21" s="118"/>
      <c r="N21" s="118"/>
      <c r="O21" s="118"/>
      <c r="P21" s="118"/>
      <c r="Q21" s="118"/>
      <c r="R21" s="118"/>
      <c r="S21" s="118"/>
    </row>
    <row r="22" ht="21" customHeight="1" spans="1:19">
      <c r="A22" s="149" t="s">
        <v>569</v>
      </c>
      <c r="B22" s="55"/>
      <c r="C22" s="55"/>
      <c r="D22" s="149"/>
      <c r="E22" s="149"/>
      <c r="F22" s="149"/>
      <c r="G22" s="154"/>
      <c r="H22" s="155"/>
      <c r="I22" s="155"/>
      <c r="J22" s="155"/>
      <c r="K22" s="155"/>
      <c r="L22" s="155"/>
      <c r="M22" s="155"/>
      <c r="N22" s="155"/>
      <c r="O22" s="155"/>
      <c r="P22" s="155"/>
      <c r="Q22" s="155"/>
      <c r="R22" s="155"/>
      <c r="S22" s="155"/>
    </row>
  </sheetData>
  <mergeCells count="19">
    <mergeCell ref="A3:S3"/>
    <mergeCell ref="A4:H4"/>
    <mergeCell ref="I5:S5"/>
    <mergeCell ref="N6:S6"/>
    <mergeCell ref="A21:G21"/>
    <mergeCell ref="A22:S22"/>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C8" sqref="C8"/>
    </sheetView>
  </sheetViews>
  <sheetFormatPr defaultColWidth="9.13636363636364" defaultRowHeight="14.25" customHeight="1"/>
  <cols>
    <col min="1" max="5" width="39.1363636363636" customWidth="1"/>
    <col min="6" max="6" width="27.5727272727273" customWidth="1"/>
    <col min="7" max="7" width="28.5727272727273" customWidth="1"/>
    <col min="8" max="8" width="28.1363636363636" customWidth="1"/>
    <col min="9" max="9" width="39.1363636363636" customWidth="1"/>
    <col min="10" max="18" width="20.4272727272727" customWidth="1"/>
    <col min="19" max="20" width="20.2909090909091"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115"/>
      <c r="B2" s="121"/>
      <c r="C2" s="121"/>
      <c r="D2" s="121"/>
      <c r="E2" s="121"/>
      <c r="F2" s="121"/>
      <c r="G2" s="121"/>
      <c r="H2" s="115"/>
      <c r="I2" s="115"/>
      <c r="J2" s="115"/>
      <c r="K2" s="115"/>
      <c r="L2" s="115"/>
      <c r="M2" s="115"/>
      <c r="N2" s="136"/>
      <c r="O2" s="115"/>
      <c r="P2" s="115"/>
      <c r="Q2" s="121"/>
      <c r="R2" s="115"/>
      <c r="S2" s="144"/>
      <c r="T2" s="144" t="s">
        <v>570</v>
      </c>
    </row>
    <row r="3" ht="41.25" customHeight="1" spans="1:20">
      <c r="A3" s="111" t="str">
        <f>"2025"&amp;"年部门政府购买服务预算表"</f>
        <v>2025年部门政府购买服务预算表</v>
      </c>
      <c r="B3" s="106"/>
      <c r="C3" s="106"/>
      <c r="D3" s="106"/>
      <c r="E3" s="106"/>
      <c r="F3" s="106"/>
      <c r="G3" s="106"/>
      <c r="H3" s="122"/>
      <c r="I3" s="122"/>
      <c r="J3" s="122"/>
      <c r="K3" s="122"/>
      <c r="L3" s="122"/>
      <c r="M3" s="122"/>
      <c r="N3" s="137"/>
      <c r="O3" s="122"/>
      <c r="P3" s="122"/>
      <c r="Q3" s="106"/>
      <c r="R3" s="122"/>
      <c r="S3" s="137"/>
      <c r="T3" s="106"/>
    </row>
    <row r="4" ht="22.5" customHeight="1" spans="1:20">
      <c r="A4" s="112" t="str">
        <f>"单位名称："&amp;"昆明市东川区拖布卡镇人民政府"</f>
        <v>单位名称：昆明市东川区拖布卡镇人民政府</v>
      </c>
      <c r="B4" s="123"/>
      <c r="C4" s="123"/>
      <c r="D4" s="123"/>
      <c r="E4" s="123"/>
      <c r="F4" s="123"/>
      <c r="G4" s="123"/>
      <c r="H4" s="113"/>
      <c r="I4" s="113"/>
      <c r="J4" s="113"/>
      <c r="K4" s="113"/>
      <c r="L4" s="113"/>
      <c r="M4" s="113"/>
      <c r="N4" s="136"/>
      <c r="O4" s="115"/>
      <c r="P4" s="115"/>
      <c r="Q4" s="121"/>
      <c r="R4" s="115"/>
      <c r="S4" s="145"/>
      <c r="T4" s="144" t="s">
        <v>1</v>
      </c>
    </row>
    <row r="5" ht="24" customHeight="1" spans="1:20">
      <c r="A5" s="60" t="s">
        <v>249</v>
      </c>
      <c r="B5" s="124" t="s">
        <v>250</v>
      </c>
      <c r="C5" s="124" t="s">
        <v>544</v>
      </c>
      <c r="D5" s="124" t="s">
        <v>571</v>
      </c>
      <c r="E5" s="124" t="s">
        <v>572</v>
      </c>
      <c r="F5" s="124" t="s">
        <v>573</v>
      </c>
      <c r="G5" s="124" t="s">
        <v>574</v>
      </c>
      <c r="H5" s="125" t="s">
        <v>575</v>
      </c>
      <c r="I5" s="125" t="s">
        <v>576</v>
      </c>
      <c r="J5" s="138" t="s">
        <v>257</v>
      </c>
      <c r="K5" s="138"/>
      <c r="L5" s="138"/>
      <c r="M5" s="138"/>
      <c r="N5" s="139"/>
      <c r="O5" s="138"/>
      <c r="P5" s="138"/>
      <c r="Q5" s="146"/>
      <c r="R5" s="138"/>
      <c r="S5" s="139"/>
      <c r="T5" s="119"/>
    </row>
    <row r="6" ht="24" customHeight="1" spans="1:20">
      <c r="A6" s="62"/>
      <c r="B6" s="126"/>
      <c r="C6" s="126"/>
      <c r="D6" s="126"/>
      <c r="E6" s="126"/>
      <c r="F6" s="126"/>
      <c r="G6" s="126"/>
      <c r="H6" s="127"/>
      <c r="I6" s="127"/>
      <c r="J6" s="127" t="s">
        <v>55</v>
      </c>
      <c r="K6" s="127" t="s">
        <v>58</v>
      </c>
      <c r="L6" s="127" t="s">
        <v>550</v>
      </c>
      <c r="M6" s="127" t="s">
        <v>551</v>
      </c>
      <c r="N6" s="140" t="s">
        <v>552</v>
      </c>
      <c r="O6" s="141" t="s">
        <v>553</v>
      </c>
      <c r="P6" s="141"/>
      <c r="Q6" s="147"/>
      <c r="R6" s="141"/>
      <c r="S6" s="148"/>
      <c r="T6" s="128"/>
    </row>
    <row r="7" ht="54" customHeight="1" spans="1:20">
      <c r="A7" s="65"/>
      <c r="B7" s="128"/>
      <c r="C7" s="128"/>
      <c r="D7" s="128"/>
      <c r="E7" s="128"/>
      <c r="F7" s="128"/>
      <c r="G7" s="128"/>
      <c r="H7" s="129"/>
      <c r="I7" s="129"/>
      <c r="J7" s="129"/>
      <c r="K7" s="129" t="s">
        <v>57</v>
      </c>
      <c r="L7" s="129"/>
      <c r="M7" s="129"/>
      <c r="N7" s="142"/>
      <c r="O7" s="129" t="s">
        <v>57</v>
      </c>
      <c r="P7" s="129" t="s">
        <v>64</v>
      </c>
      <c r="Q7" s="128" t="s">
        <v>65</v>
      </c>
      <c r="R7" s="129" t="s">
        <v>66</v>
      </c>
      <c r="S7" s="142" t="s">
        <v>67</v>
      </c>
      <c r="T7" s="128" t="s">
        <v>68</v>
      </c>
    </row>
    <row r="8" ht="17.25" customHeight="1" spans="1:20">
      <c r="A8" s="66">
        <v>1</v>
      </c>
      <c r="B8" s="128">
        <v>2</v>
      </c>
      <c r="C8" s="66">
        <v>3</v>
      </c>
      <c r="D8" s="66">
        <v>4</v>
      </c>
      <c r="E8" s="128">
        <v>5</v>
      </c>
      <c r="F8" s="66">
        <v>6</v>
      </c>
      <c r="G8" s="66">
        <v>7</v>
      </c>
      <c r="H8" s="128">
        <v>8</v>
      </c>
      <c r="I8" s="66">
        <v>9</v>
      </c>
      <c r="J8" s="66">
        <v>10</v>
      </c>
      <c r="K8" s="128">
        <v>11</v>
      </c>
      <c r="L8" s="66">
        <v>12</v>
      </c>
      <c r="M8" s="66">
        <v>13</v>
      </c>
      <c r="N8" s="128">
        <v>14</v>
      </c>
      <c r="O8" s="66">
        <v>15</v>
      </c>
      <c r="P8" s="66">
        <v>16</v>
      </c>
      <c r="Q8" s="128">
        <v>17</v>
      </c>
      <c r="R8" s="66">
        <v>18</v>
      </c>
      <c r="S8" s="66">
        <v>19</v>
      </c>
      <c r="T8" s="66">
        <v>20</v>
      </c>
    </row>
    <row r="9" ht="21" customHeight="1" spans="1:20">
      <c r="A9" s="130"/>
      <c r="B9" s="131"/>
      <c r="C9" s="131"/>
      <c r="D9" s="131"/>
      <c r="E9" s="131"/>
      <c r="F9" s="131"/>
      <c r="G9" s="131"/>
      <c r="H9" s="132"/>
      <c r="I9" s="132"/>
      <c r="J9" s="118"/>
      <c r="K9" s="118"/>
      <c r="L9" s="118"/>
      <c r="M9" s="118"/>
      <c r="N9" s="118"/>
      <c r="O9" s="118"/>
      <c r="P9" s="118"/>
      <c r="Q9" s="118"/>
      <c r="R9" s="118"/>
      <c r="S9" s="118"/>
      <c r="T9" s="118"/>
    </row>
    <row r="10" ht="21" customHeight="1" spans="1:20">
      <c r="A10" s="133" t="s">
        <v>240</v>
      </c>
      <c r="B10" s="134"/>
      <c r="C10" s="134"/>
      <c r="D10" s="134"/>
      <c r="E10" s="134"/>
      <c r="F10" s="134"/>
      <c r="G10" s="134"/>
      <c r="H10" s="135"/>
      <c r="I10" s="143"/>
      <c r="J10" s="118"/>
      <c r="K10" s="118"/>
      <c r="L10" s="118"/>
      <c r="M10" s="118"/>
      <c r="N10" s="118"/>
      <c r="O10" s="118"/>
      <c r="P10" s="118"/>
      <c r="Q10" s="118"/>
      <c r="R10" s="118"/>
      <c r="S10" s="118"/>
      <c r="T10" s="118"/>
    </row>
    <row r="11" customHeight="1" spans="1:1">
      <c r="A11" t="s">
        <v>577</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M10"/>
  <sheetViews>
    <sheetView showZeros="0" topLeftCell="C1" workbookViewId="0">
      <pane ySplit="1" topLeftCell="A2" activePane="bottomLeft" state="frozen"/>
      <selection/>
      <selection pane="bottomLeft" activeCell="C10" sqref="C10"/>
    </sheetView>
  </sheetViews>
  <sheetFormatPr defaultColWidth="9.13636363636364" defaultRowHeight="14.25" customHeight="1"/>
  <cols>
    <col min="1" max="1" width="37.7" customWidth="1"/>
    <col min="2" max="13" width="20" customWidth="1"/>
  </cols>
  <sheetData>
    <row r="1" customHeight="1" spans="1:13">
      <c r="A1" s="1"/>
      <c r="B1" s="1"/>
      <c r="C1" s="1"/>
      <c r="D1" s="1"/>
      <c r="E1" s="1"/>
      <c r="F1" s="1"/>
      <c r="G1" s="1"/>
      <c r="H1" s="1"/>
      <c r="I1" s="1"/>
      <c r="J1" s="1"/>
      <c r="K1" s="1"/>
      <c r="L1" s="1"/>
      <c r="M1" s="1"/>
    </row>
    <row r="2" ht="17.25" customHeight="1" spans="4:13">
      <c r="D2" s="110"/>
      <c r="M2" s="53" t="s">
        <v>578</v>
      </c>
    </row>
    <row r="3" ht="41.25" customHeight="1" spans="1:13">
      <c r="A3" s="111" t="str">
        <f>"2025"&amp;"年对下转移支付预算表"</f>
        <v>2025年对下转移支付预算表</v>
      </c>
      <c r="B3" s="54"/>
      <c r="C3" s="54"/>
      <c r="D3" s="54"/>
      <c r="E3" s="54"/>
      <c r="F3" s="54"/>
      <c r="G3" s="54"/>
      <c r="H3" s="54"/>
      <c r="I3" s="54"/>
      <c r="J3" s="54"/>
      <c r="K3" s="54"/>
      <c r="L3" s="54"/>
      <c r="M3" s="106"/>
    </row>
    <row r="4" ht="18" customHeight="1" spans="1:13">
      <c r="A4" s="112" t="str">
        <f>"单位名称："&amp;"昆明市东川区拖布卡镇人民政府"</f>
        <v>单位名称：昆明市东川区拖布卡镇人民政府</v>
      </c>
      <c r="B4" s="113"/>
      <c r="C4" s="113"/>
      <c r="D4" s="114"/>
      <c r="E4" s="115"/>
      <c r="F4" s="115"/>
      <c r="G4" s="115"/>
      <c r="H4" s="115"/>
      <c r="I4" s="115"/>
      <c r="M4" s="58" t="s">
        <v>1</v>
      </c>
    </row>
    <row r="5" ht="19.5" customHeight="1" spans="1:13">
      <c r="A5" s="73" t="s">
        <v>579</v>
      </c>
      <c r="B5" s="13" t="s">
        <v>257</v>
      </c>
      <c r="C5" s="14"/>
      <c r="D5" s="14"/>
      <c r="E5" s="13" t="s">
        <v>580</v>
      </c>
      <c r="F5" s="14"/>
      <c r="G5" s="14"/>
      <c r="H5" s="14"/>
      <c r="I5" s="14"/>
      <c r="J5" s="14"/>
      <c r="K5" s="14"/>
      <c r="L5" s="14"/>
      <c r="M5" s="119"/>
    </row>
    <row r="6" ht="40.5" customHeight="1" spans="1:13">
      <c r="A6" s="66"/>
      <c r="B6" s="74" t="s">
        <v>55</v>
      </c>
      <c r="C6" s="60" t="s">
        <v>58</v>
      </c>
      <c r="D6" s="116" t="s">
        <v>550</v>
      </c>
      <c r="E6" s="92"/>
      <c r="F6" s="92"/>
      <c r="G6" s="92"/>
      <c r="H6" s="92"/>
      <c r="I6" s="92"/>
      <c r="J6" s="92"/>
      <c r="K6" s="92"/>
      <c r="L6" s="92"/>
      <c r="M6" s="120"/>
    </row>
    <row r="7" ht="19.5" customHeight="1" spans="1:13">
      <c r="A7" s="67">
        <v>1</v>
      </c>
      <c r="B7" s="67">
        <v>2</v>
      </c>
      <c r="C7" s="67">
        <v>3</v>
      </c>
      <c r="D7" s="117">
        <v>4</v>
      </c>
      <c r="E7" s="80">
        <v>5</v>
      </c>
      <c r="F7" s="67">
        <v>6</v>
      </c>
      <c r="G7" s="67">
        <v>7</v>
      </c>
      <c r="H7" s="117">
        <v>8</v>
      </c>
      <c r="I7" s="67">
        <v>9</v>
      </c>
      <c r="J7" s="67">
        <v>10</v>
      </c>
      <c r="K7" s="67">
        <v>11</v>
      </c>
      <c r="L7" s="67">
        <v>13</v>
      </c>
      <c r="M7" s="80">
        <v>24</v>
      </c>
    </row>
    <row r="8" ht="19.5" customHeight="1" spans="1:13">
      <c r="A8" s="19"/>
      <c r="B8" s="118"/>
      <c r="C8" s="118"/>
      <c r="D8" s="118"/>
      <c r="E8" s="118"/>
      <c r="F8" s="118"/>
      <c r="G8" s="118"/>
      <c r="H8" s="118"/>
      <c r="I8" s="118"/>
      <c r="J8" s="118"/>
      <c r="K8" s="118"/>
      <c r="L8" s="118"/>
      <c r="M8" s="118"/>
    </row>
    <row r="9" ht="19.5" customHeight="1" spans="1:13">
      <c r="A9" s="108"/>
      <c r="B9" s="118"/>
      <c r="C9" s="118"/>
      <c r="D9" s="118"/>
      <c r="E9" s="118"/>
      <c r="F9" s="118"/>
      <c r="G9" s="118"/>
      <c r="H9" s="118"/>
      <c r="I9" s="118"/>
      <c r="J9" s="118"/>
      <c r="K9" s="118"/>
      <c r="L9" s="118"/>
      <c r="M9" s="118"/>
    </row>
    <row r="10" customHeight="1" spans="3:3">
      <c r="C10" t="s">
        <v>581</v>
      </c>
    </row>
  </sheetData>
  <mergeCells count="5">
    <mergeCell ref="A3:M3"/>
    <mergeCell ref="A4:I4"/>
    <mergeCell ref="B5:D5"/>
    <mergeCell ref="E5:M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9" sqref="A9"/>
    </sheetView>
  </sheetViews>
  <sheetFormatPr defaultColWidth="9.13636363636364" defaultRowHeight="12" customHeight="1"/>
  <cols>
    <col min="1" max="1" width="34.2909090909091" customWidth="1"/>
    <col min="2" max="2" width="29" customWidth="1"/>
    <col min="3" max="5" width="23.5727272727273" customWidth="1"/>
    <col min="6" max="6" width="11.2909090909091" customWidth="1"/>
    <col min="7" max="7" width="25.1363636363636" customWidth="1"/>
    <col min="8" max="8" width="15.5727272727273" customWidth="1"/>
    <col min="9" max="9" width="13.4272727272727" customWidth="1"/>
    <col min="10" max="10" width="18.8545454545455" customWidth="1"/>
  </cols>
  <sheetData>
    <row r="1" customHeight="1" spans="1:10">
      <c r="A1" s="1"/>
      <c r="B1" s="1"/>
      <c r="C1" s="1"/>
      <c r="D1" s="1"/>
      <c r="E1" s="1"/>
      <c r="F1" s="1"/>
      <c r="G1" s="1"/>
      <c r="H1" s="1"/>
      <c r="I1" s="1"/>
      <c r="J1" s="1"/>
    </row>
    <row r="2" ht="16.5" customHeight="1" spans="10:10">
      <c r="J2" s="53" t="s">
        <v>582</v>
      </c>
    </row>
    <row r="3" ht="41.25" customHeight="1" spans="1:10">
      <c r="A3" s="105" t="str">
        <f>"2025"&amp;"年对下转移支付绩效目标表"</f>
        <v>2025年对下转移支付绩效目标表</v>
      </c>
      <c r="B3" s="54"/>
      <c r="C3" s="54"/>
      <c r="D3" s="54"/>
      <c r="E3" s="54"/>
      <c r="F3" s="106"/>
      <c r="G3" s="54"/>
      <c r="H3" s="106"/>
      <c r="I3" s="106"/>
      <c r="J3" s="54"/>
    </row>
    <row r="4" ht="17.25" customHeight="1" spans="1:1">
      <c r="A4" s="55" t="str">
        <f>"单位名称："&amp;"昆明市东川区拖布卡镇人民政府"</f>
        <v>单位名称：昆明市东川区拖布卡镇人民政府</v>
      </c>
    </row>
    <row r="5" ht="44.25" customHeight="1" spans="1:10">
      <c r="A5" s="18" t="s">
        <v>579</v>
      </c>
      <c r="B5" s="18" t="s">
        <v>385</v>
      </c>
      <c r="C5" s="18" t="s">
        <v>386</v>
      </c>
      <c r="D5" s="18" t="s">
        <v>387</v>
      </c>
      <c r="E5" s="18" t="s">
        <v>388</v>
      </c>
      <c r="F5" s="107" t="s">
        <v>389</v>
      </c>
      <c r="G5" s="18" t="s">
        <v>390</v>
      </c>
      <c r="H5" s="107" t="s">
        <v>391</v>
      </c>
      <c r="I5" s="107" t="s">
        <v>392</v>
      </c>
      <c r="J5" s="18" t="s">
        <v>393</v>
      </c>
    </row>
    <row r="6" ht="14.25" customHeight="1" spans="1:10">
      <c r="A6" s="18">
        <v>1</v>
      </c>
      <c r="B6" s="18">
        <v>2</v>
      </c>
      <c r="C6" s="18">
        <v>3</v>
      </c>
      <c r="D6" s="18">
        <v>4</v>
      </c>
      <c r="E6" s="18">
        <v>5</v>
      </c>
      <c r="F6" s="107">
        <v>6</v>
      </c>
      <c r="G6" s="18">
        <v>7</v>
      </c>
      <c r="H6" s="107">
        <v>8</v>
      </c>
      <c r="I6" s="107">
        <v>9</v>
      </c>
      <c r="J6" s="18">
        <v>10</v>
      </c>
    </row>
    <row r="7" ht="42" customHeight="1" spans="1:10">
      <c r="A7" s="19"/>
      <c r="B7" s="108"/>
      <c r="C7" s="108"/>
      <c r="D7" s="108"/>
      <c r="E7" s="45"/>
      <c r="F7" s="109"/>
      <c r="G7" s="45"/>
      <c r="H7" s="109"/>
      <c r="I7" s="109"/>
      <c r="J7" s="45"/>
    </row>
    <row r="8" ht="42" customHeight="1" spans="1:10">
      <c r="A8" s="19"/>
      <c r="B8" s="44"/>
      <c r="C8" s="44"/>
      <c r="D8" s="44"/>
      <c r="E8" s="19"/>
      <c r="F8" s="44"/>
      <c r="G8" s="19"/>
      <c r="H8" s="44"/>
      <c r="I8" s="44"/>
      <c r="J8" s="19"/>
    </row>
    <row r="9" customHeight="1" spans="1:1">
      <c r="A9" t="s">
        <v>583</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C18" sqref="C18"/>
    </sheetView>
  </sheetViews>
  <sheetFormatPr defaultColWidth="10.4272727272727" defaultRowHeight="14.25" customHeight="1"/>
  <cols>
    <col min="1" max="3" width="33.7" customWidth="1"/>
    <col min="4" max="4" width="45.5727272727273" customWidth="1"/>
    <col min="5" max="5" width="27.5727272727273" customWidth="1"/>
    <col min="6" max="6" width="21.7090909090909" customWidth="1"/>
    <col min="7" max="9" width="26.2909090909091" customWidth="1"/>
  </cols>
  <sheetData>
    <row r="1" customHeight="1" spans="1:9">
      <c r="A1" s="1"/>
      <c r="B1" s="1"/>
      <c r="C1" s="1"/>
      <c r="D1" s="1"/>
      <c r="E1" s="1"/>
      <c r="F1" s="1"/>
      <c r="G1" s="1"/>
      <c r="H1" s="1"/>
      <c r="I1" s="1"/>
    </row>
    <row r="2" customHeight="1" spans="1:9">
      <c r="A2" s="82" t="s">
        <v>584</v>
      </c>
      <c r="B2" s="83"/>
      <c r="C2" s="83"/>
      <c r="D2" s="84"/>
      <c r="E2" s="84"/>
      <c r="F2" s="84"/>
      <c r="G2" s="83"/>
      <c r="H2" s="83"/>
      <c r="I2" s="84"/>
    </row>
    <row r="3" ht="41.25" customHeight="1" spans="1:9">
      <c r="A3" s="85" t="str">
        <f>"2025"&amp;"年新增资产配置预算表"</f>
        <v>2025年新增资产配置预算表</v>
      </c>
      <c r="B3" s="86"/>
      <c r="C3" s="86"/>
      <c r="D3" s="87"/>
      <c r="E3" s="87"/>
      <c r="F3" s="87"/>
      <c r="G3" s="86"/>
      <c r="H3" s="86"/>
      <c r="I3" s="87"/>
    </row>
    <row r="4" customHeight="1" spans="1:9">
      <c r="A4" s="88" t="str">
        <f>"单位名称："&amp;"昆明市东川区拖布卡镇人民政府"</f>
        <v>单位名称：昆明市东川区拖布卡镇人民政府</v>
      </c>
      <c r="B4" s="89"/>
      <c r="C4" s="89"/>
      <c r="D4" s="90"/>
      <c r="F4" s="87"/>
      <c r="G4" s="86"/>
      <c r="H4" s="86"/>
      <c r="I4" s="104" t="s">
        <v>1</v>
      </c>
    </row>
    <row r="5" ht="28.5" customHeight="1" spans="1:9">
      <c r="A5" s="91" t="s">
        <v>249</v>
      </c>
      <c r="B5" s="92" t="s">
        <v>250</v>
      </c>
      <c r="C5" s="93" t="s">
        <v>585</v>
      </c>
      <c r="D5" s="91" t="s">
        <v>586</v>
      </c>
      <c r="E5" s="91" t="s">
        <v>587</v>
      </c>
      <c r="F5" s="91" t="s">
        <v>588</v>
      </c>
      <c r="G5" s="92" t="s">
        <v>589</v>
      </c>
      <c r="H5" s="80"/>
      <c r="I5" s="91"/>
    </row>
    <row r="6" ht="21" customHeight="1" spans="1:9">
      <c r="A6" s="93"/>
      <c r="B6" s="94"/>
      <c r="C6" s="94"/>
      <c r="D6" s="95"/>
      <c r="E6" s="94"/>
      <c r="F6" s="94"/>
      <c r="G6" s="92" t="s">
        <v>548</v>
      </c>
      <c r="H6" s="92" t="s">
        <v>590</v>
      </c>
      <c r="I6" s="92" t="s">
        <v>591</v>
      </c>
    </row>
    <row r="7" ht="17.25" customHeight="1" spans="1:9">
      <c r="A7" s="96" t="s">
        <v>83</v>
      </c>
      <c r="B7" s="43" t="s">
        <v>84</v>
      </c>
      <c r="C7" s="96" t="s">
        <v>85</v>
      </c>
      <c r="D7" s="45" t="s">
        <v>86</v>
      </c>
      <c r="E7" s="96" t="s">
        <v>87</v>
      </c>
      <c r="F7" s="43" t="s">
        <v>88</v>
      </c>
      <c r="G7" s="97" t="s">
        <v>89</v>
      </c>
      <c r="H7" s="45" t="s">
        <v>90</v>
      </c>
      <c r="I7" s="45">
        <v>9</v>
      </c>
    </row>
    <row r="8" ht="19.5" customHeight="1" spans="1:9">
      <c r="A8" s="98"/>
      <c r="B8" s="76"/>
      <c r="C8" s="76"/>
      <c r="D8" s="19"/>
      <c r="E8" s="44"/>
      <c r="F8" s="97"/>
      <c r="G8" s="99"/>
      <c r="H8" s="100"/>
      <c r="I8" s="100"/>
    </row>
    <row r="9" ht="19.5" customHeight="1" spans="1:9">
      <c r="A9" s="27" t="s">
        <v>55</v>
      </c>
      <c r="B9" s="101"/>
      <c r="C9" s="101"/>
      <c r="D9" s="102"/>
      <c r="E9" s="103"/>
      <c r="F9" s="103"/>
      <c r="G9" s="99"/>
      <c r="H9" s="100"/>
      <c r="I9" s="100"/>
    </row>
    <row r="10" customHeight="1" spans="1:1">
      <c r="A10" t="s">
        <v>592</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D16" sqref="D16"/>
    </sheetView>
  </sheetViews>
  <sheetFormatPr defaultColWidth="9.13636363636364" defaultRowHeight="14.25" customHeight="1"/>
  <cols>
    <col min="1" max="1" width="19.2909090909091" customWidth="1"/>
    <col min="2" max="2" width="33.8545454545455" customWidth="1"/>
    <col min="3" max="3" width="23.8545454545455" customWidth="1"/>
    <col min="4" max="4" width="11.1363636363636" customWidth="1"/>
    <col min="5" max="5" width="17.7090909090909" customWidth="1"/>
    <col min="6" max="6" width="9.85454545454546" customWidth="1"/>
    <col min="7" max="7" width="17.7090909090909" customWidth="1"/>
    <col min="8" max="11" width="23.1363636363636" customWidth="1"/>
  </cols>
  <sheetData>
    <row r="1" customHeight="1" spans="1:11">
      <c r="A1" s="1"/>
      <c r="B1" s="1"/>
      <c r="C1" s="1"/>
      <c r="D1" s="1"/>
      <c r="E1" s="1"/>
      <c r="F1" s="1"/>
      <c r="G1" s="1"/>
      <c r="H1" s="1"/>
      <c r="I1" s="1"/>
      <c r="J1" s="1"/>
      <c r="K1" s="1"/>
    </row>
    <row r="2" customHeight="1" spans="4:11">
      <c r="D2" s="52"/>
      <c r="E2" s="52"/>
      <c r="F2" s="52"/>
      <c r="G2" s="52"/>
      <c r="K2" s="53" t="s">
        <v>593</v>
      </c>
    </row>
    <row r="3" ht="41.25" customHeight="1" spans="1:11">
      <c r="A3" s="54" t="str">
        <f>"2025"&amp;"年上级转移支付补助项目支出预算表"</f>
        <v>2025年上级转移支付补助项目支出预算表</v>
      </c>
      <c r="B3" s="54"/>
      <c r="C3" s="54"/>
      <c r="D3" s="54"/>
      <c r="E3" s="54"/>
      <c r="F3" s="54"/>
      <c r="G3" s="54"/>
      <c r="H3" s="54"/>
      <c r="I3" s="54"/>
      <c r="J3" s="54"/>
      <c r="K3" s="54"/>
    </row>
    <row r="4" ht="13.5" customHeight="1" spans="1:11">
      <c r="A4" s="55" t="str">
        <f>"单位名称："&amp;"昆明市东川区拖布卡镇人民政府"</f>
        <v>单位名称：昆明市东川区拖布卡镇人民政府</v>
      </c>
      <c r="B4" s="56"/>
      <c r="C4" s="56"/>
      <c r="D4" s="56"/>
      <c r="E4" s="56"/>
      <c r="F4" s="56"/>
      <c r="G4" s="56"/>
      <c r="H4" s="57"/>
      <c r="I4" s="57"/>
      <c r="J4" s="57"/>
      <c r="K4" s="58" t="s">
        <v>1</v>
      </c>
    </row>
    <row r="5" ht="21.75" customHeight="1" spans="1:11">
      <c r="A5" s="59" t="s">
        <v>355</v>
      </c>
      <c r="B5" s="59" t="s">
        <v>252</v>
      </c>
      <c r="C5" s="59" t="s">
        <v>356</v>
      </c>
      <c r="D5" s="60" t="s">
        <v>253</v>
      </c>
      <c r="E5" s="60" t="s">
        <v>254</v>
      </c>
      <c r="F5" s="60" t="s">
        <v>357</v>
      </c>
      <c r="G5" s="60" t="s">
        <v>358</v>
      </c>
      <c r="H5" s="73" t="s">
        <v>55</v>
      </c>
      <c r="I5" s="13" t="s">
        <v>594</v>
      </c>
      <c r="J5" s="14"/>
      <c r="K5" s="47"/>
    </row>
    <row r="6" ht="21.75" customHeight="1" spans="1:11">
      <c r="A6" s="61"/>
      <c r="B6" s="61"/>
      <c r="C6" s="61"/>
      <c r="D6" s="62"/>
      <c r="E6" s="62"/>
      <c r="F6" s="62"/>
      <c r="G6" s="62"/>
      <c r="H6" s="74"/>
      <c r="I6" s="60" t="s">
        <v>58</v>
      </c>
      <c r="J6" s="60" t="s">
        <v>59</v>
      </c>
      <c r="K6" s="60" t="s">
        <v>60</v>
      </c>
    </row>
    <row r="7" ht="40.5" customHeight="1" spans="1:11">
      <c r="A7" s="64"/>
      <c r="B7" s="64"/>
      <c r="C7" s="64"/>
      <c r="D7" s="65"/>
      <c r="E7" s="65"/>
      <c r="F7" s="65"/>
      <c r="G7" s="65"/>
      <c r="H7" s="66"/>
      <c r="I7" s="65" t="s">
        <v>57</v>
      </c>
      <c r="J7" s="65"/>
      <c r="K7" s="65"/>
    </row>
    <row r="8" ht="15" customHeight="1" spans="1:11">
      <c r="A8" s="67">
        <v>1</v>
      </c>
      <c r="B8" s="67">
        <v>2</v>
      </c>
      <c r="C8" s="67">
        <v>3</v>
      </c>
      <c r="D8" s="67">
        <v>4</v>
      </c>
      <c r="E8" s="67">
        <v>5</v>
      </c>
      <c r="F8" s="67">
        <v>6</v>
      </c>
      <c r="G8" s="67">
        <v>7</v>
      </c>
      <c r="H8" s="67">
        <v>8</v>
      </c>
      <c r="I8" s="67">
        <v>9</v>
      </c>
      <c r="J8" s="80">
        <v>10</v>
      </c>
      <c r="K8" s="80">
        <v>11</v>
      </c>
    </row>
    <row r="9" ht="18.75" customHeight="1" spans="1:11">
      <c r="A9" s="19"/>
      <c r="B9" s="44"/>
      <c r="C9" s="19"/>
      <c r="D9" s="19"/>
      <c r="E9" s="19"/>
      <c r="F9" s="19"/>
      <c r="G9" s="19"/>
      <c r="H9" s="75"/>
      <c r="I9" s="81"/>
      <c r="J9" s="81"/>
      <c r="K9" s="75"/>
    </row>
    <row r="10" ht="18.75" customHeight="1" spans="1:11">
      <c r="A10" s="76"/>
      <c r="B10" s="44"/>
      <c r="C10" s="44"/>
      <c r="D10" s="44"/>
      <c r="E10" s="44"/>
      <c r="F10" s="44"/>
      <c r="G10" s="44"/>
      <c r="H10" s="69"/>
      <c r="I10" s="69"/>
      <c r="J10" s="69"/>
      <c r="K10" s="75"/>
    </row>
    <row r="11" ht="18.75" customHeight="1" spans="1:11">
      <c r="A11" s="77" t="s">
        <v>240</v>
      </c>
      <c r="B11" s="78"/>
      <c r="C11" s="78"/>
      <c r="D11" s="78"/>
      <c r="E11" s="78"/>
      <c r="F11" s="78"/>
      <c r="G11" s="79"/>
      <c r="H11" s="69"/>
      <c r="I11" s="69"/>
      <c r="J11" s="69"/>
      <c r="K11" s="75"/>
    </row>
    <row r="12" customHeight="1" spans="1:1">
      <c r="A12" t="s">
        <v>595</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6"/>
  <sheetViews>
    <sheetView showZeros="0" workbookViewId="0">
      <pane ySplit="1" topLeftCell="A2" activePane="bottomLeft" state="frozen"/>
      <selection/>
      <selection pane="bottomLeft" activeCell="F13" sqref="F13"/>
    </sheetView>
  </sheetViews>
  <sheetFormatPr defaultColWidth="9.13636363636364" defaultRowHeight="14.25" customHeight="1" outlineLevelCol="6"/>
  <cols>
    <col min="1" max="1" width="35.2909090909091" customWidth="1"/>
    <col min="2" max="4" width="28" customWidth="1"/>
    <col min="5" max="7" width="23.8545454545455" customWidth="1"/>
  </cols>
  <sheetData>
    <row r="1" customHeight="1" spans="1:7">
      <c r="A1" s="1"/>
      <c r="B1" s="1"/>
      <c r="C1" s="1"/>
      <c r="D1" s="1"/>
      <c r="E1" s="1"/>
      <c r="F1" s="1"/>
      <c r="G1" s="1"/>
    </row>
    <row r="2" ht="13.5" customHeight="1" spans="4:7">
      <c r="D2" s="52"/>
      <c r="G2" s="53" t="s">
        <v>596</v>
      </c>
    </row>
    <row r="3" ht="41.25" customHeight="1" spans="1:7">
      <c r="A3" s="54" t="str">
        <f>"2025"&amp;"年部门项目中期规划预算表"</f>
        <v>2025年部门项目中期规划预算表</v>
      </c>
      <c r="B3" s="54"/>
      <c r="C3" s="54"/>
      <c r="D3" s="54"/>
      <c r="E3" s="54"/>
      <c r="F3" s="54"/>
      <c r="G3" s="54"/>
    </row>
    <row r="4" ht="13.5" customHeight="1" spans="1:7">
      <c r="A4" s="55" t="str">
        <f>"单位名称："&amp;"昆明市东川区拖布卡镇人民政府"</f>
        <v>单位名称：昆明市东川区拖布卡镇人民政府</v>
      </c>
      <c r="B4" s="56"/>
      <c r="C4" s="56"/>
      <c r="D4" s="56"/>
      <c r="E4" s="57"/>
      <c r="F4" s="57"/>
      <c r="G4" s="58" t="s">
        <v>1</v>
      </c>
    </row>
    <row r="5" ht="21.75" customHeight="1" spans="1:7">
      <c r="A5" s="59" t="s">
        <v>356</v>
      </c>
      <c r="B5" s="59" t="s">
        <v>597</v>
      </c>
      <c r="C5" s="59" t="s">
        <v>252</v>
      </c>
      <c r="D5" s="60" t="s">
        <v>598</v>
      </c>
      <c r="E5" s="13" t="s">
        <v>58</v>
      </c>
      <c r="F5" s="14"/>
      <c r="G5" s="47"/>
    </row>
    <row r="6" ht="21.75" customHeight="1" spans="1:7">
      <c r="A6" s="61"/>
      <c r="B6" s="61"/>
      <c r="C6" s="61"/>
      <c r="D6" s="62"/>
      <c r="E6" s="63" t="str">
        <f>"2025"&amp;"年"</f>
        <v>2025年</v>
      </c>
      <c r="F6" s="60" t="str">
        <f>("2025"+1)&amp;"年"</f>
        <v>2026年</v>
      </c>
      <c r="G6" s="60" t="str">
        <f>("2025"+2)&amp;"年"</f>
        <v>2027年</v>
      </c>
    </row>
    <row r="7" ht="40.5" customHeight="1" spans="1:7">
      <c r="A7" s="64"/>
      <c r="B7" s="64"/>
      <c r="C7" s="64"/>
      <c r="D7" s="65"/>
      <c r="E7" s="66"/>
      <c r="F7" s="65" t="s">
        <v>57</v>
      </c>
      <c r="G7" s="65"/>
    </row>
    <row r="8" ht="15" customHeight="1" spans="1:7">
      <c r="A8" s="67">
        <v>1</v>
      </c>
      <c r="B8" s="67">
        <v>2</v>
      </c>
      <c r="C8" s="67">
        <v>3</v>
      </c>
      <c r="D8" s="67">
        <v>4</v>
      </c>
      <c r="E8" s="67">
        <v>5</v>
      </c>
      <c r="F8" s="67">
        <v>6</v>
      </c>
      <c r="G8" s="67">
        <v>7</v>
      </c>
    </row>
    <row r="9" ht="17.25" customHeight="1" spans="1:7">
      <c r="A9" s="44" t="s">
        <v>70</v>
      </c>
      <c r="B9" s="68"/>
      <c r="C9" s="68"/>
      <c r="D9" s="44"/>
      <c r="E9" s="69">
        <v>5922947.2</v>
      </c>
      <c r="F9" s="69">
        <f>SUM(F10:F15)</f>
        <v>1435000</v>
      </c>
      <c r="G9" s="69">
        <f>SUM(G10:G15)</f>
        <v>1585000</v>
      </c>
    </row>
    <row r="10" ht="18.75" customHeight="1" spans="1:7">
      <c r="A10" s="44"/>
      <c r="B10" s="44" t="s">
        <v>599</v>
      </c>
      <c r="C10" s="44" t="s">
        <v>363</v>
      </c>
      <c r="D10" s="44" t="s">
        <v>600</v>
      </c>
      <c r="E10" s="69">
        <v>100000</v>
      </c>
      <c r="F10" s="69">
        <v>100000</v>
      </c>
      <c r="G10" s="69">
        <v>100000</v>
      </c>
    </row>
    <row r="11" ht="18.75" customHeight="1" spans="1:7">
      <c r="A11" s="37"/>
      <c r="B11" s="44" t="s">
        <v>599</v>
      </c>
      <c r="C11" s="44" t="s">
        <v>367</v>
      </c>
      <c r="D11" s="44" t="s">
        <v>600</v>
      </c>
      <c r="E11" s="69">
        <v>50000</v>
      </c>
      <c r="F11" s="69">
        <v>50000</v>
      </c>
      <c r="G11" s="69">
        <v>50000</v>
      </c>
    </row>
    <row r="12" ht="18.75" customHeight="1" spans="1:7">
      <c r="A12" s="37"/>
      <c r="B12" s="44" t="s">
        <v>599</v>
      </c>
      <c r="C12" s="44" t="s">
        <v>369</v>
      </c>
      <c r="D12" s="44" t="s">
        <v>600</v>
      </c>
      <c r="E12" s="69">
        <v>575000</v>
      </c>
      <c r="F12" s="69">
        <v>1100000</v>
      </c>
      <c r="G12" s="69">
        <v>1250000</v>
      </c>
    </row>
    <row r="13" ht="18.75" customHeight="1" spans="1:7">
      <c r="A13" s="37"/>
      <c r="B13" s="44" t="s">
        <v>599</v>
      </c>
      <c r="C13" s="44" t="s">
        <v>371</v>
      </c>
      <c r="D13" s="44" t="s">
        <v>600</v>
      </c>
      <c r="E13" s="69">
        <v>100000</v>
      </c>
      <c r="F13" s="69">
        <v>100000</v>
      </c>
      <c r="G13" s="69">
        <v>100000</v>
      </c>
    </row>
    <row r="14" ht="18.75" customHeight="1" spans="1:7">
      <c r="A14" s="37"/>
      <c r="B14" s="44" t="s">
        <v>599</v>
      </c>
      <c r="C14" s="44" t="s">
        <v>373</v>
      </c>
      <c r="D14" s="44" t="s">
        <v>600</v>
      </c>
      <c r="E14" s="69">
        <v>85000</v>
      </c>
      <c r="F14" s="69">
        <v>85000</v>
      </c>
      <c r="G14" s="69">
        <v>85000</v>
      </c>
    </row>
    <row r="15" ht="18.75" customHeight="1" spans="1:7">
      <c r="A15" s="37"/>
      <c r="B15" s="44" t="s">
        <v>601</v>
      </c>
      <c r="C15" s="44" t="s">
        <v>381</v>
      </c>
      <c r="D15" s="44" t="s">
        <v>600</v>
      </c>
      <c r="E15" s="69">
        <v>5012947.2</v>
      </c>
      <c r="F15" s="69">
        <v>0</v>
      </c>
      <c r="G15" s="69">
        <v>0</v>
      </c>
    </row>
    <row r="16" ht="18.75" customHeight="1" spans="1:7">
      <c r="A16" s="70" t="s">
        <v>55</v>
      </c>
      <c r="B16" s="71" t="s">
        <v>602</v>
      </c>
      <c r="C16" s="71"/>
      <c r="D16" s="72"/>
      <c r="E16" s="69">
        <v>5922947.2</v>
      </c>
      <c r="F16" s="69">
        <f>SUM(F10:F15)</f>
        <v>1435000</v>
      </c>
      <c r="G16" s="69">
        <f>SUM(G10:G15)</f>
        <v>1585000</v>
      </c>
    </row>
  </sheetData>
  <mergeCells count="11">
    <mergeCell ref="A3:G3"/>
    <mergeCell ref="A4:D4"/>
    <mergeCell ref="E5:G5"/>
    <mergeCell ref="A16:D16"/>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44"/>
  <sheetViews>
    <sheetView showZeros="0" workbookViewId="0">
      <pane ySplit="1" topLeftCell="A6" activePane="bottomLeft" state="frozen"/>
      <selection/>
      <selection pane="bottomLeft" activeCell="E20" sqref="E20"/>
    </sheetView>
  </sheetViews>
  <sheetFormatPr defaultColWidth="8.57272727272727" defaultRowHeight="14.25" customHeight="1"/>
  <cols>
    <col min="1" max="1" width="18.1363636363636" customWidth="1"/>
    <col min="2" max="2" width="23.4272727272727" customWidth="1"/>
    <col min="3" max="3" width="21.8545454545455" customWidth="1"/>
    <col min="4" max="4" width="15.5727272727273" customWidth="1"/>
    <col min="5" max="5" width="31.5727272727273" customWidth="1"/>
    <col min="6" max="6" width="15.4272727272727" customWidth="1"/>
    <col min="7" max="7" width="16.4272727272727" customWidth="1"/>
    <col min="8" max="8" width="29.5727272727273" customWidth="1"/>
    <col min="9" max="9" width="30.5727272727273" customWidth="1"/>
    <col min="10" max="10" width="23.8545454545455" customWidth="1"/>
  </cols>
  <sheetData>
    <row r="1" customHeight="1" spans="1:10">
      <c r="A1" s="1"/>
      <c r="B1" s="1"/>
      <c r="C1" s="1"/>
      <c r="D1" s="1"/>
      <c r="E1" s="1"/>
      <c r="F1" s="1"/>
      <c r="G1" s="1"/>
      <c r="H1" s="1"/>
      <c r="I1" s="1"/>
      <c r="J1" s="1"/>
    </row>
    <row r="2" customHeight="1" spans="1:10">
      <c r="A2" s="2"/>
      <c r="B2" s="2"/>
      <c r="C2" s="2"/>
      <c r="D2" s="2"/>
      <c r="E2" s="2"/>
      <c r="F2" s="2"/>
      <c r="G2" s="2"/>
      <c r="H2" s="2"/>
      <c r="I2" s="2"/>
      <c r="J2" s="46" t="s">
        <v>603</v>
      </c>
    </row>
    <row r="3" ht="41.25" customHeight="1" spans="1:10">
      <c r="A3" s="2" t="str">
        <f>"2025"&amp;"年部门整体支出绩效目标表"</f>
        <v>2025年部门整体支出绩效目标表</v>
      </c>
      <c r="B3" s="3"/>
      <c r="C3" s="3"/>
      <c r="D3" s="3"/>
      <c r="E3" s="3"/>
      <c r="F3" s="3"/>
      <c r="G3" s="3"/>
      <c r="H3" s="3"/>
      <c r="I3" s="3"/>
      <c r="J3" s="3"/>
    </row>
    <row r="4" ht="17.25" customHeight="1" spans="1:10">
      <c r="A4" s="4" t="str">
        <f>"单位名称："&amp;"昆明市东川区拖布卡镇人民政府"</f>
        <v>单位名称：昆明市东川区拖布卡镇人民政府</v>
      </c>
      <c r="B4" s="4"/>
      <c r="C4" s="5"/>
      <c r="D4" s="6"/>
      <c r="E4" s="6"/>
      <c r="F4" s="6"/>
      <c r="G4" s="6"/>
      <c r="H4" s="6"/>
      <c r="I4" s="6"/>
      <c r="J4" s="235" t="s">
        <v>1</v>
      </c>
    </row>
    <row r="5" ht="30" customHeight="1" spans="1:10">
      <c r="A5" s="7" t="s">
        <v>604</v>
      </c>
      <c r="B5" s="8" t="s">
        <v>71</v>
      </c>
      <c r="C5" s="9"/>
      <c r="D5" s="9"/>
      <c r="E5" s="10"/>
      <c r="F5" s="11" t="s">
        <v>605</v>
      </c>
      <c r="G5" s="10"/>
      <c r="H5" s="12" t="s">
        <v>70</v>
      </c>
      <c r="I5" s="9"/>
      <c r="J5" s="10"/>
    </row>
    <row r="6" ht="32.25" customHeight="1" spans="1:10">
      <c r="A6" s="13" t="s">
        <v>606</v>
      </c>
      <c r="B6" s="14"/>
      <c r="C6" s="14"/>
      <c r="D6" s="14"/>
      <c r="E6" s="14"/>
      <c r="F6" s="14"/>
      <c r="G6" s="14"/>
      <c r="H6" s="14"/>
      <c r="I6" s="47"/>
      <c r="J6" s="48" t="s">
        <v>607</v>
      </c>
    </row>
    <row r="7" ht="99.75" customHeight="1" spans="1:10">
      <c r="A7" s="15" t="s">
        <v>608</v>
      </c>
      <c r="B7" s="16" t="s">
        <v>609</v>
      </c>
      <c r="C7" s="17" t="s">
        <v>610</v>
      </c>
      <c r="D7" s="17"/>
      <c r="E7" s="17"/>
      <c r="F7" s="17"/>
      <c r="G7" s="17"/>
      <c r="H7" s="17"/>
      <c r="I7" s="17"/>
      <c r="J7" s="49" t="s">
        <v>611</v>
      </c>
    </row>
    <row r="8" ht="99.75" customHeight="1" spans="1:10">
      <c r="A8" s="15"/>
      <c r="B8" s="16" t="str">
        <f>"总体绩效目标（"&amp;"2025"&amp;"-"&amp;("2025"+2)&amp;"年期间）"</f>
        <v>总体绩效目标（2025-2027年期间）</v>
      </c>
      <c r="C8" s="17" t="s">
        <v>612</v>
      </c>
      <c r="D8" s="17"/>
      <c r="E8" s="17"/>
      <c r="F8" s="17"/>
      <c r="G8" s="17"/>
      <c r="H8" s="17"/>
      <c r="I8" s="17"/>
      <c r="J8" s="49" t="s">
        <v>613</v>
      </c>
    </row>
    <row r="9" ht="75" customHeight="1" spans="1:10">
      <c r="A9" s="16" t="s">
        <v>614</v>
      </c>
      <c r="B9" s="18" t="str">
        <f>"预算年度（"&amp;"2025"&amp;"年）绩效目标"</f>
        <v>预算年度（2025年）绩效目标</v>
      </c>
      <c r="C9" s="19" t="s">
        <v>615</v>
      </c>
      <c r="D9" s="19"/>
      <c r="E9" s="19"/>
      <c r="F9" s="19"/>
      <c r="G9" s="19"/>
      <c r="H9" s="19"/>
      <c r="I9" s="19"/>
      <c r="J9" s="50" t="s">
        <v>616</v>
      </c>
    </row>
    <row r="10" ht="32.25" customHeight="1" spans="1:10">
      <c r="A10" s="20" t="s">
        <v>617</v>
      </c>
      <c r="B10" s="20"/>
      <c r="C10" s="20"/>
      <c r="D10" s="20"/>
      <c r="E10" s="20"/>
      <c r="F10" s="20"/>
      <c r="G10" s="20"/>
      <c r="H10" s="20"/>
      <c r="I10" s="20"/>
      <c r="J10" s="20"/>
    </row>
    <row r="11" ht="32.25" customHeight="1" spans="1:10">
      <c r="A11" s="21" t="s">
        <v>618</v>
      </c>
      <c r="B11" s="22"/>
      <c r="C11" s="23" t="s">
        <v>619</v>
      </c>
      <c r="D11" s="23"/>
      <c r="E11" s="23"/>
      <c r="F11" s="23" t="s">
        <v>620</v>
      </c>
      <c r="G11" s="23"/>
      <c r="H11" s="23" t="s">
        <v>621</v>
      </c>
      <c r="I11" s="23"/>
      <c r="J11" s="23"/>
    </row>
    <row r="12" ht="32.25" customHeight="1" spans="1:10">
      <c r="A12" s="24"/>
      <c r="B12" s="25"/>
      <c r="C12" s="23"/>
      <c r="D12" s="23"/>
      <c r="E12" s="23"/>
      <c r="F12" s="23"/>
      <c r="G12" s="23"/>
      <c r="H12" s="26" t="s">
        <v>622</v>
      </c>
      <c r="I12" s="26" t="s">
        <v>623</v>
      </c>
      <c r="J12" s="26" t="s">
        <v>624</v>
      </c>
    </row>
    <row r="13" ht="24" customHeight="1" spans="1:10">
      <c r="A13" s="27" t="s">
        <v>55</v>
      </c>
      <c r="B13" s="28"/>
      <c r="C13" s="28"/>
      <c r="D13" s="28"/>
      <c r="E13" s="28"/>
      <c r="F13" s="28"/>
      <c r="G13" s="29"/>
      <c r="H13" s="30">
        <v>25037366.52</v>
      </c>
      <c r="I13" s="30">
        <v>24817366.52</v>
      </c>
      <c r="J13" s="30">
        <v>220000</v>
      </c>
    </row>
    <row r="14" ht="34.5" customHeight="1" spans="1:10">
      <c r="A14" s="17" t="s">
        <v>76</v>
      </c>
      <c r="B14" s="31"/>
      <c r="C14" s="32" t="s">
        <v>625</v>
      </c>
      <c r="D14" s="33"/>
      <c r="E14" s="34"/>
      <c r="F14" s="35" t="s">
        <v>626</v>
      </c>
      <c r="G14" s="35"/>
      <c r="H14" s="36">
        <v>18894419.32</v>
      </c>
      <c r="I14" s="36">
        <v>18894419.32</v>
      </c>
      <c r="J14" s="36">
        <v>0</v>
      </c>
    </row>
    <row r="15" ht="34.5" customHeight="1" spans="1:10">
      <c r="A15" s="17" t="s">
        <v>77</v>
      </c>
      <c r="B15" s="37"/>
      <c r="C15" s="32" t="s">
        <v>627</v>
      </c>
      <c r="D15" s="33"/>
      <c r="E15" s="34"/>
      <c r="F15" s="35" t="s">
        <v>628</v>
      </c>
      <c r="G15" s="35"/>
      <c r="H15" s="36">
        <v>6142947.2</v>
      </c>
      <c r="I15" s="36">
        <v>5922947.2</v>
      </c>
      <c r="J15" s="36">
        <v>220000</v>
      </c>
    </row>
    <row r="16" ht="32.25" customHeight="1" spans="1:10">
      <c r="A16" s="20" t="s">
        <v>629</v>
      </c>
      <c r="B16" s="20"/>
      <c r="C16" s="20"/>
      <c r="D16" s="20"/>
      <c r="E16" s="20"/>
      <c r="F16" s="20"/>
      <c r="G16" s="20"/>
      <c r="H16" s="20"/>
      <c r="I16" s="20"/>
      <c r="J16" s="20"/>
    </row>
    <row r="17" ht="32.25" customHeight="1" spans="1:10">
      <c r="A17" s="38" t="s">
        <v>630</v>
      </c>
      <c r="B17" s="38"/>
      <c r="C17" s="38"/>
      <c r="D17" s="38"/>
      <c r="E17" s="38"/>
      <c r="F17" s="38"/>
      <c r="G17" s="38"/>
      <c r="H17" s="39" t="s">
        <v>631</v>
      </c>
      <c r="I17" s="51" t="s">
        <v>393</v>
      </c>
      <c r="J17" s="39" t="s">
        <v>632</v>
      </c>
    </row>
    <row r="18" ht="36" customHeight="1" spans="1:10">
      <c r="A18" s="40" t="s">
        <v>386</v>
      </c>
      <c r="B18" s="40" t="s">
        <v>633</v>
      </c>
      <c r="C18" s="41" t="s">
        <v>388</v>
      </c>
      <c r="D18" s="41" t="s">
        <v>389</v>
      </c>
      <c r="E18" s="41" t="s">
        <v>390</v>
      </c>
      <c r="F18" s="41" t="s">
        <v>391</v>
      </c>
      <c r="G18" s="41" t="s">
        <v>392</v>
      </c>
      <c r="H18" s="42"/>
      <c r="I18" s="42"/>
      <c r="J18" s="42"/>
    </row>
    <row r="19" ht="32.25" customHeight="1" spans="1:10">
      <c r="A19" s="43" t="s">
        <v>395</v>
      </c>
      <c r="B19" s="43"/>
      <c r="C19" s="44"/>
      <c r="D19" s="43"/>
      <c r="E19" s="43"/>
      <c r="F19" s="43"/>
      <c r="G19" s="43"/>
      <c r="H19" s="45"/>
      <c r="I19" s="19"/>
      <c r="J19" s="45"/>
    </row>
    <row r="20" ht="32.25" customHeight="1" spans="1:10">
      <c r="A20" s="43"/>
      <c r="B20" s="43" t="s">
        <v>396</v>
      </c>
      <c r="C20" s="44"/>
      <c r="D20" s="43"/>
      <c r="E20" s="43"/>
      <c r="F20" s="43"/>
      <c r="G20" s="43"/>
      <c r="H20" s="45"/>
      <c r="I20" s="19"/>
      <c r="J20" s="45"/>
    </row>
    <row r="21" ht="32.25" customHeight="1" spans="1:10">
      <c r="A21" s="43"/>
      <c r="B21" s="43"/>
      <c r="C21" s="44" t="s">
        <v>634</v>
      </c>
      <c r="D21" s="43" t="s">
        <v>398</v>
      </c>
      <c r="E21" s="43" t="s">
        <v>635</v>
      </c>
      <c r="F21" s="43" t="s">
        <v>487</v>
      </c>
      <c r="G21" s="43" t="s">
        <v>400</v>
      </c>
      <c r="H21" s="45" t="s">
        <v>636</v>
      </c>
      <c r="I21" s="19" t="s">
        <v>634</v>
      </c>
      <c r="J21" s="45" t="s">
        <v>637</v>
      </c>
    </row>
    <row r="22" ht="32.25" customHeight="1" spans="1:10">
      <c r="A22" s="43"/>
      <c r="B22" s="43"/>
      <c r="C22" s="44" t="s">
        <v>638</v>
      </c>
      <c r="D22" s="43" t="s">
        <v>398</v>
      </c>
      <c r="E22" s="43" t="s">
        <v>639</v>
      </c>
      <c r="F22" s="43" t="s">
        <v>487</v>
      </c>
      <c r="G22" s="43" t="s">
        <v>400</v>
      </c>
      <c r="H22" s="45" t="s">
        <v>636</v>
      </c>
      <c r="I22" s="19" t="s">
        <v>638</v>
      </c>
      <c r="J22" s="45" t="s">
        <v>640</v>
      </c>
    </row>
    <row r="23" ht="32.25" customHeight="1" spans="1:10">
      <c r="A23" s="43"/>
      <c r="B23" s="43"/>
      <c r="C23" s="44" t="s">
        <v>641</v>
      </c>
      <c r="D23" s="43" t="s">
        <v>398</v>
      </c>
      <c r="E23" s="43" t="s">
        <v>85</v>
      </c>
      <c r="F23" s="43" t="s">
        <v>642</v>
      </c>
      <c r="G23" s="43" t="s">
        <v>400</v>
      </c>
      <c r="H23" s="45" t="s">
        <v>636</v>
      </c>
      <c r="I23" s="19" t="s">
        <v>641</v>
      </c>
      <c r="J23" s="45" t="s">
        <v>643</v>
      </c>
    </row>
    <row r="24" ht="32.25" customHeight="1" spans="1:10">
      <c r="A24" s="43"/>
      <c r="B24" s="43"/>
      <c r="C24" s="44" t="s">
        <v>644</v>
      </c>
      <c r="D24" s="43" t="s">
        <v>398</v>
      </c>
      <c r="E24" s="43" t="s">
        <v>645</v>
      </c>
      <c r="F24" s="43" t="s">
        <v>467</v>
      </c>
      <c r="G24" s="43" t="s">
        <v>400</v>
      </c>
      <c r="H24" s="45" t="s">
        <v>636</v>
      </c>
      <c r="I24" s="19" t="s">
        <v>644</v>
      </c>
      <c r="J24" s="45" t="s">
        <v>646</v>
      </c>
    </row>
    <row r="25" ht="32.25" customHeight="1" spans="1:10">
      <c r="A25" s="43"/>
      <c r="B25" s="43" t="s">
        <v>411</v>
      </c>
      <c r="C25" s="44"/>
      <c r="D25" s="43"/>
      <c r="E25" s="43"/>
      <c r="F25" s="43"/>
      <c r="G25" s="43"/>
      <c r="H25" s="45"/>
      <c r="I25" s="19"/>
      <c r="J25" s="45"/>
    </row>
    <row r="26" ht="32.25" customHeight="1" spans="1:10">
      <c r="A26" s="43"/>
      <c r="B26" s="43"/>
      <c r="C26" s="44" t="s">
        <v>647</v>
      </c>
      <c r="D26" s="43" t="s">
        <v>398</v>
      </c>
      <c r="E26" s="43" t="s">
        <v>413</v>
      </c>
      <c r="F26" s="43" t="s">
        <v>414</v>
      </c>
      <c r="G26" s="43" t="s">
        <v>400</v>
      </c>
      <c r="H26" s="45" t="s">
        <v>648</v>
      </c>
      <c r="I26" s="19" t="s">
        <v>649</v>
      </c>
      <c r="J26" s="45" t="s">
        <v>650</v>
      </c>
    </row>
    <row r="27" ht="32.25" customHeight="1" spans="1:10">
      <c r="A27" s="43"/>
      <c r="B27" s="43"/>
      <c r="C27" s="44" t="s">
        <v>651</v>
      </c>
      <c r="D27" s="43" t="s">
        <v>398</v>
      </c>
      <c r="E27" s="43" t="s">
        <v>413</v>
      </c>
      <c r="F27" s="43" t="s">
        <v>414</v>
      </c>
      <c r="G27" s="43" t="s">
        <v>400</v>
      </c>
      <c r="H27" s="45" t="s">
        <v>648</v>
      </c>
      <c r="I27" s="19" t="s">
        <v>652</v>
      </c>
      <c r="J27" s="45" t="s">
        <v>653</v>
      </c>
    </row>
    <row r="28" ht="32.25" customHeight="1" spans="1:10">
      <c r="A28" s="43"/>
      <c r="B28" s="43"/>
      <c r="C28" s="44" t="s">
        <v>654</v>
      </c>
      <c r="D28" s="43" t="s">
        <v>398</v>
      </c>
      <c r="E28" s="43" t="s">
        <v>413</v>
      </c>
      <c r="F28" s="43" t="s">
        <v>414</v>
      </c>
      <c r="G28" s="43" t="s">
        <v>400</v>
      </c>
      <c r="H28" s="45" t="s">
        <v>648</v>
      </c>
      <c r="I28" s="19" t="s">
        <v>655</v>
      </c>
      <c r="J28" s="45" t="s">
        <v>656</v>
      </c>
    </row>
    <row r="29" ht="32.25" customHeight="1" spans="1:10">
      <c r="A29" s="43"/>
      <c r="B29" s="43" t="s">
        <v>418</v>
      </c>
      <c r="C29" s="44"/>
      <c r="D29" s="43"/>
      <c r="E29" s="43"/>
      <c r="F29" s="43"/>
      <c r="G29" s="43"/>
      <c r="H29" s="45"/>
      <c r="I29" s="19"/>
      <c r="J29" s="45"/>
    </row>
    <row r="30" ht="32.25" customHeight="1" spans="1:10">
      <c r="A30" s="43"/>
      <c r="B30" s="43"/>
      <c r="C30" s="44" t="s">
        <v>657</v>
      </c>
      <c r="D30" s="43" t="s">
        <v>398</v>
      </c>
      <c r="E30" s="43" t="s">
        <v>420</v>
      </c>
      <c r="F30" s="43" t="s">
        <v>421</v>
      </c>
      <c r="G30" s="43" t="s">
        <v>400</v>
      </c>
      <c r="H30" s="45" t="s">
        <v>658</v>
      </c>
      <c r="I30" s="19" t="s">
        <v>659</v>
      </c>
      <c r="J30" s="45" t="s">
        <v>659</v>
      </c>
    </row>
    <row r="31" ht="32.25" customHeight="1" spans="1:10">
      <c r="A31" s="43"/>
      <c r="B31" s="43" t="s">
        <v>422</v>
      </c>
      <c r="C31" s="44"/>
      <c r="D31" s="43"/>
      <c r="E31" s="43"/>
      <c r="F31" s="43"/>
      <c r="G31" s="43"/>
      <c r="H31" s="45"/>
      <c r="I31" s="19"/>
      <c r="J31" s="45"/>
    </row>
    <row r="32" ht="32.25" customHeight="1" spans="1:10">
      <c r="A32" s="43"/>
      <c r="B32" s="43"/>
      <c r="C32" s="44" t="s">
        <v>423</v>
      </c>
      <c r="D32" s="43" t="s">
        <v>398</v>
      </c>
      <c r="E32" s="43" t="s">
        <v>660</v>
      </c>
      <c r="F32" s="43" t="s">
        <v>425</v>
      </c>
      <c r="G32" s="43" t="s">
        <v>400</v>
      </c>
      <c r="H32" s="45" t="s">
        <v>661</v>
      </c>
      <c r="I32" s="19" t="s">
        <v>662</v>
      </c>
      <c r="J32" s="45" t="s">
        <v>663</v>
      </c>
    </row>
    <row r="33" ht="32.25" customHeight="1" spans="1:10">
      <c r="A33" s="43" t="s">
        <v>427</v>
      </c>
      <c r="B33" s="43"/>
      <c r="C33" s="44"/>
      <c r="D33" s="43"/>
      <c r="E33" s="43"/>
      <c r="F33" s="43"/>
      <c r="G33" s="43"/>
      <c r="H33" s="45"/>
      <c r="I33" s="19"/>
      <c r="J33" s="45"/>
    </row>
    <row r="34" ht="32.25" customHeight="1" spans="1:10">
      <c r="A34" s="43"/>
      <c r="B34" s="43" t="s">
        <v>428</v>
      </c>
      <c r="C34" s="44"/>
      <c r="D34" s="43"/>
      <c r="E34" s="43"/>
      <c r="F34" s="43"/>
      <c r="G34" s="43"/>
      <c r="H34" s="45"/>
      <c r="I34" s="19"/>
      <c r="J34" s="45"/>
    </row>
    <row r="35" ht="32.25" customHeight="1" spans="1:10">
      <c r="A35" s="43"/>
      <c r="B35" s="43"/>
      <c r="C35" s="44" t="s">
        <v>664</v>
      </c>
      <c r="D35" s="43" t="s">
        <v>398</v>
      </c>
      <c r="E35" s="43" t="s">
        <v>665</v>
      </c>
      <c r="F35" s="43" t="s">
        <v>666</v>
      </c>
      <c r="G35" s="43" t="s">
        <v>417</v>
      </c>
      <c r="H35" s="45" t="s">
        <v>667</v>
      </c>
      <c r="I35" s="19" t="s">
        <v>664</v>
      </c>
      <c r="J35" s="45" t="s">
        <v>668</v>
      </c>
    </row>
    <row r="36" ht="32.25" customHeight="1" spans="1:10">
      <c r="A36" s="43"/>
      <c r="B36" s="43"/>
      <c r="C36" s="44" t="s">
        <v>669</v>
      </c>
      <c r="D36" s="43" t="s">
        <v>398</v>
      </c>
      <c r="E36" s="43" t="s">
        <v>670</v>
      </c>
      <c r="F36" s="43" t="s">
        <v>666</v>
      </c>
      <c r="G36" s="43" t="s">
        <v>417</v>
      </c>
      <c r="H36" s="45" t="s">
        <v>671</v>
      </c>
      <c r="I36" s="19" t="s">
        <v>669</v>
      </c>
      <c r="J36" s="45" t="s">
        <v>668</v>
      </c>
    </row>
    <row r="37" ht="32.25" customHeight="1" spans="1:10">
      <c r="A37" s="43"/>
      <c r="B37" s="43" t="s">
        <v>432</v>
      </c>
      <c r="C37" s="44"/>
      <c r="D37" s="43"/>
      <c r="E37" s="43"/>
      <c r="F37" s="43"/>
      <c r="G37" s="43"/>
      <c r="H37" s="45"/>
      <c r="I37" s="19"/>
      <c r="J37" s="45"/>
    </row>
    <row r="38" ht="32.25" customHeight="1" spans="1:10">
      <c r="A38" s="43"/>
      <c r="B38" s="43"/>
      <c r="C38" s="44" t="s">
        <v>672</v>
      </c>
      <c r="D38" s="43" t="s">
        <v>398</v>
      </c>
      <c r="E38" s="43" t="s">
        <v>673</v>
      </c>
      <c r="F38" s="43" t="s">
        <v>666</v>
      </c>
      <c r="G38" s="43" t="s">
        <v>417</v>
      </c>
      <c r="H38" s="45" t="s">
        <v>674</v>
      </c>
      <c r="I38" s="19" t="s">
        <v>672</v>
      </c>
      <c r="J38" s="45" t="s">
        <v>668</v>
      </c>
    </row>
    <row r="39" ht="32.25" customHeight="1" spans="1:10">
      <c r="A39" s="43"/>
      <c r="B39" s="43"/>
      <c r="C39" s="44" t="s">
        <v>675</v>
      </c>
      <c r="D39" s="43" t="s">
        <v>398</v>
      </c>
      <c r="E39" s="43" t="s">
        <v>676</v>
      </c>
      <c r="F39" s="43" t="s">
        <v>666</v>
      </c>
      <c r="G39" s="43" t="s">
        <v>417</v>
      </c>
      <c r="H39" s="45" t="s">
        <v>677</v>
      </c>
      <c r="I39" s="19" t="s">
        <v>675</v>
      </c>
      <c r="J39" s="45" t="s">
        <v>668</v>
      </c>
    </row>
    <row r="40" ht="32.25" customHeight="1" spans="1:10">
      <c r="A40" s="43"/>
      <c r="B40" s="43" t="s">
        <v>435</v>
      </c>
      <c r="C40" s="44"/>
      <c r="D40" s="43"/>
      <c r="E40" s="43"/>
      <c r="F40" s="43"/>
      <c r="G40" s="43"/>
      <c r="H40" s="45"/>
      <c r="I40" s="19"/>
      <c r="J40" s="45"/>
    </row>
    <row r="41" ht="32.25" customHeight="1" spans="1:10">
      <c r="A41" s="43"/>
      <c r="B41" s="43"/>
      <c r="C41" s="44" t="s">
        <v>678</v>
      </c>
      <c r="D41" s="43" t="s">
        <v>398</v>
      </c>
      <c r="E41" s="43" t="s">
        <v>679</v>
      </c>
      <c r="F41" s="43" t="s">
        <v>666</v>
      </c>
      <c r="G41" s="43" t="s">
        <v>417</v>
      </c>
      <c r="H41" s="45" t="s">
        <v>680</v>
      </c>
      <c r="I41" s="19" t="s">
        <v>678</v>
      </c>
      <c r="J41" s="45" t="s">
        <v>668</v>
      </c>
    </row>
    <row r="42" ht="32.25" customHeight="1" spans="1:10">
      <c r="A42" s="43" t="s">
        <v>440</v>
      </c>
      <c r="B42" s="43"/>
      <c r="C42" s="44"/>
      <c r="D42" s="43"/>
      <c r="E42" s="43"/>
      <c r="F42" s="43"/>
      <c r="G42" s="43"/>
      <c r="H42" s="45"/>
      <c r="I42" s="19"/>
      <c r="J42" s="45"/>
    </row>
    <row r="43" ht="32.25" customHeight="1" spans="1:10">
      <c r="A43" s="43"/>
      <c r="B43" s="43" t="s">
        <v>441</v>
      </c>
      <c r="C43" s="44"/>
      <c r="D43" s="43"/>
      <c r="E43" s="43"/>
      <c r="F43" s="43"/>
      <c r="G43" s="43"/>
      <c r="H43" s="45"/>
      <c r="I43" s="19"/>
      <c r="J43" s="45"/>
    </row>
    <row r="44" ht="32.25" customHeight="1" spans="1:10">
      <c r="A44" s="43"/>
      <c r="B44" s="43"/>
      <c r="C44" s="44" t="s">
        <v>681</v>
      </c>
      <c r="D44" s="43" t="s">
        <v>682</v>
      </c>
      <c r="E44" s="43" t="s">
        <v>437</v>
      </c>
      <c r="F44" s="43" t="s">
        <v>414</v>
      </c>
      <c r="G44" s="43" t="s">
        <v>400</v>
      </c>
      <c r="H44" s="45" t="s">
        <v>683</v>
      </c>
      <c r="I44" s="19" t="s">
        <v>684</v>
      </c>
      <c r="J44" s="45" t="s">
        <v>685</v>
      </c>
    </row>
  </sheetData>
  <mergeCells count="33">
    <mergeCell ref="A3:J3"/>
    <mergeCell ref="A4:C4"/>
    <mergeCell ref="B5:E5"/>
    <mergeCell ref="B5:E5"/>
    <mergeCell ref="F5:G5"/>
    <mergeCell ref="H5:J5"/>
    <mergeCell ref="H5:J5"/>
    <mergeCell ref="A6:I6"/>
    <mergeCell ref="C7:I7"/>
    <mergeCell ref="C7:I7"/>
    <mergeCell ref="C8:I8"/>
    <mergeCell ref="C8:I8"/>
    <mergeCell ref="C9:I9"/>
    <mergeCell ref="C9:I9"/>
    <mergeCell ref="A10:J10"/>
    <mergeCell ref="H11:J11"/>
    <mergeCell ref="A13:G13"/>
    <mergeCell ref="A14:B14"/>
    <mergeCell ref="A14:B14"/>
    <mergeCell ref="C14:E14"/>
    <mergeCell ref="F14:G14"/>
    <mergeCell ref="A15:B15"/>
    <mergeCell ref="C15:E15"/>
    <mergeCell ref="F15:G15"/>
    <mergeCell ref="A16:J16"/>
    <mergeCell ref="A17:G17"/>
    <mergeCell ref="A7:A8"/>
    <mergeCell ref="H17:H18"/>
    <mergeCell ref="I17:I18"/>
    <mergeCell ref="J17:J18"/>
    <mergeCell ref="A11:B12"/>
    <mergeCell ref="C11:E12"/>
    <mergeCell ref="F11:G12"/>
  </mergeCells>
  <pageMargins left="0.84" right="0.84" top="0.9" bottom="0.9" header="0.36" footer="0.36"/>
  <pageSetup paperSize="9" scale="57"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2" master="" otherUserPermission="visible"/>
  <rangeList sheetStid="3" master="" otherUserPermission="visible"/>
  <rangeList sheetStid="4" master="" otherUserPermission="visible"/>
  <rangeList sheetStid="5" master="" otherUserPermission="visible"/>
  <rangeList sheetStid="6" master="" otherUserPermission="visible"/>
  <rangeList sheetStid="7" master="" otherUserPermission="visible"/>
  <rangeList sheetStid="1" master="" otherUserPermission="visible"/>
  <rangeList sheetStid="8" master="" otherUserPermission="visible"/>
  <rangeList sheetStid="9" master="" otherUserPermission="visible"/>
  <rangeList sheetStid="10" master="" otherUserPermission="visible"/>
  <rangeList sheetStid="11" master="" otherUserPermission="visible"/>
  <rangeList sheetStid="12" master="" otherUserPermission="visible"/>
  <rangeList sheetStid="13" master="" otherUserPermission="visible"/>
  <rangeList sheetStid="14" master="" otherUserPermission="visible"/>
  <rangeList sheetStid="15" master="" otherUserPermission="visible"/>
  <rangeList sheetStid="16" master="" otherUserPermission="visible"/>
  <rangeList sheetStid="17" master="" otherUserPermission="visible"/>
  <rangeList sheetStid="18"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lpstr>部门整体支出绩效目标表13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听潮</cp:lastModifiedBy>
  <dcterms:created xsi:type="dcterms:W3CDTF">2025-02-20T07:29:00Z</dcterms:created>
  <dcterms:modified xsi:type="dcterms:W3CDTF">2025-05-19T01:17:42Z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BCC5BE1C98B240BBB820902502FB61FE_12</vt:lpwstr>
  </property>
</Properties>
</file>