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<sst xmlns="http://schemas.openxmlformats.org/spreadsheetml/2006/main" count="1065" uniqueCount="426">
  <si>
    <t>附件：昆明市东川区文物管理所2025年部门预算公开情况表</t>
  </si>
  <si>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</si>
  <si>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</si>
  <si>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</si>
  <si>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</si>
  <si>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</si>
  <si>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</si>
  <si>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</si>
  <si>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</si>
  <si>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</si>
  <si>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</si>
  <si>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</si>
  <si>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</si>
  <si>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</si>
  <si>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</si>
  <si>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</si>
  <si>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</si>
  <si>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</si>
  <si>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</si>
  <si>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</si>
  <si>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</si>
  <si>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</si>
  <si>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</si>
  <si>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</si>
  <si>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</si>
  <si>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</si>
  <si>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</si>
  <si>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</si>
  <si>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</si>
  <si>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</si>
  <si>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</si>
  <si>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</si>
  <si>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</si>
  <si>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</si>
  <si>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</si>
  <si>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</si>
  <si>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</si>
  <si>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</si>
  <si>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</si>
  <si>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</si>
  <si>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</si>
  <si>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</si>
  <si>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</si>
  <si>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</si>
  <si>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</si>
  <si>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</si>
  <si>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</si>
  <si>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</si>
  <si>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</si>
  <si>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</si>
  <si>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</si>
  <si>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</si>
  <si>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</si>
  <si>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</si>
  <si>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</si>
  <si>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</si>
  <si>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</si>
  <si>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</si>
  <si>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</si>
  <si>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</si>
  <si>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</si>
  <si>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</si>
  <si>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</si>
  <si>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</si>
  <si>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</si>
  <si>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</si>
  <si>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</si>
  <si>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</si>
  <si>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</si>
  <si>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</si>
  <si>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129006</t>
  </si>
  <si>
    <t>昆明市东川区文物管理所</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</si>
  <si>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</si>
  <si>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</si>
  <si>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</si>
  <si>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</si>
  <si>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</si>
  <si>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</si>
  <si>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</si>
  <si>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</si>
  <si>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</si>
  <si>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</si>
  <si>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</si>
  <si>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</si>
  <si>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</si>
  <si>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</si>
  <si>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</si>
  <si>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</si>
  <si>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</si>
  <si>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</si>
  <si>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</si>
  <si>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</si>
  <si>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</si>
  <si>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</si>
  <si>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</si>
  <si>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</si>
  <si>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</si>
  <si>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</si>
  <si>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</si>
  <si>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</si>
  <si>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20702</t>
  </si>
  <si>
    <t>文物</t>
  </si>
  <si>
    <t>2070201</t>
  </si>
  <si>
    <t>行政运行</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</si>
  <si>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</si>
  <si>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</si>
  <si>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</si>
  <si>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</si>
  <si>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</si>
  <si>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</si>
  <si>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</si>
  <si>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</si>
  <si>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</si>
  <si>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</si>
  <si>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</si>
  <si>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</si>
  <si>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</si>
  <si>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</si>
  <si>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</si>
  <si>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</si>
  <si>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</si>
  <si>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</si>
  <si>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</si>
  <si>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</si>
  <si>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</si>
  <si>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</si>
  <si>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</si>
  <si>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</si>
  <si>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</si>
  <si>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</si>
  <si>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</si>
  <si>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</si>
  <si>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</si>
  <si>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</si>
  <si>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</si>
  <si>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</si>
  <si>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</si>
  <si>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</si>
  <si>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</si>
  <si>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</si>
  <si>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</si>
  <si>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</si>
  <si>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</si>
  <si>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</si>
  <si>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</si>
  <si>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</si>
  <si>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</si>
  <si>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</si>
  <si>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</si>
  <si>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</si>
  <si>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</si>
  <si>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</si>
  <si>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</si>
  <si>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</si>
  <si>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</si>
  <si>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</si>
  <si>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</si>
  <si>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</si>
  <si>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</si>
  <si>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</si>
  <si>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</si>
  <si>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</si>
  <si>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</si>
  <si>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</si>
  <si>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</si>
  <si>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</si>
  <si>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</si>
  <si>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</si>
  <si>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</si>
  <si>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</si>
  <si>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</si>
  <si>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</si>
  <si>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</si>
  <si>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</si>
  <si>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</si>
  <si>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</si>
  <si>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</si>
  <si>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</si>
  <si>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</si>
  <si>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</si>
  <si>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</si>
  <si>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</si>
  <si>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</si>
  <si>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</si>
  <si>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</si>
  <si>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</si>
  <si>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</si>
  <si>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</si>
  <si>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</si>
  <si>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</si>
  <si>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</si>
  <si>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</si>
  <si>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</si>
  <si>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</si>
  <si>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</si>
  <si>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</si>
  <si>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昆明市东川区文化和旅游局</t>
  </si>
  <si>
    <t>530113210000000003892</t>
  </si>
  <si>
    <t>事业人员工资支出</t>
  </si>
  <si>
    <t>30101</t>
  </si>
  <si>
    <t>基本工资</t>
  </si>
  <si>
    <t>30102</t>
  </si>
  <si>
    <t>津贴补贴</t>
  </si>
  <si>
    <t>30103</t>
  </si>
  <si>
    <t>奖金</t>
  </si>
  <si>
    <t>30107</t>
  </si>
  <si>
    <t>绩效工资</t>
  </si>
  <si>
    <t>530113210000000003893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</si>
  <si>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</si>
  <si>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</si>
  <si>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</si>
  <si>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</si>
  <si>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</si>
  <si>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</si>
  <si>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</si>
  <si>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</si>
  <si>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</si>
  <si>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</si>
  <si>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</si>
  <si>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530113210000000003894</t>
  </si>
  <si>
    <t>30113</t>
  </si>
  <si>
    <t>530113210000000003898</t>
  </si>
  <si>
    <t>30217</t>
  </si>
  <si>
    <t>530113210000000003900</t>
  </si>
  <si>
    <t>工会经费</t>
  </si>
  <si>
    <t>30228</t>
  </si>
  <si>
    <t>530113210000000003901</t>
  </si>
  <si>
    <t>离退休公用经费</t>
  </si>
  <si>
    <t>30299</t>
  </si>
  <si>
    <t>其他商品和服务支出</t>
  </si>
  <si>
    <t>530113210000000003903</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</si>
  <si>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</si>
  <si>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</si>
  <si>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</si>
  <si>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</si>
  <si>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</si>
  <si>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</si>
  <si>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</si>
  <si>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</si>
  <si>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</si>
  <si>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</si>
  <si>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</si>
  <si>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</si>
  <si>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</si>
  <si>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</si>
  <si>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</si>
  <si>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</si>
  <si>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</si>
  <si>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</si>
  <si>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</si>
  <si>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530113221100000294101</t>
  </si>
  <si>
    <t>离退休生活补助</t>
  </si>
  <si>
    <t>30305</t>
  </si>
  <si>
    <t>生活补助</t>
  </si>
  <si>
    <t>530113231100001509501</t>
  </si>
  <si>
    <t>事业人员绩效奖励</t>
  </si>
  <si>
    <t>05-1表</t>
  </si>
  <si>
    <t>项目分类</t>
  </si>
  <si>
    <t>项目单位</t>
  </si>
  <si>
    <t>经济科目编码</t>
  </si>
  <si>
    <t>经济科目名称</t>
  </si>
  <si>
    <t>本年拨款</t>
  </si>
  <si>
    <t>其中：本次下达</t>
  </si>
  <si>
    <t>对个人和家庭的补助</t>
  </si>
  <si>
    <t>530113231100001249798</t>
  </si>
  <si>
    <t>区级文保点看护费及库房值班补助</t>
  </si>
  <si>
    <t>05-2表</t>
  </si>
  <si>
    <t>项目年度绩效目标</t>
  </si>
  <si>
    <t>一级指标</t>
  </si>
  <si>
    <t>二级指标</t>
  </si>
  <si>
    <t>三级指标</t>
  </si>
  <si>
    <t>指标性质</t>
  </si>
  <si>
    <t>指标值</t>
  </si>
  <si>
    <t>度量单位</t>
  </si>
  <si>
    <t>指标属性</t>
  </si>
  <si>
    <t>指标内容</t>
  </si>
  <si>
    <t>区级文物保护点看护费和库房值班</t>
  </si>
  <si>
    <t>产出指标</t>
  </si>
  <si>
    <t>数量指标</t>
  </si>
  <si>
    <t>获补对象数</t>
  </si>
  <si>
    <t>=</t>
  </si>
  <si>
    <t>人(人次、家)</t>
  </si>
  <si>
    <t>定量指标</t>
  </si>
  <si>
    <t>反映获补助人员、企业的数量情况，也适用补贴、资助等形式的补助。</t>
  </si>
  <si>
    <t>质量指标</t>
  </si>
  <si>
    <t>兑现准确率</t>
  </si>
  <si>
    <t>100</t>
  </si>
  <si>
    <t>%</t>
  </si>
  <si>
    <t>反映补助准确发放的情况。
补助兑现准确率=补助兑付额/应付额*100%</t>
  </si>
  <si>
    <t>时效指标</t>
  </si>
  <si>
    <t>发放及时率</t>
  </si>
  <si>
    <t>反映发放单位及时发放补助资金的情况。
发放及时率=在时限内发放资金/应发放资金*100%</t>
  </si>
  <si>
    <t>经济成本指标</t>
  </si>
  <si>
    <t>42480</t>
  </si>
  <si>
    <t>元</t>
  </si>
  <si>
    <t>反映发放金额。</t>
  </si>
  <si>
    <t>效益指标</t>
  </si>
  <si>
    <t>社会效益</t>
  </si>
  <si>
    <t>生活状况改善</t>
  </si>
  <si>
    <t>有所改善</t>
  </si>
  <si>
    <t>定性指标</t>
  </si>
  <si>
    <t>反映补助促进受助对象生活状况改善的情况。</t>
  </si>
  <si>
    <t>满意度指标</t>
  </si>
  <si>
    <t>服务对象满意度</t>
  </si>
  <si>
    <t>受益对象满意度</t>
  </si>
  <si>
    <t>&gt;=</t>
  </si>
  <si>
    <t>90</t>
  </si>
  <si>
    <t>反映获补助受益对象的满意程度。</t>
  </si>
  <si>
    <t>06表</t>
  </si>
  <si>
    <t>政府性基金预算支出预算表</t>
  </si>
  <si>
    <t>单位名称：昆明市发展和改革委员会</t>
  </si>
  <si>
    <t>政府性基金预算支出</t>
  </si>
  <si>
    <t>备注：昆明市东川区文物管理所2025年度无2025年部门政府性基金预算支出预算表支出情况，此表无数据。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</si>
  <si>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</si>
  <si>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</si>
  <si>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</si>
  <si>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</si>
  <si>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</si>
  <si>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</si>
  <si>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</si>
  <si>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</si>
  <si>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</si>
  <si>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</si>
  <si>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</si>
  <si>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</si>
  <si>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箱</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</si>
  <si>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</si>
  <si>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</si>
  <si>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</si>
  <si>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</si>
  <si>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</si>
  <si>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</si>
  <si>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</si>
  <si>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</si>
  <si>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备注：昆明市东川区文物管理所2025年度无2025年部门政府购买服务预算表支出情况，此表无数据。</t>
  </si>
  <si>
    <t>09-1表</t>
  </si>
  <si>
    <t>单位名称（项目）</t>
  </si>
  <si>
    <t>地区</t>
  </si>
  <si>
    <t>备注：昆明市东川区文物管理所2025年对下转移支付预算表支出情况，此表无数据。</t>
  </si>
  <si>
    <t>09-2表</t>
  </si>
  <si>
    <t>单位名称、项目名称</t>
  </si>
  <si>
    <t>备注：昆明市东川区文物管理所2025年度无2025年对下转移支付绩效目标表支出情况，此表无数据。</t>
  </si>
  <si>
    <r>
      <rPr>
        <sz val="10"/>
        <color rgb="FF000000"/>
        <rFont val="Arial"/>
        <charset val="134"/>
      </rPr>
      <t>10</t>
    </r>
    <r>
      <rPr>
        <sz val="10"/>
        <color rgb="FF000000"/>
        <rFont val="宋体"/>
        <charset val="134"/>
      </rPr>
      <t>表</t>
    </r>
    <r>
      <rPr>
        <sz val="10"/>
        <color rgb="FF000000"/>
        <rFont val="Arial"/>
        <charset val="134"/>
      </rPr>
      <t xml:space="preserve">
</t>
    </r>
  </si>
  <si>
    <t>资产类别</t>
  </si>
  <si>
    <t>资产分类代码.名称</t>
  </si>
  <si>
    <t>资产名称</t>
  </si>
  <si>
    <t>计量单位</t>
  </si>
  <si>
    <t>财政部门批复数（元）</t>
  </si>
  <si>
    <t>单价</t>
  </si>
  <si>
    <t>金额</t>
  </si>
  <si>
    <t>备注：昆明市东川区文物管理所2025年度无2025年新增资产配置预算表支出情况，此表无数据。</t>
  </si>
  <si>
    <t>11表</t>
  </si>
  <si>
    <t>上级补助</t>
  </si>
  <si>
    <t>备注：昆明市东川区文物管理所2025年度无2025年上级转移支付补助项目支出预算表支出情况，此表无数据。</t>
  </si>
  <si>
    <t>12表</t>
  </si>
  <si>
    <t>项目级次</t>
  </si>
  <si>
    <t>114 对个人和家庭的补助</t>
  </si>
  <si>
    <t>本级</t>
  </si>
  <si>
    <t/>
  </si>
  <si>
    <t>13表</t>
  </si>
  <si>
    <t>2025年部门整体支出绩效目标</t>
  </si>
  <si>
    <t>单位名称：昆明市东川区文物管理所</t>
  </si>
  <si>
    <t>部门编码</t>
  </si>
  <si>
    <t>部门名称</t>
  </si>
  <si>
    <t>内容</t>
  </si>
  <si>
    <t>说明</t>
  </si>
  <si>
    <t>部门总体目标</t>
  </si>
  <si>
    <t>部门职责</t>
  </si>
  <si>
    <t>对文物、博物馆事业发展规划并组织实施，管理、指导文物、博物馆事业工作。</t>
  </si>
  <si>
    <r>
      <rPr>
        <sz val="11"/>
        <color rgb="FF000000"/>
        <rFont val="宋体"/>
        <charset val="134"/>
      </rPr>
      <t xml:space="preserve">总体绩效目标
</t>
    </r>
    <r>
      <rPr>
        <sz val="10"/>
        <color rgb="FF000000"/>
        <rFont val="宋体"/>
        <charset val="134"/>
      </rPr>
      <t>（2025-2027年期间）</t>
    </r>
  </si>
  <si>
    <t>保护文物，弘扬民族文化，文物征集、鉴定、登编、修复、保管，文物展览，不可移动文物的维修与保护，文物及相关研究，考古发掘。</t>
  </si>
  <si>
    <t>部门年度目标</t>
  </si>
  <si>
    <t>预算年度（2025年）
绩效目标</t>
  </si>
  <si>
    <t>完成文保单位的维修与保护，完成文物的征集、鉴定、登编、修复、保管，文物展览，文物的相关研究，考古发掘。完成馆藏文物在国家局可移动平台上的信息登录，参加建设工程单位文物保护踏勘并出具建设工程文物保护意见书。</t>
  </si>
  <si>
    <t>部门年度重点工作任务</t>
  </si>
  <si>
    <t>一级项目管理</t>
  </si>
  <si>
    <t>主要内容</t>
  </si>
  <si>
    <t>对应项目</t>
  </si>
  <si>
    <t>预算申报金额（元）</t>
  </si>
  <si>
    <t>总额</t>
  </si>
  <si>
    <t>财政拨款</t>
  </si>
  <si>
    <t>其他资金</t>
  </si>
  <si>
    <t>工资、医保、工伤、生育保险、公积金等，确保人员经费有落实，机构运转有保障；</t>
  </si>
  <si>
    <t>基本经费支出</t>
  </si>
  <si>
    <t>部门整体支出绩效指标</t>
  </si>
  <si>
    <t>绩效指标</t>
  </si>
  <si>
    <t>评（扣）分标准</t>
  </si>
  <si>
    <t>绩效指标设定依据及指标值数据来源</t>
  </si>
  <si>
    <t xml:space="preserve">二级指标 </t>
  </si>
  <si>
    <t>保障本单位人员机构正常运行机构数量</t>
  </si>
  <si>
    <t>个</t>
  </si>
  <si>
    <t>①符合部门制定的中长期实施规划计1分；②符合部门“三定”方案确定的职责计1分；③与部门年度工作目标、任务相一致计1分。</t>
  </si>
  <si>
    <t>反映部门核定人员的编制与部门工作内容的合理性</t>
  </si>
  <si>
    <t>职能职责</t>
  </si>
  <si>
    <t>本单位人员数量</t>
  </si>
  <si>
    <t>人</t>
  </si>
  <si>
    <t>根据部门三定方案及总体目标和年度重点工作要求</t>
  </si>
  <si>
    <t>各项工作完成率</t>
  </si>
  <si>
    <t>反映各项工作完成质量</t>
  </si>
  <si>
    <t>据基本支出进度，依申请支付率</t>
  </si>
  <si>
    <t>反映工作进度质量</t>
  </si>
  <si>
    <t>坚持收支平衡，量入为出，勤俭持家的原则，严格控制“三公”经费支出，努力降低行政运行成本</t>
  </si>
  <si>
    <t>有所下降</t>
  </si>
  <si>
    <t>年</t>
  </si>
  <si>
    <t>反映厉行节约工作质量</t>
  </si>
  <si>
    <t>《中共云南省委办公厅 云南省人民政府办公厅关于贯彻落实中央厉行节约要求推动节约型机关建设的通知》</t>
  </si>
  <si>
    <t>按照政府采购完成采购计划率</t>
  </si>
  <si>
    <t>反映政府采购完成质量</t>
  </si>
  <si>
    <t>所有任务均按既定时间要求按时完成</t>
  </si>
  <si>
    <t>反映对工作完成时间要求</t>
  </si>
  <si>
    <t>成本指标</t>
  </si>
  <si>
    <t>①如实核定人员基数，得1分；②根据基本预算标准进行编制，得1分。</t>
  </si>
  <si>
    <t>反映部门年度支出预算情况</t>
  </si>
  <si>
    <t>对本地区文物进行有效保护</t>
  </si>
  <si>
    <t>①已制定或具有业务管理、项目管理等管理制度，得0.25分；②相关管理制度合法、合规、完整，得0.25分；③相关管理制度得到有效执行，得0.5分。</t>
  </si>
  <si>
    <t>反映文物活动通过各项工作产生的效益</t>
  </si>
  <si>
    <t>《昆明市关于加快构建现代公共文化服务体系的实施意见》、《东川区旅游发展总体规划》、《东川区旅游十四五规划》</t>
  </si>
  <si>
    <t>生态效益</t>
  </si>
  <si>
    <t>人文环境得到提高</t>
  </si>
  <si>
    <t>有所提高</t>
  </si>
  <si>
    <t>可持续影响</t>
  </si>
  <si>
    <t>提升文物保护单位的原真性</t>
  </si>
  <si>
    <t>社会公众满意度</t>
  </si>
  <si>
    <t>对社会公众进行问卷调查，满意度≥90%得满分，否则不得分</t>
  </si>
  <si>
    <t>调查问卷</t>
  </si>
  <si>
    <t>服务对象满意情况</t>
  </si>
</sst>
</file>

<file path=xl/styles.xml><?xml version="1.0" encoding="utf-8"?>
<styleSheet xmlns="http://schemas.openxmlformats.org/spreadsheetml/2006/main">
  <numFmts count="10">
    <numFmt numFmtId="43" formatCode="_ * #,##0.00_ ;_ * \-#,##0.00_ ;_ * &quot;-&quot;??_ ;_ @_ "/>
    <numFmt numFmtId="42" formatCode="_ &quot;￥&quot;* #,##0_ ;_ &quot;￥&quot;* \-#,##0_ ;_ &quot;￥&quot;* &quot;-&quot;_ ;_ @_ "/>
    <numFmt numFmtId="41" formatCode="_ * #,##0_ ;_ * \-#,##0_ ;_ * &quot;-&quot;_ ;_ @_ "/>
    <numFmt numFmtId="176" formatCode="yyyy\-mm\-dd"/>
    <numFmt numFmtId="177" formatCode="#,##0.00;\-#,##0.00;;@"/>
    <numFmt numFmtId="178" formatCode="yyyy\-mm\-dd\ hh:mm:ss"/>
    <numFmt numFmtId="44" formatCode="_ &quot;￥&quot;* #,##0.00_ ;_ &quot;￥&quot;* \-#,##0.00_ ;_ &quot;￥&quot;* &quot;-&quot;??_ ;_ @_ "/>
    <numFmt numFmtId="179" formatCode="hh:mm:ss"/>
    <numFmt numFmtId="180" formatCode="#,##0;\-#,##0;;@"/>
    <numFmt numFmtId="181" formatCode="###,###,###,###,##0.00;[=0]&quot;&quot;"/>
  </numFmts>
  <fonts count="45">
    <font>
      <sz val="11"/>
      <color theme="1"/>
      <name val="宋体"/>
      <charset val="134"/>
      <scheme val="minor"/>
    </font>
    <font>
      <sz val="11"/>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b/>
      <sz val="11"/>
      <color indexed="8"/>
      <name val="宋体"/>
      <charset val="134"/>
    </font>
    <font>
      <sz val="12"/>
      <color indexed="8"/>
      <name val="宋体"/>
      <charset val="134"/>
    </font>
    <font>
      <sz val="9"/>
      <color rgb="FF000000"/>
      <name val="宋体"/>
      <charset val="1"/>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b/>
      <sz val="18"/>
      <color theme="3"/>
      <name val="宋体"/>
      <charset val="134"/>
      <scheme val="minor"/>
    </font>
    <font>
      <sz val="9"/>
      <name val="宋体"/>
      <charset val="134"/>
    </font>
    <font>
      <sz val="11"/>
      <color theme="0"/>
      <name val="宋体"/>
      <charset val="0"/>
      <scheme val="minor"/>
    </font>
    <font>
      <b/>
      <sz val="11"/>
      <color rgb="FF3F3F3F"/>
      <name val="宋体"/>
      <charset val="0"/>
      <scheme val="minor"/>
    </font>
    <font>
      <sz val="11"/>
      <color rgb="FF9C0006"/>
      <name val="宋体"/>
      <charset val="0"/>
      <scheme val="minor"/>
    </font>
    <font>
      <sz val="11"/>
      <color rgb="FF3F3F76"/>
      <name val="宋体"/>
      <charset val="0"/>
      <scheme val="minor"/>
    </font>
    <font>
      <sz val="11"/>
      <color theme="1"/>
      <name val="宋体"/>
      <charset val="0"/>
      <scheme val="minor"/>
    </font>
    <font>
      <sz val="10"/>
      <name val="宋体"/>
      <charset val="134"/>
    </font>
    <font>
      <sz val="11"/>
      <color rgb="FF9C6500"/>
      <name val="宋体"/>
      <charset val="0"/>
      <scheme val="minor"/>
    </font>
    <font>
      <b/>
      <sz val="11"/>
      <color rgb="FFFFFF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theme="9"/>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s>
  <borders count="36">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61">
    <xf numFmtId="0" fontId="0" fillId="0" borderId="0"/>
    <xf numFmtId="42" fontId="0" fillId="0" borderId="0" applyFont="0" applyFill="0" applyBorder="0" applyAlignment="0" applyProtection="0">
      <alignment vertical="center"/>
    </xf>
    <xf numFmtId="0" fontId="31" fillId="16" borderId="0" applyNumberFormat="0" applyBorder="0" applyAlignment="0" applyProtection="0">
      <alignment vertical="center"/>
    </xf>
    <xf numFmtId="0" fontId="30" fillId="11" borderId="2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6" fillId="0" borderId="15">
      <alignment horizontal="right" vertical="center"/>
    </xf>
    <xf numFmtId="0" fontId="31" fillId="12" borderId="0" applyNumberFormat="0" applyBorder="0" applyAlignment="0" applyProtection="0">
      <alignment vertical="center"/>
    </xf>
    <xf numFmtId="0" fontId="29" fillId="7" borderId="0" applyNumberFormat="0" applyBorder="0" applyAlignment="0" applyProtection="0">
      <alignment vertical="center"/>
    </xf>
    <xf numFmtId="43" fontId="0" fillId="0" borderId="0" applyFont="0" applyFill="0" applyBorder="0" applyAlignment="0" applyProtection="0">
      <alignment vertical="center"/>
    </xf>
    <xf numFmtId="0" fontId="27" fillId="2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6" fillId="0" borderId="15">
      <alignment horizontal="right" vertical="center"/>
    </xf>
    <xf numFmtId="0" fontId="35" fillId="0" borderId="0" applyNumberFormat="0" applyFill="0" applyBorder="0" applyAlignment="0" applyProtection="0">
      <alignment vertical="center"/>
    </xf>
    <xf numFmtId="0" fontId="0" fillId="22" borderId="31" applyNumberFormat="0" applyFont="0" applyAlignment="0" applyProtection="0">
      <alignment vertical="center"/>
    </xf>
    <xf numFmtId="0" fontId="27" fillId="2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33" applyNumberFormat="0" applyFill="0" applyAlignment="0" applyProtection="0">
      <alignment vertical="center"/>
    </xf>
    <xf numFmtId="0" fontId="43" fillId="0" borderId="33" applyNumberFormat="0" applyFill="0" applyAlignment="0" applyProtection="0">
      <alignment vertical="center"/>
    </xf>
    <xf numFmtId="0" fontId="27" fillId="19" borderId="0" applyNumberFormat="0" applyBorder="0" applyAlignment="0" applyProtection="0">
      <alignment vertical="center"/>
    </xf>
    <xf numFmtId="0" fontId="37" fillId="0" borderId="35" applyNumberFormat="0" applyFill="0" applyAlignment="0" applyProtection="0">
      <alignment vertical="center"/>
    </xf>
    <xf numFmtId="0" fontId="27" fillId="18" borderId="0" applyNumberFormat="0" applyBorder="0" applyAlignment="0" applyProtection="0">
      <alignment vertical="center"/>
    </xf>
    <xf numFmtId="0" fontId="28" fillId="6" borderId="28" applyNumberFormat="0" applyAlignment="0" applyProtection="0">
      <alignment vertical="center"/>
    </xf>
    <xf numFmtId="0" fontId="36" fillId="6" borderId="29" applyNumberFormat="0" applyAlignment="0" applyProtection="0">
      <alignment vertical="center"/>
    </xf>
    <xf numFmtId="0" fontId="34" fillId="17" borderId="30" applyNumberFormat="0" applyAlignment="0" applyProtection="0">
      <alignment vertical="center"/>
    </xf>
    <xf numFmtId="0" fontId="31" fillId="24" borderId="0" applyNumberFormat="0" applyBorder="0" applyAlignment="0" applyProtection="0">
      <alignment vertical="center"/>
    </xf>
    <xf numFmtId="0" fontId="27" fillId="27" borderId="0" applyNumberFormat="0" applyBorder="0" applyAlignment="0" applyProtection="0">
      <alignment vertical="center"/>
    </xf>
    <xf numFmtId="0" fontId="40" fillId="0" borderId="32" applyNumberFormat="0" applyFill="0" applyAlignment="0" applyProtection="0">
      <alignment vertical="center"/>
    </xf>
    <xf numFmtId="0" fontId="42" fillId="0" borderId="34" applyNumberFormat="0" applyFill="0" applyAlignment="0" applyProtection="0">
      <alignment vertical="center"/>
    </xf>
    <xf numFmtId="0" fontId="44" fillId="34" borderId="0" applyNumberFormat="0" applyBorder="0" applyAlignment="0" applyProtection="0">
      <alignment vertical="center"/>
    </xf>
    <xf numFmtId="0" fontId="33" fillId="15" borderId="0" applyNumberFormat="0" applyBorder="0" applyAlignment="0" applyProtection="0">
      <alignment vertical="center"/>
    </xf>
    <xf numFmtId="10" fontId="26" fillId="0" borderId="15">
      <alignment horizontal="right" vertical="center"/>
    </xf>
    <xf numFmtId="0" fontId="31" fillId="30" borderId="0" applyNumberFormat="0" applyBorder="0" applyAlignment="0" applyProtection="0">
      <alignment vertical="center"/>
    </xf>
    <xf numFmtId="0" fontId="27" fillId="10" borderId="0" applyNumberFormat="0" applyBorder="0" applyAlignment="0" applyProtection="0">
      <alignment vertical="center"/>
    </xf>
    <xf numFmtId="0" fontId="31" fillId="29" borderId="0" applyNumberFormat="0" applyBorder="0" applyAlignment="0" applyProtection="0">
      <alignment vertical="center"/>
    </xf>
    <xf numFmtId="0" fontId="31" fillId="14" borderId="0" applyNumberFormat="0" applyBorder="0" applyAlignment="0" applyProtection="0">
      <alignment vertical="center"/>
    </xf>
    <xf numFmtId="0" fontId="31" fillId="23" borderId="0" applyNumberFormat="0" applyBorder="0" applyAlignment="0" applyProtection="0">
      <alignment vertical="center"/>
    </xf>
    <xf numFmtId="0" fontId="31" fillId="33" borderId="0" applyNumberFormat="0" applyBorder="0" applyAlignment="0" applyProtection="0">
      <alignment vertical="center"/>
    </xf>
    <xf numFmtId="0" fontId="27" fillId="5" borderId="0" applyNumberFormat="0" applyBorder="0" applyAlignment="0" applyProtection="0">
      <alignment vertical="center"/>
    </xf>
    <xf numFmtId="0" fontId="27" fillId="9" borderId="0" applyNumberFormat="0" applyBorder="0" applyAlignment="0" applyProtection="0">
      <alignment vertical="center"/>
    </xf>
    <xf numFmtId="0" fontId="31" fillId="32" borderId="0" applyNumberFormat="0" applyBorder="0" applyAlignment="0" applyProtection="0">
      <alignment vertical="center"/>
    </xf>
    <xf numFmtId="0" fontId="26" fillId="0" borderId="0">
      <alignment vertical="top"/>
      <protection locked="0"/>
    </xf>
    <xf numFmtId="0" fontId="31" fillId="26" borderId="0" applyNumberFormat="0" applyBorder="0" applyAlignment="0" applyProtection="0">
      <alignment vertical="center"/>
    </xf>
    <xf numFmtId="0" fontId="27" fillId="8" borderId="0" applyNumberFormat="0" applyBorder="0" applyAlignment="0" applyProtection="0">
      <alignment vertical="center"/>
    </xf>
    <xf numFmtId="0" fontId="31" fillId="31" borderId="0" applyNumberFormat="0" applyBorder="0" applyAlignment="0" applyProtection="0">
      <alignment vertical="center"/>
    </xf>
    <xf numFmtId="0" fontId="27" fillId="13" borderId="0" applyNumberFormat="0" applyBorder="0" applyAlignment="0" applyProtection="0">
      <alignment vertical="center"/>
    </xf>
    <xf numFmtId="0" fontId="27" fillId="4" borderId="0" applyNumberFormat="0" applyBorder="0" applyAlignment="0" applyProtection="0">
      <alignment vertical="center"/>
    </xf>
    <xf numFmtId="0" fontId="31" fillId="25" borderId="0" applyNumberFormat="0" applyBorder="0" applyAlignment="0" applyProtection="0">
      <alignment vertical="center"/>
    </xf>
    <xf numFmtId="0" fontId="27" fillId="28" borderId="0" applyNumberFormat="0" applyBorder="0" applyAlignment="0" applyProtection="0">
      <alignment vertical="center"/>
    </xf>
    <xf numFmtId="177" fontId="26" fillId="0" borderId="15">
      <alignment horizontal="right" vertical="center"/>
    </xf>
    <xf numFmtId="49" fontId="26" fillId="0" borderId="15">
      <alignment horizontal="left" vertical="center" wrapText="1"/>
    </xf>
    <xf numFmtId="177" fontId="26" fillId="0" borderId="15">
      <alignment horizontal="right" vertical="center"/>
    </xf>
    <xf numFmtId="179" fontId="26" fillId="0" borderId="15">
      <alignment horizontal="right" vertical="center"/>
    </xf>
    <xf numFmtId="180" fontId="26" fillId="0" borderId="15">
      <alignment horizontal="right" vertical="center"/>
    </xf>
    <xf numFmtId="0" fontId="32" fillId="0" borderId="0"/>
    <xf numFmtId="0" fontId="32" fillId="0" borderId="0"/>
    <xf numFmtId="0" fontId="26" fillId="0" borderId="0">
      <alignment vertical="top"/>
      <protection locked="0"/>
    </xf>
  </cellStyleXfs>
  <cellXfs count="250">
    <xf numFmtId="0" fontId="0" fillId="0" borderId="0" xfId="0" applyFont="1" applyBorder="1"/>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left"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left" vertical="center" wrapText="1"/>
    </xf>
    <xf numFmtId="49" fontId="8" fillId="0" borderId="6"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9" fillId="0" borderId="6" xfId="0" applyFont="1" applyFill="1" applyBorder="1" applyAlignment="1">
      <alignment horizontal="left" vertical="center"/>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6" xfId="0" applyNumberFormat="1" applyFont="1" applyFill="1" applyBorder="1" applyAlignment="1">
      <alignment horizontal="center" vertical="center" wrapText="1"/>
    </xf>
    <xf numFmtId="181" fontId="7" fillId="0" borderId="6" xfId="0" applyNumberFormat="1" applyFont="1" applyFill="1" applyBorder="1" applyAlignment="1">
      <alignment horizontal="right" vertical="center" wrapText="1"/>
    </xf>
    <xf numFmtId="0" fontId="9" fillId="0" borderId="14" xfId="0" applyFont="1" applyFill="1" applyBorder="1" applyAlignment="1">
      <alignment horizontal="left" vertical="center"/>
    </xf>
    <xf numFmtId="0" fontId="9" fillId="0" borderId="6" xfId="0" applyFont="1" applyFill="1" applyBorder="1" applyAlignment="1">
      <alignment horizontal="center" vertical="center"/>
    </xf>
    <xf numFmtId="49" fontId="10" fillId="0" borderId="6" xfId="58" applyNumberFormat="1" applyFont="1" applyFill="1" applyBorder="1" applyAlignment="1">
      <alignment horizontal="center" vertical="center" wrapText="1"/>
    </xf>
    <xf numFmtId="49" fontId="10" fillId="0" borderId="6" xfId="58" applyNumberFormat="1" applyFont="1" applyFill="1" applyBorder="1" applyAlignment="1">
      <alignment horizontal="center" vertical="center"/>
    </xf>
    <xf numFmtId="49" fontId="10" fillId="0" borderId="6" xfId="58" applyNumberFormat="1" applyFont="1" applyFill="1" applyBorder="1" applyAlignment="1">
      <alignment vertical="center" wrapText="1"/>
    </xf>
    <xf numFmtId="0" fontId="11" fillId="0" borderId="15" xfId="60" applyFont="1" applyFill="1" applyBorder="1" applyAlignment="1" applyProtection="1">
      <alignment horizontal="center" vertical="center" wrapText="1"/>
      <protection locked="0"/>
    </xf>
    <xf numFmtId="0" fontId="11" fillId="2" borderId="15" xfId="60" applyFont="1" applyFill="1" applyBorder="1" applyAlignment="1" applyProtection="1">
      <alignment horizontal="left" vertical="center" wrapText="1"/>
      <protection locked="0"/>
    </xf>
    <xf numFmtId="0" fontId="11" fillId="0" borderId="2" xfId="60" applyFont="1" applyFill="1" applyBorder="1" applyAlignment="1" applyProtection="1">
      <alignment horizontal="center" vertical="center" wrapText="1"/>
    </xf>
    <xf numFmtId="0" fontId="12" fillId="0" borderId="16" xfId="45" applyFont="1" applyFill="1" applyBorder="1" applyAlignment="1" applyProtection="1">
      <alignment horizontal="center" vertical="center" wrapText="1"/>
      <protection locked="0"/>
    </xf>
    <xf numFmtId="0" fontId="12" fillId="0" borderId="17" xfId="45" applyFont="1" applyFill="1" applyBorder="1" applyAlignment="1" applyProtection="1">
      <alignment horizontal="center" vertical="center" wrapText="1"/>
    </xf>
    <xf numFmtId="0" fontId="12" fillId="0" borderId="0" xfId="59" applyNumberFormat="1" applyFont="1" applyFill="1" applyBorder="1" applyAlignment="1" applyProtection="1">
      <alignment horizontal="right" vertical="center"/>
    </xf>
    <xf numFmtId="0" fontId="3" fillId="0" borderId="1" xfId="0" applyFont="1" applyFill="1" applyBorder="1" applyAlignment="1" applyProtection="1">
      <alignment horizontal="right" vertical="center" wrapText="1"/>
    </xf>
    <xf numFmtId="49" fontId="1" fillId="0" borderId="6" xfId="0" applyNumberFormat="1" applyFont="1" applyFill="1" applyBorder="1" applyAlignment="1">
      <alignment vertical="center" wrapText="1"/>
    </xf>
    <xf numFmtId="0" fontId="1" fillId="0" borderId="6" xfId="0" applyNumberFormat="1" applyFont="1" applyFill="1" applyBorder="1" applyAlignment="1">
      <alignment vertical="center" wrapText="1"/>
    </xf>
    <xf numFmtId="0" fontId="11" fillId="0" borderId="2" xfId="60" applyFont="1" applyFill="1" applyBorder="1" applyAlignment="1" applyProtection="1">
      <alignment horizontal="left" vertical="center" wrapText="1"/>
    </xf>
    <xf numFmtId="0" fontId="12" fillId="0" borderId="17" xfId="45" applyFont="1" applyFill="1" applyBorder="1" applyAlignment="1" applyProtection="1">
      <alignment horizontal="left" vertical="center" wrapText="1"/>
    </xf>
    <xf numFmtId="49" fontId="5" fillId="0" borderId="0" xfId="0" applyNumberFormat="1" applyFont="1" applyBorder="1"/>
    <xf numFmtId="0" fontId="3"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0" xfId="0" applyFont="1" applyBorder="1" applyAlignment="1">
      <alignment horizontal="left" vertical="center"/>
    </xf>
    <xf numFmtId="0" fontId="8" fillId="0" borderId="0" xfId="0" applyFont="1" applyBorder="1"/>
    <xf numFmtId="0" fontId="3" fillId="0" borderId="0" xfId="0" applyFont="1" applyBorder="1" applyAlignment="1" applyProtection="1">
      <alignment horizontal="right"/>
      <protection locked="0"/>
    </xf>
    <xf numFmtId="0" fontId="8" fillId="0" borderId="18" xfId="0" applyFont="1" applyBorder="1" applyAlignment="1" applyProtection="1">
      <alignment horizontal="center"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18" xfId="0" applyFont="1" applyBorder="1" applyAlignment="1">
      <alignment horizontal="center" vertical="center"/>
    </xf>
    <xf numFmtId="0" fontId="8" fillId="3" borderId="2"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5" fillId="0" borderId="15" xfId="0" applyFont="1" applyBorder="1" applyAlignment="1">
      <alignment horizontal="center" vertical="center"/>
    </xf>
    <xf numFmtId="0" fontId="3" fillId="3" borderId="15" xfId="0" applyFont="1" applyFill="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4" fontId="3" fillId="0" borderId="15" xfId="0" applyNumberFormat="1" applyFont="1" applyBorder="1" applyAlignment="1" applyProtection="1">
      <alignment horizontal="right" vertical="center" wrapText="1"/>
      <protection locked="0"/>
    </xf>
    <xf numFmtId="0" fontId="3" fillId="0" borderId="19" xfId="0" applyFont="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8" fillId="3" borderId="18" xfId="0" applyFont="1" applyFill="1" applyBorder="1" applyAlignment="1">
      <alignment horizontal="center" vertical="center"/>
    </xf>
    <xf numFmtId="0" fontId="8" fillId="0" borderId="22" xfId="0" applyFont="1" applyBorder="1" applyAlignment="1">
      <alignment horizontal="center" vertical="center"/>
    </xf>
    <xf numFmtId="0" fontId="3" fillId="0" borderId="15" xfId="0" applyFont="1" applyBorder="1" applyAlignment="1">
      <alignment horizontal="left" vertical="center" wrapText="1"/>
    </xf>
    <xf numFmtId="4" fontId="3" fillId="0" borderId="15" xfId="0" applyNumberFormat="1" applyFont="1" applyBorder="1" applyAlignment="1">
      <alignment horizontal="right" vertical="center" wrapText="1"/>
    </xf>
    <xf numFmtId="0" fontId="3" fillId="0" borderId="15" xfId="0" applyFont="1" applyBorder="1" applyAlignment="1" applyProtection="1">
      <alignment horizontal="left" vertical="center" wrapText="1"/>
      <protection locked="0"/>
    </xf>
    <xf numFmtId="0" fontId="5" fillId="0" borderId="23" xfId="0" applyFont="1" applyBorder="1" applyAlignment="1" applyProtection="1">
      <alignment horizontal="center" vertical="center" wrapText="1"/>
      <protection locked="0"/>
    </xf>
    <xf numFmtId="0" fontId="3" fillId="0" borderId="23" xfId="0" applyFont="1" applyBorder="1" applyAlignment="1">
      <alignment horizontal="left" vertical="center"/>
    </xf>
    <xf numFmtId="0" fontId="3" fillId="3" borderId="24" xfId="0" applyFont="1" applyFill="1" applyBorder="1" applyAlignment="1">
      <alignment horizontal="left" vertical="center"/>
    </xf>
    <xf numFmtId="0" fontId="5" fillId="0" borderId="15" xfId="0" applyFont="1" applyBorder="1" applyAlignment="1" applyProtection="1">
      <alignment horizontal="center" vertical="center"/>
      <protection locked="0"/>
    </xf>
    <xf numFmtId="4" fontId="14" fillId="0" borderId="15" xfId="55" applyNumberFormat="1" applyFont="1" applyBorder="1">
      <alignment horizontal="right" vertical="center"/>
    </xf>
    <xf numFmtId="0" fontId="15" fillId="3" borderId="0" xfId="0" applyFont="1" applyFill="1" applyBorder="1" applyAlignment="1" applyProtection="1">
      <alignment horizontal="right" vertical="top" wrapText="1"/>
      <protection locked="0"/>
    </xf>
    <xf numFmtId="0" fontId="15" fillId="0" borderId="0" xfId="0" applyFont="1" applyBorder="1" applyAlignment="1" applyProtection="1">
      <alignment vertical="top"/>
      <protection locked="0"/>
    </xf>
    <xf numFmtId="0" fontId="15" fillId="0" borderId="0" xfId="0" applyFont="1" applyBorder="1" applyAlignment="1">
      <alignment vertical="top"/>
    </xf>
    <xf numFmtId="0" fontId="16" fillId="3" borderId="0" xfId="0" applyFont="1" applyFill="1" applyBorder="1" applyAlignment="1" applyProtection="1">
      <alignment horizontal="center" vertical="center" wrapText="1"/>
      <protection locked="0"/>
    </xf>
    <xf numFmtId="0" fontId="15" fillId="0" borderId="0" xfId="0" applyFont="1" applyBorder="1" applyProtection="1">
      <protection locked="0"/>
    </xf>
    <xf numFmtId="0" fontId="15" fillId="0" borderId="0" xfId="0" applyFont="1" applyBorder="1"/>
    <xf numFmtId="0" fontId="3"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right" vertical="center"/>
      <protection locked="0"/>
    </xf>
    <xf numFmtId="0" fontId="5" fillId="3" borderId="0" xfId="0" applyFont="1" applyFill="1" applyBorder="1" applyAlignment="1" applyProtection="1">
      <alignment horizontal="right" vertical="center" wrapText="1"/>
      <protection locked="0"/>
    </xf>
    <xf numFmtId="0" fontId="5" fillId="0" borderId="15" xfId="0" applyFont="1" applyBorder="1" applyAlignment="1" applyProtection="1">
      <alignment horizontal="center" vertical="center" wrapText="1"/>
      <protection locked="0"/>
    </xf>
    <xf numFmtId="0" fontId="5" fillId="3" borderId="15"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right" vertical="center"/>
      <protection locked="0"/>
    </xf>
    <xf numFmtId="0" fontId="5" fillId="3" borderId="15" xfId="0" applyFont="1" applyFill="1" applyBorder="1" applyAlignment="1" applyProtection="1">
      <alignment horizontal="right" vertical="center" wrapText="1"/>
      <protection locked="0"/>
    </xf>
    <xf numFmtId="0" fontId="3" fillId="3" borderId="15"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15" xfId="0" applyFont="1" applyBorder="1" applyAlignment="1">
      <alignment horizontal="center" vertical="center" wrapText="1"/>
    </xf>
    <xf numFmtId="0" fontId="3" fillId="3" borderId="15" xfId="0" applyFont="1" applyFill="1" applyBorder="1" applyAlignment="1" applyProtection="1">
      <alignment horizontal="center" vertical="center" wrapText="1"/>
      <protection locked="0"/>
    </xf>
    <xf numFmtId="0" fontId="3" fillId="3" borderId="15" xfId="0" applyFont="1" applyFill="1" applyBorder="1" applyAlignment="1">
      <alignment horizontal="left" vertical="center" wrapText="1"/>
    </xf>
    <xf numFmtId="3" fontId="3" fillId="3" borderId="15" xfId="0" applyNumberFormat="1" applyFont="1" applyFill="1" applyBorder="1" applyAlignment="1" applyProtection="1">
      <alignment horizontal="right" vertical="center"/>
      <protection locked="0"/>
    </xf>
    <xf numFmtId="4" fontId="3" fillId="0" borderId="15" xfId="0" applyNumberFormat="1" applyFont="1" applyBorder="1" applyAlignment="1" applyProtection="1">
      <alignment horizontal="right" vertical="center"/>
      <protection locked="0"/>
    </xf>
    <xf numFmtId="0" fontId="3" fillId="0" borderId="18" xfId="0" applyFont="1" applyBorder="1" applyAlignment="1">
      <alignment horizontal="center" vertical="center"/>
    </xf>
    <xf numFmtId="0" fontId="3" fillId="0" borderId="18" xfId="0" applyFont="1" applyBorder="1" applyAlignment="1" applyProtection="1">
      <alignment horizontal="left"/>
      <protection locked="0"/>
    </xf>
    <xf numFmtId="0" fontId="3" fillId="0" borderId="15" xfId="0" applyFont="1" applyBorder="1" applyAlignment="1">
      <alignment horizontal="left"/>
    </xf>
    <xf numFmtId="0" fontId="3" fillId="3" borderId="15" xfId="0" applyFont="1" applyFill="1" applyBorder="1" applyAlignment="1">
      <alignment horizontal="right" vertical="center"/>
    </xf>
    <xf numFmtId="0" fontId="3" fillId="3" borderId="0" xfId="0" applyFont="1" applyFill="1" applyBorder="1" applyAlignment="1" applyProtection="1">
      <alignment horizontal="right" vertical="center" wrapText="1"/>
      <protection locked="0"/>
    </xf>
    <xf numFmtId="0" fontId="17"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8" fillId="0" borderId="15" xfId="0" applyFont="1" applyBorder="1" applyAlignment="1">
      <alignment horizontal="center" vertical="center" wrapText="1"/>
    </xf>
    <xf numFmtId="0" fontId="8" fillId="0" borderId="15" xfId="0" applyFont="1" applyBorder="1" applyAlignment="1" applyProtection="1">
      <alignment horizontal="center" vertical="center"/>
      <protection locked="0"/>
    </xf>
    <xf numFmtId="0" fontId="3" fillId="0" borderId="15" xfId="0" applyFont="1" applyBorder="1" applyAlignment="1">
      <alignment vertical="center" wrapText="1"/>
    </xf>
    <xf numFmtId="0" fontId="3" fillId="3" borderId="15" xfId="0" applyFont="1" applyFill="1" applyBorder="1" applyAlignment="1" applyProtection="1">
      <alignment horizontal="center" vertical="center"/>
      <protection locked="0"/>
    </xf>
    <xf numFmtId="0" fontId="3" fillId="0" borderId="23" xfId="0" applyFont="1" applyBorder="1" applyAlignment="1">
      <alignment horizontal="left" vertical="center" wrapText="1"/>
    </xf>
    <xf numFmtId="0" fontId="3" fillId="3" borderId="23"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left" vertical="center" wrapText="1"/>
      <protection locked="0"/>
    </xf>
    <xf numFmtId="0" fontId="5" fillId="0" borderId="0" xfId="0" applyFont="1" applyBorder="1" applyAlignment="1">
      <alignment horizontal="right" vertical="center"/>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applyBorder="1" applyAlignment="1">
      <alignment wrapText="1"/>
    </xf>
    <xf numFmtId="0" fontId="5" fillId="0" borderId="0" xfId="0" applyFont="1" applyBorder="1" applyAlignment="1">
      <alignment horizontal="right" wrapText="1"/>
    </xf>
    <xf numFmtId="0" fontId="5" fillId="0" borderId="0" xfId="0" applyFont="1" applyBorder="1" applyAlignment="1">
      <alignment wrapText="1"/>
    </xf>
    <xf numFmtId="0" fontId="8" fillId="0" borderId="25" xfId="0" applyFont="1" applyBorder="1" applyAlignment="1">
      <alignment horizontal="center" vertical="center" wrapText="1"/>
    </xf>
    <xf numFmtId="0" fontId="5" fillId="0" borderId="19" xfId="0" applyFont="1" applyBorder="1" applyAlignment="1">
      <alignment horizontal="center" vertical="center"/>
    </xf>
    <xf numFmtId="177" fontId="14" fillId="0" borderId="15" xfId="0" applyNumberFormat="1" applyFont="1" applyBorder="1" applyAlignment="1">
      <alignment horizontal="right" vertical="center"/>
    </xf>
    <xf numFmtId="0" fontId="3" fillId="0" borderId="23" xfId="0" applyFont="1" applyBorder="1" applyAlignment="1">
      <alignment vertical="center" wrapText="1"/>
    </xf>
    <xf numFmtId="177" fontId="14" fillId="0" borderId="23" xfId="0" applyNumberFormat="1" applyFont="1" applyBorder="1" applyAlignment="1">
      <alignment horizontal="right" vertical="center"/>
    </xf>
    <xf numFmtId="177" fontId="14" fillId="0" borderId="24" xfId="0" applyNumberFormat="1" applyFont="1" applyBorder="1" applyAlignment="1">
      <alignment horizontal="right" vertical="center"/>
    </xf>
    <xf numFmtId="0" fontId="8" fillId="0" borderId="2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Protection="1">
      <protection locked="0"/>
    </xf>
    <xf numFmtId="0" fontId="13" fillId="0" borderId="0" xfId="0" applyFont="1" applyBorder="1" applyAlignment="1">
      <alignment horizontal="center" vertical="center" wrapText="1"/>
    </xf>
    <xf numFmtId="0" fontId="8" fillId="0" borderId="0" xfId="0" applyFont="1" applyBorder="1" applyProtection="1">
      <protection locked="0"/>
    </xf>
    <xf numFmtId="0" fontId="8" fillId="0" borderId="26" xfId="0" applyFont="1" applyBorder="1" applyAlignment="1" applyProtection="1">
      <alignment horizontal="center" vertical="center"/>
      <protection locked="0"/>
    </xf>
    <xf numFmtId="0" fontId="8" fillId="0" borderId="26" xfId="0" applyFont="1" applyBorder="1" applyAlignment="1">
      <alignment horizontal="center" vertical="center" wrapText="1"/>
    </xf>
    <xf numFmtId="0" fontId="8" fillId="0" borderId="27" xfId="0" applyFont="1" applyBorder="1" applyAlignment="1" applyProtection="1">
      <alignment horizontal="center" vertical="center"/>
      <protection locked="0"/>
    </xf>
    <xf numFmtId="0" fontId="8" fillId="0" borderId="27"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pplyProtection="1">
      <alignment horizontal="left" vertical="center"/>
      <protection locked="0"/>
    </xf>
    <xf numFmtId="0" fontId="3" fillId="0" borderId="5" xfId="0" applyFont="1" applyBorder="1" applyAlignment="1">
      <alignment horizontal="left" vertical="center" wrapText="1"/>
    </xf>
    <xf numFmtId="0" fontId="3" fillId="0" borderId="23" xfId="0" applyFont="1" applyBorder="1" applyAlignment="1">
      <alignment horizontal="center" vertical="center"/>
    </xf>
    <xf numFmtId="0" fontId="3" fillId="0" borderId="23" xfId="0" applyFont="1" applyBorder="1" applyAlignment="1" applyProtection="1">
      <alignment horizontal="left" vertical="center"/>
      <protection locked="0"/>
    </xf>
    <xf numFmtId="0" fontId="3"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8" fillId="0" borderId="20" xfId="0" applyFont="1" applyBorder="1" applyAlignment="1">
      <alignment horizontal="center" vertical="center" wrapText="1"/>
    </xf>
    <xf numFmtId="0" fontId="8" fillId="0" borderId="20"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8" fillId="0" borderId="2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4" fillId="0" borderId="15" xfId="57" applyNumberFormat="1" applyFont="1" applyBorder="1" applyAlignment="1">
      <alignment horizontal="center" vertical="center"/>
    </xf>
    <xf numFmtId="180" fontId="14" fillId="0" borderId="15" xfId="0" applyNumberFormat="1" applyFont="1" applyBorder="1" applyAlignment="1">
      <alignment horizontal="center" vertical="center"/>
    </xf>
    <xf numFmtId="3" fontId="3" fillId="0" borderId="5" xfId="0" applyNumberFormat="1"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pplyProtection="1">
      <alignment horizontal="left" vertical="center"/>
      <protection locked="0"/>
    </xf>
    <xf numFmtId="0" fontId="3" fillId="0" borderId="4" xfId="0" applyFont="1" applyBorder="1" applyAlignment="1">
      <alignment horizontal="left" vertical="center"/>
    </xf>
    <xf numFmtId="0" fontId="3" fillId="3" borderId="5" xfId="0" applyFont="1" applyFill="1" applyBorder="1" applyAlignment="1">
      <alignment horizontal="right" vertical="center"/>
    </xf>
    <xf numFmtId="0" fontId="3" fillId="3" borderId="0" xfId="0" applyFont="1" applyFill="1" applyBorder="1" applyAlignment="1">
      <alignment horizontal="left" vertical="center"/>
    </xf>
    <xf numFmtId="177" fontId="14" fillId="0" borderId="0" xfId="0" applyNumberFormat="1" applyFont="1" applyBorder="1" applyAlignment="1">
      <alignment horizontal="left" vertical="center"/>
    </xf>
    <xf numFmtId="0" fontId="3" fillId="0" borderId="0" xfId="0" applyFont="1" applyBorder="1" applyAlignment="1">
      <alignment horizontal="right"/>
    </xf>
    <xf numFmtId="0" fontId="18" fillId="0" borderId="0" xfId="0" applyFont="1" applyBorder="1" applyAlignment="1" applyProtection="1">
      <alignment horizontal="right"/>
      <protection locked="0"/>
    </xf>
    <xf numFmtId="49" fontId="18" fillId="0" borderId="0" xfId="0" applyNumberFormat="1" applyFont="1" applyBorder="1" applyProtection="1">
      <protection locked="0"/>
    </xf>
    <xf numFmtId="0" fontId="5" fillId="0" borderId="0" xfId="0" applyFont="1" applyBorder="1" applyAlignment="1">
      <alignment horizontal="right"/>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8" fillId="0" borderId="18" xfId="0" applyFont="1" applyBorder="1" applyAlignment="1" applyProtection="1">
      <alignment horizontal="center" vertical="center"/>
      <protection locked="0"/>
    </xf>
    <xf numFmtId="49" fontId="8" fillId="0" borderId="18" xfId="0" applyNumberFormat="1" applyFont="1" applyBorder="1" applyAlignment="1" applyProtection="1">
      <alignment horizontal="center" vertical="center" wrapText="1"/>
      <protection locked="0"/>
    </xf>
    <xf numFmtId="0" fontId="8" fillId="0" borderId="22" xfId="0" applyFont="1" applyBorder="1" applyAlignment="1" applyProtection="1">
      <alignment horizontal="center" vertical="center"/>
      <protection locked="0"/>
    </xf>
    <xf numFmtId="49" fontId="8" fillId="0" borderId="22" xfId="0" applyNumberFormat="1" applyFont="1" applyBorder="1" applyAlignment="1" applyProtection="1">
      <alignment horizontal="center" vertical="center" wrapText="1"/>
      <protection locked="0"/>
    </xf>
    <xf numFmtId="49" fontId="8" fillId="0" borderId="15" xfId="0" applyNumberFormat="1" applyFont="1" applyBorder="1" applyAlignment="1" applyProtection="1">
      <alignment horizontal="center" vertical="center"/>
      <protection locked="0"/>
    </xf>
    <xf numFmtId="0" fontId="8" fillId="0" borderId="15" xfId="0" applyFont="1" applyBorder="1" applyAlignment="1">
      <alignment horizontal="center" vertical="center"/>
    </xf>
    <xf numFmtId="0" fontId="5" fillId="0" borderId="23" xfId="0" applyFont="1" applyBorder="1" applyAlignment="1" applyProtection="1">
      <alignment horizontal="center" vertical="center"/>
      <protection locked="0"/>
    </xf>
    <xf numFmtId="0" fontId="5" fillId="0" borderId="15" xfId="0" applyFont="1" applyBorder="1" applyAlignment="1">
      <alignment horizontal="center" vertical="center" wrapText="1"/>
    </xf>
    <xf numFmtId="0" fontId="3" fillId="0" borderId="15" xfId="0" applyFont="1" applyBorder="1" applyAlignment="1">
      <alignment horizontal="left" vertical="center" wrapText="1" indent="1"/>
    </xf>
    <xf numFmtId="0" fontId="5" fillId="0" borderId="0" xfId="0" applyFont="1" applyBorder="1" applyAlignment="1">
      <alignment vertical="top"/>
    </xf>
    <xf numFmtId="0" fontId="5" fillId="0" borderId="19" xfId="0" applyFont="1" applyBorder="1" applyAlignment="1" applyProtection="1">
      <alignment horizontal="center" vertical="center" wrapText="1"/>
      <protection locked="0"/>
    </xf>
    <xf numFmtId="0" fontId="3" fillId="0" borderId="20" xfId="0" applyFont="1" applyBorder="1" applyAlignment="1">
      <alignment horizontal="left" vertical="center"/>
    </xf>
    <xf numFmtId="0" fontId="3" fillId="3" borderId="21" xfId="0" applyFont="1" applyFill="1" applyBorder="1" applyAlignment="1">
      <alignment horizontal="lef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5"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8" fillId="0" borderId="0"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3" fillId="0" borderId="15" xfId="0" applyFont="1" applyBorder="1" applyAlignment="1">
      <alignment horizontal="left" vertical="center"/>
    </xf>
    <xf numFmtId="0" fontId="3" fillId="0" borderId="20"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8" fillId="0" borderId="19" xfId="0" applyFont="1" applyBorder="1" applyAlignment="1" applyProtection="1">
      <alignment horizontal="center" vertical="center"/>
      <protection locked="0"/>
    </xf>
    <xf numFmtId="0" fontId="8" fillId="0" borderId="19"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49" fontId="14" fillId="0" borderId="15" xfId="54" applyNumberFormat="1" applyFont="1" applyBorder="1">
      <alignment horizontal="left" vertical="center" wrapText="1"/>
    </xf>
    <xf numFmtId="0" fontId="8" fillId="0" borderId="21" xfId="0" applyFont="1" applyBorder="1" applyAlignment="1" applyProtection="1">
      <alignment horizontal="center" vertical="center" wrapText="1"/>
      <protection locked="0"/>
    </xf>
    <xf numFmtId="0" fontId="3" fillId="0" borderId="0" xfId="0" applyFont="1" applyBorder="1" applyAlignment="1">
      <alignment horizontal="right" vertical="center" wrapText="1"/>
    </xf>
    <xf numFmtId="0" fontId="20" fillId="0" borderId="0" xfId="0" applyFont="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15" fillId="3" borderId="15" xfId="0" applyFont="1" applyFill="1" applyBorder="1" applyAlignment="1" applyProtection="1">
      <alignment vertical="top" wrapText="1"/>
      <protection locked="0"/>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8" fillId="0" borderId="15"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left" vertical="center" wrapText="1" indent="2"/>
    </xf>
    <xf numFmtId="0" fontId="5" fillId="0" borderId="21" xfId="0" applyFont="1" applyBorder="1" applyAlignment="1">
      <alignment horizontal="center" vertical="center"/>
    </xf>
    <xf numFmtId="0" fontId="15" fillId="3" borderId="0" xfId="0" applyFont="1" applyFill="1" applyBorder="1" applyAlignment="1">
      <alignment horizontal="left" vertical="center"/>
    </xf>
    <xf numFmtId="0" fontId="21" fillId="0" borderId="15" xfId="0" applyFont="1" applyBorder="1" applyAlignment="1" applyProtection="1">
      <alignment horizontal="center" vertical="center" wrapText="1"/>
      <protection locked="0"/>
    </xf>
    <xf numFmtId="0" fontId="21" fillId="0" borderId="15" xfId="0" applyFont="1" applyBorder="1" applyAlignment="1" applyProtection="1">
      <alignment vertical="top" wrapText="1"/>
      <protection locked="0"/>
    </xf>
    <xf numFmtId="0" fontId="3" fillId="0" borderId="15" xfId="0" applyFont="1" applyBorder="1" applyAlignment="1" applyProtection="1">
      <alignment vertical="center" wrapText="1"/>
      <protection locked="0"/>
    </xf>
    <xf numFmtId="0" fontId="22" fillId="0" borderId="15" xfId="0" applyFont="1" applyBorder="1" applyAlignment="1">
      <alignment horizontal="center" vertical="center"/>
    </xf>
    <xf numFmtId="0" fontId="22" fillId="0" borderId="15" xfId="0" applyFont="1" applyBorder="1" applyAlignment="1" applyProtection="1">
      <alignment horizontal="center" vertical="center" wrapText="1"/>
      <protection locked="0"/>
    </xf>
    <xf numFmtId="177" fontId="23" fillId="0" borderId="15" xfId="0" applyNumberFormat="1" applyFont="1" applyBorder="1" applyAlignment="1">
      <alignment horizontal="right" vertical="center"/>
    </xf>
    <xf numFmtId="0" fontId="21" fillId="3" borderId="18" xfId="0" applyFont="1" applyFill="1" applyBorder="1" applyAlignment="1">
      <alignment horizontal="center" vertical="center"/>
    </xf>
    <xf numFmtId="0" fontId="21" fillId="0" borderId="19"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3" borderId="2" xfId="0" applyFont="1" applyFill="1" applyBorder="1" applyAlignment="1" applyProtection="1">
      <alignment horizontal="center" vertical="center" wrapText="1"/>
      <protection locked="0"/>
    </xf>
    <xf numFmtId="0" fontId="21" fillId="0" borderId="2"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3" fillId="3" borderId="15" xfId="0" applyFont="1" applyFill="1" applyBorder="1" applyAlignment="1">
      <alignment horizontal="left" vertical="center" wrapText="1" indent="1"/>
    </xf>
    <xf numFmtId="0" fontId="3" fillId="3" borderId="15" xfId="0" applyFont="1" applyFill="1" applyBorder="1" applyAlignment="1">
      <alignment horizontal="left" vertical="center" wrapText="1" indent="2"/>
    </xf>
    <xf numFmtId="0" fontId="3" fillId="3" borderId="19" xfId="0" applyFont="1" applyFill="1" applyBorder="1" applyAlignment="1">
      <alignment horizontal="center" vertical="center" wrapText="1"/>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3" fillId="3" borderId="2" xfId="0" applyFont="1" applyFill="1" applyBorder="1" applyAlignment="1">
      <alignment horizontal="left" vertical="center"/>
    </xf>
    <xf numFmtId="0" fontId="3" fillId="3" borderId="5" xfId="0" applyFont="1" applyFill="1" applyBorder="1" applyAlignment="1">
      <alignment horizontal="left" vertical="center"/>
    </xf>
    <xf numFmtId="0" fontId="3" fillId="3" borderId="15" xfId="0" applyFont="1" applyFill="1" applyBorder="1" applyAlignment="1">
      <alignment horizontal="center" vertical="center"/>
    </xf>
    <xf numFmtId="0" fontId="15" fillId="0" borderId="15" xfId="0" applyFont="1" applyBorder="1" applyAlignment="1" applyProtection="1">
      <alignment vertical="top" wrapText="1"/>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 fillId="3" borderId="5" xfId="0" applyFont="1" applyFill="1" applyBorder="1" applyAlignment="1" applyProtection="1">
      <alignment horizontal="right" vertical="center"/>
      <protection locked="0"/>
    </xf>
    <xf numFmtId="0" fontId="5" fillId="3" borderId="0" xfId="0" applyFont="1" applyFill="1" applyAlignment="1" applyProtection="1">
      <alignment horizontal="left" vertical="center" wrapText="1"/>
      <protection locked="0"/>
    </xf>
    <xf numFmtId="0" fontId="3" fillId="0" borderId="15" xfId="0" applyFont="1" applyBorder="1" applyAlignment="1" applyProtection="1">
      <alignment vertical="center"/>
      <protection locked="0"/>
    </xf>
    <xf numFmtId="0" fontId="3" fillId="0" borderId="1" xfId="0" applyFont="1" applyFill="1" applyBorder="1" applyAlignment="1" applyProtection="1" quotePrefix="1">
      <alignment horizontal="right"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Normal 2"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umberStyle" xfId="53"/>
    <cellStyle name="TextStyle" xfId="54"/>
    <cellStyle name="MoneyStyle" xfId="55"/>
    <cellStyle name="TimeStyle" xfId="56"/>
    <cellStyle name="IntegralNumberStyle" xfId="57"/>
    <cellStyle name="常规 3" xfId="58"/>
    <cellStyle name="常规 5" xfId="59"/>
    <cellStyle name="Normal"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3" workbookViewId="0">
      <selection activeCell="A7" sqref="A7"/>
    </sheetView>
  </sheetViews>
  <sheetFormatPr defaultColWidth="8.575" defaultRowHeight="12.75" customHeight="1" outlineLevelCol="3"/>
  <cols>
    <col min="1" max="4" width="41" customWidth="1"/>
  </cols>
  <sheetData>
    <row r="1" ht="15" customHeight="1" spans="1:4">
      <c r="A1" s="248" t="s">
        <v>0</v>
      </c>
      <c r="B1" s="248"/>
      <c r="C1" s="87"/>
      <c r="D1" s="104" t="s">
        <v>1</v>
      </c>
    </row>
    <row r="2" ht="41.25" customHeight="1" spans="1:1">
      <c r="A2" s="82" t="str">
        <f>"2025"&amp;"年部门财务收支预算总表"</f>
        <v>2025年部门财务收支预算总表</v>
      </c>
    </row>
    <row r="3" ht="17.25" customHeight="1" spans="1:4">
      <c r="A3" s="85" t="str">
        <f>"单位名称："&amp;"昆明市东川区文物管理所"</f>
        <v>单位名称：昆明市东川区文物管理所</v>
      </c>
      <c r="B3" s="212"/>
      <c r="D3" s="188" t="s">
        <v>2</v>
      </c>
    </row>
    <row r="4" ht="23.25" customHeight="1" spans="1:4">
      <c r="A4" s="213" t="s">
        <v>3</v>
      </c>
      <c r="B4" s="214"/>
      <c r="C4" s="213" t="s">
        <v>4</v>
      </c>
      <c r="D4" s="214"/>
    </row>
    <row r="5" ht="24" customHeight="1" spans="1:4">
      <c r="A5" s="213" t="s">
        <v>5</v>
      </c>
      <c r="B5" s="213" t="s">
        <v>6</v>
      </c>
      <c r="C5" s="213" t="s">
        <v>7</v>
      </c>
      <c r="D5" s="213" t="s">
        <v>6</v>
      </c>
    </row>
    <row r="6" ht="17.25" customHeight="1" spans="1:4">
      <c r="A6" s="215" t="s">
        <v>8</v>
      </c>
      <c r="B6" s="122">
        <v>1218116.12</v>
      </c>
      <c r="C6" s="215" t="s">
        <v>9</v>
      </c>
      <c r="D6" s="122"/>
    </row>
    <row r="7" ht="17.25" customHeight="1" spans="1:4">
      <c r="A7" s="215" t="s">
        <v>10</v>
      </c>
      <c r="B7" s="122"/>
      <c r="C7" s="215" t="s">
        <v>11</v>
      </c>
      <c r="D7" s="122"/>
    </row>
    <row r="8" ht="17.25" customHeight="1" spans="1:4">
      <c r="A8" s="215" t="s">
        <v>12</v>
      </c>
      <c r="B8" s="122"/>
      <c r="C8" s="249" t="s">
        <v>13</v>
      </c>
      <c r="D8" s="122"/>
    </row>
    <row r="9" ht="17.25" customHeight="1" spans="1:4">
      <c r="A9" s="215" t="s">
        <v>14</v>
      </c>
      <c r="B9" s="122"/>
      <c r="C9" s="249" t="s">
        <v>15</v>
      </c>
      <c r="D9" s="122"/>
    </row>
    <row r="10" ht="17.25" customHeight="1" spans="1:4">
      <c r="A10" s="215" t="s">
        <v>16</v>
      </c>
      <c r="B10" s="122"/>
      <c r="C10" s="249" t="s">
        <v>17</v>
      </c>
      <c r="D10" s="122"/>
    </row>
    <row r="11" ht="17.25" customHeight="1" spans="1:4">
      <c r="A11" s="215" t="s">
        <v>18</v>
      </c>
      <c r="B11" s="122"/>
      <c r="C11" s="249" t="s">
        <v>19</v>
      </c>
      <c r="D11" s="122"/>
    </row>
    <row r="12" ht="17.25" customHeight="1" spans="1:4">
      <c r="A12" s="215" t="s">
        <v>20</v>
      </c>
      <c r="B12" s="122"/>
      <c r="C12" s="73" t="s">
        <v>21</v>
      </c>
      <c r="D12" s="122">
        <v>791093.38</v>
      </c>
    </row>
    <row r="13" ht="17.25" customHeight="1" spans="1:4">
      <c r="A13" s="215" t="s">
        <v>22</v>
      </c>
      <c r="B13" s="122"/>
      <c r="C13" s="73" t="s">
        <v>23</v>
      </c>
      <c r="D13" s="122">
        <v>247752.28</v>
      </c>
    </row>
    <row r="14" ht="17.25" customHeight="1" spans="1:4">
      <c r="A14" s="215" t="s">
        <v>24</v>
      </c>
      <c r="B14" s="122"/>
      <c r="C14" s="73" t="s">
        <v>25</v>
      </c>
      <c r="D14" s="122">
        <v>99344.46</v>
      </c>
    </row>
    <row r="15" ht="17.25" customHeight="1" spans="1:4">
      <c r="A15" s="215" t="s">
        <v>26</v>
      </c>
      <c r="B15" s="122"/>
      <c r="C15" s="73" t="s">
        <v>27</v>
      </c>
      <c r="D15" s="122"/>
    </row>
    <row r="16" ht="17.25" customHeight="1" spans="1:4">
      <c r="A16" s="193"/>
      <c r="B16" s="122"/>
      <c r="C16" s="73" t="s">
        <v>28</v>
      </c>
      <c r="D16" s="122"/>
    </row>
    <row r="17" ht="17.25" customHeight="1" spans="1:4">
      <c r="A17" s="216"/>
      <c r="B17" s="122"/>
      <c r="C17" s="73" t="s">
        <v>29</v>
      </c>
      <c r="D17" s="122"/>
    </row>
    <row r="18" ht="17.25" customHeight="1" spans="1:4">
      <c r="A18" s="216"/>
      <c r="B18" s="122"/>
      <c r="C18" s="73" t="s">
        <v>30</v>
      </c>
      <c r="D18" s="122"/>
    </row>
    <row r="19" ht="17.25" customHeight="1" spans="1:4">
      <c r="A19" s="216"/>
      <c r="B19" s="122"/>
      <c r="C19" s="73" t="s">
        <v>31</v>
      </c>
      <c r="D19" s="122"/>
    </row>
    <row r="20" ht="17.25" customHeight="1" spans="1:4">
      <c r="A20" s="216"/>
      <c r="B20" s="122"/>
      <c r="C20" s="73" t="s">
        <v>32</v>
      </c>
      <c r="D20" s="122"/>
    </row>
    <row r="21" ht="17.25" customHeight="1" spans="1:4">
      <c r="A21" s="216"/>
      <c r="B21" s="122"/>
      <c r="C21" s="73" t="s">
        <v>33</v>
      </c>
      <c r="D21" s="122"/>
    </row>
    <row r="22" ht="17.25" customHeight="1" spans="1:4">
      <c r="A22" s="216"/>
      <c r="B22" s="122"/>
      <c r="C22" s="73" t="s">
        <v>34</v>
      </c>
      <c r="D22" s="122"/>
    </row>
    <row r="23" ht="17.25" customHeight="1" spans="1:4">
      <c r="A23" s="216"/>
      <c r="B23" s="122"/>
      <c r="C23" s="73" t="s">
        <v>35</v>
      </c>
      <c r="D23" s="122"/>
    </row>
    <row r="24" ht="17.25" customHeight="1" spans="1:4">
      <c r="A24" s="216"/>
      <c r="B24" s="122"/>
      <c r="C24" s="73" t="s">
        <v>36</v>
      </c>
      <c r="D24" s="122">
        <v>79926</v>
      </c>
    </row>
    <row r="25" ht="17.25" customHeight="1" spans="1:4">
      <c r="A25" s="216"/>
      <c r="B25" s="122"/>
      <c r="C25" s="73" t="s">
        <v>37</v>
      </c>
      <c r="D25" s="122"/>
    </row>
    <row r="26" ht="17.25" customHeight="1" spans="1:4">
      <c r="A26" s="216"/>
      <c r="B26" s="122"/>
      <c r="C26" s="193" t="s">
        <v>38</v>
      </c>
      <c r="D26" s="122"/>
    </row>
    <row r="27" ht="17.25" customHeight="1" spans="1:4">
      <c r="A27" s="216"/>
      <c r="B27" s="122"/>
      <c r="C27" s="73" t="s">
        <v>39</v>
      </c>
      <c r="D27" s="122"/>
    </row>
    <row r="28" ht="16.5" customHeight="1" spans="1:4">
      <c r="A28" s="216"/>
      <c r="B28" s="122"/>
      <c r="C28" s="73" t="s">
        <v>40</v>
      </c>
      <c r="D28" s="122"/>
    </row>
    <row r="29" ht="16.5" customHeight="1" spans="1:4">
      <c r="A29" s="216"/>
      <c r="B29" s="122"/>
      <c r="C29" s="193" t="s">
        <v>41</v>
      </c>
      <c r="D29" s="122"/>
    </row>
    <row r="30" ht="17.25" customHeight="1" spans="1:4">
      <c r="A30" s="216"/>
      <c r="B30" s="122"/>
      <c r="C30" s="193" t="s">
        <v>42</v>
      </c>
      <c r="D30" s="122"/>
    </row>
    <row r="31" ht="17.25" customHeight="1" spans="1:4">
      <c r="A31" s="216"/>
      <c r="B31" s="122"/>
      <c r="C31" s="73" t="s">
        <v>43</v>
      </c>
      <c r="D31" s="122"/>
    </row>
    <row r="32" ht="16.5" customHeight="1" spans="1:4">
      <c r="A32" s="216" t="s">
        <v>44</v>
      </c>
      <c r="B32" s="122">
        <v>1218116.12</v>
      </c>
      <c r="C32" s="216" t="s">
        <v>45</v>
      </c>
      <c r="D32" s="122">
        <v>1218116.12</v>
      </c>
    </row>
    <row r="33" ht="16.5" customHeight="1" spans="1:4">
      <c r="A33" s="193" t="s">
        <v>46</v>
      </c>
      <c r="B33" s="122"/>
      <c r="C33" s="193" t="s">
        <v>47</v>
      </c>
      <c r="D33" s="122"/>
    </row>
    <row r="34" ht="16.5" customHeight="1" spans="1:4">
      <c r="A34" s="73" t="s">
        <v>48</v>
      </c>
      <c r="B34" s="122"/>
      <c r="C34" s="73" t="s">
        <v>48</v>
      </c>
      <c r="D34" s="122"/>
    </row>
    <row r="35" ht="16.5" customHeight="1" spans="1:4">
      <c r="A35" s="73" t="s">
        <v>49</v>
      </c>
      <c r="B35" s="122"/>
      <c r="C35" s="73" t="s">
        <v>50</v>
      </c>
      <c r="D35" s="122"/>
    </row>
    <row r="36" ht="16.5" customHeight="1" spans="1:4">
      <c r="A36" s="217" t="s">
        <v>51</v>
      </c>
      <c r="B36" s="122">
        <v>1218116.12</v>
      </c>
      <c r="C36" s="217" t="s">
        <v>52</v>
      </c>
      <c r="D36" s="122">
        <v>1218116.12</v>
      </c>
    </row>
  </sheetData>
  <mergeCells count="5">
    <mergeCell ref="A1:B1"/>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D23" sqref="D2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65">
        <v>1</v>
      </c>
      <c r="B1" s="166">
        <v>0</v>
      </c>
      <c r="C1" s="165">
        <v>1</v>
      </c>
      <c r="D1" s="167"/>
      <c r="E1" s="167"/>
      <c r="F1" s="164" t="s">
        <v>308</v>
      </c>
    </row>
    <row r="2" ht="42" customHeight="1" spans="1:6">
      <c r="A2" s="168" t="str">
        <f>"2025"&amp;"年部门政府性基金预算支出预算表"</f>
        <v>2025年部门政府性基金预算支出预算表</v>
      </c>
      <c r="B2" s="168" t="s">
        <v>309</v>
      </c>
      <c r="C2" s="169"/>
      <c r="D2" s="170"/>
      <c r="E2" s="170"/>
      <c r="F2" s="170"/>
    </row>
    <row r="3" ht="13.5" customHeight="1" spans="1:6">
      <c r="A3" s="47" t="str">
        <f>"单位名称："&amp;"昆明市东川区文物管理所"</f>
        <v>单位名称：昆明市东川区文物管理所</v>
      </c>
      <c r="B3" s="47" t="s">
        <v>310</v>
      </c>
      <c r="C3" s="165"/>
      <c r="D3" s="167"/>
      <c r="E3" s="167"/>
      <c r="F3" s="164" t="s">
        <v>2</v>
      </c>
    </row>
    <row r="4" ht="19.5" customHeight="1" spans="1:6">
      <c r="A4" s="171" t="s">
        <v>178</v>
      </c>
      <c r="B4" s="172" t="s">
        <v>73</v>
      </c>
      <c r="C4" s="171" t="s">
        <v>74</v>
      </c>
      <c r="D4" s="53" t="s">
        <v>311</v>
      </c>
      <c r="E4" s="54"/>
      <c r="F4" s="55"/>
    </row>
    <row r="5" ht="18.75" customHeight="1" spans="1:6">
      <c r="A5" s="173"/>
      <c r="B5" s="174"/>
      <c r="C5" s="173"/>
      <c r="D5" s="58" t="s">
        <v>56</v>
      </c>
      <c r="E5" s="53" t="s">
        <v>76</v>
      </c>
      <c r="F5" s="58" t="s">
        <v>77</v>
      </c>
    </row>
    <row r="6" ht="18.75" customHeight="1" spans="1:6">
      <c r="A6" s="108">
        <v>1</v>
      </c>
      <c r="B6" s="175" t="s">
        <v>84</v>
      </c>
      <c r="C6" s="108">
        <v>3</v>
      </c>
      <c r="D6" s="176">
        <v>4</v>
      </c>
      <c r="E6" s="176">
        <v>5</v>
      </c>
      <c r="F6" s="176">
        <v>6</v>
      </c>
    </row>
    <row r="7" ht="21" customHeight="1" spans="1:6">
      <c r="A7" s="63"/>
      <c r="B7" s="63"/>
      <c r="C7" s="63"/>
      <c r="D7" s="122"/>
      <c r="E7" s="122"/>
      <c r="F7" s="122"/>
    </row>
    <row r="8" ht="21" customHeight="1" spans="1:6">
      <c r="A8" s="63"/>
      <c r="B8" s="63"/>
      <c r="C8" s="63"/>
      <c r="D8" s="122"/>
      <c r="E8" s="122"/>
      <c r="F8" s="122"/>
    </row>
    <row r="9" ht="18.75" customHeight="1" spans="1:6">
      <c r="A9" s="177" t="s">
        <v>168</v>
      </c>
      <c r="B9" s="177" t="s">
        <v>168</v>
      </c>
      <c r="C9" s="177" t="s">
        <v>168</v>
      </c>
      <c r="D9" s="125"/>
      <c r="E9" s="122"/>
      <c r="F9" s="122"/>
    </row>
    <row r="10" customHeight="1" spans="1:1">
      <c r="A10" t="s">
        <v>312</v>
      </c>
    </row>
  </sheetData>
  <mergeCells count="8">
    <mergeCell ref="A2:F2"/>
    <mergeCell ref="A3:C3"/>
    <mergeCell ref="D4:F4"/>
    <mergeCell ref="A9:C9"/>
    <mergeCell ref="A10:D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tabSelected="1" workbookViewId="0">
      <selection activeCell="F8" sqref="F8"/>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28"/>
      <c r="C1" s="128"/>
      <c r="R1" s="45"/>
      <c r="S1" s="45" t="s">
        <v>313</v>
      </c>
    </row>
    <row r="2" ht="41.25" customHeight="1" spans="1:19">
      <c r="A2" s="115" t="str">
        <f>"2025"&amp;"年部门政府采购预算表"</f>
        <v>2025年部门政府采购预算表</v>
      </c>
      <c r="B2" s="106"/>
      <c r="C2" s="106"/>
      <c r="D2" s="46"/>
      <c r="E2" s="46"/>
      <c r="F2" s="46"/>
      <c r="G2" s="46"/>
      <c r="H2" s="46"/>
      <c r="I2" s="46"/>
      <c r="J2" s="46"/>
      <c r="K2" s="46"/>
      <c r="L2" s="46"/>
      <c r="M2" s="106"/>
      <c r="N2" s="46"/>
      <c r="O2" s="46"/>
      <c r="P2" s="106"/>
      <c r="Q2" s="46"/>
      <c r="R2" s="106"/>
      <c r="S2" s="106"/>
    </row>
    <row r="3" ht="18.75" customHeight="1" spans="1:19">
      <c r="A3" s="154" t="str">
        <f>"单位名称："&amp;"昆明市东川区文物管理所"</f>
        <v>单位名称：昆明市东川区文物管理所</v>
      </c>
      <c r="B3" s="130"/>
      <c r="C3" s="130"/>
      <c r="D3" s="49"/>
      <c r="E3" s="49"/>
      <c r="F3" s="49"/>
      <c r="G3" s="49"/>
      <c r="H3" s="49"/>
      <c r="I3" s="49"/>
      <c r="J3" s="49"/>
      <c r="K3" s="49"/>
      <c r="L3" s="49"/>
      <c r="R3" s="50"/>
      <c r="S3" s="164" t="s">
        <v>2</v>
      </c>
    </row>
    <row r="4" ht="15.75" customHeight="1" spans="1:19">
      <c r="A4" s="52" t="s">
        <v>177</v>
      </c>
      <c r="B4" s="131" t="s">
        <v>178</v>
      </c>
      <c r="C4" s="131" t="s">
        <v>314</v>
      </c>
      <c r="D4" s="132" t="s">
        <v>315</v>
      </c>
      <c r="E4" s="132" t="s">
        <v>316</v>
      </c>
      <c r="F4" s="132" t="s">
        <v>317</v>
      </c>
      <c r="G4" s="132" t="s">
        <v>318</v>
      </c>
      <c r="H4" s="132" t="s">
        <v>319</v>
      </c>
      <c r="I4" s="144" t="s">
        <v>185</v>
      </c>
      <c r="J4" s="144"/>
      <c r="K4" s="144"/>
      <c r="L4" s="144"/>
      <c r="M4" s="145"/>
      <c r="N4" s="144"/>
      <c r="O4" s="144"/>
      <c r="P4" s="151"/>
      <c r="Q4" s="144"/>
      <c r="R4" s="145"/>
      <c r="S4" s="126"/>
    </row>
    <row r="5" ht="17.25" customHeight="1" spans="1:19">
      <c r="A5" s="57"/>
      <c r="B5" s="133"/>
      <c r="C5" s="133"/>
      <c r="D5" s="134"/>
      <c r="E5" s="134"/>
      <c r="F5" s="134"/>
      <c r="G5" s="134"/>
      <c r="H5" s="134"/>
      <c r="I5" s="134" t="s">
        <v>56</v>
      </c>
      <c r="J5" s="134" t="s">
        <v>59</v>
      </c>
      <c r="K5" s="134" t="s">
        <v>320</v>
      </c>
      <c r="L5" s="134" t="s">
        <v>321</v>
      </c>
      <c r="M5" s="146" t="s">
        <v>322</v>
      </c>
      <c r="N5" s="147" t="s">
        <v>323</v>
      </c>
      <c r="O5" s="147"/>
      <c r="P5" s="152"/>
      <c r="Q5" s="147"/>
      <c r="R5" s="153"/>
      <c r="S5" s="135"/>
    </row>
    <row r="6" ht="54" customHeight="1" spans="1:19">
      <c r="A6" s="60"/>
      <c r="B6" s="135"/>
      <c r="C6" s="135"/>
      <c r="D6" s="136"/>
      <c r="E6" s="136"/>
      <c r="F6" s="136"/>
      <c r="G6" s="136"/>
      <c r="H6" s="136"/>
      <c r="I6" s="136"/>
      <c r="J6" s="136" t="s">
        <v>58</v>
      </c>
      <c r="K6" s="136"/>
      <c r="L6" s="136"/>
      <c r="M6" s="148"/>
      <c r="N6" s="136" t="s">
        <v>58</v>
      </c>
      <c r="O6" s="136" t="s">
        <v>65</v>
      </c>
      <c r="P6" s="135" t="s">
        <v>66</v>
      </c>
      <c r="Q6" s="136" t="s">
        <v>67</v>
      </c>
      <c r="R6" s="148" t="s">
        <v>68</v>
      </c>
      <c r="S6" s="135" t="s">
        <v>69</v>
      </c>
    </row>
    <row r="7" ht="18" customHeight="1" spans="1:19">
      <c r="A7" s="155">
        <v>1</v>
      </c>
      <c r="B7" s="155" t="s">
        <v>84</v>
      </c>
      <c r="C7" s="156">
        <v>3</v>
      </c>
      <c r="D7" s="156">
        <v>4</v>
      </c>
      <c r="E7" s="155">
        <v>5</v>
      </c>
      <c r="F7" s="155">
        <v>6</v>
      </c>
      <c r="G7" s="155">
        <v>7</v>
      </c>
      <c r="H7" s="155">
        <v>8</v>
      </c>
      <c r="I7" s="155">
        <v>9</v>
      </c>
      <c r="J7" s="155">
        <v>10</v>
      </c>
      <c r="K7" s="155">
        <v>11</v>
      </c>
      <c r="L7" s="155">
        <v>12</v>
      </c>
      <c r="M7" s="155">
        <v>13</v>
      </c>
      <c r="N7" s="155">
        <v>14</v>
      </c>
      <c r="O7" s="155">
        <v>15</v>
      </c>
      <c r="P7" s="155">
        <v>16</v>
      </c>
      <c r="Q7" s="155">
        <v>17</v>
      </c>
      <c r="R7" s="155">
        <v>18</v>
      </c>
      <c r="S7" s="155">
        <v>19</v>
      </c>
    </row>
    <row r="8" ht="21" customHeight="1" spans="1:19">
      <c r="A8" s="137" t="s">
        <v>196</v>
      </c>
      <c r="B8" s="138" t="s">
        <v>71</v>
      </c>
      <c r="C8" s="138" t="s">
        <v>231</v>
      </c>
      <c r="D8" s="139" t="s">
        <v>324</v>
      </c>
      <c r="E8" s="139" t="s">
        <v>324</v>
      </c>
      <c r="F8" s="139" t="s">
        <v>325</v>
      </c>
      <c r="G8" s="157">
        <v>5</v>
      </c>
      <c r="H8" s="122">
        <v>840</v>
      </c>
      <c r="I8" s="122">
        <v>840</v>
      </c>
      <c r="J8" s="122">
        <v>840</v>
      </c>
      <c r="K8" s="122"/>
      <c r="L8" s="122"/>
      <c r="M8" s="122"/>
      <c r="N8" s="122"/>
      <c r="O8" s="122"/>
      <c r="P8" s="122"/>
      <c r="Q8" s="122"/>
      <c r="R8" s="122"/>
      <c r="S8" s="122"/>
    </row>
    <row r="9" ht="21" customHeight="1" spans="1:19">
      <c r="A9" s="158" t="s">
        <v>168</v>
      </c>
      <c r="B9" s="159"/>
      <c r="C9" s="159"/>
      <c r="D9" s="160"/>
      <c r="E9" s="160"/>
      <c r="F9" s="160"/>
      <c r="G9" s="161"/>
      <c r="H9" s="122">
        <v>840</v>
      </c>
      <c r="I9" s="122">
        <v>840</v>
      </c>
      <c r="J9" s="122">
        <v>840</v>
      </c>
      <c r="K9" s="122"/>
      <c r="L9" s="122"/>
      <c r="M9" s="122"/>
      <c r="N9" s="122"/>
      <c r="O9" s="122"/>
      <c r="P9" s="122"/>
      <c r="Q9" s="122"/>
      <c r="R9" s="122"/>
      <c r="S9" s="122"/>
    </row>
    <row r="10" ht="21" customHeight="1" spans="1:19">
      <c r="A10" s="154" t="s">
        <v>326</v>
      </c>
      <c r="B10" s="47"/>
      <c r="C10" s="47"/>
      <c r="D10" s="154"/>
      <c r="E10" s="154"/>
      <c r="F10" s="154"/>
      <c r="G10" s="162"/>
      <c r="H10" s="163"/>
      <c r="I10" s="163"/>
      <c r="J10" s="163"/>
      <c r="K10" s="163"/>
      <c r="L10" s="163"/>
      <c r="M10" s="163"/>
      <c r="N10" s="163"/>
      <c r="O10" s="163"/>
      <c r="P10" s="163"/>
      <c r="Q10" s="163"/>
      <c r="R10" s="163"/>
      <c r="S10" s="163"/>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A10" sqref="A10:D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9"/>
      <c r="B1" s="128"/>
      <c r="C1" s="128"/>
      <c r="D1" s="128"/>
      <c r="E1" s="128"/>
      <c r="F1" s="128"/>
      <c r="G1" s="128"/>
      <c r="H1" s="119"/>
      <c r="I1" s="119"/>
      <c r="J1" s="119"/>
      <c r="K1" s="119"/>
      <c r="L1" s="119"/>
      <c r="M1" s="119"/>
      <c r="N1" s="142"/>
      <c r="O1" s="119"/>
      <c r="P1" s="119"/>
      <c r="Q1" s="128"/>
      <c r="R1" s="119"/>
      <c r="S1" s="149"/>
      <c r="T1" s="149" t="s">
        <v>327</v>
      </c>
    </row>
    <row r="2" ht="41.25" customHeight="1" spans="1:20">
      <c r="A2" s="115" t="str">
        <f>"2025"&amp;"年部门政府购买服务预算表"</f>
        <v>2025年部门政府购买服务预算表</v>
      </c>
      <c r="B2" s="106"/>
      <c r="C2" s="106"/>
      <c r="D2" s="106"/>
      <c r="E2" s="106"/>
      <c r="F2" s="106"/>
      <c r="G2" s="106"/>
      <c r="H2" s="129"/>
      <c r="I2" s="129"/>
      <c r="J2" s="129"/>
      <c r="K2" s="129"/>
      <c r="L2" s="129"/>
      <c r="M2" s="129"/>
      <c r="N2" s="143"/>
      <c r="O2" s="129"/>
      <c r="P2" s="129"/>
      <c r="Q2" s="106"/>
      <c r="R2" s="129"/>
      <c r="S2" s="143"/>
      <c r="T2" s="106"/>
    </row>
    <row r="3" ht="22.5" customHeight="1" spans="1:20">
      <c r="A3" s="116" t="str">
        <f>"单位名称："&amp;"昆明市东川区文物管理所"</f>
        <v>单位名称：昆明市东川区文物管理所</v>
      </c>
      <c r="B3" s="130"/>
      <c r="C3" s="130"/>
      <c r="D3" s="130"/>
      <c r="E3" s="130"/>
      <c r="F3" s="130"/>
      <c r="G3" s="130"/>
      <c r="H3" s="117"/>
      <c r="I3" s="117"/>
      <c r="J3" s="117"/>
      <c r="K3" s="117"/>
      <c r="L3" s="117"/>
      <c r="M3" s="117"/>
      <c r="N3" s="142"/>
      <c r="O3" s="119"/>
      <c r="P3" s="119"/>
      <c r="Q3" s="128"/>
      <c r="R3" s="119"/>
      <c r="S3" s="150"/>
      <c r="T3" s="149" t="s">
        <v>2</v>
      </c>
    </row>
    <row r="4" ht="24" customHeight="1" spans="1:20">
      <c r="A4" s="52" t="s">
        <v>177</v>
      </c>
      <c r="B4" s="131" t="s">
        <v>178</v>
      </c>
      <c r="C4" s="131" t="s">
        <v>314</v>
      </c>
      <c r="D4" s="131" t="s">
        <v>328</v>
      </c>
      <c r="E4" s="131" t="s">
        <v>329</v>
      </c>
      <c r="F4" s="131" t="s">
        <v>330</v>
      </c>
      <c r="G4" s="131" t="s">
        <v>331</v>
      </c>
      <c r="H4" s="132" t="s">
        <v>332</v>
      </c>
      <c r="I4" s="132" t="s">
        <v>333</v>
      </c>
      <c r="J4" s="144" t="s">
        <v>185</v>
      </c>
      <c r="K4" s="144"/>
      <c r="L4" s="144"/>
      <c r="M4" s="144"/>
      <c r="N4" s="145"/>
      <c r="O4" s="144"/>
      <c r="P4" s="144"/>
      <c r="Q4" s="151"/>
      <c r="R4" s="144"/>
      <c r="S4" s="145"/>
      <c r="T4" s="126"/>
    </row>
    <row r="5" ht="24" customHeight="1" spans="1:20">
      <c r="A5" s="57"/>
      <c r="B5" s="133"/>
      <c r="C5" s="133"/>
      <c r="D5" s="133"/>
      <c r="E5" s="133"/>
      <c r="F5" s="133"/>
      <c r="G5" s="133"/>
      <c r="H5" s="134"/>
      <c r="I5" s="134"/>
      <c r="J5" s="134" t="s">
        <v>56</v>
      </c>
      <c r="K5" s="134" t="s">
        <v>59</v>
      </c>
      <c r="L5" s="134" t="s">
        <v>320</v>
      </c>
      <c r="M5" s="134" t="s">
        <v>321</v>
      </c>
      <c r="N5" s="146" t="s">
        <v>322</v>
      </c>
      <c r="O5" s="147" t="s">
        <v>323</v>
      </c>
      <c r="P5" s="147"/>
      <c r="Q5" s="152"/>
      <c r="R5" s="147"/>
      <c r="S5" s="153"/>
      <c r="T5" s="135"/>
    </row>
    <row r="6" ht="54" customHeight="1" spans="1:20">
      <c r="A6" s="60"/>
      <c r="B6" s="135"/>
      <c r="C6" s="135"/>
      <c r="D6" s="135"/>
      <c r="E6" s="135"/>
      <c r="F6" s="135"/>
      <c r="G6" s="135"/>
      <c r="H6" s="136"/>
      <c r="I6" s="136"/>
      <c r="J6" s="136"/>
      <c r="K6" s="136" t="s">
        <v>58</v>
      </c>
      <c r="L6" s="136"/>
      <c r="M6" s="136"/>
      <c r="N6" s="148"/>
      <c r="O6" s="136" t="s">
        <v>58</v>
      </c>
      <c r="P6" s="136" t="s">
        <v>65</v>
      </c>
      <c r="Q6" s="135" t="s">
        <v>66</v>
      </c>
      <c r="R6" s="136" t="s">
        <v>67</v>
      </c>
      <c r="S6" s="148" t="s">
        <v>68</v>
      </c>
      <c r="T6" s="135" t="s">
        <v>69</v>
      </c>
    </row>
    <row r="7" ht="17.25" customHeight="1" spans="1:20">
      <c r="A7" s="61">
        <v>1</v>
      </c>
      <c r="B7" s="135">
        <v>2</v>
      </c>
      <c r="C7" s="61">
        <v>3</v>
      </c>
      <c r="D7" s="61">
        <v>4</v>
      </c>
      <c r="E7" s="135">
        <v>5</v>
      </c>
      <c r="F7" s="61">
        <v>6</v>
      </c>
      <c r="G7" s="61">
        <v>7</v>
      </c>
      <c r="H7" s="135">
        <v>8</v>
      </c>
      <c r="I7" s="61">
        <v>9</v>
      </c>
      <c r="J7" s="61">
        <v>10</v>
      </c>
      <c r="K7" s="135">
        <v>11</v>
      </c>
      <c r="L7" s="61">
        <v>12</v>
      </c>
      <c r="M7" s="61">
        <v>13</v>
      </c>
      <c r="N7" s="135">
        <v>14</v>
      </c>
      <c r="O7" s="61">
        <v>15</v>
      </c>
      <c r="P7" s="61">
        <v>16</v>
      </c>
      <c r="Q7" s="135">
        <v>17</v>
      </c>
      <c r="R7" s="61">
        <v>18</v>
      </c>
      <c r="S7" s="61">
        <v>19</v>
      </c>
      <c r="T7" s="61">
        <v>20</v>
      </c>
    </row>
    <row r="8" ht="21" customHeight="1" spans="1:20">
      <c r="A8" s="137"/>
      <c r="B8" s="138"/>
      <c r="C8" s="138"/>
      <c r="D8" s="138"/>
      <c r="E8" s="138"/>
      <c r="F8" s="138"/>
      <c r="G8" s="138"/>
      <c r="H8" s="139"/>
      <c r="I8" s="139"/>
      <c r="J8" s="122"/>
      <c r="K8" s="122"/>
      <c r="L8" s="122"/>
      <c r="M8" s="122"/>
      <c r="N8" s="122"/>
      <c r="O8" s="122"/>
      <c r="P8" s="122"/>
      <c r="Q8" s="122"/>
      <c r="R8" s="122"/>
      <c r="S8" s="122"/>
      <c r="T8" s="122"/>
    </row>
    <row r="9" ht="21" customHeight="1" spans="1:20">
      <c r="A9" s="140" t="s">
        <v>168</v>
      </c>
      <c r="B9" s="141"/>
      <c r="C9" s="141"/>
      <c r="D9" s="141"/>
      <c r="E9" s="141"/>
      <c r="F9" s="141"/>
      <c r="G9" s="141"/>
      <c r="H9" s="75"/>
      <c r="I9" s="76"/>
      <c r="J9" s="122"/>
      <c r="K9" s="122"/>
      <c r="L9" s="122"/>
      <c r="M9" s="122"/>
      <c r="N9" s="122"/>
      <c r="O9" s="122"/>
      <c r="P9" s="122"/>
      <c r="Q9" s="122"/>
      <c r="R9" s="122"/>
      <c r="S9" s="122"/>
      <c r="T9" s="122"/>
    </row>
    <row r="10" customHeight="1" spans="1:1">
      <c r="A10" t="s">
        <v>334</v>
      </c>
    </row>
  </sheetData>
  <mergeCells count="20">
    <mergeCell ref="A2:T2"/>
    <mergeCell ref="A3:I3"/>
    <mergeCell ref="J4:T4"/>
    <mergeCell ref="O5:T5"/>
    <mergeCell ref="A9:I9"/>
    <mergeCell ref="A10:D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A8" sqref="A8:D8"/>
    </sheetView>
  </sheetViews>
  <sheetFormatPr defaultColWidth="9.14166666666667" defaultRowHeight="14.25" customHeight="1"/>
  <cols>
    <col min="1" max="1" width="37.7083333333333" customWidth="1"/>
    <col min="2" max="13" width="20" customWidth="1"/>
  </cols>
  <sheetData>
    <row r="1" ht="17.25" customHeight="1" spans="4:13">
      <c r="D1" s="114"/>
      <c r="M1" s="45" t="s">
        <v>335</v>
      </c>
    </row>
    <row r="2" ht="41.25" customHeight="1" spans="1:13">
      <c r="A2" s="115" t="str">
        <f>"2025"&amp;"年对下转移支付预算表"</f>
        <v>2025年对下转移支付预算表</v>
      </c>
      <c r="B2" s="46"/>
      <c r="C2" s="46"/>
      <c r="D2" s="46"/>
      <c r="E2" s="46"/>
      <c r="F2" s="46"/>
      <c r="G2" s="46"/>
      <c r="H2" s="46"/>
      <c r="I2" s="46"/>
      <c r="J2" s="46"/>
      <c r="K2" s="46"/>
      <c r="L2" s="46"/>
      <c r="M2" s="106"/>
    </row>
    <row r="3" ht="18" customHeight="1" spans="1:13">
      <c r="A3" s="116" t="str">
        <f>"单位名称："&amp;"昆明市东川区文物管理所"</f>
        <v>单位名称：昆明市东川区文物管理所</v>
      </c>
      <c r="B3" s="117"/>
      <c r="C3" s="117"/>
      <c r="D3" s="118"/>
      <c r="E3" s="119"/>
      <c r="F3" s="119"/>
      <c r="G3" s="119"/>
      <c r="H3" s="119"/>
      <c r="I3" s="119"/>
      <c r="M3" s="50" t="s">
        <v>2</v>
      </c>
    </row>
    <row r="4" ht="19.5" customHeight="1" spans="1:13">
      <c r="A4" s="69" t="s">
        <v>336</v>
      </c>
      <c r="B4" s="53" t="s">
        <v>185</v>
      </c>
      <c r="C4" s="54"/>
      <c r="D4" s="54"/>
      <c r="E4" s="53" t="s">
        <v>337</v>
      </c>
      <c r="F4" s="54"/>
      <c r="G4" s="54"/>
      <c r="H4" s="54"/>
      <c r="I4" s="54"/>
      <c r="J4" s="54"/>
      <c r="K4" s="54"/>
      <c r="L4" s="54"/>
      <c r="M4" s="126"/>
    </row>
    <row r="5" ht="40.5" customHeight="1" spans="1:13">
      <c r="A5" s="61"/>
      <c r="B5" s="70" t="s">
        <v>56</v>
      </c>
      <c r="C5" s="52" t="s">
        <v>59</v>
      </c>
      <c r="D5" s="120" t="s">
        <v>320</v>
      </c>
      <c r="E5" s="89"/>
      <c r="F5" s="89"/>
      <c r="G5" s="89"/>
      <c r="H5" s="89"/>
      <c r="I5" s="89"/>
      <c r="J5" s="89"/>
      <c r="K5" s="89"/>
      <c r="L5" s="89"/>
      <c r="M5" s="127"/>
    </row>
    <row r="6" ht="19.5" customHeight="1" spans="1:13">
      <c r="A6" s="62">
        <v>1</v>
      </c>
      <c r="B6" s="62">
        <v>2</v>
      </c>
      <c r="C6" s="62">
        <v>3</v>
      </c>
      <c r="D6" s="121">
        <v>4</v>
      </c>
      <c r="E6" s="77">
        <v>5</v>
      </c>
      <c r="F6" s="62">
        <v>6</v>
      </c>
      <c r="G6" s="62">
        <v>7</v>
      </c>
      <c r="H6" s="121">
        <v>8</v>
      </c>
      <c r="I6" s="62">
        <v>9</v>
      </c>
      <c r="J6" s="62">
        <v>10</v>
      </c>
      <c r="K6" s="62">
        <v>11</v>
      </c>
      <c r="L6" s="62">
        <v>13</v>
      </c>
      <c r="M6" s="77">
        <v>24</v>
      </c>
    </row>
    <row r="7" ht="19.5" customHeight="1" spans="1:13">
      <c r="A7" s="71"/>
      <c r="B7" s="122"/>
      <c r="C7" s="122"/>
      <c r="D7" s="122"/>
      <c r="E7" s="122"/>
      <c r="F7" s="122"/>
      <c r="G7" s="122"/>
      <c r="H7" s="122"/>
      <c r="I7" s="122"/>
      <c r="J7" s="122"/>
      <c r="K7" s="122"/>
      <c r="L7" s="122"/>
      <c r="M7" s="122"/>
    </row>
    <row r="8" ht="19.5" customHeight="1" spans="1:13">
      <c r="A8" s="123"/>
      <c r="B8" s="124"/>
      <c r="C8" s="124"/>
      <c r="D8" s="125"/>
      <c r="E8" s="122"/>
      <c r="F8" s="122"/>
      <c r="G8" s="122"/>
      <c r="H8" s="122"/>
      <c r="I8" s="122"/>
      <c r="J8" s="122"/>
      <c r="K8" s="122"/>
      <c r="L8" s="122"/>
      <c r="M8" s="122"/>
    </row>
    <row r="9" customHeight="1" spans="1:1">
      <c r="A9" t="s">
        <v>338</v>
      </c>
    </row>
  </sheetData>
  <mergeCells count="6">
    <mergeCell ref="A2:M2"/>
    <mergeCell ref="A3:I3"/>
    <mergeCell ref="B4:D4"/>
    <mergeCell ref="E4:M4"/>
    <mergeCell ref="A9:D9"/>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15" sqref="A15"/>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5" t="s">
        <v>339</v>
      </c>
    </row>
    <row r="2" ht="41.25" customHeight="1" spans="1:10">
      <c r="A2" s="105" t="str">
        <f>"2025"&amp;"年对下转移支付绩效目标表"</f>
        <v>2025年对下转移支付绩效目标表</v>
      </c>
      <c r="B2" s="46"/>
      <c r="C2" s="46"/>
      <c r="D2" s="46"/>
      <c r="E2" s="46"/>
      <c r="F2" s="106"/>
      <c r="G2" s="46"/>
      <c r="H2" s="106"/>
      <c r="I2" s="106"/>
      <c r="J2" s="46"/>
    </row>
    <row r="3" ht="17.25" customHeight="1" spans="1:1">
      <c r="A3" s="47" t="str">
        <f>"单位名称："&amp;"昆明市东川区文物管理所"</f>
        <v>单位名称：昆明市东川区文物管理所</v>
      </c>
    </row>
    <row r="4" ht="44.25" customHeight="1" spans="1:10">
      <c r="A4" s="107" t="s">
        <v>340</v>
      </c>
      <c r="B4" s="107" t="s">
        <v>267</v>
      </c>
      <c r="C4" s="107" t="s">
        <v>268</v>
      </c>
      <c r="D4" s="107" t="s">
        <v>269</v>
      </c>
      <c r="E4" s="107" t="s">
        <v>270</v>
      </c>
      <c r="F4" s="108" t="s">
        <v>271</v>
      </c>
      <c r="G4" s="107" t="s">
        <v>272</v>
      </c>
      <c r="H4" s="108" t="s">
        <v>273</v>
      </c>
      <c r="I4" s="108" t="s">
        <v>274</v>
      </c>
      <c r="J4" s="107" t="s">
        <v>275</v>
      </c>
    </row>
    <row r="5" ht="14.25" customHeight="1" spans="1:10">
      <c r="A5" s="107">
        <v>1</v>
      </c>
      <c r="B5" s="107">
        <v>2</v>
      </c>
      <c r="C5" s="107">
        <v>3</v>
      </c>
      <c r="D5" s="107">
        <v>4</v>
      </c>
      <c r="E5" s="107">
        <v>5</v>
      </c>
      <c r="F5" s="108">
        <v>6</v>
      </c>
      <c r="G5" s="107">
        <v>7</v>
      </c>
      <c r="H5" s="108">
        <v>8</v>
      </c>
      <c r="I5" s="108">
        <v>9</v>
      </c>
      <c r="J5" s="107">
        <v>10</v>
      </c>
    </row>
    <row r="6" ht="42" customHeight="1" spans="1:10">
      <c r="A6" s="71"/>
      <c r="B6" s="109"/>
      <c r="C6" s="109"/>
      <c r="D6" s="109"/>
      <c r="E6" s="95"/>
      <c r="F6" s="110"/>
      <c r="G6" s="95"/>
      <c r="H6" s="110"/>
      <c r="I6" s="110"/>
      <c r="J6" s="95"/>
    </row>
    <row r="7" ht="42" customHeight="1" spans="1:10">
      <c r="A7" s="111"/>
      <c r="B7" s="112"/>
      <c r="C7" s="112"/>
      <c r="D7" s="113"/>
      <c r="E7" s="71"/>
      <c r="F7" s="63"/>
      <c r="G7" s="71"/>
      <c r="H7" s="63"/>
      <c r="I7" s="63"/>
      <c r="J7" s="71"/>
    </row>
    <row r="8" ht="30" customHeight="1" spans="1:1">
      <c r="A8" t="s">
        <v>341</v>
      </c>
    </row>
  </sheetData>
  <mergeCells count="3">
    <mergeCell ref="A2:J2"/>
    <mergeCell ref="A3:H3"/>
    <mergeCell ref="A8:D8"/>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C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9" t="s">
        <v>342</v>
      </c>
      <c r="B1" s="80"/>
      <c r="C1" s="80"/>
      <c r="D1" s="81"/>
      <c r="E1" s="81"/>
      <c r="F1" s="81"/>
      <c r="G1" s="80"/>
      <c r="H1" s="80"/>
      <c r="I1" s="81"/>
    </row>
    <row r="2" ht="41.25" customHeight="1" spans="1:9">
      <c r="A2" s="82" t="str">
        <f>"2025"&amp;"年新增资产配置预算表"</f>
        <v>2025年新增资产配置预算表</v>
      </c>
      <c r="B2" s="83"/>
      <c r="C2" s="83"/>
      <c r="D2" s="84"/>
      <c r="E2" s="84"/>
      <c r="F2" s="84"/>
      <c r="G2" s="83"/>
      <c r="H2" s="83"/>
      <c r="I2" s="84"/>
    </row>
    <row r="3" customHeight="1" spans="1:9">
      <c r="A3" s="85" t="str">
        <f>"单位名称："&amp;"昆明市东川区文物管理所"</f>
        <v>单位名称：昆明市东川区文物管理所</v>
      </c>
      <c r="B3" s="86"/>
      <c r="C3" s="86"/>
      <c r="D3" s="87"/>
      <c r="F3" s="84"/>
      <c r="G3" s="83"/>
      <c r="H3" s="83"/>
      <c r="I3" s="104" t="s">
        <v>2</v>
      </c>
    </row>
    <row r="4" ht="28.5" customHeight="1" spans="1:9">
      <c r="A4" s="88" t="s">
        <v>177</v>
      </c>
      <c r="B4" s="89" t="s">
        <v>178</v>
      </c>
      <c r="C4" s="90" t="s">
        <v>343</v>
      </c>
      <c r="D4" s="88" t="s">
        <v>344</v>
      </c>
      <c r="E4" s="88" t="s">
        <v>345</v>
      </c>
      <c r="F4" s="88" t="s">
        <v>346</v>
      </c>
      <c r="G4" s="89" t="s">
        <v>347</v>
      </c>
      <c r="H4" s="77"/>
      <c r="I4" s="88"/>
    </row>
    <row r="5" ht="21" customHeight="1" spans="1:9">
      <c r="A5" s="90"/>
      <c r="B5" s="91"/>
      <c r="C5" s="91"/>
      <c r="D5" s="92"/>
      <c r="E5" s="91"/>
      <c r="F5" s="91"/>
      <c r="G5" s="89" t="s">
        <v>318</v>
      </c>
      <c r="H5" s="89" t="s">
        <v>348</v>
      </c>
      <c r="I5" s="89" t="s">
        <v>349</v>
      </c>
    </row>
    <row r="6" ht="17.25" customHeight="1" spans="1:9">
      <c r="A6" s="93" t="s">
        <v>83</v>
      </c>
      <c r="B6" s="94" t="s">
        <v>84</v>
      </c>
      <c r="C6" s="93" t="s">
        <v>85</v>
      </c>
      <c r="D6" s="95" t="s">
        <v>86</v>
      </c>
      <c r="E6" s="93" t="s">
        <v>87</v>
      </c>
      <c r="F6" s="94" t="s">
        <v>88</v>
      </c>
      <c r="G6" s="96" t="s">
        <v>89</v>
      </c>
      <c r="H6" s="95" t="s">
        <v>90</v>
      </c>
      <c r="I6" s="95">
        <v>9</v>
      </c>
    </row>
    <row r="7" ht="19.5" customHeight="1" spans="1:9">
      <c r="A7" s="97"/>
      <c r="B7" s="73"/>
      <c r="C7" s="73"/>
      <c r="D7" s="71"/>
      <c r="E7" s="63"/>
      <c r="F7" s="96"/>
      <c r="G7" s="98"/>
      <c r="H7" s="99"/>
      <c r="I7" s="99"/>
    </row>
    <row r="8" ht="19.5" customHeight="1" spans="1:9">
      <c r="A8" s="100" t="s">
        <v>56</v>
      </c>
      <c r="B8" s="101"/>
      <c r="C8" s="101"/>
      <c r="D8" s="102"/>
      <c r="E8" s="103"/>
      <c r="F8" s="103"/>
      <c r="G8" s="98"/>
      <c r="H8" s="99"/>
      <c r="I8" s="99"/>
    </row>
    <row r="9" customHeight="1" spans="1:1">
      <c r="A9" t="s">
        <v>350</v>
      </c>
    </row>
  </sheetData>
  <mergeCells count="12">
    <mergeCell ref="A1:I1"/>
    <mergeCell ref="A2:I2"/>
    <mergeCell ref="A3:C3"/>
    <mergeCell ref="G4:I4"/>
    <mergeCell ref="A8:F8"/>
    <mergeCell ref="A9:C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21" sqref="B2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4"/>
      <c r="E1" s="44"/>
      <c r="F1" s="44"/>
      <c r="G1" s="44"/>
      <c r="K1" s="45" t="s">
        <v>351</v>
      </c>
    </row>
    <row r="2" ht="41.25" customHeight="1" spans="1:11">
      <c r="A2" s="46" t="str">
        <f>"2025"&amp;"年上级转移支付补助项目支出预算表"</f>
        <v>2025年上级转移支付补助项目支出预算表</v>
      </c>
      <c r="B2" s="46"/>
      <c r="C2" s="46"/>
      <c r="D2" s="46"/>
      <c r="E2" s="46"/>
      <c r="F2" s="46"/>
      <c r="G2" s="46"/>
      <c r="H2" s="46"/>
      <c r="I2" s="46"/>
      <c r="J2" s="46"/>
      <c r="K2" s="46"/>
    </row>
    <row r="3" ht="13.5" customHeight="1" spans="1:11">
      <c r="A3" s="47" t="str">
        <f>"单位名称："&amp;"昆明市东川区文物管理所"</f>
        <v>单位名称：昆明市东川区文物管理所</v>
      </c>
      <c r="B3" s="48"/>
      <c r="C3" s="48"/>
      <c r="D3" s="48"/>
      <c r="E3" s="48"/>
      <c r="F3" s="48"/>
      <c r="G3" s="48"/>
      <c r="H3" s="49"/>
      <c r="I3" s="49"/>
      <c r="J3" s="49"/>
      <c r="K3" s="50" t="s">
        <v>2</v>
      </c>
    </row>
    <row r="4" ht="21.75" customHeight="1" spans="1:11">
      <c r="A4" s="51" t="s">
        <v>257</v>
      </c>
      <c r="B4" s="51" t="s">
        <v>180</v>
      </c>
      <c r="C4" s="51" t="s">
        <v>258</v>
      </c>
      <c r="D4" s="52" t="s">
        <v>181</v>
      </c>
      <c r="E4" s="52" t="s">
        <v>182</v>
      </c>
      <c r="F4" s="52" t="s">
        <v>259</v>
      </c>
      <c r="G4" s="52" t="s">
        <v>260</v>
      </c>
      <c r="H4" s="69" t="s">
        <v>56</v>
      </c>
      <c r="I4" s="53" t="s">
        <v>352</v>
      </c>
      <c r="J4" s="54"/>
      <c r="K4" s="55"/>
    </row>
    <row r="5" ht="21.75" customHeight="1" spans="1:11">
      <c r="A5" s="56"/>
      <c r="B5" s="56"/>
      <c r="C5" s="56"/>
      <c r="D5" s="57"/>
      <c r="E5" s="57"/>
      <c r="F5" s="57"/>
      <c r="G5" s="57"/>
      <c r="H5" s="70"/>
      <c r="I5" s="52" t="s">
        <v>59</v>
      </c>
      <c r="J5" s="52" t="s">
        <v>60</v>
      </c>
      <c r="K5" s="52" t="s">
        <v>61</v>
      </c>
    </row>
    <row r="6" ht="40.5" customHeight="1" spans="1:11">
      <c r="A6" s="59"/>
      <c r="B6" s="59"/>
      <c r="C6" s="59"/>
      <c r="D6" s="60"/>
      <c r="E6" s="60"/>
      <c r="F6" s="60"/>
      <c r="G6" s="60"/>
      <c r="H6" s="61"/>
      <c r="I6" s="60" t="s">
        <v>58</v>
      </c>
      <c r="J6" s="60"/>
      <c r="K6" s="60"/>
    </row>
    <row r="7" ht="15" customHeight="1" spans="1:11">
      <c r="A7" s="62">
        <v>1</v>
      </c>
      <c r="B7" s="62">
        <v>2</v>
      </c>
      <c r="C7" s="62">
        <v>3</v>
      </c>
      <c r="D7" s="62">
        <v>4</v>
      </c>
      <c r="E7" s="62">
        <v>5</v>
      </c>
      <c r="F7" s="62">
        <v>6</v>
      </c>
      <c r="G7" s="62">
        <v>7</v>
      </c>
      <c r="H7" s="62">
        <v>8</v>
      </c>
      <c r="I7" s="62">
        <v>9</v>
      </c>
      <c r="J7" s="77">
        <v>10</v>
      </c>
      <c r="K7" s="77">
        <v>11</v>
      </c>
    </row>
    <row r="8" ht="18.75" customHeight="1" spans="1:11">
      <c r="A8" s="71"/>
      <c r="B8" s="63"/>
      <c r="C8" s="71"/>
      <c r="D8" s="71"/>
      <c r="E8" s="71"/>
      <c r="F8" s="71"/>
      <c r="G8" s="71"/>
      <c r="H8" s="72"/>
      <c r="I8" s="78"/>
      <c r="J8" s="78"/>
      <c r="K8" s="72"/>
    </row>
    <row r="9" ht="18.75" customHeight="1" spans="1:11">
      <c r="A9" s="73"/>
      <c r="B9" s="63"/>
      <c r="C9" s="63"/>
      <c r="D9" s="63"/>
      <c r="E9" s="63"/>
      <c r="F9" s="63"/>
      <c r="G9" s="63"/>
      <c r="H9" s="65"/>
      <c r="I9" s="65"/>
      <c r="J9" s="65"/>
      <c r="K9" s="72"/>
    </row>
    <row r="10" ht="18.75" customHeight="1" spans="1:11">
      <c r="A10" s="74" t="s">
        <v>168</v>
      </c>
      <c r="B10" s="75"/>
      <c r="C10" s="75"/>
      <c r="D10" s="75"/>
      <c r="E10" s="75"/>
      <c r="F10" s="75"/>
      <c r="G10" s="76"/>
      <c r="H10" s="65"/>
      <c r="I10" s="65"/>
      <c r="J10" s="65"/>
      <c r="K10" s="72"/>
    </row>
    <row r="11" customHeight="1" spans="1:1">
      <c r="A11" t="s">
        <v>353</v>
      </c>
    </row>
  </sheetData>
  <mergeCells count="16">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G17" sqref="G17"/>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4"/>
      <c r="G1" s="45" t="s">
        <v>354</v>
      </c>
    </row>
    <row r="2" ht="41.25" customHeight="1" spans="1:7">
      <c r="A2" s="46" t="str">
        <f>"2025"&amp;"年部门项目中期规划预算表"</f>
        <v>2025年部门项目中期规划预算表</v>
      </c>
      <c r="B2" s="46"/>
      <c r="C2" s="46"/>
      <c r="D2" s="46"/>
      <c r="E2" s="46"/>
      <c r="F2" s="46"/>
      <c r="G2" s="46"/>
    </row>
    <row r="3" ht="13.5" customHeight="1" spans="1:7">
      <c r="A3" s="47" t="str">
        <f>"单位名称："&amp;"昆明市东川区文物管理所"</f>
        <v>单位名称：昆明市东川区文物管理所</v>
      </c>
      <c r="B3" s="48"/>
      <c r="C3" s="48"/>
      <c r="D3" s="48"/>
      <c r="E3" s="49"/>
      <c r="F3" s="49"/>
      <c r="G3" s="50" t="s">
        <v>2</v>
      </c>
    </row>
    <row r="4" ht="21.75" customHeight="1" spans="1:7">
      <c r="A4" s="51" t="s">
        <v>258</v>
      </c>
      <c r="B4" s="51" t="s">
        <v>257</v>
      </c>
      <c r="C4" s="51" t="s">
        <v>180</v>
      </c>
      <c r="D4" s="52" t="s">
        <v>355</v>
      </c>
      <c r="E4" s="53" t="s">
        <v>59</v>
      </c>
      <c r="F4" s="54"/>
      <c r="G4" s="55"/>
    </row>
    <row r="5" ht="21.75" customHeight="1" spans="1:7">
      <c r="A5" s="56"/>
      <c r="B5" s="56"/>
      <c r="C5" s="56"/>
      <c r="D5" s="57"/>
      <c r="E5" s="58" t="str">
        <f>"2025"&amp;"年"</f>
        <v>2025年</v>
      </c>
      <c r="F5" s="52" t="str">
        <f>("2025"+1)&amp;"年"</f>
        <v>2026年</v>
      </c>
      <c r="G5" s="52" t="str">
        <f>("2025"+2)&amp;"年"</f>
        <v>2027年</v>
      </c>
    </row>
    <row r="6" ht="40.5" customHeight="1" spans="1:7">
      <c r="A6" s="59"/>
      <c r="B6" s="59"/>
      <c r="C6" s="59"/>
      <c r="D6" s="60"/>
      <c r="E6" s="61"/>
      <c r="F6" s="60" t="s">
        <v>58</v>
      </c>
      <c r="G6" s="60"/>
    </row>
    <row r="7" ht="15" customHeight="1" spans="1:7">
      <c r="A7" s="62">
        <v>1</v>
      </c>
      <c r="B7" s="62">
        <v>2</v>
      </c>
      <c r="C7" s="62">
        <v>3</v>
      </c>
      <c r="D7" s="62">
        <v>4</v>
      </c>
      <c r="E7" s="62">
        <v>5</v>
      </c>
      <c r="F7" s="62">
        <v>6</v>
      </c>
      <c r="G7" s="62">
        <v>7</v>
      </c>
    </row>
    <row r="8" ht="17.25" customHeight="1" spans="1:7">
      <c r="A8" s="63" t="s">
        <v>71</v>
      </c>
      <c r="B8" s="64"/>
      <c r="C8" s="64"/>
      <c r="D8" s="63"/>
      <c r="E8" s="65">
        <v>34000</v>
      </c>
      <c r="F8" s="65"/>
      <c r="G8" s="65"/>
    </row>
    <row r="9" ht="18.75" customHeight="1" spans="1:7">
      <c r="A9" s="63"/>
      <c r="B9" s="63" t="s">
        <v>356</v>
      </c>
      <c r="C9" s="63" t="s">
        <v>265</v>
      </c>
      <c r="D9" s="63" t="s">
        <v>357</v>
      </c>
      <c r="E9" s="65">
        <v>34000</v>
      </c>
      <c r="F9" s="65">
        <v>42480</v>
      </c>
      <c r="G9" s="65">
        <v>42480</v>
      </c>
    </row>
    <row r="10" ht="18.75" customHeight="1" spans="1:7">
      <c r="A10" s="66" t="s">
        <v>56</v>
      </c>
      <c r="B10" s="67" t="s">
        <v>358</v>
      </c>
      <c r="C10" s="67"/>
      <c r="D10" s="68"/>
      <c r="E10" s="65">
        <v>34000</v>
      </c>
      <c r="F10" s="65"/>
      <c r="G10" s="65"/>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31" workbookViewId="0">
      <selection activeCell="A10" sqref="A10:B11"/>
    </sheetView>
  </sheetViews>
  <sheetFormatPr defaultColWidth="9" defaultRowHeight="13.5"/>
  <cols>
    <col min="1" max="1" width="15.625" customWidth="1"/>
    <col min="2" max="2" width="19.75" customWidth="1"/>
    <col min="3" max="9" width="15.625" customWidth="1"/>
    <col min="10" max="10" width="19.25" customWidth="1"/>
  </cols>
  <sheetData>
    <row r="1" spans="1:10">
      <c r="A1" s="1"/>
      <c r="B1" s="1"/>
      <c r="C1" s="1"/>
      <c r="D1" s="1"/>
      <c r="E1" s="1"/>
      <c r="F1" s="1"/>
      <c r="G1" s="1"/>
      <c r="H1" s="1"/>
      <c r="I1" s="1"/>
      <c r="J1" s="38" t="s">
        <v>359</v>
      </c>
    </row>
    <row r="2" ht="25.5" spans="1:10">
      <c r="A2" s="2" t="s">
        <v>360</v>
      </c>
      <c r="B2" s="2"/>
      <c r="C2" s="2"/>
      <c r="D2" s="2"/>
      <c r="E2" s="2"/>
      <c r="F2" s="2"/>
      <c r="G2" s="2"/>
      <c r="H2" s="2"/>
      <c r="I2" s="2"/>
      <c r="J2" s="2"/>
    </row>
    <row r="3" ht="31.5" spans="1:10">
      <c r="A3" s="3" t="s">
        <v>361</v>
      </c>
      <c r="B3" s="3"/>
      <c r="C3" s="4"/>
      <c r="D3" s="5"/>
      <c r="E3" s="5"/>
      <c r="F3" s="5"/>
      <c r="G3" s="5"/>
      <c r="H3" s="5"/>
      <c r="I3" s="5"/>
      <c r="J3" s="250" t="s">
        <v>2</v>
      </c>
    </row>
    <row r="4" spans="1:10">
      <c r="A4" s="6" t="s">
        <v>362</v>
      </c>
      <c r="B4" s="7">
        <v>129006</v>
      </c>
      <c r="C4" s="8"/>
      <c r="D4" s="8"/>
      <c r="E4" s="9"/>
      <c r="F4" s="10" t="s">
        <v>363</v>
      </c>
      <c r="G4" s="9"/>
      <c r="H4" s="11" t="s">
        <v>71</v>
      </c>
      <c r="I4" s="8"/>
      <c r="J4" s="9"/>
    </row>
    <row r="5" spans="1:10">
      <c r="A5" s="12" t="s">
        <v>364</v>
      </c>
      <c r="B5" s="12"/>
      <c r="C5" s="12"/>
      <c r="D5" s="12"/>
      <c r="E5" s="12"/>
      <c r="F5" s="12"/>
      <c r="G5" s="12"/>
      <c r="H5" s="12"/>
      <c r="I5" s="12"/>
      <c r="J5" s="12" t="s">
        <v>365</v>
      </c>
    </row>
    <row r="6" ht="39" customHeight="1" spans="1:10">
      <c r="A6" s="12" t="s">
        <v>366</v>
      </c>
      <c r="B6" s="13" t="s">
        <v>367</v>
      </c>
      <c r="C6" s="14" t="s">
        <v>368</v>
      </c>
      <c r="D6" s="14"/>
      <c r="E6" s="14"/>
      <c r="F6" s="14"/>
      <c r="G6" s="14"/>
      <c r="H6" s="14"/>
      <c r="I6" s="14"/>
      <c r="J6" s="40"/>
    </row>
    <row r="7" ht="25.5" spans="1:10">
      <c r="A7" s="12"/>
      <c r="B7" s="15" t="s">
        <v>369</v>
      </c>
      <c r="C7" s="14" t="s">
        <v>370</v>
      </c>
      <c r="D7" s="14"/>
      <c r="E7" s="14"/>
      <c r="F7" s="14"/>
      <c r="G7" s="14"/>
      <c r="H7" s="14"/>
      <c r="I7" s="14"/>
      <c r="J7" s="40"/>
    </row>
    <row r="8" ht="55" customHeight="1" spans="1:10">
      <c r="A8" s="13" t="s">
        <v>371</v>
      </c>
      <c r="B8" s="16" t="s">
        <v>372</v>
      </c>
      <c r="C8" s="17" t="s">
        <v>373</v>
      </c>
      <c r="D8" s="17"/>
      <c r="E8" s="17"/>
      <c r="F8" s="17"/>
      <c r="G8" s="17"/>
      <c r="H8" s="17"/>
      <c r="I8" s="17"/>
      <c r="J8" s="41"/>
    </row>
    <row r="9" ht="24" customHeight="1" spans="1:10">
      <c r="A9" s="18" t="s">
        <v>374</v>
      </c>
      <c r="B9" s="18"/>
      <c r="C9" s="18"/>
      <c r="D9" s="18"/>
      <c r="E9" s="18"/>
      <c r="F9" s="18"/>
      <c r="G9" s="18"/>
      <c r="H9" s="18"/>
      <c r="I9" s="18"/>
      <c r="J9" s="18"/>
    </row>
    <row r="10" ht="26" customHeight="1" spans="1:10">
      <c r="A10" s="19" t="s">
        <v>375</v>
      </c>
      <c r="B10" s="20"/>
      <c r="C10" s="12" t="s">
        <v>376</v>
      </c>
      <c r="D10" s="12"/>
      <c r="E10" s="12"/>
      <c r="F10" s="12" t="s">
        <v>377</v>
      </c>
      <c r="G10" s="12"/>
      <c r="H10" s="12" t="s">
        <v>378</v>
      </c>
      <c r="I10" s="12"/>
      <c r="J10" s="12"/>
    </row>
    <row r="11" ht="31" customHeight="1" spans="1:10">
      <c r="A11" s="21"/>
      <c r="B11" s="22"/>
      <c r="C11" s="12"/>
      <c r="D11" s="12"/>
      <c r="E11" s="12"/>
      <c r="F11" s="12"/>
      <c r="G11" s="12"/>
      <c r="H11" s="13" t="s">
        <v>379</v>
      </c>
      <c r="I11" s="13" t="s">
        <v>380</v>
      </c>
      <c r="J11" s="13" t="s">
        <v>381</v>
      </c>
    </row>
    <row r="12" ht="39" customHeight="1" spans="1:10">
      <c r="A12" s="23" t="s">
        <v>368</v>
      </c>
      <c r="B12" s="24"/>
      <c r="C12" s="23" t="s">
        <v>382</v>
      </c>
      <c r="D12" s="25"/>
      <c r="E12" s="24"/>
      <c r="F12" s="26" t="s">
        <v>383</v>
      </c>
      <c r="G12" s="26"/>
      <c r="H12" s="27">
        <v>1218116.12</v>
      </c>
      <c r="I12" s="27">
        <v>1218116.12</v>
      </c>
      <c r="J12" s="27">
        <v>0</v>
      </c>
    </row>
    <row r="13" ht="24" customHeight="1" spans="1:10">
      <c r="A13" s="28" t="s">
        <v>384</v>
      </c>
      <c r="B13" s="28"/>
      <c r="C13" s="28"/>
      <c r="D13" s="28"/>
      <c r="E13" s="28"/>
      <c r="F13" s="28"/>
      <c r="G13" s="28"/>
      <c r="H13" s="28"/>
      <c r="I13" s="28"/>
      <c r="J13" s="28"/>
    </row>
    <row r="14" spans="1:10">
      <c r="A14" s="29" t="s">
        <v>385</v>
      </c>
      <c r="B14" s="29"/>
      <c r="C14" s="29"/>
      <c r="D14" s="29"/>
      <c r="E14" s="29"/>
      <c r="F14" s="29"/>
      <c r="G14" s="29"/>
      <c r="H14" s="30" t="s">
        <v>386</v>
      </c>
      <c r="I14" s="31" t="s">
        <v>275</v>
      </c>
      <c r="J14" s="30" t="s">
        <v>387</v>
      </c>
    </row>
    <row r="15" ht="30" customHeight="1" spans="1:10">
      <c r="A15" s="31" t="s">
        <v>268</v>
      </c>
      <c r="B15" s="31" t="s">
        <v>388</v>
      </c>
      <c r="C15" s="30" t="s">
        <v>270</v>
      </c>
      <c r="D15" s="30" t="s">
        <v>271</v>
      </c>
      <c r="E15" s="30" t="s">
        <v>272</v>
      </c>
      <c r="F15" s="32" t="s">
        <v>273</v>
      </c>
      <c r="G15" s="32" t="s">
        <v>274</v>
      </c>
      <c r="H15" s="30"/>
      <c r="I15" s="31"/>
      <c r="J15" s="30"/>
    </row>
    <row r="16" spans="1:10">
      <c r="A16" s="33" t="s">
        <v>277</v>
      </c>
      <c r="B16" s="33" t="s">
        <v>358</v>
      </c>
      <c r="C16" s="34" t="s">
        <v>358</v>
      </c>
      <c r="D16" s="33" t="s">
        <v>358</v>
      </c>
      <c r="E16" s="33" t="s">
        <v>358</v>
      </c>
      <c r="F16" s="33" t="s">
        <v>358</v>
      </c>
      <c r="G16" s="33" t="s">
        <v>358</v>
      </c>
      <c r="H16" s="35" t="s">
        <v>358</v>
      </c>
      <c r="I16" s="42" t="s">
        <v>358</v>
      </c>
      <c r="J16" s="35" t="s">
        <v>358</v>
      </c>
    </row>
    <row r="17" spans="1:10">
      <c r="A17" s="33" t="s">
        <v>358</v>
      </c>
      <c r="B17" s="33" t="s">
        <v>278</v>
      </c>
      <c r="C17" s="34" t="s">
        <v>358</v>
      </c>
      <c r="D17" s="33" t="s">
        <v>358</v>
      </c>
      <c r="E17" s="33" t="s">
        <v>358</v>
      </c>
      <c r="F17" s="33" t="s">
        <v>358</v>
      </c>
      <c r="G17" s="33" t="s">
        <v>358</v>
      </c>
      <c r="H17" s="35" t="s">
        <v>358</v>
      </c>
      <c r="I17" s="42" t="s">
        <v>358</v>
      </c>
      <c r="J17" s="35" t="s">
        <v>358</v>
      </c>
    </row>
    <row r="18" ht="67.5" spans="1:10">
      <c r="A18" s="33" t="s">
        <v>358</v>
      </c>
      <c r="B18" s="33" t="s">
        <v>358</v>
      </c>
      <c r="C18" s="34" t="s">
        <v>389</v>
      </c>
      <c r="D18" s="33" t="s">
        <v>280</v>
      </c>
      <c r="E18" s="33">
        <v>1</v>
      </c>
      <c r="F18" s="33" t="s">
        <v>390</v>
      </c>
      <c r="G18" s="33" t="s">
        <v>282</v>
      </c>
      <c r="H18" s="35" t="s">
        <v>391</v>
      </c>
      <c r="I18" s="42" t="s">
        <v>392</v>
      </c>
      <c r="J18" s="35" t="s">
        <v>393</v>
      </c>
    </row>
    <row r="19" ht="67.5" spans="1:10">
      <c r="A19" s="33" t="s">
        <v>358</v>
      </c>
      <c r="B19" s="33" t="s">
        <v>358</v>
      </c>
      <c r="C19" s="34" t="s">
        <v>394</v>
      </c>
      <c r="D19" s="33" t="s">
        <v>280</v>
      </c>
      <c r="E19" s="33">
        <v>6</v>
      </c>
      <c r="F19" s="33" t="s">
        <v>395</v>
      </c>
      <c r="G19" s="33" t="s">
        <v>282</v>
      </c>
      <c r="H19" s="35" t="s">
        <v>391</v>
      </c>
      <c r="I19" s="42" t="s">
        <v>392</v>
      </c>
      <c r="J19" s="35" t="s">
        <v>396</v>
      </c>
    </row>
    <row r="20" spans="1:10">
      <c r="A20" s="33" t="s">
        <v>358</v>
      </c>
      <c r="B20" s="33" t="s">
        <v>284</v>
      </c>
      <c r="C20" s="34" t="s">
        <v>358</v>
      </c>
      <c r="D20" s="33" t="s">
        <v>358</v>
      </c>
      <c r="E20" s="33" t="s">
        <v>358</v>
      </c>
      <c r="F20" s="33" t="s">
        <v>358</v>
      </c>
      <c r="G20" s="33" t="s">
        <v>358</v>
      </c>
      <c r="H20" s="35" t="s">
        <v>358</v>
      </c>
      <c r="I20" s="42" t="s">
        <v>358</v>
      </c>
      <c r="J20" s="35" t="s">
        <v>358</v>
      </c>
    </row>
    <row r="21" ht="67.5" spans="1:10">
      <c r="A21" s="33" t="s">
        <v>358</v>
      </c>
      <c r="B21" s="33" t="s">
        <v>358</v>
      </c>
      <c r="C21" s="34" t="s">
        <v>397</v>
      </c>
      <c r="D21" s="33" t="s">
        <v>280</v>
      </c>
      <c r="E21" s="33" t="s">
        <v>286</v>
      </c>
      <c r="F21" s="33" t="s">
        <v>287</v>
      </c>
      <c r="G21" s="33" t="s">
        <v>282</v>
      </c>
      <c r="H21" s="35" t="s">
        <v>391</v>
      </c>
      <c r="I21" s="42" t="s">
        <v>398</v>
      </c>
      <c r="J21" s="35" t="s">
        <v>396</v>
      </c>
    </row>
    <row r="22" ht="67.5" spans="1:10">
      <c r="A22" s="33" t="s">
        <v>358</v>
      </c>
      <c r="B22" s="33" t="s">
        <v>358</v>
      </c>
      <c r="C22" s="34" t="s">
        <v>399</v>
      </c>
      <c r="D22" s="33" t="s">
        <v>280</v>
      </c>
      <c r="E22" s="33" t="s">
        <v>286</v>
      </c>
      <c r="F22" s="33" t="s">
        <v>287</v>
      </c>
      <c r="G22" s="33" t="s">
        <v>282</v>
      </c>
      <c r="H22" s="35" t="s">
        <v>391</v>
      </c>
      <c r="I22" s="42" t="s">
        <v>400</v>
      </c>
      <c r="J22" s="35" t="s">
        <v>396</v>
      </c>
    </row>
    <row r="23" ht="67.5" spans="1:10">
      <c r="A23" s="33" t="s">
        <v>358</v>
      </c>
      <c r="B23" s="33" t="s">
        <v>358</v>
      </c>
      <c r="C23" s="34" t="s">
        <v>401</v>
      </c>
      <c r="D23" s="33" t="s">
        <v>280</v>
      </c>
      <c r="E23" s="33" t="s">
        <v>402</v>
      </c>
      <c r="F23" s="33" t="s">
        <v>403</v>
      </c>
      <c r="G23" s="33" t="s">
        <v>300</v>
      </c>
      <c r="H23" s="35" t="s">
        <v>391</v>
      </c>
      <c r="I23" s="42" t="s">
        <v>404</v>
      </c>
      <c r="J23" s="35" t="s">
        <v>405</v>
      </c>
    </row>
    <row r="24" ht="67.5" spans="1:10">
      <c r="A24" s="33" t="s">
        <v>358</v>
      </c>
      <c r="B24" s="33" t="s">
        <v>358</v>
      </c>
      <c r="C24" s="34" t="s">
        <v>406</v>
      </c>
      <c r="D24" s="33" t="s">
        <v>280</v>
      </c>
      <c r="E24" s="33" t="s">
        <v>286</v>
      </c>
      <c r="F24" s="33" t="s">
        <v>287</v>
      </c>
      <c r="G24" s="33" t="s">
        <v>282</v>
      </c>
      <c r="H24" s="35" t="s">
        <v>391</v>
      </c>
      <c r="I24" s="42" t="s">
        <v>407</v>
      </c>
      <c r="J24" s="35" t="s">
        <v>396</v>
      </c>
    </row>
    <row r="25" spans="1:10">
      <c r="A25" s="33" t="s">
        <v>358</v>
      </c>
      <c r="B25" s="33" t="s">
        <v>289</v>
      </c>
      <c r="C25" s="34" t="s">
        <v>358</v>
      </c>
      <c r="D25" s="33" t="s">
        <v>358</v>
      </c>
      <c r="E25" s="33" t="s">
        <v>358</v>
      </c>
      <c r="F25" s="33" t="s">
        <v>358</v>
      </c>
      <c r="G25" s="33" t="s">
        <v>358</v>
      </c>
      <c r="H25" s="35" t="s">
        <v>358</v>
      </c>
      <c r="I25" s="42" t="s">
        <v>358</v>
      </c>
      <c r="J25" s="35" t="s">
        <v>358</v>
      </c>
    </row>
    <row r="26" ht="67.5" spans="1:10">
      <c r="A26" s="33" t="s">
        <v>358</v>
      </c>
      <c r="B26" s="33" t="s">
        <v>358</v>
      </c>
      <c r="C26" s="34" t="s">
        <v>408</v>
      </c>
      <c r="D26" s="33" t="s">
        <v>280</v>
      </c>
      <c r="E26" s="33" t="s">
        <v>83</v>
      </c>
      <c r="F26" s="33" t="s">
        <v>403</v>
      </c>
      <c r="G26" s="33" t="s">
        <v>282</v>
      </c>
      <c r="H26" s="35" t="s">
        <v>391</v>
      </c>
      <c r="I26" s="42" t="s">
        <v>409</v>
      </c>
      <c r="J26" s="35" t="s">
        <v>396</v>
      </c>
    </row>
    <row r="27" spans="1:10">
      <c r="A27" s="33" t="s">
        <v>358</v>
      </c>
      <c r="B27" s="33" t="s">
        <v>410</v>
      </c>
      <c r="C27" s="34" t="s">
        <v>358</v>
      </c>
      <c r="D27" s="33" t="s">
        <v>358</v>
      </c>
      <c r="E27" s="33" t="s">
        <v>358</v>
      </c>
      <c r="F27" s="33" t="s">
        <v>358</v>
      </c>
      <c r="G27" s="33" t="s">
        <v>358</v>
      </c>
      <c r="H27" s="35" t="s">
        <v>358</v>
      </c>
      <c r="I27" s="42" t="s">
        <v>358</v>
      </c>
      <c r="J27" s="35" t="s">
        <v>358</v>
      </c>
    </row>
    <row r="28" ht="45" spans="1:10">
      <c r="A28" s="33" t="s">
        <v>358</v>
      </c>
      <c r="B28" s="33" t="s">
        <v>358</v>
      </c>
      <c r="C28" s="34" t="s">
        <v>292</v>
      </c>
      <c r="D28" s="33" t="s">
        <v>280</v>
      </c>
      <c r="E28" s="33">
        <v>1218116.12</v>
      </c>
      <c r="F28" s="33" t="s">
        <v>294</v>
      </c>
      <c r="G28" s="33" t="s">
        <v>282</v>
      </c>
      <c r="H28" s="35" t="s">
        <v>411</v>
      </c>
      <c r="I28" s="42" t="s">
        <v>412</v>
      </c>
      <c r="J28" s="35" t="s">
        <v>396</v>
      </c>
    </row>
    <row r="29" spans="1:10">
      <c r="A29" s="33" t="s">
        <v>296</v>
      </c>
      <c r="B29" s="33" t="s">
        <v>358</v>
      </c>
      <c r="C29" s="34" t="s">
        <v>358</v>
      </c>
      <c r="D29" s="33" t="s">
        <v>358</v>
      </c>
      <c r="E29" s="33" t="s">
        <v>358</v>
      </c>
      <c r="F29" s="33" t="s">
        <v>358</v>
      </c>
      <c r="G29" s="33" t="s">
        <v>358</v>
      </c>
      <c r="H29" s="35" t="s">
        <v>358</v>
      </c>
      <c r="I29" s="42" t="s">
        <v>358</v>
      </c>
      <c r="J29" s="35" t="s">
        <v>358</v>
      </c>
    </row>
    <row r="30" spans="1:10">
      <c r="A30" s="33" t="s">
        <v>358</v>
      </c>
      <c r="B30" s="33" t="s">
        <v>297</v>
      </c>
      <c r="C30" s="34" t="s">
        <v>358</v>
      </c>
      <c r="D30" s="33" t="s">
        <v>358</v>
      </c>
      <c r="E30" s="33" t="s">
        <v>358</v>
      </c>
      <c r="F30" s="33" t="s">
        <v>358</v>
      </c>
      <c r="G30" s="33" t="s">
        <v>358</v>
      </c>
      <c r="H30" s="35" t="s">
        <v>358</v>
      </c>
      <c r="I30" s="42" t="s">
        <v>358</v>
      </c>
      <c r="J30" s="35" t="s">
        <v>358</v>
      </c>
    </row>
    <row r="31" ht="96" spans="1:10">
      <c r="A31" s="33" t="s">
        <v>358</v>
      </c>
      <c r="B31" s="33" t="s">
        <v>358</v>
      </c>
      <c r="C31" s="36" t="s">
        <v>413</v>
      </c>
      <c r="D31" s="36" t="s">
        <v>305</v>
      </c>
      <c r="E31" s="36" t="s">
        <v>306</v>
      </c>
      <c r="F31" s="36" t="s">
        <v>287</v>
      </c>
      <c r="G31" s="36" t="s">
        <v>282</v>
      </c>
      <c r="H31" s="37" t="s">
        <v>414</v>
      </c>
      <c r="I31" s="43" t="s">
        <v>415</v>
      </c>
      <c r="J31" s="37" t="s">
        <v>416</v>
      </c>
    </row>
    <row r="32" spans="1:10">
      <c r="A32" s="33" t="s">
        <v>358</v>
      </c>
      <c r="B32" s="33" t="s">
        <v>417</v>
      </c>
      <c r="C32" s="34" t="s">
        <v>358</v>
      </c>
      <c r="D32" s="33" t="s">
        <v>358</v>
      </c>
      <c r="E32" s="33" t="s">
        <v>358</v>
      </c>
      <c r="F32" s="33" t="s">
        <v>358</v>
      </c>
      <c r="G32" s="33" t="s">
        <v>358</v>
      </c>
      <c r="H32" s="35" t="s">
        <v>358</v>
      </c>
      <c r="I32" s="42" t="s">
        <v>358</v>
      </c>
      <c r="J32" s="35" t="s">
        <v>358</v>
      </c>
    </row>
    <row r="33" ht="78.75" spans="1:10">
      <c r="A33" s="33" t="s">
        <v>358</v>
      </c>
      <c r="B33" s="33" t="s">
        <v>358</v>
      </c>
      <c r="C33" s="34" t="s">
        <v>418</v>
      </c>
      <c r="D33" s="33" t="s">
        <v>280</v>
      </c>
      <c r="E33" s="33" t="s">
        <v>419</v>
      </c>
      <c r="F33" s="33" t="s">
        <v>403</v>
      </c>
      <c r="G33" s="33" t="s">
        <v>300</v>
      </c>
      <c r="H33" s="35" t="s">
        <v>414</v>
      </c>
      <c r="I33" s="43" t="s">
        <v>415</v>
      </c>
      <c r="J33" s="37" t="s">
        <v>416</v>
      </c>
    </row>
    <row r="34" spans="1:10">
      <c r="A34" s="33"/>
      <c r="B34" s="33" t="s">
        <v>420</v>
      </c>
      <c r="C34" s="34"/>
      <c r="D34" s="33"/>
      <c r="E34" s="33"/>
      <c r="F34" s="33"/>
      <c r="G34" s="33"/>
      <c r="H34" s="35"/>
      <c r="I34" s="42"/>
      <c r="J34" s="35"/>
    </row>
    <row r="35" ht="78.75" spans="1:10">
      <c r="A35" s="33"/>
      <c r="B35" s="33"/>
      <c r="C35" s="34" t="s">
        <v>421</v>
      </c>
      <c r="D35" s="33" t="s">
        <v>280</v>
      </c>
      <c r="E35" s="33" t="s">
        <v>419</v>
      </c>
      <c r="F35" s="33" t="s">
        <v>403</v>
      </c>
      <c r="G35" s="33" t="s">
        <v>300</v>
      </c>
      <c r="H35" s="35" t="s">
        <v>414</v>
      </c>
      <c r="I35" s="43" t="s">
        <v>415</v>
      </c>
      <c r="J35" s="37" t="s">
        <v>416</v>
      </c>
    </row>
    <row r="36" spans="1:10">
      <c r="A36" s="33" t="s">
        <v>302</v>
      </c>
      <c r="B36" s="33" t="s">
        <v>358</v>
      </c>
      <c r="C36" s="34" t="s">
        <v>358</v>
      </c>
      <c r="D36" s="33" t="s">
        <v>358</v>
      </c>
      <c r="E36" s="33" t="s">
        <v>358</v>
      </c>
      <c r="F36" s="33" t="s">
        <v>358</v>
      </c>
      <c r="G36" s="33" t="s">
        <v>358</v>
      </c>
      <c r="H36" s="35" t="s">
        <v>358</v>
      </c>
      <c r="I36" s="42" t="s">
        <v>358</v>
      </c>
      <c r="J36" s="35" t="s">
        <v>358</v>
      </c>
    </row>
    <row r="37" spans="1:10">
      <c r="A37" s="33" t="s">
        <v>358</v>
      </c>
      <c r="B37" s="33" t="s">
        <v>303</v>
      </c>
      <c r="C37" s="34" t="s">
        <v>358</v>
      </c>
      <c r="D37" s="33" t="s">
        <v>358</v>
      </c>
      <c r="E37" s="33" t="s">
        <v>358</v>
      </c>
      <c r="F37" s="33" t="s">
        <v>358</v>
      </c>
      <c r="G37" s="33" t="s">
        <v>358</v>
      </c>
      <c r="H37" s="35" t="s">
        <v>358</v>
      </c>
      <c r="I37" s="42" t="s">
        <v>358</v>
      </c>
      <c r="J37" s="35" t="s">
        <v>358</v>
      </c>
    </row>
    <row r="38" ht="33.75" spans="1:10">
      <c r="A38" s="33" t="s">
        <v>358</v>
      </c>
      <c r="B38" s="33" t="s">
        <v>358</v>
      </c>
      <c r="C38" s="34" t="s">
        <v>422</v>
      </c>
      <c r="D38" s="33" t="s">
        <v>305</v>
      </c>
      <c r="E38" s="33" t="s">
        <v>306</v>
      </c>
      <c r="F38" s="33" t="s">
        <v>287</v>
      </c>
      <c r="G38" s="33" t="s">
        <v>282</v>
      </c>
      <c r="H38" s="35" t="s">
        <v>423</v>
      </c>
      <c r="I38" s="42" t="s">
        <v>424</v>
      </c>
      <c r="J38" s="35" t="s">
        <v>425</v>
      </c>
    </row>
  </sheetData>
  <mergeCells count="23">
    <mergeCell ref="A2:J2"/>
    <mergeCell ref="A3:C3"/>
    <mergeCell ref="B4:E4"/>
    <mergeCell ref="F4:G4"/>
    <mergeCell ref="H4:J4"/>
    <mergeCell ref="A5:I5"/>
    <mergeCell ref="C6:I6"/>
    <mergeCell ref="C7:I7"/>
    <mergeCell ref="C8:I8"/>
    <mergeCell ref="A9:J9"/>
    <mergeCell ref="H10:J10"/>
    <mergeCell ref="A12:B12"/>
    <mergeCell ref="C12:E12"/>
    <mergeCell ref="F12:G12"/>
    <mergeCell ref="A13:J13"/>
    <mergeCell ref="A14:G14"/>
    <mergeCell ref="A6:A7"/>
    <mergeCell ref="H14:H15"/>
    <mergeCell ref="I14:I15"/>
    <mergeCell ref="J14:J15"/>
    <mergeCell ref="A10:B11"/>
    <mergeCell ref="C10:E11"/>
    <mergeCell ref="F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topLeftCell="J1"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104" t="s">
        <v>53</v>
      </c>
    </row>
    <row r="2" ht="41.25" customHeight="1" spans="1:1">
      <c r="A2" s="82" t="str">
        <f>"2025"&amp;"年部门收入预算表"</f>
        <v>2025年部门收入预算表</v>
      </c>
    </row>
    <row r="3" ht="17.25" customHeight="1" spans="1:19">
      <c r="A3" s="85" t="str">
        <f>"单位名称："&amp;"昆明市东川区文物管理所"</f>
        <v>单位名称：昆明市东川区文物管理所</v>
      </c>
      <c r="S3" s="87" t="s">
        <v>2</v>
      </c>
    </row>
    <row r="4" ht="21.75" customHeight="1" spans="1:19">
      <c r="A4" s="233" t="s">
        <v>54</v>
      </c>
      <c r="B4" s="234" t="s">
        <v>55</v>
      </c>
      <c r="C4" s="234" t="s">
        <v>56</v>
      </c>
      <c r="D4" s="235" t="s">
        <v>57</v>
      </c>
      <c r="E4" s="235"/>
      <c r="F4" s="235"/>
      <c r="G4" s="235"/>
      <c r="H4" s="235"/>
      <c r="I4" s="242"/>
      <c r="J4" s="235"/>
      <c r="K4" s="235"/>
      <c r="L4" s="235"/>
      <c r="M4" s="235"/>
      <c r="N4" s="243"/>
      <c r="O4" s="235" t="s">
        <v>46</v>
      </c>
      <c r="P4" s="235"/>
      <c r="Q4" s="235"/>
      <c r="R4" s="235"/>
      <c r="S4" s="243"/>
    </row>
    <row r="5" ht="27" customHeight="1" spans="1:19">
      <c r="A5" s="236"/>
      <c r="B5" s="237"/>
      <c r="C5" s="237"/>
      <c r="D5" s="237" t="s">
        <v>58</v>
      </c>
      <c r="E5" s="237" t="s">
        <v>59</v>
      </c>
      <c r="F5" s="237" t="s">
        <v>60</v>
      </c>
      <c r="G5" s="237" t="s">
        <v>61</v>
      </c>
      <c r="H5" s="237" t="s">
        <v>62</v>
      </c>
      <c r="I5" s="244" t="s">
        <v>63</v>
      </c>
      <c r="J5" s="245"/>
      <c r="K5" s="245"/>
      <c r="L5" s="245"/>
      <c r="M5" s="245"/>
      <c r="N5" s="246"/>
      <c r="O5" s="237" t="s">
        <v>58</v>
      </c>
      <c r="P5" s="237" t="s">
        <v>59</v>
      </c>
      <c r="Q5" s="237" t="s">
        <v>60</v>
      </c>
      <c r="R5" s="237" t="s">
        <v>61</v>
      </c>
      <c r="S5" s="237" t="s">
        <v>64</v>
      </c>
    </row>
    <row r="6" ht="30" customHeight="1" spans="1:19">
      <c r="A6" s="238"/>
      <c r="B6" s="239"/>
      <c r="C6" s="161"/>
      <c r="D6" s="161"/>
      <c r="E6" s="161"/>
      <c r="F6" s="161"/>
      <c r="G6" s="161"/>
      <c r="H6" s="161"/>
      <c r="I6" s="110" t="s">
        <v>58</v>
      </c>
      <c r="J6" s="246" t="s">
        <v>65</v>
      </c>
      <c r="K6" s="246" t="s">
        <v>66</v>
      </c>
      <c r="L6" s="246" t="s">
        <v>67</v>
      </c>
      <c r="M6" s="246" t="s">
        <v>68</v>
      </c>
      <c r="N6" s="246" t="s">
        <v>69</v>
      </c>
      <c r="O6" s="247"/>
      <c r="P6" s="247"/>
      <c r="Q6" s="247"/>
      <c r="R6" s="247"/>
      <c r="S6" s="161"/>
    </row>
    <row r="7" ht="15" customHeight="1" spans="1:19">
      <c r="A7" s="240">
        <v>1</v>
      </c>
      <c r="B7" s="240">
        <v>2</v>
      </c>
      <c r="C7" s="240">
        <v>3</v>
      </c>
      <c r="D7" s="240">
        <v>4</v>
      </c>
      <c r="E7" s="240">
        <v>5</v>
      </c>
      <c r="F7" s="240">
        <v>6</v>
      </c>
      <c r="G7" s="240">
        <v>7</v>
      </c>
      <c r="H7" s="240">
        <v>8</v>
      </c>
      <c r="I7" s="110">
        <v>9</v>
      </c>
      <c r="J7" s="240">
        <v>10</v>
      </c>
      <c r="K7" s="240">
        <v>11</v>
      </c>
      <c r="L7" s="240">
        <v>12</v>
      </c>
      <c r="M7" s="240">
        <v>13</v>
      </c>
      <c r="N7" s="240">
        <v>14</v>
      </c>
      <c r="O7" s="240">
        <v>15</v>
      </c>
      <c r="P7" s="240">
        <v>16</v>
      </c>
      <c r="Q7" s="240">
        <v>17</v>
      </c>
      <c r="R7" s="240">
        <v>18</v>
      </c>
      <c r="S7" s="240">
        <v>19</v>
      </c>
    </row>
    <row r="8" ht="18" customHeight="1" spans="1:19">
      <c r="A8" s="63" t="s">
        <v>70</v>
      </c>
      <c r="B8" s="63" t="s">
        <v>71</v>
      </c>
      <c r="C8" s="122">
        <v>1218116.12</v>
      </c>
      <c r="D8" s="122">
        <v>1218116.12</v>
      </c>
      <c r="E8" s="122">
        <v>1218116.12</v>
      </c>
      <c r="F8" s="122"/>
      <c r="G8" s="122"/>
      <c r="H8" s="122"/>
      <c r="I8" s="122"/>
      <c r="J8" s="122"/>
      <c r="K8" s="122"/>
      <c r="L8" s="122"/>
      <c r="M8" s="122"/>
      <c r="N8" s="122"/>
      <c r="O8" s="122"/>
      <c r="P8" s="122"/>
      <c r="Q8" s="122"/>
      <c r="R8" s="122"/>
      <c r="S8" s="122"/>
    </row>
    <row r="9" ht="18" customHeight="1" spans="1:19">
      <c r="A9" s="90" t="s">
        <v>56</v>
      </c>
      <c r="B9" s="241"/>
      <c r="C9" s="122">
        <v>1218116.12</v>
      </c>
      <c r="D9" s="122">
        <v>1218116.12</v>
      </c>
      <c r="E9" s="122">
        <v>1218116.12</v>
      </c>
      <c r="F9" s="122"/>
      <c r="G9" s="122"/>
      <c r="H9" s="122"/>
      <c r="I9" s="122"/>
      <c r="J9" s="122"/>
      <c r="K9" s="122"/>
      <c r="L9" s="122"/>
      <c r="M9" s="122"/>
      <c r="N9" s="122"/>
      <c r="O9" s="122"/>
      <c r="P9" s="122"/>
      <c r="Q9" s="122"/>
      <c r="R9" s="122"/>
      <c r="S9" s="122"/>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7" t="s">
        <v>72</v>
      </c>
    </row>
    <row r="2" ht="41.25" customHeight="1" spans="1:1">
      <c r="A2" s="82" t="str">
        <f>"2025"&amp;"年部门支出预算表"</f>
        <v>2025年部门支出预算表</v>
      </c>
    </row>
    <row r="3" ht="17.25" customHeight="1" spans="1:15">
      <c r="A3" s="85" t="str">
        <f>"单位名称："&amp;"昆明市东川区文物管理所"</f>
        <v>单位名称：昆明市东川区文物管理所</v>
      </c>
      <c r="O3" s="87" t="s">
        <v>2</v>
      </c>
    </row>
    <row r="4" ht="27" customHeight="1" spans="1:15">
      <c r="A4" s="219" t="s">
        <v>73</v>
      </c>
      <c r="B4" s="219" t="s">
        <v>74</v>
      </c>
      <c r="C4" s="219" t="s">
        <v>56</v>
      </c>
      <c r="D4" s="220" t="s">
        <v>59</v>
      </c>
      <c r="E4" s="221"/>
      <c r="F4" s="222"/>
      <c r="G4" s="223" t="s">
        <v>60</v>
      </c>
      <c r="H4" s="223" t="s">
        <v>61</v>
      </c>
      <c r="I4" s="223" t="s">
        <v>75</v>
      </c>
      <c r="J4" s="220" t="s">
        <v>63</v>
      </c>
      <c r="K4" s="221"/>
      <c r="L4" s="221"/>
      <c r="M4" s="221"/>
      <c r="N4" s="230"/>
      <c r="O4" s="231"/>
    </row>
    <row r="5" ht="42" customHeight="1" spans="1:15">
      <c r="A5" s="224"/>
      <c r="B5" s="224"/>
      <c r="C5" s="225"/>
      <c r="D5" s="226" t="s">
        <v>58</v>
      </c>
      <c r="E5" s="226" t="s">
        <v>76</v>
      </c>
      <c r="F5" s="226" t="s">
        <v>77</v>
      </c>
      <c r="G5" s="225"/>
      <c r="H5" s="225"/>
      <c r="I5" s="232"/>
      <c r="J5" s="226" t="s">
        <v>58</v>
      </c>
      <c r="K5" s="213" t="s">
        <v>78</v>
      </c>
      <c r="L5" s="213" t="s">
        <v>79</v>
      </c>
      <c r="M5" s="213" t="s">
        <v>80</v>
      </c>
      <c r="N5" s="213" t="s">
        <v>81</v>
      </c>
      <c r="O5" s="213" t="s">
        <v>82</v>
      </c>
    </row>
    <row r="6" ht="18" customHeight="1" spans="1:15">
      <c r="A6" s="93" t="s">
        <v>83</v>
      </c>
      <c r="B6" s="93" t="s">
        <v>84</v>
      </c>
      <c r="C6" s="93" t="s">
        <v>85</v>
      </c>
      <c r="D6" s="96" t="s">
        <v>86</v>
      </c>
      <c r="E6" s="96" t="s">
        <v>87</v>
      </c>
      <c r="F6" s="96" t="s">
        <v>88</v>
      </c>
      <c r="G6" s="96" t="s">
        <v>89</v>
      </c>
      <c r="H6" s="96" t="s">
        <v>90</v>
      </c>
      <c r="I6" s="96" t="s">
        <v>91</v>
      </c>
      <c r="J6" s="96" t="s">
        <v>92</v>
      </c>
      <c r="K6" s="96" t="s">
        <v>93</v>
      </c>
      <c r="L6" s="96" t="s">
        <v>94</v>
      </c>
      <c r="M6" s="96" t="s">
        <v>95</v>
      </c>
      <c r="N6" s="93" t="s">
        <v>96</v>
      </c>
      <c r="O6" s="96" t="s">
        <v>97</v>
      </c>
    </row>
    <row r="7" ht="21" customHeight="1" spans="1:15">
      <c r="A7" s="97" t="s">
        <v>98</v>
      </c>
      <c r="B7" s="97" t="s">
        <v>99</v>
      </c>
      <c r="C7" s="122">
        <v>791093.38</v>
      </c>
      <c r="D7" s="122">
        <v>791093.38</v>
      </c>
      <c r="E7" s="122">
        <v>757093.38</v>
      </c>
      <c r="F7" s="122">
        <v>34000</v>
      </c>
      <c r="G7" s="122"/>
      <c r="H7" s="122"/>
      <c r="I7" s="122"/>
      <c r="J7" s="122"/>
      <c r="K7" s="122"/>
      <c r="L7" s="122"/>
      <c r="M7" s="122"/>
      <c r="N7" s="122"/>
      <c r="O7" s="122"/>
    </row>
    <row r="8" ht="21" customHeight="1" spans="1:15">
      <c r="A8" s="227" t="s">
        <v>100</v>
      </c>
      <c r="B8" s="227" t="s">
        <v>101</v>
      </c>
      <c r="C8" s="122">
        <v>791093.38</v>
      </c>
      <c r="D8" s="122">
        <v>791093.38</v>
      </c>
      <c r="E8" s="122">
        <v>757093.38</v>
      </c>
      <c r="F8" s="122">
        <v>34000</v>
      </c>
      <c r="G8" s="122"/>
      <c r="H8" s="122"/>
      <c r="I8" s="122"/>
      <c r="J8" s="122"/>
      <c r="K8" s="122"/>
      <c r="L8" s="122"/>
      <c r="M8" s="122"/>
      <c r="N8" s="122"/>
      <c r="O8" s="122"/>
    </row>
    <row r="9" ht="21" customHeight="1" spans="1:15">
      <c r="A9" s="228" t="s">
        <v>102</v>
      </c>
      <c r="B9" s="228" t="s">
        <v>103</v>
      </c>
      <c r="C9" s="122">
        <v>791093.38</v>
      </c>
      <c r="D9" s="122">
        <v>791093.38</v>
      </c>
      <c r="E9" s="122">
        <v>757093.38</v>
      </c>
      <c r="F9" s="122">
        <v>34000</v>
      </c>
      <c r="G9" s="122"/>
      <c r="H9" s="122"/>
      <c r="I9" s="122"/>
      <c r="J9" s="122"/>
      <c r="K9" s="122"/>
      <c r="L9" s="122"/>
      <c r="M9" s="122"/>
      <c r="N9" s="122"/>
      <c r="O9" s="122"/>
    </row>
    <row r="10" ht="21" customHeight="1" spans="1:15">
      <c r="A10" s="97" t="s">
        <v>104</v>
      </c>
      <c r="B10" s="97" t="s">
        <v>105</v>
      </c>
      <c r="C10" s="122">
        <v>247752.28</v>
      </c>
      <c r="D10" s="122">
        <v>247752.28</v>
      </c>
      <c r="E10" s="122">
        <v>247752.28</v>
      </c>
      <c r="F10" s="122"/>
      <c r="G10" s="122"/>
      <c r="H10" s="122"/>
      <c r="I10" s="122"/>
      <c r="J10" s="122"/>
      <c r="K10" s="122"/>
      <c r="L10" s="122"/>
      <c r="M10" s="122"/>
      <c r="N10" s="122"/>
      <c r="O10" s="122"/>
    </row>
    <row r="11" ht="21" customHeight="1" spans="1:15">
      <c r="A11" s="227" t="s">
        <v>106</v>
      </c>
      <c r="B11" s="227" t="s">
        <v>107</v>
      </c>
      <c r="C11" s="122">
        <v>247752.28</v>
      </c>
      <c r="D11" s="122">
        <v>247752.28</v>
      </c>
      <c r="E11" s="122">
        <v>247752.28</v>
      </c>
      <c r="F11" s="122"/>
      <c r="G11" s="122"/>
      <c r="H11" s="122"/>
      <c r="I11" s="122"/>
      <c r="J11" s="122"/>
      <c r="K11" s="122"/>
      <c r="L11" s="122"/>
      <c r="M11" s="122"/>
      <c r="N11" s="122"/>
      <c r="O11" s="122"/>
    </row>
    <row r="12" ht="21" customHeight="1" spans="1:15">
      <c r="A12" s="228" t="s">
        <v>108</v>
      </c>
      <c r="B12" s="228" t="s">
        <v>109</v>
      </c>
      <c r="C12" s="122">
        <v>54600</v>
      </c>
      <c r="D12" s="122">
        <v>54600</v>
      </c>
      <c r="E12" s="122">
        <v>54600</v>
      </c>
      <c r="F12" s="122"/>
      <c r="G12" s="122"/>
      <c r="H12" s="122"/>
      <c r="I12" s="122"/>
      <c r="J12" s="122"/>
      <c r="K12" s="122"/>
      <c r="L12" s="122"/>
      <c r="M12" s="122"/>
      <c r="N12" s="122"/>
      <c r="O12" s="122"/>
    </row>
    <row r="13" ht="21" customHeight="1" spans="1:15">
      <c r="A13" s="228" t="s">
        <v>110</v>
      </c>
      <c r="B13" s="228" t="s">
        <v>111</v>
      </c>
      <c r="C13" s="122">
        <v>106974.72</v>
      </c>
      <c r="D13" s="122">
        <v>106974.72</v>
      </c>
      <c r="E13" s="122">
        <v>106974.72</v>
      </c>
      <c r="F13" s="122"/>
      <c r="G13" s="122"/>
      <c r="H13" s="122"/>
      <c r="I13" s="122"/>
      <c r="J13" s="122"/>
      <c r="K13" s="122"/>
      <c r="L13" s="122"/>
      <c r="M13" s="122"/>
      <c r="N13" s="122"/>
      <c r="O13" s="122"/>
    </row>
    <row r="14" ht="21" customHeight="1" spans="1:15">
      <c r="A14" s="228" t="s">
        <v>112</v>
      </c>
      <c r="B14" s="228" t="s">
        <v>113</v>
      </c>
      <c r="C14" s="122">
        <v>86177.56</v>
      </c>
      <c r="D14" s="122">
        <v>86177.56</v>
      </c>
      <c r="E14" s="122">
        <v>86177.56</v>
      </c>
      <c r="F14" s="122"/>
      <c r="G14" s="122"/>
      <c r="H14" s="122"/>
      <c r="I14" s="122"/>
      <c r="J14" s="122"/>
      <c r="K14" s="122"/>
      <c r="L14" s="122"/>
      <c r="M14" s="122"/>
      <c r="N14" s="122"/>
      <c r="O14" s="122"/>
    </row>
    <row r="15" ht="21" customHeight="1" spans="1:15">
      <c r="A15" s="97" t="s">
        <v>114</v>
      </c>
      <c r="B15" s="97" t="s">
        <v>115</v>
      </c>
      <c r="C15" s="122">
        <v>99344.46</v>
      </c>
      <c r="D15" s="122">
        <v>99344.46</v>
      </c>
      <c r="E15" s="122">
        <v>99344.46</v>
      </c>
      <c r="F15" s="122"/>
      <c r="G15" s="122"/>
      <c r="H15" s="122"/>
      <c r="I15" s="122"/>
      <c r="J15" s="122"/>
      <c r="K15" s="122"/>
      <c r="L15" s="122"/>
      <c r="M15" s="122"/>
      <c r="N15" s="122"/>
      <c r="O15" s="122"/>
    </row>
    <row r="16" ht="21" customHeight="1" spans="1:15">
      <c r="A16" s="227" t="s">
        <v>116</v>
      </c>
      <c r="B16" s="227" t="s">
        <v>117</v>
      </c>
      <c r="C16" s="122">
        <v>99344.46</v>
      </c>
      <c r="D16" s="122">
        <v>99344.46</v>
      </c>
      <c r="E16" s="122">
        <v>99344.46</v>
      </c>
      <c r="F16" s="122"/>
      <c r="G16" s="122"/>
      <c r="H16" s="122"/>
      <c r="I16" s="122"/>
      <c r="J16" s="122"/>
      <c r="K16" s="122"/>
      <c r="L16" s="122"/>
      <c r="M16" s="122"/>
      <c r="N16" s="122"/>
      <c r="O16" s="122"/>
    </row>
    <row r="17" ht="21" customHeight="1" spans="1:15">
      <c r="A17" s="228" t="s">
        <v>118</v>
      </c>
      <c r="B17" s="228" t="s">
        <v>119</v>
      </c>
      <c r="C17" s="122">
        <v>53490</v>
      </c>
      <c r="D17" s="122">
        <v>53490</v>
      </c>
      <c r="E17" s="122">
        <v>53490</v>
      </c>
      <c r="F17" s="122"/>
      <c r="G17" s="122"/>
      <c r="H17" s="122"/>
      <c r="I17" s="122"/>
      <c r="J17" s="122"/>
      <c r="K17" s="122"/>
      <c r="L17" s="122"/>
      <c r="M17" s="122"/>
      <c r="N17" s="122"/>
      <c r="O17" s="122"/>
    </row>
    <row r="18" ht="21" customHeight="1" spans="1:15">
      <c r="A18" s="228" t="s">
        <v>120</v>
      </c>
      <c r="B18" s="228" t="s">
        <v>121</v>
      </c>
      <c r="C18" s="122">
        <v>44618.04</v>
      </c>
      <c r="D18" s="122">
        <v>44618.04</v>
      </c>
      <c r="E18" s="122">
        <v>44618.04</v>
      </c>
      <c r="F18" s="122"/>
      <c r="G18" s="122"/>
      <c r="H18" s="122"/>
      <c r="I18" s="122"/>
      <c r="J18" s="122"/>
      <c r="K18" s="122"/>
      <c r="L18" s="122"/>
      <c r="M18" s="122"/>
      <c r="N18" s="122"/>
      <c r="O18" s="122"/>
    </row>
    <row r="19" ht="21" customHeight="1" spans="1:15">
      <c r="A19" s="228" t="s">
        <v>122</v>
      </c>
      <c r="B19" s="228" t="s">
        <v>123</v>
      </c>
      <c r="C19" s="122">
        <v>1236.42</v>
      </c>
      <c r="D19" s="122">
        <v>1236.42</v>
      </c>
      <c r="E19" s="122">
        <v>1236.42</v>
      </c>
      <c r="F19" s="122"/>
      <c r="G19" s="122"/>
      <c r="H19" s="122"/>
      <c r="I19" s="122"/>
      <c r="J19" s="122"/>
      <c r="K19" s="122"/>
      <c r="L19" s="122"/>
      <c r="M19" s="122"/>
      <c r="N19" s="122"/>
      <c r="O19" s="122"/>
    </row>
    <row r="20" ht="21" customHeight="1" spans="1:15">
      <c r="A20" s="97" t="s">
        <v>124</v>
      </c>
      <c r="B20" s="97" t="s">
        <v>125</v>
      </c>
      <c r="C20" s="122">
        <v>79926</v>
      </c>
      <c r="D20" s="122">
        <v>79926</v>
      </c>
      <c r="E20" s="122">
        <v>79926</v>
      </c>
      <c r="F20" s="122"/>
      <c r="G20" s="122"/>
      <c r="H20" s="122"/>
      <c r="I20" s="122"/>
      <c r="J20" s="122"/>
      <c r="K20" s="122"/>
      <c r="L20" s="122"/>
      <c r="M20" s="122"/>
      <c r="N20" s="122"/>
      <c r="O20" s="122"/>
    </row>
    <row r="21" ht="21" customHeight="1" spans="1:15">
      <c r="A21" s="227" t="s">
        <v>126</v>
      </c>
      <c r="B21" s="227" t="s">
        <v>127</v>
      </c>
      <c r="C21" s="122">
        <v>79926</v>
      </c>
      <c r="D21" s="122">
        <v>79926</v>
      </c>
      <c r="E21" s="122">
        <v>79926</v>
      </c>
      <c r="F21" s="122"/>
      <c r="G21" s="122"/>
      <c r="H21" s="122"/>
      <c r="I21" s="122"/>
      <c r="J21" s="122"/>
      <c r="K21" s="122"/>
      <c r="L21" s="122"/>
      <c r="M21" s="122"/>
      <c r="N21" s="122"/>
      <c r="O21" s="122"/>
    </row>
    <row r="22" ht="21" customHeight="1" spans="1:15">
      <c r="A22" s="228" t="s">
        <v>128</v>
      </c>
      <c r="B22" s="228" t="s">
        <v>129</v>
      </c>
      <c r="C22" s="122">
        <v>79926</v>
      </c>
      <c r="D22" s="122">
        <v>79926</v>
      </c>
      <c r="E22" s="122">
        <v>79926</v>
      </c>
      <c r="F22" s="122"/>
      <c r="G22" s="122"/>
      <c r="H22" s="122"/>
      <c r="I22" s="122"/>
      <c r="J22" s="122"/>
      <c r="K22" s="122"/>
      <c r="L22" s="122"/>
      <c r="M22" s="122"/>
      <c r="N22" s="122"/>
      <c r="O22" s="122"/>
    </row>
    <row r="23" ht="21" customHeight="1" spans="1:15">
      <c r="A23" s="229" t="s">
        <v>56</v>
      </c>
      <c r="B23" s="183"/>
      <c r="C23" s="122">
        <v>1218116.12</v>
      </c>
      <c r="D23" s="122">
        <v>1218116.12</v>
      </c>
      <c r="E23" s="122">
        <v>1184116.12</v>
      </c>
      <c r="F23" s="122">
        <v>34000</v>
      </c>
      <c r="G23" s="122"/>
      <c r="H23" s="122"/>
      <c r="I23" s="122"/>
      <c r="J23" s="122"/>
      <c r="K23" s="122"/>
      <c r="L23" s="122"/>
      <c r="M23" s="122"/>
      <c r="N23" s="122"/>
      <c r="O23" s="122"/>
    </row>
  </sheetData>
  <mergeCells count="12">
    <mergeCell ref="A1:O1"/>
    <mergeCell ref="A2:O2"/>
    <mergeCell ref="A3:B3"/>
    <mergeCell ref="D4:F4"/>
    <mergeCell ref="J4:O4"/>
    <mergeCell ref="A23:B23"/>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9" workbookViewId="0">
      <selection activeCell="D1" sqref="D1"/>
    </sheetView>
  </sheetViews>
  <sheetFormatPr defaultColWidth="8.575" defaultRowHeight="12.75" customHeight="1" outlineLevelCol="3"/>
  <cols>
    <col min="1" max="4" width="35.575" customWidth="1"/>
  </cols>
  <sheetData>
    <row r="1" ht="15" customHeight="1" spans="1:4">
      <c r="A1" s="83"/>
      <c r="B1" s="87"/>
      <c r="C1" s="87"/>
      <c r="D1" s="87" t="s">
        <v>130</v>
      </c>
    </row>
    <row r="2" ht="41.25" customHeight="1" spans="1:1">
      <c r="A2" s="82" t="str">
        <f>"2025"&amp;"年部门财政拨款收支预算总表"</f>
        <v>2025年部门财政拨款收支预算总表</v>
      </c>
    </row>
    <row r="3" ht="17.25" customHeight="1" spans="1:4">
      <c r="A3" s="85" t="str">
        <f>"单位名称："&amp;"昆明市东川区文物管理所"</f>
        <v>单位名称：昆明市东川区文物管理所</v>
      </c>
      <c r="B3" s="212"/>
      <c r="D3" s="87" t="s">
        <v>2</v>
      </c>
    </row>
    <row r="4" ht="17.25" customHeight="1" spans="1:4">
      <c r="A4" s="213" t="s">
        <v>3</v>
      </c>
      <c r="B4" s="214"/>
      <c r="C4" s="213" t="s">
        <v>4</v>
      </c>
      <c r="D4" s="214"/>
    </row>
    <row r="5" ht="18.75" customHeight="1" spans="1:4">
      <c r="A5" s="213" t="s">
        <v>5</v>
      </c>
      <c r="B5" s="213" t="s">
        <v>6</v>
      </c>
      <c r="C5" s="213" t="s">
        <v>7</v>
      </c>
      <c r="D5" s="213" t="s">
        <v>6</v>
      </c>
    </row>
    <row r="6" ht="16.5" customHeight="1" spans="1:4">
      <c r="A6" s="215" t="s">
        <v>131</v>
      </c>
      <c r="B6" s="122">
        <v>1218116.12</v>
      </c>
      <c r="C6" s="215" t="s">
        <v>132</v>
      </c>
      <c r="D6" s="122">
        <v>1218116.12</v>
      </c>
    </row>
    <row r="7" ht="16.5" customHeight="1" spans="1:4">
      <c r="A7" s="215" t="s">
        <v>133</v>
      </c>
      <c r="B7" s="122">
        <v>1218116.12</v>
      </c>
      <c r="C7" s="215" t="s">
        <v>134</v>
      </c>
      <c r="D7" s="122"/>
    </row>
    <row r="8" ht="16.5" customHeight="1" spans="1:4">
      <c r="A8" s="215" t="s">
        <v>135</v>
      </c>
      <c r="B8" s="122"/>
      <c r="C8" s="215" t="s">
        <v>136</v>
      </c>
      <c r="D8" s="122"/>
    </row>
    <row r="9" ht="16.5" customHeight="1" spans="1:4">
      <c r="A9" s="215" t="s">
        <v>137</v>
      </c>
      <c r="B9" s="122"/>
      <c r="C9" s="215" t="s">
        <v>138</v>
      </c>
      <c r="D9" s="122"/>
    </row>
    <row r="10" ht="16.5" customHeight="1" spans="1:4">
      <c r="A10" s="215" t="s">
        <v>139</v>
      </c>
      <c r="B10" s="122"/>
      <c r="C10" s="215" t="s">
        <v>140</v>
      </c>
      <c r="D10" s="122"/>
    </row>
    <row r="11" ht="16.5" customHeight="1" spans="1:4">
      <c r="A11" s="215" t="s">
        <v>133</v>
      </c>
      <c r="B11" s="122"/>
      <c r="C11" s="215" t="s">
        <v>141</v>
      </c>
      <c r="D11" s="122"/>
    </row>
    <row r="12" ht="16.5" customHeight="1" spans="1:4">
      <c r="A12" s="193" t="s">
        <v>135</v>
      </c>
      <c r="B12" s="122"/>
      <c r="C12" s="109" t="s">
        <v>142</v>
      </c>
      <c r="D12" s="122"/>
    </row>
    <row r="13" ht="16.5" customHeight="1" spans="1:4">
      <c r="A13" s="193" t="s">
        <v>137</v>
      </c>
      <c r="B13" s="122"/>
      <c r="C13" s="109" t="s">
        <v>143</v>
      </c>
      <c r="D13" s="122">
        <v>791093.38</v>
      </c>
    </row>
    <row r="14" ht="16.5" customHeight="1" spans="1:4">
      <c r="A14" s="216"/>
      <c r="B14" s="122"/>
      <c r="C14" s="109" t="s">
        <v>144</v>
      </c>
      <c r="D14" s="122">
        <v>247752.28</v>
      </c>
    </row>
    <row r="15" ht="16.5" customHeight="1" spans="1:4">
      <c r="A15" s="216"/>
      <c r="B15" s="122"/>
      <c r="C15" s="109" t="s">
        <v>145</v>
      </c>
      <c r="D15" s="122">
        <v>99344.46</v>
      </c>
    </row>
    <row r="16" ht="16.5" customHeight="1" spans="1:4">
      <c r="A16" s="216"/>
      <c r="B16" s="122"/>
      <c r="C16" s="109" t="s">
        <v>146</v>
      </c>
      <c r="D16" s="122"/>
    </row>
    <row r="17" ht="16.5" customHeight="1" spans="1:4">
      <c r="A17" s="216"/>
      <c r="B17" s="122"/>
      <c r="C17" s="109" t="s">
        <v>147</v>
      </c>
      <c r="D17" s="122"/>
    </row>
    <row r="18" ht="16.5" customHeight="1" spans="1:4">
      <c r="A18" s="216"/>
      <c r="B18" s="122"/>
      <c r="C18" s="109" t="s">
        <v>148</v>
      </c>
      <c r="D18" s="122"/>
    </row>
    <row r="19" ht="16.5" customHeight="1" spans="1:4">
      <c r="A19" s="216"/>
      <c r="B19" s="122"/>
      <c r="C19" s="109" t="s">
        <v>149</v>
      </c>
      <c r="D19" s="122"/>
    </row>
    <row r="20" ht="16.5" customHeight="1" spans="1:4">
      <c r="A20" s="216"/>
      <c r="B20" s="122"/>
      <c r="C20" s="109" t="s">
        <v>150</v>
      </c>
      <c r="D20" s="122"/>
    </row>
    <row r="21" ht="16.5" customHeight="1" spans="1:4">
      <c r="A21" s="216"/>
      <c r="B21" s="122"/>
      <c r="C21" s="109" t="s">
        <v>151</v>
      </c>
      <c r="D21" s="122"/>
    </row>
    <row r="22" ht="16.5" customHeight="1" spans="1:4">
      <c r="A22" s="216"/>
      <c r="B22" s="122"/>
      <c r="C22" s="109" t="s">
        <v>152</v>
      </c>
      <c r="D22" s="122"/>
    </row>
    <row r="23" ht="16.5" customHeight="1" spans="1:4">
      <c r="A23" s="216"/>
      <c r="B23" s="122"/>
      <c r="C23" s="109" t="s">
        <v>153</v>
      </c>
      <c r="D23" s="122"/>
    </row>
    <row r="24" ht="16.5" customHeight="1" spans="1:4">
      <c r="A24" s="216"/>
      <c r="B24" s="122"/>
      <c r="C24" s="109" t="s">
        <v>154</v>
      </c>
      <c r="D24" s="122"/>
    </row>
    <row r="25" ht="16.5" customHeight="1" spans="1:4">
      <c r="A25" s="216"/>
      <c r="B25" s="122"/>
      <c r="C25" s="109" t="s">
        <v>155</v>
      </c>
      <c r="D25" s="122">
        <v>79926</v>
      </c>
    </row>
    <row r="26" ht="16.5" customHeight="1" spans="1:4">
      <c r="A26" s="216"/>
      <c r="B26" s="122"/>
      <c r="C26" s="109" t="s">
        <v>156</v>
      </c>
      <c r="D26" s="122"/>
    </row>
    <row r="27" ht="16.5" customHeight="1" spans="1:4">
      <c r="A27" s="216"/>
      <c r="B27" s="122"/>
      <c r="C27" s="109" t="s">
        <v>157</v>
      </c>
      <c r="D27" s="122"/>
    </row>
    <row r="28" ht="16.5" customHeight="1" spans="1:4">
      <c r="A28" s="216"/>
      <c r="B28" s="122"/>
      <c r="C28" s="109" t="s">
        <v>158</v>
      </c>
      <c r="D28" s="122"/>
    </row>
    <row r="29" ht="16.5" customHeight="1" spans="1:4">
      <c r="A29" s="216"/>
      <c r="B29" s="122"/>
      <c r="C29" s="109" t="s">
        <v>159</v>
      </c>
      <c r="D29" s="122"/>
    </row>
    <row r="30" ht="16.5" customHeight="1" spans="1:4">
      <c r="A30" s="216"/>
      <c r="B30" s="122"/>
      <c r="C30" s="109" t="s">
        <v>160</v>
      </c>
      <c r="D30" s="122"/>
    </row>
    <row r="31" ht="16.5" customHeight="1" spans="1:4">
      <c r="A31" s="216"/>
      <c r="B31" s="122"/>
      <c r="C31" s="193" t="s">
        <v>161</v>
      </c>
      <c r="D31" s="122"/>
    </row>
    <row r="32" ht="16.5" customHeight="1" spans="1:4">
      <c r="A32" s="216"/>
      <c r="B32" s="122"/>
      <c r="C32" s="193" t="s">
        <v>162</v>
      </c>
      <c r="D32" s="122"/>
    </row>
    <row r="33" ht="16.5" customHeight="1" spans="1:4">
      <c r="A33" s="216"/>
      <c r="B33" s="122"/>
      <c r="C33" s="71" t="s">
        <v>163</v>
      </c>
      <c r="D33" s="122"/>
    </row>
    <row r="34" ht="15" customHeight="1" spans="1:4">
      <c r="A34" s="217" t="s">
        <v>51</v>
      </c>
      <c r="B34" s="218">
        <v>1218116.12</v>
      </c>
      <c r="C34" s="217" t="s">
        <v>52</v>
      </c>
      <c r="D34" s="218">
        <v>1218116.12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topLeftCell="B1" workbookViewId="0">
      <selection activeCell="D1" sqref="D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80"/>
      <c r="F1" s="114"/>
      <c r="G1" s="188" t="s">
        <v>164</v>
      </c>
    </row>
    <row r="2" ht="41.25" customHeight="1" spans="1:7">
      <c r="A2" s="170" t="str">
        <f>"2025"&amp;"年一般公共预算支出预算表（按功能科目分类）"</f>
        <v>2025年一般公共预算支出预算表（按功能科目分类）</v>
      </c>
      <c r="B2" s="170"/>
      <c r="C2" s="170"/>
      <c r="D2" s="170"/>
      <c r="E2" s="170"/>
      <c r="F2" s="170"/>
      <c r="G2" s="170"/>
    </row>
    <row r="3" ht="18" customHeight="1" spans="1:7">
      <c r="A3" s="47" t="str">
        <f>"单位名称："&amp;"昆明市东川区文物管理所"</f>
        <v>单位名称：昆明市东川区文物管理所</v>
      </c>
      <c r="F3" s="167"/>
      <c r="G3" s="188" t="s">
        <v>2</v>
      </c>
    </row>
    <row r="4" ht="20.25" customHeight="1" spans="1:7">
      <c r="A4" s="206" t="s">
        <v>165</v>
      </c>
      <c r="B4" s="207"/>
      <c r="C4" s="171" t="s">
        <v>56</v>
      </c>
      <c r="D4" s="196" t="s">
        <v>76</v>
      </c>
      <c r="E4" s="54"/>
      <c r="F4" s="55"/>
      <c r="G4" s="185" t="s">
        <v>77</v>
      </c>
    </row>
    <row r="5" ht="20.25" customHeight="1" spans="1:7">
      <c r="A5" s="208" t="s">
        <v>73</v>
      </c>
      <c r="B5" s="208" t="s">
        <v>74</v>
      </c>
      <c r="C5" s="61"/>
      <c r="D5" s="176" t="s">
        <v>58</v>
      </c>
      <c r="E5" s="176" t="s">
        <v>166</v>
      </c>
      <c r="F5" s="176" t="s">
        <v>167</v>
      </c>
      <c r="G5" s="187"/>
    </row>
    <row r="6" ht="15" customHeight="1" spans="1:7">
      <c r="A6" s="209" t="s">
        <v>83</v>
      </c>
      <c r="B6" s="209" t="s">
        <v>84</v>
      </c>
      <c r="C6" s="209" t="s">
        <v>85</v>
      </c>
      <c r="D6" s="209" t="s">
        <v>86</v>
      </c>
      <c r="E6" s="209" t="s">
        <v>87</v>
      </c>
      <c r="F6" s="209" t="s">
        <v>88</v>
      </c>
      <c r="G6" s="209" t="s">
        <v>89</v>
      </c>
    </row>
    <row r="7" ht="18" customHeight="1" spans="1:7">
      <c r="A7" s="71" t="s">
        <v>98</v>
      </c>
      <c r="B7" s="71" t="s">
        <v>99</v>
      </c>
      <c r="C7" s="122">
        <v>791093.38</v>
      </c>
      <c r="D7" s="122">
        <v>757093.38</v>
      </c>
      <c r="E7" s="122">
        <v>718513.38</v>
      </c>
      <c r="F7" s="122">
        <v>38580</v>
      </c>
      <c r="G7" s="122">
        <v>34000</v>
      </c>
    </row>
    <row r="8" ht="18" customHeight="1" spans="1:7">
      <c r="A8" s="179" t="s">
        <v>100</v>
      </c>
      <c r="B8" s="179" t="s">
        <v>101</v>
      </c>
      <c r="C8" s="122">
        <v>791093.38</v>
      </c>
      <c r="D8" s="122">
        <v>757093.38</v>
      </c>
      <c r="E8" s="122">
        <v>718513.38</v>
      </c>
      <c r="F8" s="122">
        <v>38580</v>
      </c>
      <c r="G8" s="122">
        <v>34000</v>
      </c>
    </row>
    <row r="9" ht="18" customHeight="1" spans="1:7">
      <c r="A9" s="210" t="s">
        <v>102</v>
      </c>
      <c r="B9" s="210" t="s">
        <v>103</v>
      </c>
      <c r="C9" s="122">
        <v>791093.38</v>
      </c>
      <c r="D9" s="122">
        <v>757093.38</v>
      </c>
      <c r="E9" s="122">
        <v>718513.38</v>
      </c>
      <c r="F9" s="122">
        <v>38580</v>
      </c>
      <c r="G9" s="122">
        <v>34000</v>
      </c>
    </row>
    <row r="10" ht="18" customHeight="1" spans="1:7">
      <c r="A10" s="71" t="s">
        <v>104</v>
      </c>
      <c r="B10" s="71" t="s">
        <v>105</v>
      </c>
      <c r="C10" s="122">
        <v>247752.28</v>
      </c>
      <c r="D10" s="122">
        <v>247752.28</v>
      </c>
      <c r="E10" s="122">
        <v>245952.28</v>
      </c>
      <c r="F10" s="122">
        <v>1800</v>
      </c>
      <c r="G10" s="122"/>
    </row>
    <row r="11" ht="18" customHeight="1" spans="1:7">
      <c r="A11" s="179" t="s">
        <v>106</v>
      </c>
      <c r="B11" s="179" t="s">
        <v>107</v>
      </c>
      <c r="C11" s="122">
        <v>247752.28</v>
      </c>
      <c r="D11" s="122">
        <v>247752.28</v>
      </c>
      <c r="E11" s="122">
        <v>245952.28</v>
      </c>
      <c r="F11" s="122">
        <v>1800</v>
      </c>
      <c r="G11" s="122"/>
    </row>
    <row r="12" ht="18" customHeight="1" spans="1:7">
      <c r="A12" s="210" t="s">
        <v>108</v>
      </c>
      <c r="B12" s="210" t="s">
        <v>109</v>
      </c>
      <c r="C12" s="122">
        <v>54600</v>
      </c>
      <c r="D12" s="122">
        <v>54600</v>
      </c>
      <c r="E12" s="122">
        <v>52800</v>
      </c>
      <c r="F12" s="122">
        <v>1800</v>
      </c>
      <c r="G12" s="122"/>
    </row>
    <row r="13" ht="18" customHeight="1" spans="1:7">
      <c r="A13" s="210" t="s">
        <v>110</v>
      </c>
      <c r="B13" s="210" t="s">
        <v>111</v>
      </c>
      <c r="C13" s="122">
        <v>106974.72</v>
      </c>
      <c r="D13" s="122">
        <v>106974.72</v>
      </c>
      <c r="E13" s="122">
        <v>106974.72</v>
      </c>
      <c r="F13" s="122"/>
      <c r="G13" s="122"/>
    </row>
    <row r="14" ht="18" customHeight="1" spans="1:7">
      <c r="A14" s="210" t="s">
        <v>112</v>
      </c>
      <c r="B14" s="210" t="s">
        <v>113</v>
      </c>
      <c r="C14" s="122">
        <v>86177.56</v>
      </c>
      <c r="D14" s="122">
        <v>86177.56</v>
      </c>
      <c r="E14" s="122">
        <v>86177.56</v>
      </c>
      <c r="F14" s="122"/>
      <c r="G14" s="122"/>
    </row>
    <row r="15" ht="18" customHeight="1" spans="1:7">
      <c r="A15" s="71" t="s">
        <v>114</v>
      </c>
      <c r="B15" s="71" t="s">
        <v>115</v>
      </c>
      <c r="C15" s="122">
        <v>99344.46</v>
      </c>
      <c r="D15" s="122">
        <v>99344.46</v>
      </c>
      <c r="E15" s="122">
        <v>99344.46</v>
      </c>
      <c r="F15" s="122"/>
      <c r="G15" s="122"/>
    </row>
    <row r="16" ht="18" customHeight="1" spans="1:7">
      <c r="A16" s="179" t="s">
        <v>116</v>
      </c>
      <c r="B16" s="179" t="s">
        <v>117</v>
      </c>
      <c r="C16" s="122">
        <v>99344.46</v>
      </c>
      <c r="D16" s="122">
        <v>99344.46</v>
      </c>
      <c r="E16" s="122">
        <v>99344.46</v>
      </c>
      <c r="F16" s="122"/>
      <c r="G16" s="122"/>
    </row>
    <row r="17" ht="18" customHeight="1" spans="1:7">
      <c r="A17" s="210" t="s">
        <v>118</v>
      </c>
      <c r="B17" s="210" t="s">
        <v>119</v>
      </c>
      <c r="C17" s="122">
        <v>53490</v>
      </c>
      <c r="D17" s="122">
        <v>53490</v>
      </c>
      <c r="E17" s="122">
        <v>53490</v>
      </c>
      <c r="F17" s="122"/>
      <c r="G17" s="122"/>
    </row>
    <row r="18" ht="18" customHeight="1" spans="1:7">
      <c r="A18" s="210" t="s">
        <v>120</v>
      </c>
      <c r="B18" s="210" t="s">
        <v>121</v>
      </c>
      <c r="C18" s="122">
        <v>44618.04</v>
      </c>
      <c r="D18" s="122">
        <v>44618.04</v>
      </c>
      <c r="E18" s="122">
        <v>44618.04</v>
      </c>
      <c r="F18" s="122"/>
      <c r="G18" s="122"/>
    </row>
    <row r="19" ht="18" customHeight="1" spans="1:7">
      <c r="A19" s="210" t="s">
        <v>122</v>
      </c>
      <c r="B19" s="210" t="s">
        <v>123</v>
      </c>
      <c r="C19" s="122">
        <v>1236.42</v>
      </c>
      <c r="D19" s="122">
        <v>1236.42</v>
      </c>
      <c r="E19" s="122">
        <v>1236.42</v>
      </c>
      <c r="F19" s="122"/>
      <c r="G19" s="122"/>
    </row>
    <row r="20" ht="18" customHeight="1" spans="1:7">
      <c r="A20" s="71" t="s">
        <v>124</v>
      </c>
      <c r="B20" s="71" t="s">
        <v>125</v>
      </c>
      <c r="C20" s="122">
        <v>79926</v>
      </c>
      <c r="D20" s="122">
        <v>79926</v>
      </c>
      <c r="E20" s="122">
        <v>79926</v>
      </c>
      <c r="F20" s="122"/>
      <c r="G20" s="122"/>
    </row>
    <row r="21" ht="18" customHeight="1" spans="1:7">
      <c r="A21" s="179" t="s">
        <v>126</v>
      </c>
      <c r="B21" s="179" t="s">
        <v>127</v>
      </c>
      <c r="C21" s="122">
        <v>79926</v>
      </c>
      <c r="D21" s="122">
        <v>79926</v>
      </c>
      <c r="E21" s="122">
        <v>79926</v>
      </c>
      <c r="F21" s="122"/>
      <c r="G21" s="122"/>
    </row>
    <row r="22" ht="18" customHeight="1" spans="1:7">
      <c r="A22" s="210" t="s">
        <v>128</v>
      </c>
      <c r="B22" s="210" t="s">
        <v>129</v>
      </c>
      <c r="C22" s="122">
        <v>79926</v>
      </c>
      <c r="D22" s="122">
        <v>79926</v>
      </c>
      <c r="E22" s="122">
        <v>79926</v>
      </c>
      <c r="F22" s="122"/>
      <c r="G22" s="122"/>
    </row>
    <row r="23" ht="18" customHeight="1" spans="1:7">
      <c r="A23" s="121" t="s">
        <v>168</v>
      </c>
      <c r="B23" s="211" t="s">
        <v>168</v>
      </c>
      <c r="C23" s="122">
        <v>1218116.12</v>
      </c>
      <c r="D23" s="122">
        <v>1184116.12</v>
      </c>
      <c r="E23" s="122">
        <v>1143736.12</v>
      </c>
      <c r="F23" s="122">
        <v>40380</v>
      </c>
      <c r="G23" s="122">
        <v>34000</v>
      </c>
    </row>
  </sheetData>
  <mergeCells count="6">
    <mergeCell ref="A2:G2"/>
    <mergeCell ref="A4:B4"/>
    <mergeCell ref="D4:F4"/>
    <mergeCell ref="A23:B23"/>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D1" sqref="D1"/>
    </sheetView>
  </sheetViews>
  <sheetFormatPr defaultColWidth="10.425" defaultRowHeight="14.25" customHeight="1" outlineLevelRow="6" outlineLevelCol="5"/>
  <cols>
    <col min="1" max="6" width="28.1416666666667" customWidth="1"/>
  </cols>
  <sheetData>
    <row r="1" customHeight="1" spans="1:6">
      <c r="A1" s="84"/>
      <c r="B1" s="84"/>
      <c r="C1" s="84"/>
      <c r="D1" s="84"/>
      <c r="E1" s="83"/>
      <c r="F1" s="202" t="s">
        <v>169</v>
      </c>
    </row>
    <row r="2" ht="41.25" customHeight="1" spans="1:6">
      <c r="A2" s="203" t="str">
        <f>"2025"&amp;"年一般公共预算“三公”经费支出预算表"</f>
        <v>2025年一般公共预算“三公”经费支出预算表</v>
      </c>
      <c r="B2" s="84"/>
      <c r="C2" s="84"/>
      <c r="D2" s="84"/>
      <c r="E2" s="83"/>
      <c r="F2" s="84"/>
    </row>
    <row r="3" customHeight="1" spans="1:6">
      <c r="A3" s="154" t="str">
        <f>"单位名称："&amp;"昆明市东川区文物管理所"</f>
        <v>单位名称：昆明市东川区文物管理所</v>
      </c>
      <c r="B3" s="204"/>
      <c r="D3" s="84"/>
      <c r="E3" s="83"/>
      <c r="F3" s="104" t="s">
        <v>2</v>
      </c>
    </row>
    <row r="4" ht="27" customHeight="1" spans="1:6">
      <c r="A4" s="88" t="s">
        <v>170</v>
      </c>
      <c r="B4" s="88" t="s">
        <v>171</v>
      </c>
      <c r="C4" s="90" t="s">
        <v>172</v>
      </c>
      <c r="D4" s="88"/>
      <c r="E4" s="89"/>
      <c r="F4" s="88" t="s">
        <v>173</v>
      </c>
    </row>
    <row r="5" ht="28.5" customHeight="1" spans="1:6">
      <c r="A5" s="205"/>
      <c r="B5" s="92"/>
      <c r="C5" s="89" t="s">
        <v>58</v>
      </c>
      <c r="D5" s="89" t="s">
        <v>174</v>
      </c>
      <c r="E5" s="89" t="s">
        <v>175</v>
      </c>
      <c r="F5" s="91"/>
    </row>
    <row r="6" ht="17.25" customHeight="1" spans="1:6">
      <c r="A6" s="96" t="s">
        <v>83</v>
      </c>
      <c r="B6" s="96" t="s">
        <v>84</v>
      </c>
      <c r="C6" s="96" t="s">
        <v>85</v>
      </c>
      <c r="D6" s="96" t="s">
        <v>86</v>
      </c>
      <c r="E6" s="96" t="s">
        <v>87</v>
      </c>
      <c r="F6" s="96" t="s">
        <v>88</v>
      </c>
    </row>
    <row r="7" ht="17.25" customHeight="1" spans="1:6">
      <c r="A7" s="122">
        <v>1200</v>
      </c>
      <c r="B7" s="122"/>
      <c r="C7" s="122"/>
      <c r="D7" s="122"/>
      <c r="E7" s="122"/>
      <c r="F7" s="122">
        <v>1200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38"/>
  <sheetViews>
    <sheetView showZeros="0" topLeftCell="B1" workbookViewId="0">
      <selection activeCell="D1" sqref="D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30" customWidth="1"/>
    <col min="7" max="7" width="10.2833333333333" customWidth="1"/>
    <col min="8" max="8" width="23" customWidth="1"/>
    <col min="9" max="25" width="18.7083333333333" customWidth="1"/>
  </cols>
  <sheetData>
    <row r="1" ht="13.5" customHeight="1" spans="2:25">
      <c r="B1" s="180"/>
      <c r="C1" s="189"/>
      <c r="E1" s="190"/>
      <c r="F1" s="190"/>
      <c r="G1" s="190"/>
      <c r="H1" s="190"/>
      <c r="I1" s="128"/>
      <c r="J1" s="128"/>
      <c r="K1" s="128"/>
      <c r="L1" s="128"/>
      <c r="M1" s="128"/>
      <c r="N1" s="128"/>
      <c r="O1" s="128"/>
      <c r="S1" s="128"/>
      <c r="W1" s="189"/>
      <c r="Y1" s="45" t="s">
        <v>176</v>
      </c>
    </row>
    <row r="2" ht="45.75" customHeight="1" spans="1:25">
      <c r="A2" s="106" t="str">
        <f>"2025"&amp;"年部门基本支出预算表"</f>
        <v>2025年部门基本支出预算表</v>
      </c>
      <c r="B2" s="46"/>
      <c r="C2" s="106"/>
      <c r="D2" s="106"/>
      <c r="E2" s="106"/>
      <c r="F2" s="106"/>
      <c r="G2" s="106"/>
      <c r="H2" s="106"/>
      <c r="I2" s="106"/>
      <c r="J2" s="106"/>
      <c r="K2" s="106"/>
      <c r="L2" s="106"/>
      <c r="M2" s="106"/>
      <c r="N2" s="106"/>
      <c r="O2" s="106"/>
      <c r="P2" s="46"/>
      <c r="Q2" s="46"/>
      <c r="R2" s="46"/>
      <c r="S2" s="106"/>
      <c r="T2" s="106"/>
      <c r="U2" s="106"/>
      <c r="V2" s="106"/>
      <c r="W2" s="106"/>
      <c r="X2" s="106"/>
      <c r="Y2" s="106"/>
    </row>
    <row r="3" ht="18.75" customHeight="1" spans="1:25">
      <c r="A3" s="47" t="str">
        <f>"单位名称："&amp;"昆明市东川区文物管理所"</f>
        <v>单位名称：昆明市东川区文物管理所</v>
      </c>
      <c r="B3" s="48"/>
      <c r="C3" s="191"/>
      <c r="D3" s="191"/>
      <c r="E3" s="191"/>
      <c r="F3" s="191"/>
      <c r="G3" s="191"/>
      <c r="H3" s="191"/>
      <c r="I3" s="130"/>
      <c r="J3" s="130"/>
      <c r="K3" s="130"/>
      <c r="L3" s="130"/>
      <c r="M3" s="130"/>
      <c r="N3" s="130"/>
      <c r="O3" s="130"/>
      <c r="P3" s="49"/>
      <c r="Q3" s="49"/>
      <c r="R3" s="49"/>
      <c r="S3" s="130"/>
      <c r="W3" s="189"/>
      <c r="Y3" s="45" t="s">
        <v>2</v>
      </c>
    </row>
    <row r="4" ht="18" customHeight="1" spans="1:25">
      <c r="A4" s="51" t="s">
        <v>177</v>
      </c>
      <c r="B4" s="51" t="s">
        <v>178</v>
      </c>
      <c r="C4" s="51" t="s">
        <v>179</v>
      </c>
      <c r="D4" s="51" t="s">
        <v>180</v>
      </c>
      <c r="E4" s="51" t="s">
        <v>181</v>
      </c>
      <c r="F4" s="51" t="s">
        <v>182</v>
      </c>
      <c r="G4" s="51" t="s">
        <v>183</v>
      </c>
      <c r="H4" s="51" t="s">
        <v>184</v>
      </c>
      <c r="I4" s="196" t="s">
        <v>185</v>
      </c>
      <c r="J4" s="151" t="s">
        <v>185</v>
      </c>
      <c r="K4" s="151"/>
      <c r="L4" s="151"/>
      <c r="M4" s="151"/>
      <c r="N4" s="151"/>
      <c r="O4" s="151"/>
      <c r="P4" s="54"/>
      <c r="Q4" s="54"/>
      <c r="R4" s="54"/>
      <c r="S4" s="145" t="s">
        <v>62</v>
      </c>
      <c r="T4" s="151" t="s">
        <v>63</v>
      </c>
      <c r="U4" s="151"/>
      <c r="V4" s="151"/>
      <c r="W4" s="151"/>
      <c r="X4" s="151"/>
      <c r="Y4" s="126"/>
    </row>
    <row r="5" ht="18" customHeight="1" spans="1:25">
      <c r="A5" s="56"/>
      <c r="B5" s="70"/>
      <c r="C5" s="173"/>
      <c r="D5" s="56"/>
      <c r="E5" s="56"/>
      <c r="F5" s="56"/>
      <c r="G5" s="56"/>
      <c r="H5" s="56"/>
      <c r="I5" s="171" t="s">
        <v>186</v>
      </c>
      <c r="J5" s="196" t="s">
        <v>59</v>
      </c>
      <c r="K5" s="151"/>
      <c r="L5" s="151"/>
      <c r="M5" s="151"/>
      <c r="N5" s="151"/>
      <c r="O5" s="126"/>
      <c r="P5" s="53" t="s">
        <v>187</v>
      </c>
      <c r="Q5" s="54"/>
      <c r="R5" s="55"/>
      <c r="S5" s="51" t="s">
        <v>62</v>
      </c>
      <c r="T5" s="196" t="s">
        <v>63</v>
      </c>
      <c r="U5" s="145" t="s">
        <v>65</v>
      </c>
      <c r="V5" s="151" t="s">
        <v>63</v>
      </c>
      <c r="W5" s="145" t="s">
        <v>67</v>
      </c>
      <c r="X5" s="145" t="s">
        <v>68</v>
      </c>
      <c r="Y5" s="201" t="s">
        <v>69</v>
      </c>
    </row>
    <row r="6" ht="19.5" customHeight="1" spans="1:25">
      <c r="A6" s="70"/>
      <c r="B6" s="70"/>
      <c r="C6" s="70"/>
      <c r="D6" s="70"/>
      <c r="E6" s="70"/>
      <c r="F6" s="70"/>
      <c r="G6" s="70"/>
      <c r="H6" s="70"/>
      <c r="I6" s="70"/>
      <c r="J6" s="197" t="s">
        <v>188</v>
      </c>
      <c r="K6" s="51"/>
      <c r="L6" s="51" t="s">
        <v>189</v>
      </c>
      <c r="M6" s="51" t="s">
        <v>190</v>
      </c>
      <c r="N6" s="51" t="s">
        <v>191</v>
      </c>
      <c r="O6" s="51" t="s">
        <v>192</v>
      </c>
      <c r="P6" s="51" t="s">
        <v>59</v>
      </c>
      <c r="Q6" s="51" t="s">
        <v>60</v>
      </c>
      <c r="R6" s="51" t="s">
        <v>61</v>
      </c>
      <c r="S6" s="70"/>
      <c r="T6" s="51" t="s">
        <v>58</v>
      </c>
      <c r="U6" s="51" t="s">
        <v>65</v>
      </c>
      <c r="V6" s="51" t="s">
        <v>193</v>
      </c>
      <c r="W6" s="51" t="s">
        <v>67</v>
      </c>
      <c r="X6" s="51" t="s">
        <v>68</v>
      </c>
      <c r="Y6" s="51" t="s">
        <v>69</v>
      </c>
    </row>
    <row r="7" ht="37.5" customHeight="1" spans="1:25">
      <c r="A7" s="192"/>
      <c r="B7" s="61"/>
      <c r="C7" s="192"/>
      <c r="D7" s="192"/>
      <c r="E7" s="192"/>
      <c r="F7" s="192"/>
      <c r="G7" s="192"/>
      <c r="H7" s="192"/>
      <c r="I7" s="192"/>
      <c r="J7" s="198" t="s">
        <v>58</v>
      </c>
      <c r="K7" s="199" t="s">
        <v>194</v>
      </c>
      <c r="L7" s="59" t="s">
        <v>195</v>
      </c>
      <c r="M7" s="59" t="s">
        <v>190</v>
      </c>
      <c r="N7" s="59" t="s">
        <v>191</v>
      </c>
      <c r="O7" s="59" t="s">
        <v>192</v>
      </c>
      <c r="P7" s="59" t="s">
        <v>190</v>
      </c>
      <c r="Q7" s="59" t="s">
        <v>191</v>
      </c>
      <c r="R7" s="59" t="s">
        <v>192</v>
      </c>
      <c r="S7" s="59" t="s">
        <v>62</v>
      </c>
      <c r="T7" s="59" t="s">
        <v>58</v>
      </c>
      <c r="U7" s="59" t="s">
        <v>65</v>
      </c>
      <c r="V7" s="59" t="s">
        <v>193</v>
      </c>
      <c r="W7" s="59" t="s">
        <v>67</v>
      </c>
      <c r="X7" s="59" t="s">
        <v>68</v>
      </c>
      <c r="Y7" s="59" t="s">
        <v>69</v>
      </c>
    </row>
    <row r="8" customHeight="1" spans="1:25">
      <c r="A8" s="77">
        <v>1</v>
      </c>
      <c r="B8" s="77">
        <v>2</v>
      </c>
      <c r="C8" s="77">
        <v>3</v>
      </c>
      <c r="D8" s="77">
        <v>4</v>
      </c>
      <c r="E8" s="77">
        <v>5</v>
      </c>
      <c r="F8" s="77">
        <v>6</v>
      </c>
      <c r="G8" s="77">
        <v>7</v>
      </c>
      <c r="H8" s="77">
        <v>8</v>
      </c>
      <c r="I8" s="77">
        <v>9</v>
      </c>
      <c r="J8" s="77">
        <v>10</v>
      </c>
      <c r="K8" s="77">
        <v>11</v>
      </c>
      <c r="L8" s="77">
        <v>12</v>
      </c>
      <c r="M8" s="77">
        <v>13</v>
      </c>
      <c r="N8" s="77">
        <v>14</v>
      </c>
      <c r="O8" s="77">
        <v>15</v>
      </c>
      <c r="P8" s="77">
        <v>16</v>
      </c>
      <c r="Q8" s="77">
        <v>17</v>
      </c>
      <c r="R8" s="77">
        <v>18</v>
      </c>
      <c r="S8" s="77">
        <v>19</v>
      </c>
      <c r="T8" s="77">
        <v>20</v>
      </c>
      <c r="U8" s="77">
        <v>21</v>
      </c>
      <c r="V8" s="77">
        <v>22</v>
      </c>
      <c r="W8" s="77">
        <v>23</v>
      </c>
      <c r="X8" s="77">
        <v>24</v>
      </c>
      <c r="Y8" s="77">
        <v>25</v>
      </c>
    </row>
    <row r="9" ht="20.25" customHeight="1" spans="1:25">
      <c r="A9" s="193" t="s">
        <v>196</v>
      </c>
      <c r="B9" s="193" t="s">
        <v>71</v>
      </c>
      <c r="C9" s="193" t="s">
        <v>197</v>
      </c>
      <c r="D9" s="193" t="s">
        <v>198</v>
      </c>
      <c r="E9" s="193" t="s">
        <v>102</v>
      </c>
      <c r="F9" s="193" t="s">
        <v>103</v>
      </c>
      <c r="G9" s="193" t="s">
        <v>199</v>
      </c>
      <c r="H9" s="193" t="s">
        <v>200</v>
      </c>
      <c r="I9" s="122">
        <v>295560</v>
      </c>
      <c r="J9" s="122">
        <v>295560</v>
      </c>
      <c r="K9" s="122"/>
      <c r="L9" s="122"/>
      <c r="M9" s="122"/>
      <c r="N9" s="122">
        <v>295560</v>
      </c>
      <c r="O9" s="122"/>
      <c r="P9" s="122"/>
      <c r="Q9" s="122"/>
      <c r="R9" s="122"/>
      <c r="S9" s="122"/>
      <c r="T9" s="122"/>
      <c r="U9" s="122"/>
      <c r="V9" s="122"/>
      <c r="W9" s="122"/>
      <c r="X9" s="122"/>
      <c r="Y9" s="122"/>
    </row>
    <row r="10" ht="20.25" customHeight="1" spans="1:25">
      <c r="A10" s="193" t="s">
        <v>196</v>
      </c>
      <c r="B10" s="193" t="s">
        <v>71</v>
      </c>
      <c r="C10" s="193" t="s">
        <v>197</v>
      </c>
      <c r="D10" s="193" t="s">
        <v>198</v>
      </c>
      <c r="E10" s="193" t="s">
        <v>102</v>
      </c>
      <c r="F10" s="193" t="s">
        <v>103</v>
      </c>
      <c r="G10" s="193" t="s">
        <v>201</v>
      </c>
      <c r="H10" s="193" t="s">
        <v>202</v>
      </c>
      <c r="I10" s="122">
        <v>28824</v>
      </c>
      <c r="J10" s="122">
        <v>28824</v>
      </c>
      <c r="K10" s="200"/>
      <c r="L10" s="200"/>
      <c r="M10" s="200"/>
      <c r="N10" s="122">
        <v>28824</v>
      </c>
      <c r="O10" s="200"/>
      <c r="P10" s="122"/>
      <c r="Q10" s="122"/>
      <c r="R10" s="122"/>
      <c r="S10" s="122"/>
      <c r="T10" s="122"/>
      <c r="U10" s="122"/>
      <c r="V10" s="122"/>
      <c r="W10" s="122"/>
      <c r="X10" s="122"/>
      <c r="Y10" s="122"/>
    </row>
    <row r="11" ht="20.25" customHeight="1" spans="1:25">
      <c r="A11" s="193" t="s">
        <v>196</v>
      </c>
      <c r="B11" s="193" t="s">
        <v>71</v>
      </c>
      <c r="C11" s="193" t="s">
        <v>197</v>
      </c>
      <c r="D11" s="193" t="s">
        <v>198</v>
      </c>
      <c r="E11" s="193" t="s">
        <v>102</v>
      </c>
      <c r="F11" s="193" t="s">
        <v>103</v>
      </c>
      <c r="G11" s="193" t="s">
        <v>201</v>
      </c>
      <c r="H11" s="193" t="s">
        <v>202</v>
      </c>
      <c r="I11" s="122">
        <v>19836</v>
      </c>
      <c r="J11" s="122">
        <v>19836</v>
      </c>
      <c r="K11" s="200"/>
      <c r="L11" s="200"/>
      <c r="M11" s="200"/>
      <c r="N11" s="122">
        <v>19836</v>
      </c>
      <c r="O11" s="200"/>
      <c r="P11" s="122"/>
      <c r="Q11" s="122"/>
      <c r="R11" s="122"/>
      <c r="S11" s="122"/>
      <c r="T11" s="122"/>
      <c r="U11" s="122"/>
      <c r="V11" s="122"/>
      <c r="W11" s="122"/>
      <c r="X11" s="122"/>
      <c r="Y11" s="122"/>
    </row>
    <row r="12" ht="20.25" customHeight="1" spans="1:25">
      <c r="A12" s="193" t="s">
        <v>196</v>
      </c>
      <c r="B12" s="193" t="s">
        <v>71</v>
      </c>
      <c r="C12" s="193" t="s">
        <v>197</v>
      </c>
      <c r="D12" s="193" t="s">
        <v>198</v>
      </c>
      <c r="E12" s="193" t="s">
        <v>102</v>
      </c>
      <c r="F12" s="193" t="s">
        <v>103</v>
      </c>
      <c r="G12" s="193" t="s">
        <v>203</v>
      </c>
      <c r="H12" s="193" t="s">
        <v>204</v>
      </c>
      <c r="I12" s="122">
        <v>24630</v>
      </c>
      <c r="J12" s="122">
        <v>24630</v>
      </c>
      <c r="K12" s="200"/>
      <c r="L12" s="200"/>
      <c r="M12" s="200"/>
      <c r="N12" s="122">
        <v>24630</v>
      </c>
      <c r="O12" s="200"/>
      <c r="P12" s="122"/>
      <c r="Q12" s="122"/>
      <c r="R12" s="122"/>
      <c r="S12" s="122"/>
      <c r="T12" s="122"/>
      <c r="U12" s="122"/>
      <c r="V12" s="122"/>
      <c r="W12" s="122"/>
      <c r="X12" s="122"/>
      <c r="Y12" s="122"/>
    </row>
    <row r="13" ht="20.25" customHeight="1" spans="1:25">
      <c r="A13" s="193" t="s">
        <v>196</v>
      </c>
      <c r="B13" s="193" t="s">
        <v>71</v>
      </c>
      <c r="C13" s="193" t="s">
        <v>197</v>
      </c>
      <c r="D13" s="193" t="s">
        <v>198</v>
      </c>
      <c r="E13" s="193" t="s">
        <v>102</v>
      </c>
      <c r="F13" s="193" t="s">
        <v>103</v>
      </c>
      <c r="G13" s="193" t="s">
        <v>205</v>
      </c>
      <c r="H13" s="193" t="s">
        <v>206</v>
      </c>
      <c r="I13" s="122">
        <v>60504</v>
      </c>
      <c r="J13" s="122">
        <v>60504</v>
      </c>
      <c r="K13" s="200"/>
      <c r="L13" s="200"/>
      <c r="M13" s="200"/>
      <c r="N13" s="122">
        <v>60504</v>
      </c>
      <c r="O13" s="200"/>
      <c r="P13" s="122"/>
      <c r="Q13" s="122"/>
      <c r="R13" s="122"/>
      <c r="S13" s="122"/>
      <c r="T13" s="122"/>
      <c r="U13" s="122"/>
      <c r="V13" s="122"/>
      <c r="W13" s="122"/>
      <c r="X13" s="122"/>
      <c r="Y13" s="122"/>
    </row>
    <row r="14" ht="20.25" customHeight="1" spans="1:25">
      <c r="A14" s="193" t="s">
        <v>196</v>
      </c>
      <c r="B14" s="193" t="s">
        <v>71</v>
      </c>
      <c r="C14" s="193" t="s">
        <v>197</v>
      </c>
      <c r="D14" s="193" t="s">
        <v>198</v>
      </c>
      <c r="E14" s="193" t="s">
        <v>102</v>
      </c>
      <c r="F14" s="193" t="s">
        <v>103</v>
      </c>
      <c r="G14" s="193" t="s">
        <v>205</v>
      </c>
      <c r="H14" s="193" t="s">
        <v>206</v>
      </c>
      <c r="I14" s="122">
        <v>234432</v>
      </c>
      <c r="J14" s="122">
        <v>234432</v>
      </c>
      <c r="K14" s="200"/>
      <c r="L14" s="200"/>
      <c r="M14" s="200"/>
      <c r="N14" s="122">
        <v>234432</v>
      </c>
      <c r="O14" s="200"/>
      <c r="P14" s="122"/>
      <c r="Q14" s="122"/>
      <c r="R14" s="122"/>
      <c r="S14" s="122"/>
      <c r="T14" s="122"/>
      <c r="U14" s="122"/>
      <c r="V14" s="122"/>
      <c r="W14" s="122"/>
      <c r="X14" s="122"/>
      <c r="Y14" s="122"/>
    </row>
    <row r="15" ht="20.25" customHeight="1" spans="1:25">
      <c r="A15" s="193" t="s">
        <v>196</v>
      </c>
      <c r="B15" s="193" t="s">
        <v>71</v>
      </c>
      <c r="C15" s="193" t="s">
        <v>207</v>
      </c>
      <c r="D15" s="193" t="s">
        <v>208</v>
      </c>
      <c r="E15" s="193" t="s">
        <v>110</v>
      </c>
      <c r="F15" s="193" t="s">
        <v>111</v>
      </c>
      <c r="G15" s="193" t="s">
        <v>209</v>
      </c>
      <c r="H15" s="193" t="s">
        <v>210</v>
      </c>
      <c r="I15" s="122">
        <v>106974.72</v>
      </c>
      <c r="J15" s="122">
        <v>106974.72</v>
      </c>
      <c r="K15" s="200"/>
      <c r="L15" s="200"/>
      <c r="M15" s="200"/>
      <c r="N15" s="122">
        <v>106974.72</v>
      </c>
      <c r="O15" s="200"/>
      <c r="P15" s="122"/>
      <c r="Q15" s="122"/>
      <c r="R15" s="122"/>
      <c r="S15" s="122"/>
      <c r="T15" s="122"/>
      <c r="U15" s="122"/>
      <c r="V15" s="122"/>
      <c r="W15" s="122"/>
      <c r="X15" s="122"/>
      <c r="Y15" s="122"/>
    </row>
    <row r="16" ht="20.25" customHeight="1" spans="1:25">
      <c r="A16" s="193" t="s">
        <v>196</v>
      </c>
      <c r="B16" s="193" t="s">
        <v>71</v>
      </c>
      <c r="C16" s="193" t="s">
        <v>207</v>
      </c>
      <c r="D16" s="193" t="s">
        <v>208</v>
      </c>
      <c r="E16" s="193" t="s">
        <v>112</v>
      </c>
      <c r="F16" s="193" t="s">
        <v>113</v>
      </c>
      <c r="G16" s="193" t="s">
        <v>211</v>
      </c>
      <c r="H16" s="193" t="s">
        <v>212</v>
      </c>
      <c r="I16" s="122">
        <v>86177.56</v>
      </c>
      <c r="J16" s="122">
        <v>86177.56</v>
      </c>
      <c r="K16" s="200"/>
      <c r="L16" s="200"/>
      <c r="M16" s="200"/>
      <c r="N16" s="122">
        <v>86177.56</v>
      </c>
      <c r="O16" s="200"/>
      <c r="P16" s="122"/>
      <c r="Q16" s="122"/>
      <c r="R16" s="122"/>
      <c r="S16" s="122"/>
      <c r="T16" s="122"/>
      <c r="U16" s="122"/>
      <c r="V16" s="122"/>
      <c r="W16" s="122"/>
      <c r="X16" s="122"/>
      <c r="Y16" s="122"/>
    </row>
    <row r="17" ht="20.25" customHeight="1" spans="1:25">
      <c r="A17" s="193" t="s">
        <v>196</v>
      </c>
      <c r="B17" s="193" t="s">
        <v>71</v>
      </c>
      <c r="C17" s="193" t="s">
        <v>207</v>
      </c>
      <c r="D17" s="193" t="s">
        <v>208</v>
      </c>
      <c r="E17" s="193" t="s">
        <v>118</v>
      </c>
      <c r="F17" s="193" t="s">
        <v>119</v>
      </c>
      <c r="G17" s="193" t="s">
        <v>213</v>
      </c>
      <c r="H17" s="193" t="s">
        <v>214</v>
      </c>
      <c r="I17" s="122">
        <v>51939</v>
      </c>
      <c r="J17" s="122">
        <v>51939</v>
      </c>
      <c r="K17" s="200"/>
      <c r="L17" s="200"/>
      <c r="M17" s="200"/>
      <c r="N17" s="122">
        <v>51939</v>
      </c>
      <c r="O17" s="200"/>
      <c r="P17" s="122"/>
      <c r="Q17" s="122"/>
      <c r="R17" s="122"/>
      <c r="S17" s="122"/>
      <c r="T17" s="122"/>
      <c r="U17" s="122"/>
      <c r="V17" s="122"/>
      <c r="W17" s="122"/>
      <c r="X17" s="122"/>
      <c r="Y17" s="122"/>
    </row>
    <row r="18" ht="20.25" customHeight="1" spans="1:25">
      <c r="A18" s="193" t="s">
        <v>196</v>
      </c>
      <c r="B18" s="193" t="s">
        <v>71</v>
      </c>
      <c r="C18" s="193" t="s">
        <v>207</v>
      </c>
      <c r="D18" s="193" t="s">
        <v>208</v>
      </c>
      <c r="E18" s="193" t="s">
        <v>118</v>
      </c>
      <c r="F18" s="193" t="s">
        <v>119</v>
      </c>
      <c r="G18" s="193" t="s">
        <v>213</v>
      </c>
      <c r="H18" s="193" t="s">
        <v>214</v>
      </c>
      <c r="I18" s="122">
        <v>1551</v>
      </c>
      <c r="J18" s="122">
        <v>1551</v>
      </c>
      <c r="K18" s="200"/>
      <c r="L18" s="200"/>
      <c r="M18" s="200"/>
      <c r="N18" s="122">
        <v>1551</v>
      </c>
      <c r="O18" s="200"/>
      <c r="P18" s="122"/>
      <c r="Q18" s="122"/>
      <c r="R18" s="122"/>
      <c r="S18" s="122"/>
      <c r="T18" s="122"/>
      <c r="U18" s="122"/>
      <c r="V18" s="122"/>
      <c r="W18" s="122"/>
      <c r="X18" s="122"/>
      <c r="Y18" s="122"/>
    </row>
    <row r="19" ht="20.25" customHeight="1" spans="1:25">
      <c r="A19" s="193" t="s">
        <v>196</v>
      </c>
      <c r="B19" s="193" t="s">
        <v>71</v>
      </c>
      <c r="C19" s="193" t="s">
        <v>207</v>
      </c>
      <c r="D19" s="193" t="s">
        <v>208</v>
      </c>
      <c r="E19" s="193" t="s">
        <v>120</v>
      </c>
      <c r="F19" s="193" t="s">
        <v>121</v>
      </c>
      <c r="G19" s="193" t="s">
        <v>215</v>
      </c>
      <c r="H19" s="193" t="s">
        <v>216</v>
      </c>
      <c r="I19" s="122">
        <v>13708.02</v>
      </c>
      <c r="J19" s="122">
        <v>13708.02</v>
      </c>
      <c r="K19" s="200"/>
      <c r="L19" s="200"/>
      <c r="M19" s="200"/>
      <c r="N19" s="122">
        <v>13708.02</v>
      </c>
      <c r="O19" s="200"/>
      <c r="P19" s="122"/>
      <c r="Q19" s="122"/>
      <c r="R19" s="122"/>
      <c r="S19" s="122"/>
      <c r="T19" s="122"/>
      <c r="U19" s="122"/>
      <c r="V19" s="122"/>
      <c r="W19" s="122"/>
      <c r="X19" s="122"/>
      <c r="Y19" s="122"/>
    </row>
    <row r="20" ht="20.25" customHeight="1" spans="1:25">
      <c r="A20" s="193" t="s">
        <v>196</v>
      </c>
      <c r="B20" s="193" t="s">
        <v>71</v>
      </c>
      <c r="C20" s="193" t="s">
        <v>207</v>
      </c>
      <c r="D20" s="193" t="s">
        <v>208</v>
      </c>
      <c r="E20" s="193" t="s">
        <v>120</v>
      </c>
      <c r="F20" s="193" t="s">
        <v>121</v>
      </c>
      <c r="G20" s="193" t="s">
        <v>215</v>
      </c>
      <c r="H20" s="193" t="s">
        <v>216</v>
      </c>
      <c r="I20" s="122">
        <v>30910.02</v>
      </c>
      <c r="J20" s="122">
        <v>30910.02</v>
      </c>
      <c r="K20" s="200"/>
      <c r="L20" s="200"/>
      <c r="M20" s="200"/>
      <c r="N20" s="122">
        <v>30910.02</v>
      </c>
      <c r="O20" s="200"/>
      <c r="P20" s="122"/>
      <c r="Q20" s="122"/>
      <c r="R20" s="122"/>
      <c r="S20" s="122"/>
      <c r="T20" s="122"/>
      <c r="U20" s="122"/>
      <c r="V20" s="122"/>
      <c r="W20" s="122"/>
      <c r="X20" s="122"/>
      <c r="Y20" s="122"/>
    </row>
    <row r="21" ht="20.25" customHeight="1" spans="1:25">
      <c r="A21" s="193" t="s">
        <v>196</v>
      </c>
      <c r="B21" s="193" t="s">
        <v>71</v>
      </c>
      <c r="C21" s="193" t="s">
        <v>207</v>
      </c>
      <c r="D21" s="193" t="s">
        <v>208</v>
      </c>
      <c r="E21" s="193" t="s">
        <v>102</v>
      </c>
      <c r="F21" s="193" t="s">
        <v>103</v>
      </c>
      <c r="G21" s="193" t="s">
        <v>217</v>
      </c>
      <c r="H21" s="193" t="s">
        <v>218</v>
      </c>
      <c r="I21" s="122">
        <v>4327.38</v>
      </c>
      <c r="J21" s="122">
        <v>4327.38</v>
      </c>
      <c r="K21" s="200"/>
      <c r="L21" s="200"/>
      <c r="M21" s="200"/>
      <c r="N21" s="122">
        <v>4327.38</v>
      </c>
      <c r="O21" s="200"/>
      <c r="P21" s="122"/>
      <c r="Q21" s="122"/>
      <c r="R21" s="122"/>
      <c r="S21" s="122"/>
      <c r="T21" s="122"/>
      <c r="U21" s="122"/>
      <c r="V21" s="122"/>
      <c r="W21" s="122"/>
      <c r="X21" s="122"/>
      <c r="Y21" s="122"/>
    </row>
    <row r="22" ht="20.25" customHeight="1" spans="1:25">
      <c r="A22" s="193" t="s">
        <v>196</v>
      </c>
      <c r="B22" s="193" t="s">
        <v>71</v>
      </c>
      <c r="C22" s="193" t="s">
        <v>207</v>
      </c>
      <c r="D22" s="193" t="s">
        <v>208</v>
      </c>
      <c r="E22" s="193" t="s">
        <v>122</v>
      </c>
      <c r="F22" s="193" t="s">
        <v>123</v>
      </c>
      <c r="G22" s="193" t="s">
        <v>217</v>
      </c>
      <c r="H22" s="193" t="s">
        <v>218</v>
      </c>
      <c r="I22" s="122">
        <v>1236.42</v>
      </c>
      <c r="J22" s="122">
        <v>1236.42</v>
      </c>
      <c r="K22" s="200"/>
      <c r="L22" s="200"/>
      <c r="M22" s="200"/>
      <c r="N22" s="122">
        <v>1236.42</v>
      </c>
      <c r="O22" s="200"/>
      <c r="P22" s="122"/>
      <c r="Q22" s="122"/>
      <c r="R22" s="122"/>
      <c r="S22" s="122"/>
      <c r="T22" s="122"/>
      <c r="U22" s="122"/>
      <c r="V22" s="122"/>
      <c r="W22" s="122"/>
      <c r="X22" s="122"/>
      <c r="Y22" s="122"/>
    </row>
    <row r="23" ht="20.25" customHeight="1" spans="1:25">
      <c r="A23" s="193" t="s">
        <v>196</v>
      </c>
      <c r="B23" s="193" t="s">
        <v>71</v>
      </c>
      <c r="C23" s="193" t="s">
        <v>219</v>
      </c>
      <c r="D23" s="193" t="s">
        <v>129</v>
      </c>
      <c r="E23" s="193" t="s">
        <v>128</v>
      </c>
      <c r="F23" s="193" t="s">
        <v>129</v>
      </c>
      <c r="G23" s="193" t="s">
        <v>220</v>
      </c>
      <c r="H23" s="193" t="s">
        <v>129</v>
      </c>
      <c r="I23" s="122">
        <v>79926</v>
      </c>
      <c r="J23" s="122">
        <v>79926</v>
      </c>
      <c r="K23" s="200"/>
      <c r="L23" s="200"/>
      <c r="M23" s="200"/>
      <c r="N23" s="122">
        <v>79926</v>
      </c>
      <c r="O23" s="200"/>
      <c r="P23" s="122"/>
      <c r="Q23" s="122"/>
      <c r="R23" s="122"/>
      <c r="S23" s="122"/>
      <c r="T23" s="122"/>
      <c r="U23" s="122"/>
      <c r="V23" s="122"/>
      <c r="W23" s="122"/>
      <c r="X23" s="122"/>
      <c r="Y23" s="122"/>
    </row>
    <row r="24" ht="20.25" customHeight="1" spans="1:25">
      <c r="A24" s="193" t="s">
        <v>196</v>
      </c>
      <c r="B24" s="193" t="s">
        <v>71</v>
      </c>
      <c r="C24" s="193" t="s">
        <v>221</v>
      </c>
      <c r="D24" s="193" t="s">
        <v>173</v>
      </c>
      <c r="E24" s="193" t="s">
        <v>102</v>
      </c>
      <c r="F24" s="193" t="s">
        <v>103</v>
      </c>
      <c r="G24" s="193" t="s">
        <v>222</v>
      </c>
      <c r="H24" s="193" t="s">
        <v>173</v>
      </c>
      <c r="I24" s="122">
        <v>1200</v>
      </c>
      <c r="J24" s="122">
        <v>1200</v>
      </c>
      <c r="K24" s="200"/>
      <c r="L24" s="200"/>
      <c r="M24" s="200"/>
      <c r="N24" s="122">
        <v>1200</v>
      </c>
      <c r="O24" s="200"/>
      <c r="P24" s="122"/>
      <c r="Q24" s="122"/>
      <c r="R24" s="122"/>
      <c r="S24" s="122"/>
      <c r="T24" s="122"/>
      <c r="U24" s="122"/>
      <c r="V24" s="122"/>
      <c r="W24" s="122"/>
      <c r="X24" s="122"/>
      <c r="Y24" s="122"/>
    </row>
    <row r="25" ht="20.25" customHeight="1" spans="1:25">
      <c r="A25" s="193" t="s">
        <v>196</v>
      </c>
      <c r="B25" s="193" t="s">
        <v>71</v>
      </c>
      <c r="C25" s="193" t="s">
        <v>223</v>
      </c>
      <c r="D25" s="193" t="s">
        <v>224</v>
      </c>
      <c r="E25" s="193" t="s">
        <v>102</v>
      </c>
      <c r="F25" s="193" t="s">
        <v>103</v>
      </c>
      <c r="G25" s="193" t="s">
        <v>225</v>
      </c>
      <c r="H25" s="193" t="s">
        <v>224</v>
      </c>
      <c r="I25" s="122">
        <v>1800</v>
      </c>
      <c r="J25" s="122">
        <v>1800</v>
      </c>
      <c r="K25" s="200"/>
      <c r="L25" s="200"/>
      <c r="M25" s="200"/>
      <c r="N25" s="122">
        <v>1800</v>
      </c>
      <c r="O25" s="200"/>
      <c r="P25" s="122"/>
      <c r="Q25" s="122"/>
      <c r="R25" s="122"/>
      <c r="S25" s="122"/>
      <c r="T25" s="122"/>
      <c r="U25" s="122"/>
      <c r="V25" s="122"/>
      <c r="W25" s="122"/>
      <c r="X25" s="122"/>
      <c r="Y25" s="122"/>
    </row>
    <row r="26" ht="20.25" customHeight="1" spans="1:25">
      <c r="A26" s="193" t="s">
        <v>196</v>
      </c>
      <c r="B26" s="193" t="s">
        <v>71</v>
      </c>
      <c r="C26" s="193" t="s">
        <v>226</v>
      </c>
      <c r="D26" s="193" t="s">
        <v>227</v>
      </c>
      <c r="E26" s="193" t="s">
        <v>108</v>
      </c>
      <c r="F26" s="193" t="s">
        <v>109</v>
      </c>
      <c r="G26" s="193" t="s">
        <v>228</v>
      </c>
      <c r="H26" s="193" t="s">
        <v>229</v>
      </c>
      <c r="I26" s="122">
        <v>1800</v>
      </c>
      <c r="J26" s="122">
        <v>1800</v>
      </c>
      <c r="K26" s="200"/>
      <c r="L26" s="200"/>
      <c r="M26" s="200"/>
      <c r="N26" s="122">
        <v>1800</v>
      </c>
      <c r="O26" s="200"/>
      <c r="P26" s="122"/>
      <c r="Q26" s="122"/>
      <c r="R26" s="122"/>
      <c r="S26" s="122"/>
      <c r="T26" s="122"/>
      <c r="U26" s="122"/>
      <c r="V26" s="122"/>
      <c r="W26" s="122"/>
      <c r="X26" s="122"/>
      <c r="Y26" s="122"/>
    </row>
    <row r="27" ht="20.25" customHeight="1" spans="1:25">
      <c r="A27" s="193" t="s">
        <v>196</v>
      </c>
      <c r="B27" s="193" t="s">
        <v>71</v>
      </c>
      <c r="C27" s="193" t="s">
        <v>230</v>
      </c>
      <c r="D27" s="193" t="s">
        <v>231</v>
      </c>
      <c r="E27" s="193" t="s">
        <v>102</v>
      </c>
      <c r="F27" s="193" t="s">
        <v>103</v>
      </c>
      <c r="G27" s="193" t="s">
        <v>232</v>
      </c>
      <c r="H27" s="193" t="s">
        <v>233</v>
      </c>
      <c r="I27" s="122">
        <v>5400</v>
      </c>
      <c r="J27" s="122">
        <v>5400</v>
      </c>
      <c r="K27" s="200"/>
      <c r="L27" s="200"/>
      <c r="M27" s="200"/>
      <c r="N27" s="122">
        <v>5400</v>
      </c>
      <c r="O27" s="200"/>
      <c r="P27" s="122"/>
      <c r="Q27" s="122"/>
      <c r="R27" s="122"/>
      <c r="S27" s="122"/>
      <c r="T27" s="122"/>
      <c r="U27" s="122"/>
      <c r="V27" s="122"/>
      <c r="W27" s="122"/>
      <c r="X27" s="122"/>
      <c r="Y27" s="122"/>
    </row>
    <row r="28" ht="20.25" customHeight="1" spans="1:25">
      <c r="A28" s="193" t="s">
        <v>196</v>
      </c>
      <c r="B28" s="193" t="s">
        <v>71</v>
      </c>
      <c r="C28" s="193" t="s">
        <v>230</v>
      </c>
      <c r="D28" s="193" t="s">
        <v>231</v>
      </c>
      <c r="E28" s="193" t="s">
        <v>102</v>
      </c>
      <c r="F28" s="193" t="s">
        <v>103</v>
      </c>
      <c r="G28" s="193" t="s">
        <v>234</v>
      </c>
      <c r="H28" s="193" t="s">
        <v>235</v>
      </c>
      <c r="I28" s="122">
        <v>1200</v>
      </c>
      <c r="J28" s="122">
        <v>1200</v>
      </c>
      <c r="K28" s="200"/>
      <c r="L28" s="200"/>
      <c r="M28" s="200"/>
      <c r="N28" s="122">
        <v>1200</v>
      </c>
      <c r="O28" s="200"/>
      <c r="P28" s="122"/>
      <c r="Q28" s="122"/>
      <c r="R28" s="122"/>
      <c r="S28" s="122"/>
      <c r="T28" s="122"/>
      <c r="U28" s="122"/>
      <c r="V28" s="122"/>
      <c r="W28" s="122"/>
      <c r="X28" s="122"/>
      <c r="Y28" s="122"/>
    </row>
    <row r="29" ht="20.25" customHeight="1" spans="1:25">
      <c r="A29" s="193" t="s">
        <v>196</v>
      </c>
      <c r="B29" s="193" t="s">
        <v>71</v>
      </c>
      <c r="C29" s="193" t="s">
        <v>230</v>
      </c>
      <c r="D29" s="193" t="s">
        <v>231</v>
      </c>
      <c r="E29" s="193" t="s">
        <v>102</v>
      </c>
      <c r="F29" s="193" t="s">
        <v>103</v>
      </c>
      <c r="G29" s="193" t="s">
        <v>236</v>
      </c>
      <c r="H29" s="193" t="s">
        <v>237</v>
      </c>
      <c r="I29" s="122">
        <v>1200</v>
      </c>
      <c r="J29" s="122">
        <v>1200</v>
      </c>
      <c r="K29" s="200"/>
      <c r="L29" s="200"/>
      <c r="M29" s="200"/>
      <c r="N29" s="122">
        <v>1200</v>
      </c>
      <c r="O29" s="200"/>
      <c r="P29" s="122"/>
      <c r="Q29" s="122"/>
      <c r="R29" s="122"/>
      <c r="S29" s="122"/>
      <c r="T29" s="122"/>
      <c r="U29" s="122"/>
      <c r="V29" s="122"/>
      <c r="W29" s="122"/>
      <c r="X29" s="122"/>
      <c r="Y29" s="122"/>
    </row>
    <row r="30" ht="20.25" customHeight="1" spans="1:25">
      <c r="A30" s="193" t="s">
        <v>196</v>
      </c>
      <c r="B30" s="193" t="s">
        <v>71</v>
      </c>
      <c r="C30" s="193" t="s">
        <v>230</v>
      </c>
      <c r="D30" s="193" t="s">
        <v>231</v>
      </c>
      <c r="E30" s="193" t="s">
        <v>102</v>
      </c>
      <c r="F30" s="193" t="s">
        <v>103</v>
      </c>
      <c r="G30" s="193" t="s">
        <v>238</v>
      </c>
      <c r="H30" s="193" t="s">
        <v>239</v>
      </c>
      <c r="I30" s="122">
        <v>4200</v>
      </c>
      <c r="J30" s="122">
        <v>4200</v>
      </c>
      <c r="K30" s="200"/>
      <c r="L30" s="200"/>
      <c r="M30" s="200"/>
      <c r="N30" s="122">
        <v>4200</v>
      </c>
      <c r="O30" s="200"/>
      <c r="P30" s="122"/>
      <c r="Q30" s="122"/>
      <c r="R30" s="122"/>
      <c r="S30" s="122"/>
      <c r="T30" s="122"/>
      <c r="U30" s="122"/>
      <c r="V30" s="122"/>
      <c r="W30" s="122"/>
      <c r="X30" s="122"/>
      <c r="Y30" s="122"/>
    </row>
    <row r="31" ht="20.25" customHeight="1" spans="1:25">
      <c r="A31" s="193" t="s">
        <v>196</v>
      </c>
      <c r="B31" s="193" t="s">
        <v>71</v>
      </c>
      <c r="C31" s="193" t="s">
        <v>230</v>
      </c>
      <c r="D31" s="193" t="s">
        <v>231</v>
      </c>
      <c r="E31" s="193" t="s">
        <v>102</v>
      </c>
      <c r="F31" s="193" t="s">
        <v>103</v>
      </c>
      <c r="G31" s="193" t="s">
        <v>240</v>
      </c>
      <c r="H31" s="193" t="s">
        <v>241</v>
      </c>
      <c r="I31" s="122">
        <v>7680</v>
      </c>
      <c r="J31" s="122">
        <v>7680</v>
      </c>
      <c r="K31" s="200"/>
      <c r="L31" s="200"/>
      <c r="M31" s="200"/>
      <c r="N31" s="122">
        <v>7680</v>
      </c>
      <c r="O31" s="200"/>
      <c r="P31" s="122"/>
      <c r="Q31" s="122"/>
      <c r="R31" s="122"/>
      <c r="S31" s="122"/>
      <c r="T31" s="122"/>
      <c r="U31" s="122"/>
      <c r="V31" s="122"/>
      <c r="W31" s="122"/>
      <c r="X31" s="122"/>
      <c r="Y31" s="122"/>
    </row>
    <row r="32" ht="20.25" customHeight="1" spans="1:25">
      <c r="A32" s="193" t="s">
        <v>196</v>
      </c>
      <c r="B32" s="193" t="s">
        <v>71</v>
      </c>
      <c r="C32" s="193" t="s">
        <v>230</v>
      </c>
      <c r="D32" s="193" t="s">
        <v>231</v>
      </c>
      <c r="E32" s="193" t="s">
        <v>102</v>
      </c>
      <c r="F32" s="193" t="s">
        <v>103</v>
      </c>
      <c r="G32" s="193" t="s">
        <v>242</v>
      </c>
      <c r="H32" s="193" t="s">
        <v>243</v>
      </c>
      <c r="I32" s="122">
        <v>900</v>
      </c>
      <c r="J32" s="122">
        <v>900</v>
      </c>
      <c r="K32" s="200"/>
      <c r="L32" s="200"/>
      <c r="M32" s="200"/>
      <c r="N32" s="122">
        <v>900</v>
      </c>
      <c r="O32" s="200"/>
      <c r="P32" s="122"/>
      <c r="Q32" s="122"/>
      <c r="R32" s="122"/>
      <c r="S32" s="122"/>
      <c r="T32" s="122"/>
      <c r="U32" s="122"/>
      <c r="V32" s="122"/>
      <c r="W32" s="122"/>
      <c r="X32" s="122"/>
      <c r="Y32" s="122"/>
    </row>
    <row r="33" ht="20.25" customHeight="1" spans="1:25">
      <c r="A33" s="193" t="s">
        <v>196</v>
      </c>
      <c r="B33" s="193" t="s">
        <v>71</v>
      </c>
      <c r="C33" s="193" t="s">
        <v>230</v>
      </c>
      <c r="D33" s="193" t="s">
        <v>231</v>
      </c>
      <c r="E33" s="193" t="s">
        <v>102</v>
      </c>
      <c r="F33" s="193" t="s">
        <v>103</v>
      </c>
      <c r="G33" s="193" t="s">
        <v>244</v>
      </c>
      <c r="H33" s="193" t="s">
        <v>245</v>
      </c>
      <c r="I33" s="122">
        <v>300</v>
      </c>
      <c r="J33" s="122">
        <v>300</v>
      </c>
      <c r="K33" s="200"/>
      <c r="L33" s="200"/>
      <c r="M33" s="200"/>
      <c r="N33" s="122">
        <v>300</v>
      </c>
      <c r="O33" s="200"/>
      <c r="P33" s="122"/>
      <c r="Q33" s="122"/>
      <c r="R33" s="122"/>
      <c r="S33" s="122"/>
      <c r="T33" s="122"/>
      <c r="U33" s="122"/>
      <c r="V33" s="122"/>
      <c r="W33" s="122"/>
      <c r="X33" s="122"/>
      <c r="Y33" s="122"/>
    </row>
    <row r="34" ht="20.25" customHeight="1" spans="1:25">
      <c r="A34" s="193" t="s">
        <v>196</v>
      </c>
      <c r="B34" s="193" t="s">
        <v>71</v>
      </c>
      <c r="C34" s="193" t="s">
        <v>230</v>
      </c>
      <c r="D34" s="193" t="s">
        <v>231</v>
      </c>
      <c r="E34" s="193" t="s">
        <v>102</v>
      </c>
      <c r="F34" s="193" t="s">
        <v>103</v>
      </c>
      <c r="G34" s="193" t="s">
        <v>246</v>
      </c>
      <c r="H34" s="193" t="s">
        <v>247</v>
      </c>
      <c r="I34" s="122">
        <v>300</v>
      </c>
      <c r="J34" s="122">
        <v>300</v>
      </c>
      <c r="K34" s="200"/>
      <c r="L34" s="200"/>
      <c r="M34" s="200"/>
      <c r="N34" s="122">
        <v>300</v>
      </c>
      <c r="O34" s="200"/>
      <c r="P34" s="122"/>
      <c r="Q34" s="122"/>
      <c r="R34" s="122"/>
      <c r="S34" s="122"/>
      <c r="T34" s="122"/>
      <c r="U34" s="122"/>
      <c r="V34" s="122"/>
      <c r="W34" s="122"/>
      <c r="X34" s="122"/>
      <c r="Y34" s="122"/>
    </row>
    <row r="35" ht="20.25" customHeight="1" spans="1:25">
      <c r="A35" s="193" t="s">
        <v>196</v>
      </c>
      <c r="B35" s="193" t="s">
        <v>71</v>
      </c>
      <c r="C35" s="193" t="s">
        <v>230</v>
      </c>
      <c r="D35" s="193" t="s">
        <v>231</v>
      </c>
      <c r="E35" s="193" t="s">
        <v>102</v>
      </c>
      <c r="F35" s="193" t="s">
        <v>103</v>
      </c>
      <c r="G35" s="193" t="s">
        <v>248</v>
      </c>
      <c r="H35" s="193" t="s">
        <v>249</v>
      </c>
      <c r="I35" s="122">
        <v>14400</v>
      </c>
      <c r="J35" s="122">
        <v>14400</v>
      </c>
      <c r="K35" s="200"/>
      <c r="L35" s="200"/>
      <c r="M35" s="200"/>
      <c r="N35" s="122">
        <v>14400</v>
      </c>
      <c r="O35" s="200"/>
      <c r="P35" s="122"/>
      <c r="Q35" s="122"/>
      <c r="R35" s="122"/>
      <c r="S35" s="122"/>
      <c r="T35" s="122"/>
      <c r="U35" s="122"/>
      <c r="V35" s="122"/>
      <c r="W35" s="122"/>
      <c r="X35" s="122"/>
      <c r="Y35" s="122"/>
    </row>
    <row r="36" ht="20.25" customHeight="1" spans="1:25">
      <c r="A36" s="193" t="s">
        <v>196</v>
      </c>
      <c r="B36" s="193" t="s">
        <v>71</v>
      </c>
      <c r="C36" s="193" t="s">
        <v>250</v>
      </c>
      <c r="D36" s="193" t="s">
        <v>251</v>
      </c>
      <c r="E36" s="193" t="s">
        <v>108</v>
      </c>
      <c r="F36" s="193" t="s">
        <v>109</v>
      </c>
      <c r="G36" s="193" t="s">
        <v>252</v>
      </c>
      <c r="H36" s="193" t="s">
        <v>253</v>
      </c>
      <c r="I36" s="122">
        <v>52800</v>
      </c>
      <c r="J36" s="122">
        <v>52800</v>
      </c>
      <c r="K36" s="200"/>
      <c r="L36" s="200"/>
      <c r="M36" s="200"/>
      <c r="N36" s="122">
        <v>52800</v>
      </c>
      <c r="O36" s="200"/>
      <c r="P36" s="122"/>
      <c r="Q36" s="122"/>
      <c r="R36" s="122"/>
      <c r="S36" s="122"/>
      <c r="T36" s="122"/>
      <c r="U36" s="122"/>
      <c r="V36" s="122"/>
      <c r="W36" s="122"/>
      <c r="X36" s="122"/>
      <c r="Y36" s="122"/>
    </row>
    <row r="37" ht="20.25" customHeight="1" spans="1:25">
      <c r="A37" s="193" t="s">
        <v>196</v>
      </c>
      <c r="B37" s="193" t="s">
        <v>71</v>
      </c>
      <c r="C37" s="193" t="s">
        <v>254</v>
      </c>
      <c r="D37" s="193" t="s">
        <v>255</v>
      </c>
      <c r="E37" s="193" t="s">
        <v>102</v>
      </c>
      <c r="F37" s="193" t="s">
        <v>103</v>
      </c>
      <c r="G37" s="193" t="s">
        <v>205</v>
      </c>
      <c r="H37" s="193" t="s">
        <v>206</v>
      </c>
      <c r="I37" s="122">
        <v>50400</v>
      </c>
      <c r="J37" s="122">
        <v>50400</v>
      </c>
      <c r="K37" s="200"/>
      <c r="L37" s="200"/>
      <c r="M37" s="200"/>
      <c r="N37" s="122">
        <v>50400</v>
      </c>
      <c r="O37" s="200"/>
      <c r="P37" s="122"/>
      <c r="Q37" s="122"/>
      <c r="R37" s="122"/>
      <c r="S37" s="122"/>
      <c r="T37" s="122"/>
      <c r="U37" s="122"/>
      <c r="V37" s="122"/>
      <c r="W37" s="122"/>
      <c r="X37" s="122"/>
      <c r="Y37" s="122"/>
    </row>
    <row r="38" ht="17.25" customHeight="1" spans="1:25">
      <c r="A38" s="181" t="s">
        <v>168</v>
      </c>
      <c r="B38" s="182"/>
      <c r="C38" s="194"/>
      <c r="D38" s="194"/>
      <c r="E38" s="194"/>
      <c r="F38" s="194"/>
      <c r="G38" s="194"/>
      <c r="H38" s="195"/>
      <c r="I38" s="122">
        <v>1184116.12</v>
      </c>
      <c r="J38" s="122">
        <v>1184116.12</v>
      </c>
      <c r="K38" s="122"/>
      <c r="L38" s="122"/>
      <c r="M38" s="122"/>
      <c r="N38" s="122">
        <v>1184116.12</v>
      </c>
      <c r="O38" s="122"/>
      <c r="P38" s="122"/>
      <c r="Q38" s="122"/>
      <c r="R38" s="122"/>
      <c r="S38" s="122"/>
      <c r="T38" s="122"/>
      <c r="U38" s="122"/>
      <c r="V38" s="122"/>
      <c r="W38" s="122"/>
      <c r="X38" s="122"/>
      <c r="Y38" s="122"/>
    </row>
  </sheetData>
  <mergeCells count="31">
    <mergeCell ref="A2:Y2"/>
    <mergeCell ref="A3:H3"/>
    <mergeCell ref="I4:Y4"/>
    <mergeCell ref="J5:O5"/>
    <mergeCell ref="P5:R5"/>
    <mergeCell ref="T5:Y5"/>
    <mergeCell ref="J6:K6"/>
    <mergeCell ref="A38:H38"/>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0"/>
  <sheetViews>
    <sheetView showZeros="0" workbookViewId="0">
      <selection activeCell="D1" sqref="D1"/>
    </sheetView>
  </sheetViews>
  <sheetFormatPr defaultColWidth="9.14166666666667" defaultRowHeight="14.25" customHeight="1"/>
  <cols>
    <col min="1" max="1" width="17.25" customWidth="1"/>
    <col min="2" max="2" width="18.37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80"/>
      <c r="E1" s="44"/>
      <c r="F1" s="44"/>
      <c r="G1" s="44"/>
      <c r="H1" s="44"/>
      <c r="U1" s="180"/>
      <c r="W1" s="188" t="s">
        <v>256</v>
      </c>
    </row>
    <row r="2" ht="46.5" customHeight="1" spans="1:23">
      <c r="A2" s="46" t="str">
        <f>"2025"&amp;"年部门项目支出预算表"</f>
        <v>2025年部门项目支出预算表</v>
      </c>
      <c r="B2" s="46"/>
      <c r="C2" s="46"/>
      <c r="D2" s="46"/>
      <c r="E2" s="46"/>
      <c r="F2" s="46"/>
      <c r="G2" s="46"/>
      <c r="H2" s="46"/>
      <c r="I2" s="46"/>
      <c r="J2" s="46"/>
      <c r="K2" s="46"/>
      <c r="L2" s="46"/>
      <c r="M2" s="46"/>
      <c r="N2" s="46"/>
      <c r="O2" s="46"/>
      <c r="P2" s="46"/>
      <c r="Q2" s="46"/>
      <c r="R2" s="46"/>
      <c r="S2" s="46"/>
      <c r="T2" s="46"/>
      <c r="U2" s="46"/>
      <c r="V2" s="46"/>
      <c r="W2" s="46"/>
    </row>
    <row r="3" ht="13.5" customHeight="1" spans="1:23">
      <c r="A3" s="47" t="str">
        <f>"单位名称："&amp;"昆明市东川区文物管理所"</f>
        <v>单位名称：昆明市东川区文物管理所</v>
      </c>
      <c r="B3" s="48"/>
      <c r="C3" s="48"/>
      <c r="D3" s="48"/>
      <c r="E3" s="48"/>
      <c r="F3" s="48"/>
      <c r="G3" s="48"/>
      <c r="H3" s="48"/>
      <c r="I3" s="49"/>
      <c r="J3" s="49"/>
      <c r="K3" s="49"/>
      <c r="L3" s="49"/>
      <c r="M3" s="49"/>
      <c r="N3" s="49"/>
      <c r="O3" s="49"/>
      <c r="P3" s="49"/>
      <c r="Q3" s="49"/>
      <c r="U3" s="180"/>
      <c r="W3" s="164" t="s">
        <v>2</v>
      </c>
    </row>
    <row r="4" ht="21.75" customHeight="1" spans="1:23">
      <c r="A4" s="51" t="s">
        <v>257</v>
      </c>
      <c r="B4" s="52" t="s">
        <v>179</v>
      </c>
      <c r="C4" s="51" t="s">
        <v>180</v>
      </c>
      <c r="D4" s="51" t="s">
        <v>258</v>
      </c>
      <c r="E4" s="52" t="s">
        <v>181</v>
      </c>
      <c r="F4" s="52" t="s">
        <v>182</v>
      </c>
      <c r="G4" s="52" t="s">
        <v>259</v>
      </c>
      <c r="H4" s="52" t="s">
        <v>260</v>
      </c>
      <c r="I4" s="69" t="s">
        <v>56</v>
      </c>
      <c r="J4" s="53" t="s">
        <v>261</v>
      </c>
      <c r="K4" s="54"/>
      <c r="L4" s="54"/>
      <c r="M4" s="55"/>
      <c r="N4" s="53" t="s">
        <v>187</v>
      </c>
      <c r="O4" s="54"/>
      <c r="P4" s="55"/>
      <c r="Q4" s="52" t="s">
        <v>62</v>
      </c>
      <c r="R4" s="53" t="s">
        <v>63</v>
      </c>
      <c r="S4" s="54"/>
      <c r="T4" s="54"/>
      <c r="U4" s="54"/>
      <c r="V4" s="54"/>
      <c r="W4" s="55"/>
    </row>
    <row r="5" ht="21.75" customHeight="1" spans="1:23">
      <c r="A5" s="56"/>
      <c r="B5" s="70"/>
      <c r="C5" s="56"/>
      <c r="D5" s="56"/>
      <c r="E5" s="57"/>
      <c r="F5" s="57"/>
      <c r="G5" s="57"/>
      <c r="H5" s="57"/>
      <c r="I5" s="70"/>
      <c r="J5" s="184" t="s">
        <v>59</v>
      </c>
      <c r="K5" s="185"/>
      <c r="L5" s="52" t="s">
        <v>60</v>
      </c>
      <c r="M5" s="52" t="s">
        <v>61</v>
      </c>
      <c r="N5" s="52" t="s">
        <v>59</v>
      </c>
      <c r="O5" s="52" t="s">
        <v>60</v>
      </c>
      <c r="P5" s="52" t="s">
        <v>61</v>
      </c>
      <c r="Q5" s="57"/>
      <c r="R5" s="52" t="s">
        <v>58</v>
      </c>
      <c r="S5" s="52" t="s">
        <v>65</v>
      </c>
      <c r="T5" s="52" t="s">
        <v>193</v>
      </c>
      <c r="U5" s="52" t="s">
        <v>67</v>
      </c>
      <c r="V5" s="52" t="s">
        <v>68</v>
      </c>
      <c r="W5" s="52" t="s">
        <v>69</v>
      </c>
    </row>
    <row r="6" ht="21" customHeight="1" spans="1:23">
      <c r="A6" s="70"/>
      <c r="B6" s="70"/>
      <c r="C6" s="70"/>
      <c r="D6" s="70"/>
      <c r="E6" s="70"/>
      <c r="F6" s="70"/>
      <c r="G6" s="70"/>
      <c r="H6" s="70"/>
      <c r="I6" s="70"/>
      <c r="J6" s="186" t="s">
        <v>58</v>
      </c>
      <c r="K6" s="187"/>
      <c r="L6" s="70"/>
      <c r="M6" s="70"/>
      <c r="N6" s="70"/>
      <c r="O6" s="70"/>
      <c r="P6" s="70"/>
      <c r="Q6" s="70"/>
      <c r="R6" s="70"/>
      <c r="S6" s="70"/>
      <c r="T6" s="70"/>
      <c r="U6" s="70"/>
      <c r="V6" s="70"/>
      <c r="W6" s="70"/>
    </row>
    <row r="7" ht="39.75" customHeight="1" spans="1:23">
      <c r="A7" s="59"/>
      <c r="B7" s="61"/>
      <c r="C7" s="59"/>
      <c r="D7" s="59"/>
      <c r="E7" s="60"/>
      <c r="F7" s="60"/>
      <c r="G7" s="60"/>
      <c r="H7" s="60"/>
      <c r="I7" s="61"/>
      <c r="J7" s="107" t="s">
        <v>58</v>
      </c>
      <c r="K7" s="107" t="s">
        <v>262</v>
      </c>
      <c r="L7" s="60"/>
      <c r="M7" s="60"/>
      <c r="N7" s="60"/>
      <c r="O7" s="60"/>
      <c r="P7" s="60"/>
      <c r="Q7" s="60"/>
      <c r="R7" s="60"/>
      <c r="S7" s="60"/>
      <c r="T7" s="60"/>
      <c r="U7" s="61"/>
      <c r="V7" s="60"/>
      <c r="W7" s="60"/>
    </row>
    <row r="8" ht="15" customHeight="1" spans="1:23">
      <c r="A8" s="62">
        <v>1</v>
      </c>
      <c r="B8" s="62">
        <v>2</v>
      </c>
      <c r="C8" s="62">
        <v>3</v>
      </c>
      <c r="D8" s="62">
        <v>4</v>
      </c>
      <c r="E8" s="62">
        <v>5</v>
      </c>
      <c r="F8" s="62">
        <v>6</v>
      </c>
      <c r="G8" s="62">
        <v>7</v>
      </c>
      <c r="H8" s="62">
        <v>8</v>
      </c>
      <c r="I8" s="62">
        <v>9</v>
      </c>
      <c r="J8" s="62">
        <v>10</v>
      </c>
      <c r="K8" s="62">
        <v>11</v>
      </c>
      <c r="L8" s="77">
        <v>12</v>
      </c>
      <c r="M8" s="77">
        <v>13</v>
      </c>
      <c r="N8" s="77">
        <v>14</v>
      </c>
      <c r="O8" s="77">
        <v>15</v>
      </c>
      <c r="P8" s="77">
        <v>16</v>
      </c>
      <c r="Q8" s="77">
        <v>17</v>
      </c>
      <c r="R8" s="77">
        <v>18</v>
      </c>
      <c r="S8" s="77">
        <v>19</v>
      </c>
      <c r="T8" s="77">
        <v>20</v>
      </c>
      <c r="U8" s="62">
        <v>21</v>
      </c>
      <c r="V8" s="77">
        <v>22</v>
      </c>
      <c r="W8" s="62">
        <v>23</v>
      </c>
    </row>
    <row r="9" ht="21.75" customHeight="1" spans="1:23">
      <c r="A9" s="109" t="s">
        <v>263</v>
      </c>
      <c r="B9" s="109" t="s">
        <v>264</v>
      </c>
      <c r="C9" s="109" t="s">
        <v>265</v>
      </c>
      <c r="D9" s="109" t="s">
        <v>71</v>
      </c>
      <c r="E9" s="109" t="s">
        <v>102</v>
      </c>
      <c r="F9" s="109" t="s">
        <v>103</v>
      </c>
      <c r="G9" s="109" t="s">
        <v>252</v>
      </c>
      <c r="H9" s="109" t="s">
        <v>253</v>
      </c>
      <c r="I9" s="122">
        <v>34000</v>
      </c>
      <c r="J9" s="122">
        <v>34000</v>
      </c>
      <c r="K9" s="122">
        <v>34000</v>
      </c>
      <c r="L9" s="122"/>
      <c r="M9" s="122"/>
      <c r="N9" s="122"/>
      <c r="O9" s="122"/>
      <c r="P9" s="122"/>
      <c r="Q9" s="122"/>
      <c r="R9" s="122"/>
      <c r="S9" s="122"/>
      <c r="T9" s="122"/>
      <c r="U9" s="122"/>
      <c r="V9" s="122"/>
      <c r="W9" s="122"/>
    </row>
    <row r="10" ht="18.75" customHeight="1" spans="1:23">
      <c r="A10" s="181" t="s">
        <v>168</v>
      </c>
      <c r="B10" s="182"/>
      <c r="C10" s="182"/>
      <c r="D10" s="182"/>
      <c r="E10" s="182"/>
      <c r="F10" s="182"/>
      <c r="G10" s="182"/>
      <c r="H10" s="183"/>
      <c r="I10" s="122">
        <v>34000</v>
      </c>
      <c r="J10" s="122">
        <v>34000</v>
      </c>
      <c r="K10" s="122">
        <v>34000</v>
      </c>
      <c r="L10" s="122"/>
      <c r="M10" s="122"/>
      <c r="N10" s="122"/>
      <c r="O10" s="122"/>
      <c r="P10" s="122"/>
      <c r="Q10" s="122"/>
      <c r="R10" s="122"/>
      <c r="S10" s="122"/>
      <c r="T10" s="122"/>
      <c r="U10" s="122"/>
      <c r="V10" s="122"/>
      <c r="W10" s="122"/>
    </row>
  </sheetData>
  <mergeCells count="28">
    <mergeCell ref="A2:W2"/>
    <mergeCell ref="A3:H3"/>
    <mergeCell ref="J4:M4"/>
    <mergeCell ref="N4:P4"/>
    <mergeCell ref="R4:W4"/>
    <mergeCell ref="A10:H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
  <sheetViews>
    <sheetView showZeros="0" workbookViewId="0">
      <selection activeCell="D1" sqref="D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5" t="s">
        <v>266</v>
      </c>
    </row>
    <row r="2" ht="39.75" customHeight="1" spans="1:10">
      <c r="A2" s="105" t="str">
        <f>"2025"&amp;"年部门项目支出绩效目标表"</f>
        <v>2025年部门项目支出绩效目标表</v>
      </c>
      <c r="B2" s="46"/>
      <c r="C2" s="46"/>
      <c r="D2" s="46"/>
      <c r="E2" s="46"/>
      <c r="F2" s="106"/>
      <c r="G2" s="46"/>
      <c r="H2" s="106"/>
      <c r="I2" s="106"/>
      <c r="J2" s="46"/>
    </row>
    <row r="3" ht="17.25" customHeight="1" spans="1:1">
      <c r="A3" s="47" t="str">
        <f>"单位名称："&amp;"昆明市东川区文物管理所"</f>
        <v>单位名称：昆明市东川区文物管理所</v>
      </c>
    </row>
    <row r="4" ht="44.25" customHeight="1" spans="1:10">
      <c r="A4" s="107" t="s">
        <v>180</v>
      </c>
      <c r="B4" s="107" t="s">
        <v>267</v>
      </c>
      <c r="C4" s="107" t="s">
        <v>268</v>
      </c>
      <c r="D4" s="107" t="s">
        <v>269</v>
      </c>
      <c r="E4" s="107" t="s">
        <v>270</v>
      </c>
      <c r="F4" s="108" t="s">
        <v>271</v>
      </c>
      <c r="G4" s="107" t="s">
        <v>272</v>
      </c>
      <c r="H4" s="108" t="s">
        <v>273</v>
      </c>
      <c r="I4" s="108" t="s">
        <v>274</v>
      </c>
      <c r="J4" s="107" t="s">
        <v>275</v>
      </c>
    </row>
    <row r="5" ht="18.75" customHeight="1" spans="1:10">
      <c r="A5" s="178">
        <v>1</v>
      </c>
      <c r="B5" s="178">
        <v>2</v>
      </c>
      <c r="C5" s="178">
        <v>3</v>
      </c>
      <c r="D5" s="178">
        <v>4</v>
      </c>
      <c r="E5" s="178">
        <v>5</v>
      </c>
      <c r="F5" s="77">
        <v>6</v>
      </c>
      <c r="G5" s="178">
        <v>7</v>
      </c>
      <c r="H5" s="77">
        <v>8</v>
      </c>
      <c r="I5" s="77">
        <v>9</v>
      </c>
      <c r="J5" s="178">
        <v>10</v>
      </c>
    </row>
    <row r="6" ht="42" customHeight="1" spans="1:10">
      <c r="A6" s="71" t="s">
        <v>71</v>
      </c>
      <c r="B6" s="109"/>
      <c r="C6" s="109"/>
      <c r="D6" s="109"/>
      <c r="E6" s="95"/>
      <c r="F6" s="110"/>
      <c r="G6" s="95"/>
      <c r="H6" s="110"/>
      <c r="I6" s="110"/>
      <c r="J6" s="95"/>
    </row>
    <row r="7" ht="42" customHeight="1" spans="1:10">
      <c r="A7" s="179" t="s">
        <v>265</v>
      </c>
      <c r="B7" s="63" t="s">
        <v>276</v>
      </c>
      <c r="C7" s="63" t="s">
        <v>277</v>
      </c>
      <c r="D7" s="63" t="s">
        <v>278</v>
      </c>
      <c r="E7" s="71" t="s">
        <v>279</v>
      </c>
      <c r="F7" s="63" t="s">
        <v>280</v>
      </c>
      <c r="G7" s="71" t="s">
        <v>97</v>
      </c>
      <c r="H7" s="63" t="s">
        <v>281</v>
      </c>
      <c r="I7" s="63" t="s">
        <v>282</v>
      </c>
      <c r="J7" s="71" t="s">
        <v>283</v>
      </c>
    </row>
    <row r="8" ht="42" customHeight="1" spans="1:10">
      <c r="A8" s="179" t="s">
        <v>265</v>
      </c>
      <c r="B8" s="63" t="s">
        <v>276</v>
      </c>
      <c r="C8" s="63" t="s">
        <v>277</v>
      </c>
      <c r="D8" s="63" t="s">
        <v>284</v>
      </c>
      <c r="E8" s="71" t="s">
        <v>285</v>
      </c>
      <c r="F8" s="63" t="s">
        <v>280</v>
      </c>
      <c r="G8" s="71" t="s">
        <v>286</v>
      </c>
      <c r="H8" s="63" t="s">
        <v>287</v>
      </c>
      <c r="I8" s="63" t="s">
        <v>282</v>
      </c>
      <c r="J8" s="71" t="s">
        <v>288</v>
      </c>
    </row>
    <row r="9" ht="42" customHeight="1" spans="1:10">
      <c r="A9" s="179" t="s">
        <v>265</v>
      </c>
      <c r="B9" s="63" t="s">
        <v>276</v>
      </c>
      <c r="C9" s="63" t="s">
        <v>277</v>
      </c>
      <c r="D9" s="63" t="s">
        <v>289</v>
      </c>
      <c r="E9" s="71" t="s">
        <v>290</v>
      </c>
      <c r="F9" s="63" t="s">
        <v>280</v>
      </c>
      <c r="G9" s="71" t="s">
        <v>286</v>
      </c>
      <c r="H9" s="63" t="s">
        <v>287</v>
      </c>
      <c r="I9" s="63" t="s">
        <v>282</v>
      </c>
      <c r="J9" s="71" t="s">
        <v>291</v>
      </c>
    </row>
    <row r="10" ht="42" customHeight="1" spans="1:10">
      <c r="A10" s="179" t="s">
        <v>265</v>
      </c>
      <c r="B10" s="63" t="s">
        <v>276</v>
      </c>
      <c r="C10" s="63" t="s">
        <v>277</v>
      </c>
      <c r="D10" s="63" t="s">
        <v>278</v>
      </c>
      <c r="E10" s="71" t="s">
        <v>292</v>
      </c>
      <c r="F10" s="63" t="s">
        <v>280</v>
      </c>
      <c r="G10" s="71" t="s">
        <v>293</v>
      </c>
      <c r="H10" s="63" t="s">
        <v>294</v>
      </c>
      <c r="I10" s="63" t="s">
        <v>282</v>
      </c>
      <c r="J10" s="71" t="s">
        <v>295</v>
      </c>
    </row>
    <row r="11" ht="42" customHeight="1" spans="1:10">
      <c r="A11" s="179" t="s">
        <v>265</v>
      </c>
      <c r="B11" s="63" t="s">
        <v>276</v>
      </c>
      <c r="C11" s="63" t="s">
        <v>296</v>
      </c>
      <c r="D11" s="63" t="s">
        <v>297</v>
      </c>
      <c r="E11" s="71" t="s">
        <v>298</v>
      </c>
      <c r="F11" s="63" t="s">
        <v>280</v>
      </c>
      <c r="G11" s="71" t="s">
        <v>299</v>
      </c>
      <c r="H11" s="63"/>
      <c r="I11" s="63" t="s">
        <v>300</v>
      </c>
      <c r="J11" s="71" t="s">
        <v>301</v>
      </c>
    </row>
    <row r="12" ht="42" customHeight="1" spans="1:10">
      <c r="A12" s="179" t="s">
        <v>265</v>
      </c>
      <c r="B12" s="63" t="s">
        <v>276</v>
      </c>
      <c r="C12" s="63" t="s">
        <v>302</v>
      </c>
      <c r="D12" s="63" t="s">
        <v>303</v>
      </c>
      <c r="E12" s="71" t="s">
        <v>304</v>
      </c>
      <c r="F12" s="63" t="s">
        <v>305</v>
      </c>
      <c r="G12" s="71" t="s">
        <v>306</v>
      </c>
      <c r="H12" s="63" t="s">
        <v>287</v>
      </c>
      <c r="I12" s="63" t="s">
        <v>282</v>
      </c>
      <c r="J12" s="71" t="s">
        <v>307</v>
      </c>
    </row>
  </sheetData>
  <mergeCells count="4">
    <mergeCell ref="A2:J2"/>
    <mergeCell ref="A3:H3"/>
    <mergeCell ref="A7:A12"/>
    <mergeCell ref="B7:B1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cp:lastModifiedBy>
  <dcterms:created xsi:type="dcterms:W3CDTF">2025-02-24T06:42:00Z</dcterms:created>
  <dcterms:modified xsi:type="dcterms:W3CDTF">2025-05-15T08:11:59Z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BEEFF1695406430AB916B85A11AD37C2_12</vt:lpwstr>
  </property>
</Properties>
</file>